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5 Projections\"/>
    </mc:Choice>
  </mc:AlternateContent>
  <xr:revisionPtr revIDLastSave="0" documentId="8_{1BE88D9B-0179-46BB-B859-19CB6108D209}" xr6:coauthVersionLast="47" xr6:coauthVersionMax="47" xr10:uidLastSave="{00000000-0000-0000-0000-000000000000}"/>
  <bookViews>
    <workbookView xWindow="-110" yWindow="-110" windowWidth="19420" windowHeight="10420" xr2:uid="{C5DB89C3-2411-4FA5-AC8B-56A375ED6BD0}"/>
  </bookViews>
  <sheets>
    <sheet name="December2024" sheetId="1" r:id="rId1"/>
    <sheet name="district calc" sheetId="2" state="hidden" r:id="rId2"/>
  </sheets>
  <externalReferences>
    <externalReference r:id="rId3"/>
    <externalReference r:id="rId4"/>
  </externalReferences>
  <definedNames>
    <definedName name="_Order1" hidden="1">255</definedName>
    <definedName name="DISTRICT" localSheetId="0">#REF!</definedName>
    <definedName name="DISTRICT" localSheetId="1">#REF!</definedName>
    <definedName name="DISTRICT">#REF!</definedName>
    <definedName name="MILL" localSheetId="0">#REF!</definedName>
    <definedName name="MILL" localSheetId="1">#REF!</definedName>
    <definedName name="MILL">#REF!</definedName>
    <definedName name="MOUNTAIN" localSheetId="0">#REF!</definedName>
    <definedName name="MOUNTAIN" localSheetId="1">#REF!</definedName>
    <definedName name="MOUNTAIN">#REF!</definedName>
    <definedName name="OUTLAY" localSheetId="0">#REF!</definedName>
    <definedName name="OUTLAY" localSheetId="1">#REF!</definedName>
    <definedName name="OUTLAY">#REF!</definedName>
    <definedName name="_xlnm.Print_Area" localSheetId="0">December2024!$A$8:$C$338</definedName>
    <definedName name="_xlnm.Print_Area" localSheetId="1">'district calc'!$F$1:$I$72</definedName>
    <definedName name="RURAL" localSheetId="0">#REF!</definedName>
    <definedName name="RURAL" localSheetId="1">#REF!</definedName>
    <definedName name="RURAL">#REF!</definedName>
    <definedName name="SUMMARY" localSheetId="0">'[2]district disk'!#REF!</definedName>
    <definedName name="SUMMARY" localSheetId="1">#REF!</definedName>
    <definedName name="SUMMARY">#REF!</definedName>
    <definedName name="URBAN" localSheetId="0">#REF!</definedName>
    <definedName name="URBAN" localSheetId="1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7" i="2" l="1"/>
  <c r="C327" i="2"/>
  <c r="C325" i="2"/>
  <c r="C323" i="2"/>
  <c r="D317" i="2"/>
  <c r="C317" i="2"/>
  <c r="C308" i="2"/>
  <c r="C300" i="2"/>
  <c r="C314" i="2" s="1"/>
  <c r="H64" i="2" s="1"/>
  <c r="D286" i="2"/>
  <c r="C286" i="2"/>
  <c r="C274" i="2"/>
  <c r="D273" i="2"/>
  <c r="D274" i="2" s="1"/>
  <c r="C273" i="2"/>
  <c r="C257" i="2"/>
  <c r="D213" i="2"/>
  <c r="C213" i="2"/>
  <c r="C210" i="2"/>
  <c r="C208" i="2"/>
  <c r="D201" i="2"/>
  <c r="C201" i="2"/>
  <c r="C200" i="2"/>
  <c r="D179" i="2"/>
  <c r="C173" i="2"/>
  <c r="C174" i="2" s="1"/>
  <c r="C171" i="2"/>
  <c r="C170" i="2"/>
  <c r="C168" i="2"/>
  <c r="C176" i="2" s="1"/>
  <c r="C221" i="2" s="1"/>
  <c r="H38" i="2" s="1"/>
  <c r="C167" i="2"/>
  <c r="C166" i="2"/>
  <c r="C160" i="2"/>
  <c r="C135" i="2"/>
  <c r="C133" i="2"/>
  <c r="C186" i="2" s="1"/>
  <c r="C130" i="2"/>
  <c r="C129" i="2"/>
  <c r="C128" i="2"/>
  <c r="C127" i="2"/>
  <c r="C126" i="2"/>
  <c r="C115" i="2"/>
  <c r="C114" i="2"/>
  <c r="C112" i="2"/>
  <c r="G101" i="2"/>
  <c r="C96" i="2"/>
  <c r="C95" i="2"/>
  <c r="C94" i="2"/>
  <c r="C212" i="2" s="1"/>
  <c r="C93" i="2"/>
  <c r="C92" i="2"/>
  <c r="C90" i="2"/>
  <c r="C89" i="2"/>
  <c r="D88" i="2"/>
  <c r="C88" i="2"/>
  <c r="H13" i="2" s="1"/>
  <c r="C85" i="2"/>
  <c r="C84" i="2"/>
  <c r="C83" i="2"/>
  <c r="C82" i="2"/>
  <c r="C81" i="2"/>
  <c r="C80" i="2"/>
  <c r="D77" i="2"/>
  <c r="D76" i="2"/>
  <c r="D75" i="2"/>
  <c r="D74" i="2"/>
  <c r="D325" i="2" s="1"/>
  <c r="D73" i="2"/>
  <c r="D323" i="2" s="1"/>
  <c r="D68" i="2"/>
  <c r="D63" i="2"/>
  <c r="D62" i="2"/>
  <c r="H60" i="2"/>
  <c r="D58" i="2"/>
  <c r="D57" i="2"/>
  <c r="D56" i="2"/>
  <c r="I55" i="2"/>
  <c r="H55" i="2"/>
  <c r="D55" i="2"/>
  <c r="D54" i="2"/>
  <c r="I53" i="2"/>
  <c r="D53" i="2"/>
  <c r="D52" i="2"/>
  <c r="H49" i="2"/>
  <c r="D49" i="2"/>
  <c r="D48" i="2"/>
  <c r="D200" i="2" s="1"/>
  <c r="H46" i="2"/>
  <c r="D45" i="2"/>
  <c r="D44" i="2"/>
  <c r="D257" i="2" s="1"/>
  <c r="D43" i="2"/>
  <c r="I46" i="2" s="1"/>
  <c r="D42" i="2"/>
  <c r="D39" i="2"/>
  <c r="D38" i="2"/>
  <c r="D135" i="2" s="1"/>
  <c r="D37" i="2"/>
  <c r="D114" i="2" s="1"/>
  <c r="D36" i="2"/>
  <c r="D210" i="2" s="1"/>
  <c r="D35" i="2"/>
  <c r="D208" i="2" s="1"/>
  <c r="D34" i="2"/>
  <c r="D31" i="2"/>
  <c r="D89" i="2" s="1"/>
  <c r="D99" i="2" s="1"/>
  <c r="I21" i="2" s="1"/>
  <c r="D30" i="2"/>
  <c r="D94" i="2" s="1"/>
  <c r="D29" i="2"/>
  <c r="D96" i="2" s="1"/>
  <c r="D28" i="2"/>
  <c r="D90" i="2" s="1"/>
  <c r="H27" i="2"/>
  <c r="D27" i="2"/>
  <c r="D26" i="2"/>
  <c r="H25" i="2"/>
  <c r="D25" i="2"/>
  <c r="D160" i="2" s="1"/>
  <c r="H24" i="2"/>
  <c r="D24" i="2"/>
  <c r="H23" i="2"/>
  <c r="D23" i="2"/>
  <c r="D84" i="2" s="1"/>
  <c r="I11" i="2" s="1"/>
  <c r="D22" i="2"/>
  <c r="D83" i="2" s="1"/>
  <c r="D21" i="2"/>
  <c r="D82" i="2" s="1"/>
  <c r="I9" i="2" s="1"/>
  <c r="D20" i="2"/>
  <c r="D81" i="2" s="1"/>
  <c r="I8" i="2" s="1"/>
  <c r="D19" i="2"/>
  <c r="H18" i="2"/>
  <c r="D18" i="2"/>
  <c r="H17" i="2"/>
  <c r="I16" i="2"/>
  <c r="H16" i="2"/>
  <c r="D15" i="2"/>
  <c r="H14" i="2"/>
  <c r="I13" i="2"/>
  <c r="H11" i="2"/>
  <c r="D11" i="2"/>
  <c r="D93" i="2" s="1"/>
  <c r="I10" i="2"/>
  <c r="H10" i="2"/>
  <c r="D10" i="2"/>
  <c r="H9" i="2"/>
  <c r="D9" i="2"/>
  <c r="D170" i="2" s="1"/>
  <c r="H8" i="2"/>
  <c r="D8" i="2"/>
  <c r="H7" i="2"/>
  <c r="G6" i="2"/>
  <c r="D6" i="2"/>
  <c r="D5" i="2"/>
  <c r="D4" i="2"/>
  <c r="D7" i="2" s="1"/>
  <c r="FX331" i="1"/>
  <c r="FW331" i="1"/>
  <c r="FV331" i="1"/>
  <c r="FU331" i="1"/>
  <c r="FT331" i="1"/>
  <c r="FS331" i="1"/>
  <c r="FR331" i="1"/>
  <c r="FQ331" i="1"/>
  <c r="FP331" i="1"/>
  <c r="FO331" i="1"/>
  <c r="FN331" i="1"/>
  <c r="FM331" i="1"/>
  <c r="FL331" i="1"/>
  <c r="FK331" i="1"/>
  <c r="FJ331" i="1"/>
  <c r="FI331" i="1"/>
  <c r="FH331" i="1"/>
  <c r="FG331" i="1"/>
  <c r="FF331" i="1"/>
  <c r="FE331" i="1"/>
  <c r="FD331" i="1"/>
  <c r="FC331" i="1"/>
  <c r="FB331" i="1"/>
  <c r="FA331" i="1"/>
  <c r="EZ331" i="1"/>
  <c r="EY331" i="1"/>
  <c r="EX331" i="1"/>
  <c r="EW331" i="1"/>
  <c r="EV331" i="1"/>
  <c r="EU331" i="1"/>
  <c r="ET331" i="1"/>
  <c r="ES331" i="1"/>
  <c r="ER331" i="1"/>
  <c r="EQ331" i="1"/>
  <c r="EP331" i="1"/>
  <c r="EO331" i="1"/>
  <c r="EN331" i="1"/>
  <c r="EM331" i="1"/>
  <c r="EL331" i="1"/>
  <c r="EK331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DW331" i="1"/>
  <c r="DV331" i="1"/>
  <c r="DU331" i="1"/>
  <c r="DT331" i="1"/>
  <c r="DS331" i="1"/>
  <c r="DR331" i="1"/>
  <c r="DQ331" i="1"/>
  <c r="DP331" i="1"/>
  <c r="DO331" i="1"/>
  <c r="DN331" i="1"/>
  <c r="DM331" i="1"/>
  <c r="DL331" i="1"/>
  <c r="DK331" i="1"/>
  <c r="DJ331" i="1"/>
  <c r="DI331" i="1"/>
  <c r="DH331" i="1"/>
  <c r="DG331" i="1"/>
  <c r="DF331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CR331" i="1"/>
  <c r="CQ331" i="1"/>
  <c r="CP331" i="1"/>
  <c r="CO331" i="1"/>
  <c r="CN331" i="1"/>
  <c r="CM331" i="1"/>
  <c r="CL331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FX329" i="1"/>
  <c r="FW329" i="1"/>
  <c r="FV329" i="1"/>
  <c r="FU329" i="1"/>
  <c r="FT329" i="1"/>
  <c r="FS329" i="1"/>
  <c r="FR329" i="1"/>
  <c r="FQ329" i="1"/>
  <c r="FP329" i="1"/>
  <c r="FO329" i="1"/>
  <c r="FN329" i="1"/>
  <c r="FM329" i="1"/>
  <c r="FL329" i="1"/>
  <c r="FK329" i="1"/>
  <c r="FJ329" i="1"/>
  <c r="FI329" i="1"/>
  <c r="FH329" i="1"/>
  <c r="FG329" i="1"/>
  <c r="FF329" i="1"/>
  <c r="FE329" i="1"/>
  <c r="FD329" i="1"/>
  <c r="FC329" i="1"/>
  <c r="FB329" i="1"/>
  <c r="FA329" i="1"/>
  <c r="EZ329" i="1"/>
  <c r="EY329" i="1"/>
  <c r="EX329" i="1"/>
  <c r="EW329" i="1"/>
  <c r="EV329" i="1"/>
  <c r="EU329" i="1"/>
  <c r="ET329" i="1"/>
  <c r="ES329" i="1"/>
  <c r="ER329" i="1"/>
  <c r="EQ329" i="1"/>
  <c r="EP329" i="1"/>
  <c r="EO329" i="1"/>
  <c r="EN329" i="1"/>
  <c r="EM329" i="1"/>
  <c r="EL329" i="1"/>
  <c r="EK329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DW329" i="1"/>
  <c r="DV329" i="1"/>
  <c r="DU329" i="1"/>
  <c r="DT329" i="1"/>
  <c r="DS329" i="1"/>
  <c r="DR329" i="1"/>
  <c r="DQ329" i="1"/>
  <c r="DP329" i="1"/>
  <c r="DO329" i="1"/>
  <c r="DN329" i="1"/>
  <c r="DM329" i="1"/>
  <c r="DL329" i="1"/>
  <c r="DK329" i="1"/>
  <c r="DJ329" i="1"/>
  <c r="DI329" i="1"/>
  <c r="DH329" i="1"/>
  <c r="DG329" i="1"/>
  <c r="DF329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CR329" i="1"/>
  <c r="CQ329" i="1"/>
  <c r="CP329" i="1"/>
  <c r="CO329" i="1"/>
  <c r="CN329" i="1"/>
  <c r="CM329" i="1"/>
  <c r="CL329" i="1"/>
  <c r="CK329" i="1"/>
  <c r="CJ329" i="1"/>
  <c r="CI329" i="1"/>
  <c r="CH329" i="1"/>
  <c r="CG329" i="1"/>
  <c r="CF329" i="1"/>
  <c r="CE329" i="1"/>
  <c r="CD329" i="1"/>
  <c r="CC329" i="1"/>
  <c r="CB329" i="1"/>
  <c r="CA329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FX327" i="1"/>
  <c r="FW327" i="1"/>
  <c r="FV327" i="1"/>
  <c r="FU327" i="1"/>
  <c r="FT327" i="1"/>
  <c r="FS327" i="1"/>
  <c r="FR327" i="1"/>
  <c r="FQ327" i="1"/>
  <c r="FP327" i="1"/>
  <c r="FO327" i="1"/>
  <c r="FN327" i="1"/>
  <c r="FM327" i="1"/>
  <c r="FL327" i="1"/>
  <c r="FK327" i="1"/>
  <c r="FJ327" i="1"/>
  <c r="FI327" i="1"/>
  <c r="FH327" i="1"/>
  <c r="FG327" i="1"/>
  <c r="FF327" i="1"/>
  <c r="FE327" i="1"/>
  <c r="FD327" i="1"/>
  <c r="FC327" i="1"/>
  <c r="FB327" i="1"/>
  <c r="FA327" i="1"/>
  <c r="EZ327" i="1"/>
  <c r="EY327" i="1"/>
  <c r="EX327" i="1"/>
  <c r="EW327" i="1"/>
  <c r="EV327" i="1"/>
  <c r="EU327" i="1"/>
  <c r="ET327" i="1"/>
  <c r="ES327" i="1"/>
  <c r="ER327" i="1"/>
  <c r="EQ327" i="1"/>
  <c r="EP327" i="1"/>
  <c r="EO327" i="1"/>
  <c r="EN327" i="1"/>
  <c r="EM327" i="1"/>
  <c r="EL327" i="1"/>
  <c r="EK327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DW327" i="1"/>
  <c r="DV327" i="1"/>
  <c r="DU327" i="1"/>
  <c r="DT327" i="1"/>
  <c r="DS327" i="1"/>
  <c r="DR327" i="1"/>
  <c r="DQ327" i="1"/>
  <c r="DP327" i="1"/>
  <c r="DO327" i="1"/>
  <c r="DN327" i="1"/>
  <c r="DM327" i="1"/>
  <c r="DL327" i="1"/>
  <c r="DK327" i="1"/>
  <c r="DJ327" i="1"/>
  <c r="DI327" i="1"/>
  <c r="DH327" i="1"/>
  <c r="DG327" i="1"/>
  <c r="DF327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CR327" i="1"/>
  <c r="CQ327" i="1"/>
  <c r="CP327" i="1"/>
  <c r="CO327" i="1"/>
  <c r="CN327" i="1"/>
  <c r="CM327" i="1"/>
  <c r="CL327" i="1"/>
  <c r="CK327" i="1"/>
  <c r="CJ327" i="1"/>
  <c r="CI327" i="1"/>
  <c r="CH327" i="1"/>
  <c r="CG327" i="1"/>
  <c r="CF327" i="1"/>
  <c r="CE327" i="1"/>
  <c r="CD327" i="1"/>
  <c r="CC327" i="1"/>
  <c r="CB327" i="1"/>
  <c r="CA327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FY321" i="1"/>
  <c r="FX321" i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FZ321" i="1" s="1"/>
  <c r="D321" i="1"/>
  <c r="C321" i="1"/>
  <c r="FY318" i="1"/>
  <c r="FY317" i="1"/>
  <c r="FB307" i="1"/>
  <c r="FZ306" i="1"/>
  <c r="GB306" i="1" s="1"/>
  <c r="GA305" i="1"/>
  <c r="EE304" i="1"/>
  <c r="EE318" i="1" s="1"/>
  <c r="DX304" i="1"/>
  <c r="DX318" i="1" s="1"/>
  <c r="DW304" i="1"/>
  <c r="DW318" i="1" s="1"/>
  <c r="DF304" i="1"/>
  <c r="DF318" i="1" s="1"/>
  <c r="BR304" i="1"/>
  <c r="BR318" i="1" s="1"/>
  <c r="BQ304" i="1"/>
  <c r="BQ318" i="1" s="1"/>
  <c r="S304" i="1"/>
  <c r="S318" i="1" s="1"/>
  <c r="N304" i="1"/>
  <c r="N318" i="1" s="1"/>
  <c r="FY296" i="1"/>
  <c r="GB294" i="1"/>
  <c r="GA291" i="1"/>
  <c r="FX290" i="1"/>
  <c r="FX304" i="1" s="1"/>
  <c r="FX318" i="1" s="1"/>
  <c r="FW290" i="1"/>
  <c r="FW304" i="1" s="1"/>
  <c r="FW318" i="1" s="1"/>
  <c r="FV290" i="1"/>
  <c r="FV304" i="1" s="1"/>
  <c r="FV318" i="1" s="1"/>
  <c r="FU290" i="1"/>
  <c r="FU304" i="1" s="1"/>
  <c r="FU318" i="1" s="1"/>
  <c r="FT290" i="1"/>
  <c r="FT304" i="1" s="1"/>
  <c r="FT318" i="1" s="1"/>
  <c r="FS290" i="1"/>
  <c r="FS304" i="1" s="1"/>
  <c r="FS318" i="1" s="1"/>
  <c r="FR290" i="1"/>
  <c r="FR304" i="1" s="1"/>
  <c r="FR318" i="1" s="1"/>
  <c r="FQ290" i="1"/>
  <c r="FQ304" i="1" s="1"/>
  <c r="FQ318" i="1" s="1"/>
  <c r="FP290" i="1"/>
  <c r="FP304" i="1" s="1"/>
  <c r="FP318" i="1" s="1"/>
  <c r="FO290" i="1"/>
  <c r="FO304" i="1" s="1"/>
  <c r="FO318" i="1" s="1"/>
  <c r="FN290" i="1"/>
  <c r="FN304" i="1" s="1"/>
  <c r="FN318" i="1" s="1"/>
  <c r="FM290" i="1"/>
  <c r="FM304" i="1" s="1"/>
  <c r="FM318" i="1" s="1"/>
  <c r="FL290" i="1"/>
  <c r="FL304" i="1" s="1"/>
  <c r="FL318" i="1" s="1"/>
  <c r="FK290" i="1"/>
  <c r="FK304" i="1" s="1"/>
  <c r="FK318" i="1" s="1"/>
  <c r="FJ290" i="1"/>
  <c r="FJ304" i="1" s="1"/>
  <c r="FJ318" i="1" s="1"/>
  <c r="FI290" i="1"/>
  <c r="FI304" i="1" s="1"/>
  <c r="FI318" i="1" s="1"/>
  <c r="FH290" i="1"/>
  <c r="FH304" i="1" s="1"/>
  <c r="FH318" i="1" s="1"/>
  <c r="FG290" i="1"/>
  <c r="FG304" i="1" s="1"/>
  <c r="FG318" i="1" s="1"/>
  <c r="FF290" i="1"/>
  <c r="FF304" i="1" s="1"/>
  <c r="FF318" i="1" s="1"/>
  <c r="FE290" i="1"/>
  <c r="FE304" i="1" s="1"/>
  <c r="FE318" i="1" s="1"/>
  <c r="FD290" i="1"/>
  <c r="FD304" i="1" s="1"/>
  <c r="FD318" i="1" s="1"/>
  <c r="FC290" i="1"/>
  <c r="FC304" i="1" s="1"/>
  <c r="FC318" i="1" s="1"/>
  <c r="FB290" i="1"/>
  <c r="FB304" i="1" s="1"/>
  <c r="FB318" i="1" s="1"/>
  <c r="FA290" i="1"/>
  <c r="FA304" i="1" s="1"/>
  <c r="FA318" i="1" s="1"/>
  <c r="EZ290" i="1"/>
  <c r="EZ304" i="1" s="1"/>
  <c r="EZ318" i="1" s="1"/>
  <c r="EY290" i="1"/>
  <c r="EY304" i="1" s="1"/>
  <c r="EY318" i="1" s="1"/>
  <c r="EX290" i="1"/>
  <c r="EX304" i="1" s="1"/>
  <c r="EX318" i="1" s="1"/>
  <c r="EW290" i="1"/>
  <c r="EW304" i="1" s="1"/>
  <c r="EW318" i="1" s="1"/>
  <c r="EV290" i="1"/>
  <c r="EV304" i="1" s="1"/>
  <c r="EV318" i="1" s="1"/>
  <c r="EU290" i="1"/>
  <c r="EU304" i="1" s="1"/>
  <c r="EU318" i="1" s="1"/>
  <c r="ET290" i="1"/>
  <c r="ET304" i="1" s="1"/>
  <c r="ET318" i="1" s="1"/>
  <c r="ES290" i="1"/>
  <c r="ES304" i="1" s="1"/>
  <c r="ES318" i="1" s="1"/>
  <c r="ER290" i="1"/>
  <c r="ER304" i="1" s="1"/>
  <c r="ER318" i="1" s="1"/>
  <c r="EQ290" i="1"/>
  <c r="EQ304" i="1" s="1"/>
  <c r="EQ318" i="1" s="1"/>
  <c r="EP290" i="1"/>
  <c r="EP304" i="1" s="1"/>
  <c r="EP318" i="1" s="1"/>
  <c r="EO290" i="1"/>
  <c r="EO304" i="1" s="1"/>
  <c r="EO318" i="1" s="1"/>
  <c r="EN290" i="1"/>
  <c r="EN304" i="1" s="1"/>
  <c r="EN318" i="1" s="1"/>
  <c r="EM290" i="1"/>
  <c r="EM304" i="1" s="1"/>
  <c r="EM318" i="1" s="1"/>
  <c r="EL290" i="1"/>
  <c r="EL304" i="1" s="1"/>
  <c r="EL318" i="1" s="1"/>
  <c r="EK290" i="1"/>
  <c r="EK304" i="1" s="1"/>
  <c r="EK318" i="1" s="1"/>
  <c r="EJ290" i="1"/>
  <c r="EJ304" i="1" s="1"/>
  <c r="EJ318" i="1" s="1"/>
  <c r="EI290" i="1"/>
  <c r="EI304" i="1" s="1"/>
  <c r="EI318" i="1" s="1"/>
  <c r="EH290" i="1"/>
  <c r="EH304" i="1" s="1"/>
  <c r="EH318" i="1" s="1"/>
  <c r="EG290" i="1"/>
  <c r="EG304" i="1" s="1"/>
  <c r="EG318" i="1" s="1"/>
  <c r="EF290" i="1"/>
  <c r="EF304" i="1" s="1"/>
  <c r="EF318" i="1" s="1"/>
  <c r="EE290" i="1"/>
  <c r="ED290" i="1"/>
  <c r="ED304" i="1" s="1"/>
  <c r="ED318" i="1" s="1"/>
  <c r="EC290" i="1"/>
  <c r="EC304" i="1" s="1"/>
  <c r="EC318" i="1" s="1"/>
  <c r="EB290" i="1"/>
  <c r="EB304" i="1" s="1"/>
  <c r="EB318" i="1" s="1"/>
  <c r="EA290" i="1"/>
  <c r="EA304" i="1" s="1"/>
  <c r="EA318" i="1" s="1"/>
  <c r="DZ290" i="1"/>
  <c r="DZ304" i="1" s="1"/>
  <c r="DZ318" i="1" s="1"/>
  <c r="DY290" i="1"/>
  <c r="DY304" i="1" s="1"/>
  <c r="DY318" i="1" s="1"/>
  <c r="DX290" i="1"/>
  <c r="DW290" i="1"/>
  <c r="DV290" i="1"/>
  <c r="DV304" i="1" s="1"/>
  <c r="DV318" i="1" s="1"/>
  <c r="DU290" i="1"/>
  <c r="DU304" i="1" s="1"/>
  <c r="DU318" i="1" s="1"/>
  <c r="DT290" i="1"/>
  <c r="DT304" i="1" s="1"/>
  <c r="DT318" i="1" s="1"/>
  <c r="DS290" i="1"/>
  <c r="DS304" i="1" s="1"/>
  <c r="DS318" i="1" s="1"/>
  <c r="DR290" i="1"/>
  <c r="DR304" i="1" s="1"/>
  <c r="DR318" i="1" s="1"/>
  <c r="DQ290" i="1"/>
  <c r="DQ304" i="1" s="1"/>
  <c r="DQ318" i="1" s="1"/>
  <c r="DP290" i="1"/>
  <c r="DP304" i="1" s="1"/>
  <c r="DP318" i="1" s="1"/>
  <c r="DO290" i="1"/>
  <c r="DO304" i="1" s="1"/>
  <c r="DO318" i="1" s="1"/>
  <c r="DN290" i="1"/>
  <c r="DN304" i="1" s="1"/>
  <c r="DN318" i="1" s="1"/>
  <c r="DM290" i="1"/>
  <c r="DM304" i="1" s="1"/>
  <c r="DM318" i="1" s="1"/>
  <c r="DL290" i="1"/>
  <c r="DL304" i="1" s="1"/>
  <c r="DL318" i="1" s="1"/>
  <c r="DK290" i="1"/>
  <c r="DK304" i="1" s="1"/>
  <c r="DK318" i="1" s="1"/>
  <c r="DJ290" i="1"/>
  <c r="DJ304" i="1" s="1"/>
  <c r="DJ318" i="1" s="1"/>
  <c r="DI290" i="1"/>
  <c r="DI304" i="1" s="1"/>
  <c r="DI318" i="1" s="1"/>
  <c r="DH290" i="1"/>
  <c r="DH304" i="1" s="1"/>
  <c r="DH318" i="1" s="1"/>
  <c r="DG290" i="1"/>
  <c r="DG304" i="1" s="1"/>
  <c r="DG318" i="1" s="1"/>
  <c r="DF290" i="1"/>
  <c r="DE290" i="1"/>
  <c r="DE304" i="1" s="1"/>
  <c r="DE318" i="1" s="1"/>
  <c r="DD290" i="1"/>
  <c r="DD304" i="1" s="1"/>
  <c r="DD318" i="1" s="1"/>
  <c r="DC290" i="1"/>
  <c r="DC304" i="1" s="1"/>
  <c r="DC318" i="1" s="1"/>
  <c r="DB290" i="1"/>
  <c r="DB304" i="1" s="1"/>
  <c r="DB318" i="1" s="1"/>
  <c r="DA290" i="1"/>
  <c r="DA304" i="1" s="1"/>
  <c r="DA318" i="1" s="1"/>
  <c r="CZ290" i="1"/>
  <c r="CZ304" i="1" s="1"/>
  <c r="CZ318" i="1" s="1"/>
  <c r="CY290" i="1"/>
  <c r="CY304" i="1" s="1"/>
  <c r="CY318" i="1" s="1"/>
  <c r="CX290" i="1"/>
  <c r="CX304" i="1" s="1"/>
  <c r="CX318" i="1" s="1"/>
  <c r="CW290" i="1"/>
  <c r="CW304" i="1" s="1"/>
  <c r="CW318" i="1" s="1"/>
  <c r="CV290" i="1"/>
  <c r="CV304" i="1" s="1"/>
  <c r="CV318" i="1" s="1"/>
  <c r="CU290" i="1"/>
  <c r="CU304" i="1" s="1"/>
  <c r="CU318" i="1" s="1"/>
  <c r="CT290" i="1"/>
  <c r="CT304" i="1" s="1"/>
  <c r="CT318" i="1" s="1"/>
  <c r="CS290" i="1"/>
  <c r="CS304" i="1" s="1"/>
  <c r="CS318" i="1" s="1"/>
  <c r="CR290" i="1"/>
  <c r="CR304" i="1" s="1"/>
  <c r="CR318" i="1" s="1"/>
  <c r="CQ290" i="1"/>
  <c r="CQ304" i="1" s="1"/>
  <c r="CQ318" i="1" s="1"/>
  <c r="CP290" i="1"/>
  <c r="CP304" i="1" s="1"/>
  <c r="CP318" i="1" s="1"/>
  <c r="CO290" i="1"/>
  <c r="CO304" i="1" s="1"/>
  <c r="CO318" i="1" s="1"/>
  <c r="CN290" i="1"/>
  <c r="CN304" i="1" s="1"/>
  <c r="CN318" i="1" s="1"/>
  <c r="CM290" i="1"/>
  <c r="CM304" i="1" s="1"/>
  <c r="CM318" i="1" s="1"/>
  <c r="CL290" i="1"/>
  <c r="CL304" i="1" s="1"/>
  <c r="CL318" i="1" s="1"/>
  <c r="CK290" i="1"/>
  <c r="CK304" i="1" s="1"/>
  <c r="CK318" i="1" s="1"/>
  <c r="CJ290" i="1"/>
  <c r="CJ304" i="1" s="1"/>
  <c r="CJ318" i="1" s="1"/>
  <c r="CI290" i="1"/>
  <c r="CI304" i="1" s="1"/>
  <c r="CI318" i="1" s="1"/>
  <c r="CH290" i="1"/>
  <c r="CH304" i="1" s="1"/>
  <c r="CH318" i="1" s="1"/>
  <c r="CG290" i="1"/>
  <c r="CG304" i="1" s="1"/>
  <c r="CG318" i="1" s="1"/>
  <c r="CF290" i="1"/>
  <c r="CF304" i="1" s="1"/>
  <c r="CF318" i="1" s="1"/>
  <c r="CE290" i="1"/>
  <c r="CE304" i="1" s="1"/>
  <c r="CE318" i="1" s="1"/>
  <c r="CD290" i="1"/>
  <c r="CD304" i="1" s="1"/>
  <c r="CD318" i="1" s="1"/>
  <c r="CC290" i="1"/>
  <c r="CC304" i="1" s="1"/>
  <c r="CC318" i="1" s="1"/>
  <c r="CB290" i="1"/>
  <c r="CB304" i="1" s="1"/>
  <c r="CB318" i="1" s="1"/>
  <c r="CA290" i="1"/>
  <c r="CA304" i="1" s="1"/>
  <c r="CA318" i="1" s="1"/>
  <c r="BZ290" i="1"/>
  <c r="BZ304" i="1" s="1"/>
  <c r="BZ318" i="1" s="1"/>
  <c r="BY290" i="1"/>
  <c r="BY304" i="1" s="1"/>
  <c r="BY318" i="1" s="1"/>
  <c r="BX290" i="1"/>
  <c r="BX304" i="1" s="1"/>
  <c r="BX318" i="1" s="1"/>
  <c r="BW290" i="1"/>
  <c r="BW304" i="1" s="1"/>
  <c r="BW318" i="1" s="1"/>
  <c r="BV290" i="1"/>
  <c r="BV304" i="1" s="1"/>
  <c r="BV318" i="1" s="1"/>
  <c r="BU290" i="1"/>
  <c r="BU304" i="1" s="1"/>
  <c r="BU318" i="1" s="1"/>
  <c r="BT290" i="1"/>
  <c r="BT304" i="1" s="1"/>
  <c r="BT318" i="1" s="1"/>
  <c r="BS290" i="1"/>
  <c r="BS304" i="1" s="1"/>
  <c r="BS318" i="1" s="1"/>
  <c r="BR290" i="1"/>
  <c r="BQ290" i="1"/>
  <c r="BP290" i="1"/>
  <c r="BP304" i="1" s="1"/>
  <c r="BP318" i="1" s="1"/>
  <c r="BO290" i="1"/>
  <c r="BO304" i="1" s="1"/>
  <c r="BO318" i="1" s="1"/>
  <c r="BN290" i="1"/>
  <c r="BN304" i="1" s="1"/>
  <c r="BN318" i="1" s="1"/>
  <c r="BM290" i="1"/>
  <c r="BM304" i="1" s="1"/>
  <c r="BM318" i="1" s="1"/>
  <c r="BL290" i="1"/>
  <c r="BL304" i="1" s="1"/>
  <c r="BL318" i="1" s="1"/>
  <c r="BK290" i="1"/>
  <c r="BK304" i="1" s="1"/>
  <c r="BK318" i="1" s="1"/>
  <c r="BJ290" i="1"/>
  <c r="BJ304" i="1" s="1"/>
  <c r="BJ318" i="1" s="1"/>
  <c r="BI290" i="1"/>
  <c r="BI304" i="1" s="1"/>
  <c r="BI318" i="1" s="1"/>
  <c r="BH290" i="1"/>
  <c r="BH304" i="1" s="1"/>
  <c r="BH318" i="1" s="1"/>
  <c r="BG290" i="1"/>
  <c r="BG304" i="1" s="1"/>
  <c r="BG318" i="1" s="1"/>
  <c r="BF290" i="1"/>
  <c r="BF304" i="1" s="1"/>
  <c r="BF318" i="1" s="1"/>
  <c r="BE290" i="1"/>
  <c r="BE304" i="1" s="1"/>
  <c r="BE318" i="1" s="1"/>
  <c r="BD290" i="1"/>
  <c r="BD304" i="1" s="1"/>
  <c r="BD318" i="1" s="1"/>
  <c r="BC290" i="1"/>
  <c r="BC304" i="1" s="1"/>
  <c r="BC318" i="1" s="1"/>
  <c r="BB290" i="1"/>
  <c r="BB304" i="1" s="1"/>
  <c r="BB318" i="1" s="1"/>
  <c r="BA290" i="1"/>
  <c r="BA304" i="1" s="1"/>
  <c r="BA318" i="1" s="1"/>
  <c r="AZ290" i="1"/>
  <c r="AZ304" i="1" s="1"/>
  <c r="AZ318" i="1" s="1"/>
  <c r="AY290" i="1"/>
  <c r="AY304" i="1" s="1"/>
  <c r="AY318" i="1" s="1"/>
  <c r="AX290" i="1"/>
  <c r="AX304" i="1" s="1"/>
  <c r="AX318" i="1" s="1"/>
  <c r="AW290" i="1"/>
  <c r="AW304" i="1" s="1"/>
  <c r="AW318" i="1" s="1"/>
  <c r="AV290" i="1"/>
  <c r="AV304" i="1" s="1"/>
  <c r="AV318" i="1" s="1"/>
  <c r="AU290" i="1"/>
  <c r="AU304" i="1" s="1"/>
  <c r="AU318" i="1" s="1"/>
  <c r="AT290" i="1"/>
  <c r="AT304" i="1" s="1"/>
  <c r="AT318" i="1" s="1"/>
  <c r="AS290" i="1"/>
  <c r="AS304" i="1" s="1"/>
  <c r="AS318" i="1" s="1"/>
  <c r="AR290" i="1"/>
  <c r="AR304" i="1" s="1"/>
  <c r="AR318" i="1" s="1"/>
  <c r="AQ290" i="1"/>
  <c r="AQ304" i="1" s="1"/>
  <c r="AQ318" i="1" s="1"/>
  <c r="AP290" i="1"/>
  <c r="AP304" i="1" s="1"/>
  <c r="AP318" i="1" s="1"/>
  <c r="AO290" i="1"/>
  <c r="AO304" i="1" s="1"/>
  <c r="AO318" i="1" s="1"/>
  <c r="AN290" i="1"/>
  <c r="AN304" i="1" s="1"/>
  <c r="AN318" i="1" s="1"/>
  <c r="AM290" i="1"/>
  <c r="AM304" i="1" s="1"/>
  <c r="AM318" i="1" s="1"/>
  <c r="AL290" i="1"/>
  <c r="AL304" i="1" s="1"/>
  <c r="AL318" i="1" s="1"/>
  <c r="AK290" i="1"/>
  <c r="AK304" i="1" s="1"/>
  <c r="AK318" i="1" s="1"/>
  <c r="AJ290" i="1"/>
  <c r="AJ304" i="1" s="1"/>
  <c r="AJ318" i="1" s="1"/>
  <c r="AI290" i="1"/>
  <c r="AI304" i="1" s="1"/>
  <c r="AI318" i="1" s="1"/>
  <c r="AH290" i="1"/>
  <c r="AH304" i="1" s="1"/>
  <c r="AH318" i="1" s="1"/>
  <c r="AG290" i="1"/>
  <c r="AG304" i="1" s="1"/>
  <c r="AG318" i="1" s="1"/>
  <c r="AF290" i="1"/>
  <c r="AF304" i="1" s="1"/>
  <c r="AF318" i="1" s="1"/>
  <c r="AE290" i="1"/>
  <c r="AE304" i="1" s="1"/>
  <c r="AE318" i="1" s="1"/>
  <c r="AD290" i="1"/>
  <c r="AD304" i="1" s="1"/>
  <c r="AD318" i="1" s="1"/>
  <c r="AC290" i="1"/>
  <c r="AC304" i="1" s="1"/>
  <c r="AC318" i="1" s="1"/>
  <c r="AB290" i="1"/>
  <c r="AB304" i="1" s="1"/>
  <c r="AB318" i="1" s="1"/>
  <c r="AA290" i="1"/>
  <c r="AA304" i="1" s="1"/>
  <c r="AA318" i="1" s="1"/>
  <c r="Z290" i="1"/>
  <c r="Z304" i="1" s="1"/>
  <c r="Z318" i="1" s="1"/>
  <c r="Y290" i="1"/>
  <c r="Y304" i="1" s="1"/>
  <c r="Y318" i="1" s="1"/>
  <c r="X290" i="1"/>
  <c r="X304" i="1" s="1"/>
  <c r="X318" i="1" s="1"/>
  <c r="W290" i="1"/>
  <c r="W304" i="1" s="1"/>
  <c r="W318" i="1" s="1"/>
  <c r="V290" i="1"/>
  <c r="V304" i="1" s="1"/>
  <c r="V318" i="1" s="1"/>
  <c r="U290" i="1"/>
  <c r="U304" i="1" s="1"/>
  <c r="U318" i="1" s="1"/>
  <c r="T290" i="1"/>
  <c r="T304" i="1" s="1"/>
  <c r="T318" i="1" s="1"/>
  <c r="S290" i="1"/>
  <c r="R290" i="1"/>
  <c r="R304" i="1" s="1"/>
  <c r="R318" i="1" s="1"/>
  <c r="Q290" i="1"/>
  <c r="Q304" i="1" s="1"/>
  <c r="Q318" i="1" s="1"/>
  <c r="P290" i="1"/>
  <c r="P304" i="1" s="1"/>
  <c r="P318" i="1" s="1"/>
  <c r="O290" i="1"/>
  <c r="O304" i="1" s="1"/>
  <c r="O318" i="1" s="1"/>
  <c r="N290" i="1"/>
  <c r="M290" i="1"/>
  <c r="M304" i="1" s="1"/>
  <c r="M318" i="1" s="1"/>
  <c r="L290" i="1"/>
  <c r="L304" i="1" s="1"/>
  <c r="L318" i="1" s="1"/>
  <c r="K290" i="1"/>
  <c r="J290" i="1"/>
  <c r="J304" i="1" s="1"/>
  <c r="J318" i="1" s="1"/>
  <c r="I290" i="1"/>
  <c r="I304" i="1" s="1"/>
  <c r="I318" i="1" s="1"/>
  <c r="H290" i="1"/>
  <c r="H304" i="1" s="1"/>
  <c r="H318" i="1" s="1"/>
  <c r="G290" i="1"/>
  <c r="G304" i="1" s="1"/>
  <c r="G318" i="1" s="1"/>
  <c r="F290" i="1"/>
  <c r="F304" i="1" s="1"/>
  <c r="F318" i="1" s="1"/>
  <c r="E290" i="1"/>
  <c r="E304" i="1" s="1"/>
  <c r="E318" i="1" s="1"/>
  <c r="D290" i="1"/>
  <c r="D304" i="1" s="1"/>
  <c r="D318" i="1" s="1"/>
  <c r="C290" i="1"/>
  <c r="C304" i="1" s="1"/>
  <c r="GC288" i="1"/>
  <c r="FX261" i="1"/>
  <c r="FW261" i="1"/>
  <c r="FV261" i="1"/>
  <c r="FU261" i="1"/>
  <c r="FT261" i="1"/>
  <c r="FS261" i="1"/>
  <c r="FR261" i="1"/>
  <c r="FQ261" i="1"/>
  <c r="FP261" i="1"/>
  <c r="FO261" i="1"/>
  <c r="FN261" i="1"/>
  <c r="FM261" i="1"/>
  <c r="FL261" i="1"/>
  <c r="FK261" i="1"/>
  <c r="FH261" i="1"/>
  <c r="FG261" i="1"/>
  <c r="FF261" i="1"/>
  <c r="FE261" i="1"/>
  <c r="FD261" i="1"/>
  <c r="FC261" i="1"/>
  <c r="FB261" i="1"/>
  <c r="FA261" i="1"/>
  <c r="EZ261" i="1"/>
  <c r="EY261" i="1"/>
  <c r="EX261" i="1"/>
  <c r="EW261" i="1"/>
  <c r="EV261" i="1"/>
  <c r="EU261" i="1"/>
  <c r="ET261" i="1"/>
  <c r="ES261" i="1"/>
  <c r="ER261" i="1"/>
  <c r="EQ261" i="1"/>
  <c r="EP261" i="1"/>
  <c r="EO261" i="1"/>
  <c r="EN261" i="1"/>
  <c r="EM261" i="1"/>
  <c r="EL261" i="1"/>
  <c r="EK261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DW261" i="1"/>
  <c r="DV261" i="1"/>
  <c r="DU261" i="1"/>
  <c r="DT261" i="1"/>
  <c r="DS261" i="1"/>
  <c r="DR261" i="1"/>
  <c r="DP261" i="1"/>
  <c r="DO261" i="1"/>
  <c r="DM261" i="1"/>
  <c r="DL261" i="1"/>
  <c r="DK261" i="1"/>
  <c r="DJ261" i="1"/>
  <c r="DI261" i="1"/>
  <c r="DH261" i="1"/>
  <c r="DG261" i="1"/>
  <c r="DF261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FZ243" i="1"/>
  <c r="FZ233" i="1"/>
  <c r="FX217" i="1"/>
  <c r="FW217" i="1"/>
  <c r="FV217" i="1"/>
  <c r="FU217" i="1"/>
  <c r="FT217" i="1"/>
  <c r="FS217" i="1"/>
  <c r="FR217" i="1"/>
  <c r="FQ217" i="1"/>
  <c r="FP217" i="1"/>
  <c r="FO217" i="1"/>
  <c r="FN217" i="1"/>
  <c r="FM217" i="1"/>
  <c r="FL217" i="1"/>
  <c r="FK217" i="1"/>
  <c r="FJ217" i="1"/>
  <c r="FI217" i="1"/>
  <c r="FH217" i="1"/>
  <c r="FG217" i="1"/>
  <c r="FF217" i="1"/>
  <c r="FE217" i="1"/>
  <c r="FD217" i="1"/>
  <c r="FC217" i="1"/>
  <c r="FB217" i="1"/>
  <c r="FA217" i="1"/>
  <c r="EZ217" i="1"/>
  <c r="EY217" i="1"/>
  <c r="EX217" i="1"/>
  <c r="EW217" i="1"/>
  <c r="EV217" i="1"/>
  <c r="EU217" i="1"/>
  <c r="ET217" i="1"/>
  <c r="ES217" i="1"/>
  <c r="ER217" i="1"/>
  <c r="EQ217" i="1"/>
  <c r="EP217" i="1"/>
  <c r="EO217" i="1"/>
  <c r="EN217" i="1"/>
  <c r="EM217" i="1"/>
  <c r="EL217" i="1"/>
  <c r="EK217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DW217" i="1"/>
  <c r="DV217" i="1"/>
  <c r="DU217" i="1"/>
  <c r="DT217" i="1"/>
  <c r="DS217" i="1"/>
  <c r="DR217" i="1"/>
  <c r="DQ217" i="1"/>
  <c r="DP217" i="1"/>
  <c r="DO217" i="1"/>
  <c r="DN217" i="1"/>
  <c r="DM217" i="1"/>
  <c r="DL217" i="1"/>
  <c r="DK217" i="1"/>
  <c r="DJ217" i="1"/>
  <c r="DI217" i="1"/>
  <c r="DH217" i="1"/>
  <c r="DG217" i="1"/>
  <c r="DF217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C214" i="1"/>
  <c r="C212" i="1"/>
  <c r="FX204" i="1"/>
  <c r="FW204" i="1"/>
  <c r="FV204" i="1"/>
  <c r="FU204" i="1"/>
  <c r="FT204" i="1"/>
  <c r="FS204" i="1"/>
  <c r="FR204" i="1"/>
  <c r="FQ204" i="1"/>
  <c r="FP204" i="1"/>
  <c r="FO204" i="1"/>
  <c r="FN204" i="1"/>
  <c r="FM204" i="1"/>
  <c r="FL204" i="1"/>
  <c r="FK204" i="1"/>
  <c r="FJ204" i="1"/>
  <c r="FI204" i="1"/>
  <c r="FH204" i="1"/>
  <c r="FG204" i="1"/>
  <c r="FF204" i="1"/>
  <c r="FE204" i="1"/>
  <c r="FD204" i="1"/>
  <c r="FC204" i="1"/>
  <c r="FB204" i="1"/>
  <c r="FA204" i="1"/>
  <c r="EZ204" i="1"/>
  <c r="EY204" i="1"/>
  <c r="EX204" i="1"/>
  <c r="EW204" i="1"/>
  <c r="EV204" i="1"/>
  <c r="EU204" i="1"/>
  <c r="ET204" i="1"/>
  <c r="ES204" i="1"/>
  <c r="ER204" i="1"/>
  <c r="EQ204" i="1"/>
  <c r="EP204" i="1"/>
  <c r="EO204" i="1"/>
  <c r="EN204" i="1"/>
  <c r="EM204" i="1"/>
  <c r="EL204" i="1"/>
  <c r="EK204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DW204" i="1"/>
  <c r="DV204" i="1"/>
  <c r="DU204" i="1"/>
  <c r="DT204" i="1"/>
  <c r="DS204" i="1"/>
  <c r="DR204" i="1"/>
  <c r="DQ204" i="1"/>
  <c r="DP204" i="1"/>
  <c r="DO204" i="1"/>
  <c r="DN204" i="1"/>
  <c r="DM204" i="1"/>
  <c r="DL204" i="1"/>
  <c r="DK204" i="1"/>
  <c r="DJ204" i="1"/>
  <c r="DI204" i="1"/>
  <c r="DH204" i="1"/>
  <c r="DG204" i="1"/>
  <c r="DF204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FX178" i="1"/>
  <c r="FV178" i="1"/>
  <c r="FS178" i="1"/>
  <c r="FM178" i="1"/>
  <c r="FL178" i="1"/>
  <c r="FJ178" i="1"/>
  <c r="FH178" i="1"/>
  <c r="FG178" i="1"/>
  <c r="FE178" i="1"/>
  <c r="EZ178" i="1"/>
  <c r="EY178" i="1"/>
  <c r="EX178" i="1"/>
  <c r="EV178" i="1"/>
  <c r="EU178" i="1"/>
  <c r="ES178" i="1"/>
  <c r="EQ178" i="1"/>
  <c r="EN178" i="1"/>
  <c r="EL178" i="1"/>
  <c r="EK178" i="1"/>
  <c r="EI178" i="1"/>
  <c r="EG178" i="1"/>
  <c r="EE178" i="1"/>
  <c r="EB178" i="1"/>
  <c r="DZ178" i="1"/>
  <c r="DY178" i="1"/>
  <c r="DW178" i="1"/>
  <c r="DU178" i="1"/>
  <c r="DS178" i="1"/>
  <c r="DP178" i="1"/>
  <c r="DN178" i="1"/>
  <c r="DM178" i="1"/>
  <c r="DK178" i="1"/>
  <c r="DI178" i="1"/>
  <c r="DG178" i="1"/>
  <c r="DD178" i="1"/>
  <c r="DB178" i="1"/>
  <c r="DA178" i="1"/>
  <c r="CY178" i="1"/>
  <c r="CW178" i="1"/>
  <c r="CU178" i="1"/>
  <c r="CR178" i="1"/>
  <c r="CP178" i="1"/>
  <c r="CO178" i="1"/>
  <c r="CM178" i="1"/>
  <c r="CK178" i="1"/>
  <c r="CI178" i="1"/>
  <c r="CF178" i="1"/>
  <c r="CD178" i="1"/>
  <c r="CC178" i="1"/>
  <c r="CA178" i="1"/>
  <c r="BY178" i="1"/>
  <c r="BW178" i="1"/>
  <c r="BT178" i="1"/>
  <c r="BR178" i="1"/>
  <c r="BQ178" i="1"/>
  <c r="BO178" i="1"/>
  <c r="BM178" i="1"/>
  <c r="BK178" i="1"/>
  <c r="BH178" i="1"/>
  <c r="BF178" i="1"/>
  <c r="BE178" i="1"/>
  <c r="BC178" i="1"/>
  <c r="BA178" i="1"/>
  <c r="AY178" i="1"/>
  <c r="AV178" i="1"/>
  <c r="AT178" i="1"/>
  <c r="AS178" i="1"/>
  <c r="AQ178" i="1"/>
  <c r="AO178" i="1"/>
  <c r="AM178" i="1"/>
  <c r="AJ178" i="1"/>
  <c r="AH178" i="1"/>
  <c r="AG178" i="1"/>
  <c r="AE178" i="1"/>
  <c r="AC178" i="1"/>
  <c r="AA178" i="1"/>
  <c r="X178" i="1"/>
  <c r="V178" i="1"/>
  <c r="U178" i="1"/>
  <c r="S178" i="1"/>
  <c r="Q178" i="1"/>
  <c r="O178" i="1"/>
  <c r="L178" i="1"/>
  <c r="J178" i="1"/>
  <c r="I178" i="1"/>
  <c r="G178" i="1"/>
  <c r="E178" i="1"/>
  <c r="C178" i="1"/>
  <c r="FX177" i="1"/>
  <c r="FW177" i="1"/>
  <c r="FW178" i="1" s="1"/>
  <c r="FV177" i="1"/>
  <c r="FU177" i="1"/>
  <c r="FU178" i="1" s="1"/>
  <c r="FT177" i="1"/>
  <c r="FT178" i="1" s="1"/>
  <c r="FS177" i="1"/>
  <c r="FR177" i="1"/>
  <c r="FR178" i="1" s="1"/>
  <c r="FQ177" i="1"/>
  <c r="FQ178" i="1" s="1"/>
  <c r="FP177" i="1"/>
  <c r="FP178" i="1" s="1"/>
  <c r="FO177" i="1"/>
  <c r="FO178" i="1" s="1"/>
  <c r="FN177" i="1"/>
  <c r="FN178" i="1" s="1"/>
  <c r="FM177" i="1"/>
  <c r="FL177" i="1"/>
  <c r="FK177" i="1"/>
  <c r="FK178" i="1" s="1"/>
  <c r="FJ177" i="1"/>
  <c r="FI177" i="1"/>
  <c r="FI178" i="1" s="1"/>
  <c r="FH177" i="1"/>
  <c r="FG177" i="1"/>
  <c r="FF177" i="1"/>
  <c r="FF178" i="1" s="1"/>
  <c r="FE177" i="1"/>
  <c r="FD177" i="1"/>
  <c r="FD178" i="1" s="1"/>
  <c r="FC177" i="1"/>
  <c r="FC178" i="1" s="1"/>
  <c r="FB177" i="1"/>
  <c r="FB178" i="1" s="1"/>
  <c r="FA177" i="1"/>
  <c r="FA178" i="1" s="1"/>
  <c r="EZ177" i="1"/>
  <c r="EY177" i="1"/>
  <c r="EX177" i="1"/>
  <c r="EW177" i="1"/>
  <c r="EW178" i="1" s="1"/>
  <c r="EV177" i="1"/>
  <c r="EU177" i="1"/>
  <c r="ET177" i="1"/>
  <c r="ET178" i="1" s="1"/>
  <c r="ES177" i="1"/>
  <c r="ER177" i="1"/>
  <c r="ER178" i="1" s="1"/>
  <c r="EQ177" i="1"/>
  <c r="EP177" i="1"/>
  <c r="EP178" i="1" s="1"/>
  <c r="EO177" i="1"/>
  <c r="EO178" i="1" s="1"/>
  <c r="EN177" i="1"/>
  <c r="EM177" i="1"/>
  <c r="EM178" i="1" s="1"/>
  <c r="EL177" i="1"/>
  <c r="EK177" i="1"/>
  <c r="EJ177" i="1"/>
  <c r="EJ178" i="1" s="1"/>
  <c r="EI177" i="1"/>
  <c r="EH177" i="1"/>
  <c r="EH178" i="1" s="1"/>
  <c r="EG177" i="1"/>
  <c r="EF177" i="1"/>
  <c r="EF178" i="1" s="1"/>
  <c r="EE177" i="1"/>
  <c r="ED177" i="1"/>
  <c r="ED178" i="1" s="1"/>
  <c r="EC177" i="1"/>
  <c r="EC178" i="1" s="1"/>
  <c r="EB177" i="1"/>
  <c r="EA177" i="1"/>
  <c r="EA178" i="1" s="1"/>
  <c r="DZ177" i="1"/>
  <c r="DY177" i="1"/>
  <c r="DX177" i="1"/>
  <c r="DX178" i="1" s="1"/>
  <c r="DW177" i="1"/>
  <c r="DV177" i="1"/>
  <c r="DV178" i="1" s="1"/>
  <c r="DU177" i="1"/>
  <c r="DT177" i="1"/>
  <c r="DT178" i="1" s="1"/>
  <c r="DS177" i="1"/>
  <c r="DR177" i="1"/>
  <c r="DR178" i="1" s="1"/>
  <c r="DQ177" i="1"/>
  <c r="DQ178" i="1" s="1"/>
  <c r="DP177" i="1"/>
  <c r="DO177" i="1"/>
  <c r="DO178" i="1" s="1"/>
  <c r="DN177" i="1"/>
  <c r="DM177" i="1"/>
  <c r="DL177" i="1"/>
  <c r="DL178" i="1" s="1"/>
  <c r="DK177" i="1"/>
  <c r="DJ177" i="1"/>
  <c r="DJ178" i="1" s="1"/>
  <c r="DI177" i="1"/>
  <c r="DH177" i="1"/>
  <c r="DH178" i="1" s="1"/>
  <c r="DG177" i="1"/>
  <c r="DF177" i="1"/>
  <c r="DF178" i="1" s="1"/>
  <c r="DE177" i="1"/>
  <c r="DE178" i="1" s="1"/>
  <c r="DD177" i="1"/>
  <c r="DC177" i="1"/>
  <c r="DC178" i="1" s="1"/>
  <c r="DB177" i="1"/>
  <c r="DA177" i="1"/>
  <c r="CZ177" i="1"/>
  <c r="CZ178" i="1" s="1"/>
  <c r="CY177" i="1"/>
  <c r="CX177" i="1"/>
  <c r="CX178" i="1" s="1"/>
  <c r="CW177" i="1"/>
  <c r="CV177" i="1"/>
  <c r="CV178" i="1" s="1"/>
  <c r="CU177" i="1"/>
  <c r="CT177" i="1"/>
  <c r="CT178" i="1" s="1"/>
  <c r="CS177" i="1"/>
  <c r="CS178" i="1" s="1"/>
  <c r="CR177" i="1"/>
  <c r="CQ177" i="1"/>
  <c r="CQ178" i="1" s="1"/>
  <c r="CP177" i="1"/>
  <c r="CO177" i="1"/>
  <c r="CN177" i="1"/>
  <c r="CN178" i="1" s="1"/>
  <c r="CM177" i="1"/>
  <c r="CL177" i="1"/>
  <c r="CL178" i="1" s="1"/>
  <c r="CK177" i="1"/>
  <c r="CJ177" i="1"/>
  <c r="CJ178" i="1" s="1"/>
  <c r="CI177" i="1"/>
  <c r="CH177" i="1"/>
  <c r="CH178" i="1" s="1"/>
  <c r="CG177" i="1"/>
  <c r="CG178" i="1" s="1"/>
  <c r="CF177" i="1"/>
  <c r="CE177" i="1"/>
  <c r="CE178" i="1" s="1"/>
  <c r="CD177" i="1"/>
  <c r="CC177" i="1"/>
  <c r="CB177" i="1"/>
  <c r="CB178" i="1" s="1"/>
  <c r="CA177" i="1"/>
  <c r="BZ177" i="1"/>
  <c r="BZ178" i="1" s="1"/>
  <c r="BY177" i="1"/>
  <c r="BX177" i="1"/>
  <c r="BX178" i="1" s="1"/>
  <c r="BW177" i="1"/>
  <c r="BV177" i="1"/>
  <c r="BV178" i="1" s="1"/>
  <c r="BU177" i="1"/>
  <c r="BU178" i="1" s="1"/>
  <c r="BT177" i="1"/>
  <c r="BS177" i="1"/>
  <c r="BS178" i="1" s="1"/>
  <c r="BR177" i="1"/>
  <c r="BQ177" i="1"/>
  <c r="BP177" i="1"/>
  <c r="BP178" i="1" s="1"/>
  <c r="BO177" i="1"/>
  <c r="BN177" i="1"/>
  <c r="BN178" i="1" s="1"/>
  <c r="BM177" i="1"/>
  <c r="BL177" i="1"/>
  <c r="BL178" i="1" s="1"/>
  <c r="BK177" i="1"/>
  <c r="BJ177" i="1"/>
  <c r="BJ178" i="1" s="1"/>
  <c r="BI177" i="1"/>
  <c r="BI178" i="1" s="1"/>
  <c r="BH177" i="1"/>
  <c r="BG177" i="1"/>
  <c r="BG178" i="1" s="1"/>
  <c r="BF177" i="1"/>
  <c r="BE177" i="1"/>
  <c r="BD177" i="1"/>
  <c r="BD178" i="1" s="1"/>
  <c r="BC177" i="1"/>
  <c r="BB177" i="1"/>
  <c r="BB178" i="1" s="1"/>
  <c r="BA177" i="1"/>
  <c r="AZ177" i="1"/>
  <c r="AZ178" i="1" s="1"/>
  <c r="AY177" i="1"/>
  <c r="AX177" i="1"/>
  <c r="AX178" i="1" s="1"/>
  <c r="AW177" i="1"/>
  <c r="AW178" i="1" s="1"/>
  <c r="AV177" i="1"/>
  <c r="AU177" i="1"/>
  <c r="AU178" i="1" s="1"/>
  <c r="AT177" i="1"/>
  <c r="AS177" i="1"/>
  <c r="AR177" i="1"/>
  <c r="AR178" i="1" s="1"/>
  <c r="AQ177" i="1"/>
  <c r="AP177" i="1"/>
  <c r="AP178" i="1" s="1"/>
  <c r="AO177" i="1"/>
  <c r="AN177" i="1"/>
  <c r="AN178" i="1" s="1"/>
  <c r="AM177" i="1"/>
  <c r="AL177" i="1"/>
  <c r="AL178" i="1" s="1"/>
  <c r="AK177" i="1"/>
  <c r="AK178" i="1" s="1"/>
  <c r="AJ177" i="1"/>
  <c r="AI177" i="1"/>
  <c r="AI178" i="1" s="1"/>
  <c r="AH177" i="1"/>
  <c r="AG177" i="1"/>
  <c r="AF177" i="1"/>
  <c r="AF178" i="1" s="1"/>
  <c r="AE177" i="1"/>
  <c r="AD177" i="1"/>
  <c r="AD178" i="1" s="1"/>
  <c r="AC177" i="1"/>
  <c r="AB177" i="1"/>
  <c r="AB178" i="1" s="1"/>
  <c r="AA177" i="1"/>
  <c r="Z177" i="1"/>
  <c r="Z178" i="1" s="1"/>
  <c r="Y177" i="1"/>
  <c r="Y178" i="1" s="1"/>
  <c r="X177" i="1"/>
  <c r="W177" i="1"/>
  <c r="W178" i="1" s="1"/>
  <c r="V177" i="1"/>
  <c r="U177" i="1"/>
  <c r="T177" i="1"/>
  <c r="T178" i="1" s="1"/>
  <c r="S177" i="1"/>
  <c r="R177" i="1"/>
  <c r="R178" i="1" s="1"/>
  <c r="Q177" i="1"/>
  <c r="P177" i="1"/>
  <c r="P178" i="1" s="1"/>
  <c r="O177" i="1"/>
  <c r="N177" i="1"/>
  <c r="N178" i="1" s="1"/>
  <c r="M177" i="1"/>
  <c r="M178" i="1" s="1"/>
  <c r="L177" i="1"/>
  <c r="K177" i="1"/>
  <c r="K178" i="1" s="1"/>
  <c r="J177" i="1"/>
  <c r="I177" i="1"/>
  <c r="H177" i="1"/>
  <c r="H178" i="1" s="1"/>
  <c r="G177" i="1"/>
  <c r="F177" i="1"/>
  <c r="F178" i="1" s="1"/>
  <c r="E177" i="1"/>
  <c r="D177" i="1"/>
  <c r="D178" i="1" s="1"/>
  <c r="C177" i="1"/>
  <c r="C175" i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C172" i="1"/>
  <c r="C171" i="1"/>
  <c r="C312" i="1" s="1"/>
  <c r="FX170" i="1"/>
  <c r="FW170" i="1"/>
  <c r="FV170" i="1"/>
  <c r="FU170" i="1"/>
  <c r="FT170" i="1"/>
  <c r="FS170" i="1"/>
  <c r="FR170" i="1"/>
  <c r="FQ170" i="1"/>
  <c r="FP170" i="1"/>
  <c r="FO170" i="1"/>
  <c r="FN170" i="1"/>
  <c r="FM170" i="1"/>
  <c r="FL170" i="1"/>
  <c r="FK170" i="1"/>
  <c r="FJ170" i="1"/>
  <c r="FI170" i="1"/>
  <c r="FH170" i="1"/>
  <c r="FG170" i="1"/>
  <c r="FF170" i="1"/>
  <c r="FE170" i="1"/>
  <c r="FD170" i="1"/>
  <c r="FC170" i="1"/>
  <c r="FB170" i="1"/>
  <c r="FA170" i="1"/>
  <c r="EZ170" i="1"/>
  <c r="EY170" i="1"/>
  <c r="EX170" i="1"/>
  <c r="EW170" i="1"/>
  <c r="EV170" i="1"/>
  <c r="EU170" i="1"/>
  <c r="ET170" i="1"/>
  <c r="ES170" i="1"/>
  <c r="ER170" i="1"/>
  <c r="EQ170" i="1"/>
  <c r="EP170" i="1"/>
  <c r="EO170" i="1"/>
  <c r="EN170" i="1"/>
  <c r="EM170" i="1"/>
  <c r="EL170" i="1"/>
  <c r="EK170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DW170" i="1"/>
  <c r="DV170" i="1"/>
  <c r="DU170" i="1"/>
  <c r="DT170" i="1"/>
  <c r="DS170" i="1"/>
  <c r="DR170" i="1"/>
  <c r="DQ170" i="1"/>
  <c r="DP170" i="1"/>
  <c r="DO170" i="1"/>
  <c r="DN170" i="1"/>
  <c r="DM170" i="1"/>
  <c r="DL170" i="1"/>
  <c r="DK170" i="1"/>
  <c r="DJ170" i="1"/>
  <c r="DI170" i="1"/>
  <c r="DH170" i="1"/>
  <c r="DG170" i="1"/>
  <c r="DF170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FZ170" i="1" s="1"/>
  <c r="L170" i="1"/>
  <c r="K170" i="1"/>
  <c r="J170" i="1"/>
  <c r="I170" i="1"/>
  <c r="H170" i="1"/>
  <c r="G170" i="1"/>
  <c r="F170" i="1"/>
  <c r="E170" i="1"/>
  <c r="D170" i="1"/>
  <c r="C170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AC142" i="1"/>
  <c r="DG140" i="1"/>
  <c r="FX139" i="1"/>
  <c r="FW139" i="1"/>
  <c r="FV139" i="1"/>
  <c r="FU139" i="1"/>
  <c r="FT139" i="1"/>
  <c r="FS139" i="1"/>
  <c r="FR139" i="1"/>
  <c r="FQ139" i="1"/>
  <c r="FP139" i="1"/>
  <c r="FO139" i="1"/>
  <c r="FN139" i="1"/>
  <c r="FM139" i="1"/>
  <c r="FL139" i="1"/>
  <c r="FK139" i="1"/>
  <c r="FJ139" i="1"/>
  <c r="FI139" i="1"/>
  <c r="FH139" i="1"/>
  <c r="FG139" i="1"/>
  <c r="FF139" i="1"/>
  <c r="FE139" i="1"/>
  <c r="FD139" i="1"/>
  <c r="FC139" i="1"/>
  <c r="FB139" i="1"/>
  <c r="FA139" i="1"/>
  <c r="EZ139" i="1"/>
  <c r="EY139" i="1"/>
  <c r="EX139" i="1"/>
  <c r="EW139" i="1"/>
  <c r="EV139" i="1"/>
  <c r="EU139" i="1"/>
  <c r="ET139" i="1"/>
  <c r="ES139" i="1"/>
  <c r="ER139" i="1"/>
  <c r="EQ139" i="1"/>
  <c r="EP139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CV137" i="1"/>
  <c r="EC135" i="1"/>
  <c r="EC137" i="1" s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L134" i="1"/>
  <c r="FK134" i="1"/>
  <c r="FJ134" i="1"/>
  <c r="FI134" i="1"/>
  <c r="FH134" i="1"/>
  <c r="FG134" i="1"/>
  <c r="FF134" i="1"/>
  <c r="FE134" i="1"/>
  <c r="FD134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FV133" i="1"/>
  <c r="FV135" i="1" s="1"/>
  <c r="FV137" i="1" s="1"/>
  <c r="FJ133" i="1"/>
  <c r="FJ135" i="1" s="1"/>
  <c r="FJ137" i="1" s="1"/>
  <c r="EX133" i="1"/>
  <c r="EX135" i="1" s="1"/>
  <c r="EX137" i="1" s="1"/>
  <c r="EL133" i="1"/>
  <c r="EL135" i="1" s="1"/>
  <c r="EL137" i="1" s="1"/>
  <c r="DZ133" i="1"/>
  <c r="DZ135" i="1" s="1"/>
  <c r="DZ137" i="1" s="1"/>
  <c r="DN133" i="1"/>
  <c r="DN135" i="1" s="1"/>
  <c r="DN137" i="1" s="1"/>
  <c r="DB133" i="1"/>
  <c r="DB135" i="1" s="1"/>
  <c r="DB137" i="1" s="1"/>
  <c r="CP133" i="1"/>
  <c r="CP135" i="1" s="1"/>
  <c r="CP137" i="1" s="1"/>
  <c r="CD133" i="1"/>
  <c r="CD135" i="1" s="1"/>
  <c r="CD137" i="1" s="1"/>
  <c r="BR133" i="1"/>
  <c r="BR135" i="1" s="1"/>
  <c r="BR137" i="1" s="1"/>
  <c r="BF133" i="1"/>
  <c r="BF135" i="1" s="1"/>
  <c r="BF137" i="1" s="1"/>
  <c r="AT133" i="1"/>
  <c r="AT135" i="1" s="1"/>
  <c r="AT137" i="1" s="1"/>
  <c r="AH133" i="1"/>
  <c r="AH135" i="1" s="1"/>
  <c r="AH137" i="1" s="1"/>
  <c r="V133" i="1"/>
  <c r="V135" i="1" s="1"/>
  <c r="V137" i="1" s="1"/>
  <c r="J133" i="1"/>
  <c r="J135" i="1" s="1"/>
  <c r="J137" i="1" s="1"/>
  <c r="FW132" i="1"/>
  <c r="FW133" i="1" s="1"/>
  <c r="FW135" i="1" s="1"/>
  <c r="FW137" i="1" s="1"/>
  <c r="FV132" i="1"/>
  <c r="FT132" i="1"/>
  <c r="FT133" i="1" s="1"/>
  <c r="FT135" i="1" s="1"/>
  <c r="FT137" i="1" s="1"/>
  <c r="FQ132" i="1"/>
  <c r="FQ133" i="1" s="1"/>
  <c r="FQ135" i="1" s="1"/>
  <c r="FQ137" i="1" s="1"/>
  <c r="FK132" i="1"/>
  <c r="FK133" i="1" s="1"/>
  <c r="FJ132" i="1"/>
  <c r="FH132" i="1"/>
  <c r="FH133" i="1" s="1"/>
  <c r="FH135" i="1" s="1"/>
  <c r="FH137" i="1" s="1"/>
  <c r="FE132" i="1"/>
  <c r="FE133" i="1" s="1"/>
  <c r="FE135" i="1" s="1"/>
  <c r="FE137" i="1" s="1"/>
  <c r="EY132" i="1"/>
  <c r="EY133" i="1" s="1"/>
  <c r="EX132" i="1"/>
  <c r="EV132" i="1"/>
  <c r="EV133" i="1" s="1"/>
  <c r="EV135" i="1" s="1"/>
  <c r="EV137" i="1" s="1"/>
  <c r="ES132" i="1"/>
  <c r="ES133" i="1" s="1"/>
  <c r="ES135" i="1" s="1"/>
  <c r="ES137" i="1" s="1"/>
  <c r="EM132" i="1"/>
  <c r="EM133" i="1" s="1"/>
  <c r="EM135" i="1" s="1"/>
  <c r="EM137" i="1" s="1"/>
  <c r="EL132" i="1"/>
  <c r="EJ132" i="1"/>
  <c r="EJ133" i="1" s="1"/>
  <c r="EJ135" i="1" s="1"/>
  <c r="EJ137" i="1" s="1"/>
  <c r="EG132" i="1"/>
  <c r="EG133" i="1" s="1"/>
  <c r="EG135" i="1" s="1"/>
  <c r="EG137" i="1" s="1"/>
  <c r="EA132" i="1"/>
  <c r="EA133" i="1" s="1"/>
  <c r="DZ132" i="1"/>
  <c r="DX132" i="1"/>
  <c r="DX133" i="1" s="1"/>
  <c r="DX135" i="1" s="1"/>
  <c r="DX137" i="1" s="1"/>
  <c r="DU132" i="1"/>
  <c r="DU133" i="1" s="1"/>
  <c r="DU135" i="1" s="1"/>
  <c r="DU137" i="1" s="1"/>
  <c r="DO132" i="1"/>
  <c r="DO133" i="1" s="1"/>
  <c r="DN132" i="1"/>
  <c r="DL132" i="1"/>
  <c r="DL133" i="1" s="1"/>
  <c r="DL135" i="1" s="1"/>
  <c r="DL137" i="1" s="1"/>
  <c r="DI132" i="1"/>
  <c r="DI133" i="1" s="1"/>
  <c r="DI135" i="1" s="1"/>
  <c r="DI137" i="1" s="1"/>
  <c r="DC132" i="1"/>
  <c r="DC133" i="1" s="1"/>
  <c r="DC135" i="1" s="1"/>
  <c r="DC137" i="1" s="1"/>
  <c r="DB132" i="1"/>
  <c r="CZ132" i="1"/>
  <c r="CZ133" i="1" s="1"/>
  <c r="CZ135" i="1" s="1"/>
  <c r="CZ137" i="1" s="1"/>
  <c r="CW132" i="1"/>
  <c r="CW133" i="1" s="1"/>
  <c r="CW135" i="1" s="1"/>
  <c r="CW137" i="1" s="1"/>
  <c r="CQ132" i="1"/>
  <c r="CQ133" i="1" s="1"/>
  <c r="CP132" i="1"/>
  <c r="CN132" i="1"/>
  <c r="CN133" i="1" s="1"/>
  <c r="CN135" i="1" s="1"/>
  <c r="CN137" i="1" s="1"/>
  <c r="CK132" i="1"/>
  <c r="CK133" i="1" s="1"/>
  <c r="CK135" i="1" s="1"/>
  <c r="CK137" i="1" s="1"/>
  <c r="CE132" i="1"/>
  <c r="CE133" i="1" s="1"/>
  <c r="CD132" i="1"/>
  <c r="CB132" i="1"/>
  <c r="CB133" i="1" s="1"/>
  <c r="CB135" i="1" s="1"/>
  <c r="CB137" i="1" s="1"/>
  <c r="BY132" i="1"/>
  <c r="BY133" i="1" s="1"/>
  <c r="BY135" i="1" s="1"/>
  <c r="BY137" i="1" s="1"/>
  <c r="BS132" i="1"/>
  <c r="BS133" i="1" s="1"/>
  <c r="BS135" i="1" s="1"/>
  <c r="BS137" i="1" s="1"/>
  <c r="BR132" i="1"/>
  <c r="BP132" i="1"/>
  <c r="BP133" i="1" s="1"/>
  <c r="BP135" i="1" s="1"/>
  <c r="BP137" i="1" s="1"/>
  <c r="BM132" i="1"/>
  <c r="BM133" i="1" s="1"/>
  <c r="BM135" i="1" s="1"/>
  <c r="BM137" i="1" s="1"/>
  <c r="BG132" i="1"/>
  <c r="BG133" i="1" s="1"/>
  <c r="BF132" i="1"/>
  <c r="BD132" i="1"/>
  <c r="BD133" i="1" s="1"/>
  <c r="BD135" i="1" s="1"/>
  <c r="BD137" i="1" s="1"/>
  <c r="BA132" i="1"/>
  <c r="BA133" i="1" s="1"/>
  <c r="BA135" i="1" s="1"/>
  <c r="BA137" i="1" s="1"/>
  <c r="AU132" i="1"/>
  <c r="AU133" i="1" s="1"/>
  <c r="AT132" i="1"/>
  <c r="AR132" i="1"/>
  <c r="AR133" i="1" s="1"/>
  <c r="AR135" i="1" s="1"/>
  <c r="AR137" i="1" s="1"/>
  <c r="AO132" i="1"/>
  <c r="AO133" i="1" s="1"/>
  <c r="AO135" i="1" s="1"/>
  <c r="AO137" i="1" s="1"/>
  <c r="AI132" i="1"/>
  <c r="AI133" i="1" s="1"/>
  <c r="AI135" i="1" s="1"/>
  <c r="AI137" i="1" s="1"/>
  <c r="AH132" i="1"/>
  <c r="AF132" i="1"/>
  <c r="AF133" i="1" s="1"/>
  <c r="AF135" i="1" s="1"/>
  <c r="AF137" i="1" s="1"/>
  <c r="AC132" i="1"/>
  <c r="AC133" i="1" s="1"/>
  <c r="AC135" i="1" s="1"/>
  <c r="AC137" i="1" s="1"/>
  <c r="W132" i="1"/>
  <c r="W133" i="1" s="1"/>
  <c r="V132" i="1"/>
  <c r="T132" i="1"/>
  <c r="T133" i="1" s="1"/>
  <c r="T135" i="1" s="1"/>
  <c r="T137" i="1" s="1"/>
  <c r="Q132" i="1"/>
  <c r="Q133" i="1" s="1"/>
  <c r="Q135" i="1" s="1"/>
  <c r="Q137" i="1" s="1"/>
  <c r="K132" i="1"/>
  <c r="K133" i="1" s="1"/>
  <c r="J132" i="1"/>
  <c r="H132" i="1"/>
  <c r="H133" i="1" s="1"/>
  <c r="H135" i="1" s="1"/>
  <c r="H137" i="1" s="1"/>
  <c r="E132" i="1"/>
  <c r="E133" i="1" s="1"/>
  <c r="E135" i="1" s="1"/>
  <c r="E137" i="1" s="1"/>
  <c r="FX131" i="1"/>
  <c r="FW131" i="1"/>
  <c r="FV131" i="1"/>
  <c r="FU131" i="1"/>
  <c r="FT131" i="1"/>
  <c r="FS131" i="1"/>
  <c r="FR131" i="1"/>
  <c r="FQ131" i="1"/>
  <c r="FP131" i="1"/>
  <c r="FO131" i="1"/>
  <c r="FO132" i="1" s="1"/>
  <c r="FO133" i="1" s="1"/>
  <c r="FO135" i="1" s="1"/>
  <c r="FO137" i="1" s="1"/>
  <c r="FN131" i="1"/>
  <c r="FM131" i="1"/>
  <c r="FL131" i="1"/>
  <c r="FK131" i="1"/>
  <c r="FJ131" i="1"/>
  <c r="FI131" i="1"/>
  <c r="FH131" i="1"/>
  <c r="FG131" i="1"/>
  <c r="FF131" i="1"/>
  <c r="FE131" i="1"/>
  <c r="FD131" i="1"/>
  <c r="FC131" i="1"/>
  <c r="FC132" i="1" s="1"/>
  <c r="FC133" i="1" s="1"/>
  <c r="FC135" i="1" s="1"/>
  <c r="FC137" i="1" s="1"/>
  <c r="FB131" i="1"/>
  <c r="FA131" i="1"/>
  <c r="EZ131" i="1"/>
  <c r="EY131" i="1"/>
  <c r="EX131" i="1"/>
  <c r="EW131" i="1"/>
  <c r="EV131" i="1"/>
  <c r="EU131" i="1"/>
  <c r="ET131" i="1"/>
  <c r="ES131" i="1"/>
  <c r="ER131" i="1"/>
  <c r="EQ131" i="1"/>
  <c r="EQ132" i="1" s="1"/>
  <c r="EQ133" i="1" s="1"/>
  <c r="EQ135" i="1" s="1"/>
  <c r="EQ137" i="1" s="1"/>
  <c r="EP131" i="1"/>
  <c r="EO131" i="1"/>
  <c r="EN131" i="1"/>
  <c r="EM131" i="1"/>
  <c r="EL131" i="1"/>
  <c r="EK131" i="1"/>
  <c r="EJ131" i="1"/>
  <c r="EI131" i="1"/>
  <c r="EH131" i="1"/>
  <c r="EG131" i="1"/>
  <c r="EF131" i="1"/>
  <c r="EE131" i="1"/>
  <c r="EE132" i="1" s="1"/>
  <c r="EE133" i="1" s="1"/>
  <c r="EE135" i="1" s="1"/>
  <c r="EE137" i="1" s="1"/>
  <c r="ED131" i="1"/>
  <c r="EC131" i="1"/>
  <c r="EB131" i="1"/>
  <c r="EA131" i="1"/>
  <c r="DZ131" i="1"/>
  <c r="DY131" i="1"/>
  <c r="DX131" i="1"/>
  <c r="DW131" i="1"/>
  <c r="DV131" i="1"/>
  <c r="DU131" i="1"/>
  <c r="DT131" i="1"/>
  <c r="DS131" i="1"/>
  <c r="DS132" i="1" s="1"/>
  <c r="DS133" i="1" s="1"/>
  <c r="DS135" i="1" s="1"/>
  <c r="DS137" i="1" s="1"/>
  <c r="DR131" i="1"/>
  <c r="DQ131" i="1"/>
  <c r="DP131" i="1"/>
  <c r="DO131" i="1"/>
  <c r="DN131" i="1"/>
  <c r="DM131" i="1"/>
  <c r="DL131" i="1"/>
  <c r="DK131" i="1"/>
  <c r="DJ131" i="1"/>
  <c r="DI131" i="1"/>
  <c r="DH131" i="1"/>
  <c r="DG131" i="1"/>
  <c r="DG132" i="1" s="1"/>
  <c r="DG133" i="1" s="1"/>
  <c r="DG135" i="1" s="1"/>
  <c r="DG137" i="1" s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U132" i="1" s="1"/>
  <c r="CU133" i="1" s="1"/>
  <c r="CU135" i="1" s="1"/>
  <c r="CU137" i="1" s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I132" i="1" s="1"/>
  <c r="CI133" i="1" s="1"/>
  <c r="CI135" i="1" s="1"/>
  <c r="CI137" i="1" s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W132" i="1" s="1"/>
  <c r="BW133" i="1" s="1"/>
  <c r="BW135" i="1" s="1"/>
  <c r="BW137" i="1" s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K132" i="1" s="1"/>
  <c r="BK133" i="1" s="1"/>
  <c r="BK135" i="1" s="1"/>
  <c r="BK137" i="1" s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Y132" i="1" s="1"/>
  <c r="AY133" i="1" s="1"/>
  <c r="AY135" i="1" s="1"/>
  <c r="AY137" i="1" s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M132" i="1" s="1"/>
  <c r="AM133" i="1" s="1"/>
  <c r="AM135" i="1" s="1"/>
  <c r="AM137" i="1" s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AA132" i="1" s="1"/>
  <c r="AA133" i="1" s="1"/>
  <c r="AA135" i="1" s="1"/>
  <c r="AA137" i="1" s="1"/>
  <c r="Z131" i="1"/>
  <c r="Y131" i="1"/>
  <c r="X131" i="1"/>
  <c r="W131" i="1"/>
  <c r="V131" i="1"/>
  <c r="U131" i="1"/>
  <c r="T131" i="1"/>
  <c r="S131" i="1"/>
  <c r="R131" i="1"/>
  <c r="Q131" i="1"/>
  <c r="P131" i="1"/>
  <c r="O131" i="1"/>
  <c r="O132" i="1" s="1"/>
  <c r="O133" i="1" s="1"/>
  <c r="O135" i="1" s="1"/>
  <c r="O137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C132" i="1" s="1"/>
  <c r="C133" i="1" s="1"/>
  <c r="FX130" i="1"/>
  <c r="FX132" i="1" s="1"/>
  <c r="FX133" i="1" s="1"/>
  <c r="FX135" i="1" s="1"/>
  <c r="FX137" i="1" s="1"/>
  <c r="FW130" i="1"/>
  <c r="FV130" i="1"/>
  <c r="FU130" i="1"/>
  <c r="FU132" i="1" s="1"/>
  <c r="FU133" i="1" s="1"/>
  <c r="FU135" i="1" s="1"/>
  <c r="FU137" i="1" s="1"/>
  <c r="FT130" i="1"/>
  <c r="FS130" i="1"/>
  <c r="FS132" i="1" s="1"/>
  <c r="FS133" i="1" s="1"/>
  <c r="FS135" i="1" s="1"/>
  <c r="FS137" i="1" s="1"/>
  <c r="FR130" i="1"/>
  <c r="FR132" i="1" s="1"/>
  <c r="FR133" i="1" s="1"/>
  <c r="FR135" i="1" s="1"/>
  <c r="FR137" i="1" s="1"/>
  <c r="FQ130" i="1"/>
  <c r="FP130" i="1"/>
  <c r="FP132" i="1" s="1"/>
  <c r="FP133" i="1" s="1"/>
  <c r="FP135" i="1" s="1"/>
  <c r="FP137" i="1" s="1"/>
  <c r="FO130" i="1"/>
  <c r="FN130" i="1"/>
  <c r="FN132" i="1" s="1"/>
  <c r="FN133" i="1" s="1"/>
  <c r="FN135" i="1" s="1"/>
  <c r="FN137" i="1" s="1"/>
  <c r="FM130" i="1"/>
  <c r="FM132" i="1" s="1"/>
  <c r="FM133" i="1" s="1"/>
  <c r="FM135" i="1" s="1"/>
  <c r="FM137" i="1" s="1"/>
  <c r="FL130" i="1"/>
  <c r="FL132" i="1" s="1"/>
  <c r="FL133" i="1" s="1"/>
  <c r="FL135" i="1" s="1"/>
  <c r="FL137" i="1" s="1"/>
  <c r="FK130" i="1"/>
  <c r="FJ130" i="1"/>
  <c r="FI130" i="1"/>
  <c r="FI132" i="1" s="1"/>
  <c r="FI133" i="1" s="1"/>
  <c r="FI135" i="1" s="1"/>
  <c r="FI137" i="1" s="1"/>
  <c r="FH130" i="1"/>
  <c r="FG130" i="1"/>
  <c r="FG132" i="1" s="1"/>
  <c r="FG133" i="1" s="1"/>
  <c r="FG135" i="1" s="1"/>
  <c r="FG137" i="1" s="1"/>
  <c r="FF130" i="1"/>
  <c r="FF132" i="1" s="1"/>
  <c r="FF133" i="1" s="1"/>
  <c r="FF135" i="1" s="1"/>
  <c r="FF137" i="1" s="1"/>
  <c r="FE130" i="1"/>
  <c r="FD130" i="1"/>
  <c r="FD132" i="1" s="1"/>
  <c r="FD133" i="1" s="1"/>
  <c r="FD135" i="1" s="1"/>
  <c r="FD137" i="1" s="1"/>
  <c r="FC130" i="1"/>
  <c r="FB130" i="1"/>
  <c r="FB132" i="1" s="1"/>
  <c r="FB133" i="1" s="1"/>
  <c r="FB135" i="1" s="1"/>
  <c r="FB137" i="1" s="1"/>
  <c r="FA130" i="1"/>
  <c r="FA132" i="1" s="1"/>
  <c r="FA133" i="1" s="1"/>
  <c r="FA135" i="1" s="1"/>
  <c r="FA137" i="1" s="1"/>
  <c r="EZ130" i="1"/>
  <c r="EZ132" i="1" s="1"/>
  <c r="EZ133" i="1" s="1"/>
  <c r="EZ135" i="1" s="1"/>
  <c r="EZ137" i="1" s="1"/>
  <c r="EY130" i="1"/>
  <c r="EX130" i="1"/>
  <c r="EW130" i="1"/>
  <c r="EW132" i="1" s="1"/>
  <c r="EW133" i="1" s="1"/>
  <c r="EW135" i="1" s="1"/>
  <c r="EW137" i="1" s="1"/>
  <c r="EV130" i="1"/>
  <c r="EU130" i="1"/>
  <c r="EU132" i="1" s="1"/>
  <c r="EU133" i="1" s="1"/>
  <c r="EU135" i="1" s="1"/>
  <c r="EU137" i="1" s="1"/>
  <c r="ET130" i="1"/>
  <c r="ET132" i="1" s="1"/>
  <c r="ET133" i="1" s="1"/>
  <c r="ET135" i="1" s="1"/>
  <c r="ET137" i="1" s="1"/>
  <c r="ES130" i="1"/>
  <c r="ER130" i="1"/>
  <c r="ER132" i="1" s="1"/>
  <c r="ER133" i="1" s="1"/>
  <c r="ER135" i="1" s="1"/>
  <c r="ER137" i="1" s="1"/>
  <c r="EQ130" i="1"/>
  <c r="EP130" i="1"/>
  <c r="EP132" i="1" s="1"/>
  <c r="EP133" i="1" s="1"/>
  <c r="EP135" i="1" s="1"/>
  <c r="EP137" i="1" s="1"/>
  <c r="EO130" i="1"/>
  <c r="EO132" i="1" s="1"/>
  <c r="EO133" i="1" s="1"/>
  <c r="EO135" i="1" s="1"/>
  <c r="EO137" i="1" s="1"/>
  <c r="EN130" i="1"/>
  <c r="EN132" i="1" s="1"/>
  <c r="EN133" i="1" s="1"/>
  <c r="EN135" i="1" s="1"/>
  <c r="EN137" i="1" s="1"/>
  <c r="EM130" i="1"/>
  <c r="EL130" i="1"/>
  <c r="EK130" i="1"/>
  <c r="EK132" i="1" s="1"/>
  <c r="EK133" i="1" s="1"/>
  <c r="EK135" i="1" s="1"/>
  <c r="EK137" i="1" s="1"/>
  <c r="EJ130" i="1"/>
  <c r="EI130" i="1"/>
  <c r="EI132" i="1" s="1"/>
  <c r="EI133" i="1" s="1"/>
  <c r="EI135" i="1" s="1"/>
  <c r="EI137" i="1" s="1"/>
  <c r="EH130" i="1"/>
  <c r="EH132" i="1" s="1"/>
  <c r="EH133" i="1" s="1"/>
  <c r="EH135" i="1" s="1"/>
  <c r="EH137" i="1" s="1"/>
  <c r="EG130" i="1"/>
  <c r="EF130" i="1"/>
  <c r="EF132" i="1" s="1"/>
  <c r="EF133" i="1" s="1"/>
  <c r="EF135" i="1" s="1"/>
  <c r="EF137" i="1" s="1"/>
  <c r="EE130" i="1"/>
  <c r="ED130" i="1"/>
  <c r="ED132" i="1" s="1"/>
  <c r="ED133" i="1" s="1"/>
  <c r="ED135" i="1" s="1"/>
  <c r="ED137" i="1" s="1"/>
  <c r="EC130" i="1"/>
  <c r="EC132" i="1" s="1"/>
  <c r="EC133" i="1" s="1"/>
  <c r="EB130" i="1"/>
  <c r="EB132" i="1" s="1"/>
  <c r="EB133" i="1" s="1"/>
  <c r="EB135" i="1" s="1"/>
  <c r="EB137" i="1" s="1"/>
  <c r="EA130" i="1"/>
  <c r="DZ130" i="1"/>
  <c r="DY130" i="1"/>
  <c r="DY132" i="1" s="1"/>
  <c r="DY133" i="1" s="1"/>
  <c r="DY135" i="1" s="1"/>
  <c r="DY137" i="1" s="1"/>
  <c r="DX130" i="1"/>
  <c r="DW130" i="1"/>
  <c r="DW132" i="1" s="1"/>
  <c r="DW133" i="1" s="1"/>
  <c r="DW135" i="1" s="1"/>
  <c r="DW137" i="1" s="1"/>
  <c r="DV130" i="1"/>
  <c r="DV132" i="1" s="1"/>
  <c r="DV133" i="1" s="1"/>
  <c r="DV135" i="1" s="1"/>
  <c r="DV137" i="1" s="1"/>
  <c r="DU130" i="1"/>
  <c r="DT130" i="1"/>
  <c r="DT132" i="1" s="1"/>
  <c r="DT133" i="1" s="1"/>
  <c r="DT135" i="1" s="1"/>
  <c r="DT137" i="1" s="1"/>
  <c r="DS130" i="1"/>
  <c r="DR130" i="1"/>
  <c r="DR132" i="1" s="1"/>
  <c r="DR133" i="1" s="1"/>
  <c r="DR135" i="1" s="1"/>
  <c r="DR137" i="1" s="1"/>
  <c r="DQ130" i="1"/>
  <c r="DQ132" i="1" s="1"/>
  <c r="DQ133" i="1" s="1"/>
  <c r="DQ135" i="1" s="1"/>
  <c r="DQ137" i="1" s="1"/>
  <c r="DP130" i="1"/>
  <c r="DP132" i="1" s="1"/>
  <c r="DP133" i="1" s="1"/>
  <c r="DP135" i="1" s="1"/>
  <c r="DP137" i="1" s="1"/>
  <c r="DO130" i="1"/>
  <c r="DN130" i="1"/>
  <c r="DM130" i="1"/>
  <c r="DM132" i="1" s="1"/>
  <c r="DM133" i="1" s="1"/>
  <c r="DM135" i="1" s="1"/>
  <c r="DM137" i="1" s="1"/>
  <c r="DL130" i="1"/>
  <c r="DK130" i="1"/>
  <c r="DK132" i="1" s="1"/>
  <c r="DK133" i="1" s="1"/>
  <c r="DK135" i="1" s="1"/>
  <c r="DK137" i="1" s="1"/>
  <c r="DJ130" i="1"/>
  <c r="DJ132" i="1" s="1"/>
  <c r="DJ133" i="1" s="1"/>
  <c r="DJ135" i="1" s="1"/>
  <c r="DJ137" i="1" s="1"/>
  <c r="DI130" i="1"/>
  <c r="DH130" i="1"/>
  <c r="DH132" i="1" s="1"/>
  <c r="DH133" i="1" s="1"/>
  <c r="DH135" i="1" s="1"/>
  <c r="DH137" i="1" s="1"/>
  <c r="DG130" i="1"/>
  <c r="DF130" i="1"/>
  <c r="DF132" i="1" s="1"/>
  <c r="DF133" i="1" s="1"/>
  <c r="DF135" i="1" s="1"/>
  <c r="DF137" i="1" s="1"/>
  <c r="DE130" i="1"/>
  <c r="DE132" i="1" s="1"/>
  <c r="DE133" i="1" s="1"/>
  <c r="DE135" i="1" s="1"/>
  <c r="DE137" i="1" s="1"/>
  <c r="DD130" i="1"/>
  <c r="DD132" i="1" s="1"/>
  <c r="DD133" i="1" s="1"/>
  <c r="DD135" i="1" s="1"/>
  <c r="DD137" i="1" s="1"/>
  <c r="DC130" i="1"/>
  <c r="DB130" i="1"/>
  <c r="DA130" i="1"/>
  <c r="DA132" i="1" s="1"/>
  <c r="DA133" i="1" s="1"/>
  <c r="DA135" i="1" s="1"/>
  <c r="DA137" i="1" s="1"/>
  <c r="CZ130" i="1"/>
  <c r="CY130" i="1"/>
  <c r="CY132" i="1" s="1"/>
  <c r="CY133" i="1" s="1"/>
  <c r="CY135" i="1" s="1"/>
  <c r="CY137" i="1" s="1"/>
  <c r="CX130" i="1"/>
  <c r="CX132" i="1" s="1"/>
  <c r="CX133" i="1" s="1"/>
  <c r="CX135" i="1" s="1"/>
  <c r="CX137" i="1" s="1"/>
  <c r="CW130" i="1"/>
  <c r="CV130" i="1"/>
  <c r="CV132" i="1" s="1"/>
  <c r="CV133" i="1" s="1"/>
  <c r="CV135" i="1" s="1"/>
  <c r="CU130" i="1"/>
  <c r="CT130" i="1"/>
  <c r="CT132" i="1" s="1"/>
  <c r="CT133" i="1" s="1"/>
  <c r="CT135" i="1" s="1"/>
  <c r="CT137" i="1" s="1"/>
  <c r="CS130" i="1"/>
  <c r="CS132" i="1" s="1"/>
  <c r="CS133" i="1" s="1"/>
  <c r="CS135" i="1" s="1"/>
  <c r="CS137" i="1" s="1"/>
  <c r="CR130" i="1"/>
  <c r="CR132" i="1" s="1"/>
  <c r="CR133" i="1" s="1"/>
  <c r="CR135" i="1" s="1"/>
  <c r="CR137" i="1" s="1"/>
  <c r="CQ130" i="1"/>
  <c r="CP130" i="1"/>
  <c r="CO130" i="1"/>
  <c r="CO132" i="1" s="1"/>
  <c r="CO133" i="1" s="1"/>
  <c r="CO135" i="1" s="1"/>
  <c r="CO137" i="1" s="1"/>
  <c r="CN130" i="1"/>
  <c r="CM130" i="1"/>
  <c r="CM132" i="1" s="1"/>
  <c r="CM133" i="1" s="1"/>
  <c r="CM135" i="1" s="1"/>
  <c r="CM137" i="1" s="1"/>
  <c r="CL130" i="1"/>
  <c r="CL132" i="1" s="1"/>
  <c r="CL133" i="1" s="1"/>
  <c r="CL135" i="1" s="1"/>
  <c r="CL137" i="1" s="1"/>
  <c r="CK130" i="1"/>
  <c r="CJ130" i="1"/>
  <c r="CJ132" i="1" s="1"/>
  <c r="CJ133" i="1" s="1"/>
  <c r="CJ135" i="1" s="1"/>
  <c r="CJ137" i="1" s="1"/>
  <c r="CI130" i="1"/>
  <c r="CH130" i="1"/>
  <c r="CH132" i="1" s="1"/>
  <c r="CH133" i="1" s="1"/>
  <c r="CH135" i="1" s="1"/>
  <c r="CH137" i="1" s="1"/>
  <c r="CG130" i="1"/>
  <c r="CG132" i="1" s="1"/>
  <c r="CG133" i="1" s="1"/>
  <c r="CG135" i="1" s="1"/>
  <c r="CG137" i="1" s="1"/>
  <c r="CF130" i="1"/>
  <c r="CF132" i="1" s="1"/>
  <c r="CF133" i="1" s="1"/>
  <c r="CF135" i="1" s="1"/>
  <c r="CF137" i="1" s="1"/>
  <c r="CE130" i="1"/>
  <c r="CD130" i="1"/>
  <c r="CC130" i="1"/>
  <c r="CC132" i="1" s="1"/>
  <c r="CC133" i="1" s="1"/>
  <c r="CC135" i="1" s="1"/>
  <c r="CC137" i="1" s="1"/>
  <c r="CB130" i="1"/>
  <c r="CA130" i="1"/>
  <c r="CA132" i="1" s="1"/>
  <c r="CA133" i="1" s="1"/>
  <c r="CA135" i="1" s="1"/>
  <c r="CA137" i="1" s="1"/>
  <c r="BZ130" i="1"/>
  <c r="BZ132" i="1" s="1"/>
  <c r="BZ133" i="1" s="1"/>
  <c r="BZ135" i="1" s="1"/>
  <c r="BZ137" i="1" s="1"/>
  <c r="BY130" i="1"/>
  <c r="BX130" i="1"/>
  <c r="BX132" i="1" s="1"/>
  <c r="BX133" i="1" s="1"/>
  <c r="BX135" i="1" s="1"/>
  <c r="BX137" i="1" s="1"/>
  <c r="BW130" i="1"/>
  <c r="BV130" i="1"/>
  <c r="BV132" i="1" s="1"/>
  <c r="BV133" i="1" s="1"/>
  <c r="BV135" i="1" s="1"/>
  <c r="BV137" i="1" s="1"/>
  <c r="BU130" i="1"/>
  <c r="BU132" i="1" s="1"/>
  <c r="BU133" i="1" s="1"/>
  <c r="BU135" i="1" s="1"/>
  <c r="BU137" i="1" s="1"/>
  <c r="BT130" i="1"/>
  <c r="BT132" i="1" s="1"/>
  <c r="BT133" i="1" s="1"/>
  <c r="BT135" i="1" s="1"/>
  <c r="BT137" i="1" s="1"/>
  <c r="BS130" i="1"/>
  <c r="BR130" i="1"/>
  <c r="BQ130" i="1"/>
  <c r="BQ132" i="1" s="1"/>
  <c r="BQ133" i="1" s="1"/>
  <c r="BQ135" i="1" s="1"/>
  <c r="BQ137" i="1" s="1"/>
  <c r="BP130" i="1"/>
  <c r="BO130" i="1"/>
  <c r="BO132" i="1" s="1"/>
  <c r="BO133" i="1" s="1"/>
  <c r="BO135" i="1" s="1"/>
  <c r="BO137" i="1" s="1"/>
  <c r="BN130" i="1"/>
  <c r="BN132" i="1" s="1"/>
  <c r="BN133" i="1" s="1"/>
  <c r="BN135" i="1" s="1"/>
  <c r="BN137" i="1" s="1"/>
  <c r="BM130" i="1"/>
  <c r="BL130" i="1"/>
  <c r="BL132" i="1" s="1"/>
  <c r="BL133" i="1" s="1"/>
  <c r="BL135" i="1" s="1"/>
  <c r="BL137" i="1" s="1"/>
  <c r="BK130" i="1"/>
  <c r="BJ130" i="1"/>
  <c r="BJ132" i="1" s="1"/>
  <c r="BJ133" i="1" s="1"/>
  <c r="BJ135" i="1" s="1"/>
  <c r="BJ137" i="1" s="1"/>
  <c r="BI130" i="1"/>
  <c r="BI132" i="1" s="1"/>
  <c r="BI133" i="1" s="1"/>
  <c r="BI135" i="1" s="1"/>
  <c r="BI137" i="1" s="1"/>
  <c r="BH130" i="1"/>
  <c r="BH132" i="1" s="1"/>
  <c r="BH133" i="1" s="1"/>
  <c r="BH135" i="1" s="1"/>
  <c r="BH137" i="1" s="1"/>
  <c r="BG130" i="1"/>
  <c r="BF130" i="1"/>
  <c r="BE130" i="1"/>
  <c r="BE132" i="1" s="1"/>
  <c r="BE133" i="1" s="1"/>
  <c r="BE135" i="1" s="1"/>
  <c r="BE137" i="1" s="1"/>
  <c r="BD130" i="1"/>
  <c r="BC130" i="1"/>
  <c r="BC132" i="1" s="1"/>
  <c r="BC133" i="1" s="1"/>
  <c r="BC135" i="1" s="1"/>
  <c r="BC137" i="1" s="1"/>
  <c r="BB130" i="1"/>
  <c r="BB132" i="1" s="1"/>
  <c r="BB133" i="1" s="1"/>
  <c r="BB135" i="1" s="1"/>
  <c r="BB137" i="1" s="1"/>
  <c r="BA130" i="1"/>
  <c r="AZ130" i="1"/>
  <c r="AZ132" i="1" s="1"/>
  <c r="AZ133" i="1" s="1"/>
  <c r="AZ135" i="1" s="1"/>
  <c r="AZ137" i="1" s="1"/>
  <c r="AY130" i="1"/>
  <c r="AX130" i="1"/>
  <c r="AX132" i="1" s="1"/>
  <c r="AX133" i="1" s="1"/>
  <c r="AX135" i="1" s="1"/>
  <c r="AX137" i="1" s="1"/>
  <c r="AW130" i="1"/>
  <c r="AW132" i="1" s="1"/>
  <c r="AW133" i="1" s="1"/>
  <c r="AW135" i="1" s="1"/>
  <c r="AW137" i="1" s="1"/>
  <c r="AV130" i="1"/>
  <c r="AV132" i="1" s="1"/>
  <c r="AV133" i="1" s="1"/>
  <c r="AV135" i="1" s="1"/>
  <c r="AV137" i="1" s="1"/>
  <c r="AU130" i="1"/>
  <c r="AT130" i="1"/>
  <c r="AS130" i="1"/>
  <c r="AS132" i="1" s="1"/>
  <c r="AS133" i="1" s="1"/>
  <c r="AS135" i="1" s="1"/>
  <c r="AS137" i="1" s="1"/>
  <c r="AR130" i="1"/>
  <c r="AQ130" i="1"/>
  <c r="AQ132" i="1" s="1"/>
  <c r="AQ133" i="1" s="1"/>
  <c r="AQ135" i="1" s="1"/>
  <c r="AQ137" i="1" s="1"/>
  <c r="AP130" i="1"/>
  <c r="AP132" i="1" s="1"/>
  <c r="AP133" i="1" s="1"/>
  <c r="AP135" i="1" s="1"/>
  <c r="AP137" i="1" s="1"/>
  <c r="AO130" i="1"/>
  <c r="AN130" i="1"/>
  <c r="AN132" i="1" s="1"/>
  <c r="AN133" i="1" s="1"/>
  <c r="AN135" i="1" s="1"/>
  <c r="AN137" i="1" s="1"/>
  <c r="AM130" i="1"/>
  <c r="AL130" i="1"/>
  <c r="AL132" i="1" s="1"/>
  <c r="AL133" i="1" s="1"/>
  <c r="AL135" i="1" s="1"/>
  <c r="AL137" i="1" s="1"/>
  <c r="AK130" i="1"/>
  <c r="AK132" i="1" s="1"/>
  <c r="AK133" i="1" s="1"/>
  <c r="AK135" i="1" s="1"/>
  <c r="AK137" i="1" s="1"/>
  <c r="AJ130" i="1"/>
  <c r="AJ132" i="1" s="1"/>
  <c r="AJ133" i="1" s="1"/>
  <c r="AJ135" i="1" s="1"/>
  <c r="AJ137" i="1" s="1"/>
  <c r="AI130" i="1"/>
  <c r="AH130" i="1"/>
  <c r="AG130" i="1"/>
  <c r="AG132" i="1" s="1"/>
  <c r="AG133" i="1" s="1"/>
  <c r="AG135" i="1" s="1"/>
  <c r="AG137" i="1" s="1"/>
  <c r="AF130" i="1"/>
  <c r="AE130" i="1"/>
  <c r="AE132" i="1" s="1"/>
  <c r="AE133" i="1" s="1"/>
  <c r="AE135" i="1" s="1"/>
  <c r="AE137" i="1" s="1"/>
  <c r="AD130" i="1"/>
  <c r="AD132" i="1" s="1"/>
  <c r="AD133" i="1" s="1"/>
  <c r="AD135" i="1" s="1"/>
  <c r="AD137" i="1" s="1"/>
  <c r="AC130" i="1"/>
  <c r="AB130" i="1"/>
  <c r="AB132" i="1" s="1"/>
  <c r="AB133" i="1" s="1"/>
  <c r="AB135" i="1" s="1"/>
  <c r="AB137" i="1" s="1"/>
  <c r="AA130" i="1"/>
  <c r="Z130" i="1"/>
  <c r="Z132" i="1" s="1"/>
  <c r="Z133" i="1" s="1"/>
  <c r="Z135" i="1" s="1"/>
  <c r="Z137" i="1" s="1"/>
  <c r="Y130" i="1"/>
  <c r="Y132" i="1" s="1"/>
  <c r="Y133" i="1" s="1"/>
  <c r="Y135" i="1" s="1"/>
  <c r="Y137" i="1" s="1"/>
  <c r="X130" i="1"/>
  <c r="X132" i="1" s="1"/>
  <c r="X133" i="1" s="1"/>
  <c r="X135" i="1" s="1"/>
  <c r="X137" i="1" s="1"/>
  <c r="W130" i="1"/>
  <c r="V130" i="1"/>
  <c r="U130" i="1"/>
  <c r="U132" i="1" s="1"/>
  <c r="U133" i="1" s="1"/>
  <c r="U135" i="1" s="1"/>
  <c r="U137" i="1" s="1"/>
  <c r="T130" i="1"/>
  <c r="S130" i="1"/>
  <c r="S132" i="1" s="1"/>
  <c r="S133" i="1" s="1"/>
  <c r="S135" i="1" s="1"/>
  <c r="S137" i="1" s="1"/>
  <c r="R130" i="1"/>
  <c r="R132" i="1" s="1"/>
  <c r="R133" i="1" s="1"/>
  <c r="R135" i="1" s="1"/>
  <c r="R137" i="1" s="1"/>
  <c r="Q130" i="1"/>
  <c r="P130" i="1"/>
  <c r="P132" i="1" s="1"/>
  <c r="P133" i="1" s="1"/>
  <c r="P135" i="1" s="1"/>
  <c r="P137" i="1" s="1"/>
  <c r="O130" i="1"/>
  <c r="N130" i="1"/>
  <c r="N132" i="1" s="1"/>
  <c r="N133" i="1" s="1"/>
  <c r="N135" i="1" s="1"/>
  <c r="N137" i="1" s="1"/>
  <c r="M130" i="1"/>
  <c r="M132" i="1" s="1"/>
  <c r="M133" i="1" s="1"/>
  <c r="M135" i="1" s="1"/>
  <c r="M137" i="1" s="1"/>
  <c r="L130" i="1"/>
  <c r="L132" i="1" s="1"/>
  <c r="L133" i="1" s="1"/>
  <c r="L135" i="1" s="1"/>
  <c r="L137" i="1" s="1"/>
  <c r="K130" i="1"/>
  <c r="J130" i="1"/>
  <c r="I130" i="1"/>
  <c r="I132" i="1" s="1"/>
  <c r="I133" i="1" s="1"/>
  <c r="I135" i="1" s="1"/>
  <c r="I137" i="1" s="1"/>
  <c r="H130" i="1"/>
  <c r="G130" i="1"/>
  <c r="G132" i="1" s="1"/>
  <c r="G133" i="1" s="1"/>
  <c r="G135" i="1" s="1"/>
  <c r="G137" i="1" s="1"/>
  <c r="F130" i="1"/>
  <c r="F132" i="1" s="1"/>
  <c r="F133" i="1" s="1"/>
  <c r="F135" i="1" s="1"/>
  <c r="F137" i="1" s="1"/>
  <c r="E130" i="1"/>
  <c r="D130" i="1"/>
  <c r="D132" i="1" s="1"/>
  <c r="D133" i="1" s="1"/>
  <c r="D135" i="1" s="1"/>
  <c r="D137" i="1" s="1"/>
  <c r="C130" i="1"/>
  <c r="FX118" i="1"/>
  <c r="FW118" i="1"/>
  <c r="FV118" i="1"/>
  <c r="FU118" i="1"/>
  <c r="FT118" i="1"/>
  <c r="FS118" i="1"/>
  <c r="FR118" i="1"/>
  <c r="FQ118" i="1"/>
  <c r="FP118" i="1"/>
  <c r="FO118" i="1"/>
  <c r="FN118" i="1"/>
  <c r="FM118" i="1"/>
  <c r="FL118" i="1"/>
  <c r="FK118" i="1"/>
  <c r="FJ118" i="1"/>
  <c r="FI118" i="1"/>
  <c r="FH118" i="1"/>
  <c r="FG118" i="1"/>
  <c r="FF118" i="1"/>
  <c r="FE118" i="1"/>
  <c r="FD118" i="1"/>
  <c r="FC118" i="1"/>
  <c r="FB118" i="1"/>
  <c r="FA118" i="1"/>
  <c r="EZ118" i="1"/>
  <c r="EY118" i="1"/>
  <c r="EX118" i="1"/>
  <c r="EW118" i="1"/>
  <c r="EV118" i="1"/>
  <c r="EU118" i="1"/>
  <c r="ET118" i="1"/>
  <c r="ES118" i="1"/>
  <c r="ER118" i="1"/>
  <c r="EQ118" i="1"/>
  <c r="EP118" i="1"/>
  <c r="EO118" i="1"/>
  <c r="EN118" i="1"/>
  <c r="EM118" i="1"/>
  <c r="EL118" i="1"/>
  <c r="EK118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DW118" i="1"/>
  <c r="DV118" i="1"/>
  <c r="DU118" i="1"/>
  <c r="DT118" i="1"/>
  <c r="DS118" i="1"/>
  <c r="DR118" i="1"/>
  <c r="DQ118" i="1"/>
  <c r="DP118" i="1"/>
  <c r="DO118" i="1"/>
  <c r="DN118" i="1"/>
  <c r="DM118" i="1"/>
  <c r="DL118" i="1"/>
  <c r="DK118" i="1"/>
  <c r="DJ118" i="1"/>
  <c r="DI118" i="1"/>
  <c r="DH118" i="1"/>
  <c r="DG118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DM103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Q216" i="1" s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E216" i="1" s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S216" i="1" s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G216" i="1" s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U216" i="1" s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I216" i="1" s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W216" i="1" s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K216" i="1" s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Y216" i="1" s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M216" i="1" s="1"/>
  <c r="BL99" i="1"/>
  <c r="BK99" i="1"/>
  <c r="BJ99" i="1"/>
  <c r="BI99" i="1"/>
  <c r="BH99" i="1"/>
  <c r="BG99" i="1"/>
  <c r="BF99" i="1"/>
  <c r="BE99" i="1"/>
  <c r="BD99" i="1"/>
  <c r="BC99" i="1"/>
  <c r="BB99" i="1"/>
  <c r="BA99" i="1"/>
  <c r="BA216" i="1" s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O216" i="1" s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C216" i="1" s="1"/>
  <c r="AB99" i="1"/>
  <c r="AA99" i="1"/>
  <c r="Z99" i="1"/>
  <c r="Y99" i="1"/>
  <c r="X99" i="1"/>
  <c r="W99" i="1"/>
  <c r="V99" i="1"/>
  <c r="U99" i="1"/>
  <c r="T99" i="1"/>
  <c r="S99" i="1"/>
  <c r="R99" i="1"/>
  <c r="Q99" i="1"/>
  <c r="Q216" i="1" s="1"/>
  <c r="P99" i="1"/>
  <c r="O99" i="1"/>
  <c r="N99" i="1"/>
  <c r="M99" i="1"/>
  <c r="L99" i="1"/>
  <c r="K99" i="1"/>
  <c r="J99" i="1"/>
  <c r="I99" i="1"/>
  <c r="H99" i="1"/>
  <c r="G99" i="1"/>
  <c r="F99" i="1"/>
  <c r="E99" i="1"/>
  <c r="E216" i="1" s="1"/>
  <c r="D99" i="1"/>
  <c r="C99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FZ98" i="1" s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FZ96" i="1" s="1"/>
  <c r="L96" i="1"/>
  <c r="K96" i="1"/>
  <c r="J96" i="1"/>
  <c r="I96" i="1"/>
  <c r="H96" i="1"/>
  <c r="G96" i="1"/>
  <c r="F96" i="1"/>
  <c r="E96" i="1"/>
  <c r="D96" i="1"/>
  <c r="C96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I103" i="1" s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C103" i="1" s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Q103" i="1" s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S103" i="1" s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U103" i="1" s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Z94" i="1" s="1"/>
  <c r="FX93" i="1"/>
  <c r="FW93" i="1"/>
  <c r="FW103" i="1" s="1"/>
  <c r="FV93" i="1"/>
  <c r="FV103" i="1" s="1"/>
  <c r="FU93" i="1"/>
  <c r="FU103" i="1" s="1"/>
  <c r="FT93" i="1"/>
  <c r="FT103" i="1" s="1"/>
  <c r="FS93" i="1"/>
  <c r="FS103" i="1" s="1"/>
  <c r="FR93" i="1"/>
  <c r="FQ93" i="1"/>
  <c r="FQ103" i="1" s="1"/>
  <c r="FP93" i="1"/>
  <c r="FO93" i="1"/>
  <c r="FO103" i="1" s="1"/>
  <c r="FN93" i="1"/>
  <c r="FN103" i="1" s="1"/>
  <c r="FM93" i="1"/>
  <c r="FM103" i="1" s="1"/>
  <c r="FL93" i="1"/>
  <c r="FK93" i="1"/>
  <c r="FK103" i="1" s="1"/>
  <c r="FJ93" i="1"/>
  <c r="FJ103" i="1" s="1"/>
  <c r="FI93" i="1"/>
  <c r="FH93" i="1"/>
  <c r="FH103" i="1" s="1"/>
  <c r="FG93" i="1"/>
  <c r="FG103" i="1" s="1"/>
  <c r="FF93" i="1"/>
  <c r="FE93" i="1"/>
  <c r="FE103" i="1" s="1"/>
  <c r="FD93" i="1"/>
  <c r="FC93" i="1"/>
  <c r="FC103" i="1" s="1"/>
  <c r="FB93" i="1"/>
  <c r="FB103" i="1" s="1"/>
  <c r="FA93" i="1"/>
  <c r="FA103" i="1" s="1"/>
  <c r="EZ93" i="1"/>
  <c r="EY93" i="1"/>
  <c r="EY103" i="1" s="1"/>
  <c r="EX93" i="1"/>
  <c r="EX103" i="1" s="1"/>
  <c r="EW93" i="1"/>
  <c r="EW103" i="1" s="1"/>
  <c r="EV93" i="1"/>
  <c r="EV103" i="1" s="1"/>
  <c r="EU93" i="1"/>
  <c r="EU103" i="1" s="1"/>
  <c r="ET93" i="1"/>
  <c r="ES93" i="1"/>
  <c r="ES103" i="1" s="1"/>
  <c r="ER93" i="1"/>
  <c r="EQ93" i="1"/>
  <c r="EQ103" i="1" s="1"/>
  <c r="EP93" i="1"/>
  <c r="EP103" i="1" s="1"/>
  <c r="EO93" i="1"/>
  <c r="EO103" i="1" s="1"/>
  <c r="EN93" i="1"/>
  <c r="EM93" i="1"/>
  <c r="EM103" i="1" s="1"/>
  <c r="EL93" i="1"/>
  <c r="EL103" i="1" s="1"/>
  <c r="EK93" i="1"/>
  <c r="EK103" i="1" s="1"/>
  <c r="EJ93" i="1"/>
  <c r="EJ103" i="1" s="1"/>
  <c r="EI93" i="1"/>
  <c r="EI103" i="1" s="1"/>
  <c r="EH93" i="1"/>
  <c r="EG93" i="1"/>
  <c r="EG103" i="1" s="1"/>
  <c r="EF93" i="1"/>
  <c r="EE93" i="1"/>
  <c r="EE103" i="1" s="1"/>
  <c r="ED93" i="1"/>
  <c r="ED103" i="1" s="1"/>
  <c r="EC93" i="1"/>
  <c r="EC103" i="1" s="1"/>
  <c r="EB93" i="1"/>
  <c r="EA93" i="1"/>
  <c r="EA103" i="1" s="1"/>
  <c r="DZ93" i="1"/>
  <c r="DZ103" i="1" s="1"/>
  <c r="DY93" i="1"/>
  <c r="DY103" i="1" s="1"/>
  <c r="DX93" i="1"/>
  <c r="DX103" i="1" s="1"/>
  <c r="DW93" i="1"/>
  <c r="DW103" i="1" s="1"/>
  <c r="DV93" i="1"/>
  <c r="DU93" i="1"/>
  <c r="DU103" i="1" s="1"/>
  <c r="DT93" i="1"/>
  <c r="DS93" i="1"/>
  <c r="DS103" i="1" s="1"/>
  <c r="DR93" i="1"/>
  <c r="DR103" i="1" s="1"/>
  <c r="DQ93" i="1"/>
  <c r="DQ103" i="1" s="1"/>
  <c r="DP93" i="1"/>
  <c r="DO93" i="1"/>
  <c r="DO103" i="1" s="1"/>
  <c r="DN93" i="1"/>
  <c r="DN103" i="1" s="1"/>
  <c r="DM93" i="1"/>
  <c r="DL93" i="1"/>
  <c r="DL103" i="1" s="1"/>
  <c r="DK93" i="1"/>
  <c r="DK103" i="1" s="1"/>
  <c r="DJ93" i="1"/>
  <c r="DI93" i="1"/>
  <c r="DI103" i="1" s="1"/>
  <c r="DH93" i="1"/>
  <c r="DG93" i="1"/>
  <c r="DG103" i="1" s="1"/>
  <c r="DF93" i="1"/>
  <c r="DF103" i="1" s="1"/>
  <c r="DE93" i="1"/>
  <c r="DE103" i="1" s="1"/>
  <c r="DD93" i="1"/>
  <c r="DC93" i="1"/>
  <c r="DC103" i="1" s="1"/>
  <c r="DB93" i="1"/>
  <c r="DB103" i="1" s="1"/>
  <c r="DA93" i="1"/>
  <c r="DA103" i="1" s="1"/>
  <c r="CZ93" i="1"/>
  <c r="CZ103" i="1" s="1"/>
  <c r="CY93" i="1"/>
  <c r="CY103" i="1" s="1"/>
  <c r="CX93" i="1"/>
  <c r="CW93" i="1"/>
  <c r="CW103" i="1" s="1"/>
  <c r="CV93" i="1"/>
  <c r="CU93" i="1"/>
  <c r="CU103" i="1" s="1"/>
  <c r="CT93" i="1"/>
  <c r="CT103" i="1" s="1"/>
  <c r="CS93" i="1"/>
  <c r="CS103" i="1" s="1"/>
  <c r="CR93" i="1"/>
  <c r="CQ93" i="1"/>
  <c r="CQ103" i="1" s="1"/>
  <c r="CP93" i="1"/>
  <c r="CP103" i="1" s="1"/>
  <c r="CO93" i="1"/>
  <c r="CO103" i="1" s="1"/>
  <c r="CN93" i="1"/>
  <c r="CN103" i="1" s="1"/>
  <c r="CM93" i="1"/>
  <c r="CM103" i="1" s="1"/>
  <c r="CL93" i="1"/>
  <c r="CK93" i="1"/>
  <c r="CK103" i="1" s="1"/>
  <c r="CJ93" i="1"/>
  <c r="CI93" i="1"/>
  <c r="CI103" i="1" s="1"/>
  <c r="CH93" i="1"/>
  <c r="CH103" i="1" s="1"/>
  <c r="CG93" i="1"/>
  <c r="CG103" i="1" s="1"/>
  <c r="CF93" i="1"/>
  <c r="CE93" i="1"/>
  <c r="CE103" i="1" s="1"/>
  <c r="CD93" i="1"/>
  <c r="CD103" i="1" s="1"/>
  <c r="CC93" i="1"/>
  <c r="CB93" i="1"/>
  <c r="CB103" i="1" s="1"/>
  <c r="CA93" i="1"/>
  <c r="CA103" i="1" s="1"/>
  <c r="BZ93" i="1"/>
  <c r="BY93" i="1"/>
  <c r="BY103" i="1" s="1"/>
  <c r="BX93" i="1"/>
  <c r="BW93" i="1"/>
  <c r="BW103" i="1" s="1"/>
  <c r="BV93" i="1"/>
  <c r="BV103" i="1" s="1"/>
  <c r="BU93" i="1"/>
  <c r="BU103" i="1" s="1"/>
  <c r="BT93" i="1"/>
  <c r="BS93" i="1"/>
  <c r="BS103" i="1" s="1"/>
  <c r="BR93" i="1"/>
  <c r="BR103" i="1" s="1"/>
  <c r="BQ93" i="1"/>
  <c r="BP93" i="1"/>
  <c r="BP103" i="1" s="1"/>
  <c r="BO93" i="1"/>
  <c r="BO103" i="1" s="1"/>
  <c r="BN93" i="1"/>
  <c r="BM93" i="1"/>
  <c r="BM103" i="1" s="1"/>
  <c r="BL93" i="1"/>
  <c r="BK93" i="1"/>
  <c r="BK103" i="1" s="1"/>
  <c r="BJ93" i="1"/>
  <c r="BJ103" i="1" s="1"/>
  <c r="BI93" i="1"/>
  <c r="BI103" i="1" s="1"/>
  <c r="BH93" i="1"/>
  <c r="BG93" i="1"/>
  <c r="BG103" i="1" s="1"/>
  <c r="BF93" i="1"/>
  <c r="BF103" i="1" s="1"/>
  <c r="BE93" i="1"/>
  <c r="BE103" i="1" s="1"/>
  <c r="BD93" i="1"/>
  <c r="BD103" i="1" s="1"/>
  <c r="BC93" i="1"/>
  <c r="BC103" i="1" s="1"/>
  <c r="BB93" i="1"/>
  <c r="BA93" i="1"/>
  <c r="BA103" i="1" s="1"/>
  <c r="AZ93" i="1"/>
  <c r="AY93" i="1"/>
  <c r="AY103" i="1" s="1"/>
  <c r="AX93" i="1"/>
  <c r="AX103" i="1" s="1"/>
  <c r="AW93" i="1"/>
  <c r="AW103" i="1" s="1"/>
  <c r="AV93" i="1"/>
  <c r="AU93" i="1"/>
  <c r="AU103" i="1" s="1"/>
  <c r="AT93" i="1"/>
  <c r="AT103" i="1" s="1"/>
  <c r="AS93" i="1"/>
  <c r="AR93" i="1"/>
  <c r="AR103" i="1" s="1"/>
  <c r="AQ93" i="1"/>
  <c r="AQ103" i="1" s="1"/>
  <c r="AP93" i="1"/>
  <c r="AO93" i="1"/>
  <c r="AO103" i="1" s="1"/>
  <c r="AN93" i="1"/>
  <c r="AM93" i="1"/>
  <c r="AM103" i="1" s="1"/>
  <c r="AL93" i="1"/>
  <c r="AL103" i="1" s="1"/>
  <c r="AK93" i="1"/>
  <c r="AK103" i="1" s="1"/>
  <c r="AJ93" i="1"/>
  <c r="AI93" i="1"/>
  <c r="AI103" i="1" s="1"/>
  <c r="AH93" i="1"/>
  <c r="AH103" i="1" s="1"/>
  <c r="AG93" i="1"/>
  <c r="AG103" i="1" s="1"/>
  <c r="AF93" i="1"/>
  <c r="AF103" i="1" s="1"/>
  <c r="AE93" i="1"/>
  <c r="AE103" i="1" s="1"/>
  <c r="AD93" i="1"/>
  <c r="AC93" i="1"/>
  <c r="AC103" i="1" s="1"/>
  <c r="AB93" i="1"/>
  <c r="AA93" i="1"/>
  <c r="AA103" i="1" s="1"/>
  <c r="Z93" i="1"/>
  <c r="Z103" i="1" s="1"/>
  <c r="Y93" i="1"/>
  <c r="Y103" i="1" s="1"/>
  <c r="X93" i="1"/>
  <c r="W93" i="1"/>
  <c r="W103" i="1" s="1"/>
  <c r="V93" i="1"/>
  <c r="V103" i="1" s="1"/>
  <c r="U93" i="1"/>
  <c r="T93" i="1"/>
  <c r="T103" i="1" s="1"/>
  <c r="S93" i="1"/>
  <c r="S103" i="1" s="1"/>
  <c r="R93" i="1"/>
  <c r="Q93" i="1"/>
  <c r="Q103" i="1" s="1"/>
  <c r="P93" i="1"/>
  <c r="O93" i="1"/>
  <c r="O103" i="1" s="1"/>
  <c r="N93" i="1"/>
  <c r="N103" i="1" s="1"/>
  <c r="M93" i="1"/>
  <c r="M103" i="1" s="1"/>
  <c r="L93" i="1"/>
  <c r="K93" i="1"/>
  <c r="K103" i="1" s="1"/>
  <c r="J93" i="1"/>
  <c r="J103" i="1" s="1"/>
  <c r="I93" i="1"/>
  <c r="I103" i="1" s="1"/>
  <c r="H93" i="1"/>
  <c r="H103" i="1" s="1"/>
  <c r="G93" i="1"/>
  <c r="G103" i="1" s="1"/>
  <c r="F93" i="1"/>
  <c r="E93" i="1"/>
  <c r="E103" i="1" s="1"/>
  <c r="D93" i="1"/>
  <c r="C93" i="1"/>
  <c r="C103" i="1" s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FZ92" i="1" s="1"/>
  <c r="C92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FZ88" i="1" s="1"/>
  <c r="H88" i="1"/>
  <c r="G88" i="1"/>
  <c r="F88" i="1"/>
  <c r="E88" i="1"/>
  <c r="D88" i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FZ85" i="1" s="1"/>
  <c r="CG80" i="1"/>
  <c r="FZ80" i="1" s="1"/>
  <c r="FZ79" i="1"/>
  <c r="FZ78" i="1"/>
  <c r="FZ77" i="1"/>
  <c r="FZ72" i="1"/>
  <c r="FZ67" i="1"/>
  <c r="FX66" i="1"/>
  <c r="FX205" i="1" s="1"/>
  <c r="FW66" i="1"/>
  <c r="FW205" i="1" s="1"/>
  <c r="FV66" i="1"/>
  <c r="FV205" i="1" s="1"/>
  <c r="FU66" i="1"/>
  <c r="FU205" i="1" s="1"/>
  <c r="FT66" i="1"/>
  <c r="FT205" i="1" s="1"/>
  <c r="FS66" i="1"/>
  <c r="FS205" i="1" s="1"/>
  <c r="FR66" i="1"/>
  <c r="FR205" i="1" s="1"/>
  <c r="FQ66" i="1"/>
  <c r="FQ205" i="1" s="1"/>
  <c r="FP66" i="1"/>
  <c r="FP205" i="1" s="1"/>
  <c r="FO66" i="1"/>
  <c r="FO205" i="1" s="1"/>
  <c r="FN66" i="1"/>
  <c r="FN205" i="1" s="1"/>
  <c r="FM66" i="1"/>
  <c r="FM205" i="1" s="1"/>
  <c r="FL66" i="1"/>
  <c r="FL205" i="1" s="1"/>
  <c r="FK66" i="1"/>
  <c r="FK205" i="1" s="1"/>
  <c r="FJ66" i="1"/>
  <c r="FJ205" i="1" s="1"/>
  <c r="FI66" i="1"/>
  <c r="FI205" i="1" s="1"/>
  <c r="FH66" i="1"/>
  <c r="FH205" i="1" s="1"/>
  <c r="FG66" i="1"/>
  <c r="FG205" i="1" s="1"/>
  <c r="FF66" i="1"/>
  <c r="FF205" i="1" s="1"/>
  <c r="FE66" i="1"/>
  <c r="FE205" i="1" s="1"/>
  <c r="FD66" i="1"/>
  <c r="FD205" i="1" s="1"/>
  <c r="FC66" i="1"/>
  <c r="FC205" i="1" s="1"/>
  <c r="FB66" i="1"/>
  <c r="FB205" i="1" s="1"/>
  <c r="FA66" i="1"/>
  <c r="FA205" i="1" s="1"/>
  <c r="EZ66" i="1"/>
  <c r="EZ205" i="1" s="1"/>
  <c r="EY66" i="1"/>
  <c r="EY205" i="1" s="1"/>
  <c r="EX66" i="1"/>
  <c r="EX205" i="1" s="1"/>
  <c r="EW66" i="1"/>
  <c r="EW205" i="1" s="1"/>
  <c r="EV66" i="1"/>
  <c r="EV205" i="1" s="1"/>
  <c r="EU66" i="1"/>
  <c r="EU205" i="1" s="1"/>
  <c r="ET66" i="1"/>
  <c r="ET205" i="1" s="1"/>
  <c r="ES66" i="1"/>
  <c r="ES205" i="1" s="1"/>
  <c r="ER66" i="1"/>
  <c r="ER205" i="1" s="1"/>
  <c r="EQ66" i="1"/>
  <c r="EQ205" i="1" s="1"/>
  <c r="EP66" i="1"/>
  <c r="EP205" i="1" s="1"/>
  <c r="EO66" i="1"/>
  <c r="EO205" i="1" s="1"/>
  <c r="EN66" i="1"/>
  <c r="EN205" i="1" s="1"/>
  <c r="EM66" i="1"/>
  <c r="EM205" i="1" s="1"/>
  <c r="EL66" i="1"/>
  <c r="EL205" i="1" s="1"/>
  <c r="EK66" i="1"/>
  <c r="EK205" i="1" s="1"/>
  <c r="EJ66" i="1"/>
  <c r="EJ205" i="1" s="1"/>
  <c r="EI66" i="1"/>
  <c r="EI205" i="1" s="1"/>
  <c r="EH66" i="1"/>
  <c r="EH205" i="1" s="1"/>
  <c r="EG66" i="1"/>
  <c r="EG205" i="1" s="1"/>
  <c r="EF66" i="1"/>
  <c r="EF205" i="1" s="1"/>
  <c r="EE66" i="1"/>
  <c r="EE205" i="1" s="1"/>
  <c r="ED66" i="1"/>
  <c r="ED205" i="1" s="1"/>
  <c r="EC66" i="1"/>
  <c r="EC205" i="1" s="1"/>
  <c r="EB66" i="1"/>
  <c r="EB205" i="1" s="1"/>
  <c r="EA66" i="1"/>
  <c r="EA205" i="1" s="1"/>
  <c r="DZ66" i="1"/>
  <c r="DZ205" i="1" s="1"/>
  <c r="DY66" i="1"/>
  <c r="DY205" i="1" s="1"/>
  <c r="DX66" i="1"/>
  <c r="DX205" i="1" s="1"/>
  <c r="DW66" i="1"/>
  <c r="DW205" i="1" s="1"/>
  <c r="DV66" i="1"/>
  <c r="DV205" i="1" s="1"/>
  <c r="DU66" i="1"/>
  <c r="DU205" i="1" s="1"/>
  <c r="DT66" i="1"/>
  <c r="DT205" i="1" s="1"/>
  <c r="DS66" i="1"/>
  <c r="DS205" i="1" s="1"/>
  <c r="DR66" i="1"/>
  <c r="DR205" i="1" s="1"/>
  <c r="DQ66" i="1"/>
  <c r="DQ205" i="1" s="1"/>
  <c r="DP66" i="1"/>
  <c r="DP205" i="1" s="1"/>
  <c r="DO66" i="1"/>
  <c r="DO205" i="1" s="1"/>
  <c r="DN66" i="1"/>
  <c r="DN205" i="1" s="1"/>
  <c r="DM66" i="1"/>
  <c r="DM205" i="1" s="1"/>
  <c r="DL66" i="1"/>
  <c r="DL205" i="1" s="1"/>
  <c r="DK66" i="1"/>
  <c r="DK205" i="1" s="1"/>
  <c r="DJ66" i="1"/>
  <c r="DJ205" i="1" s="1"/>
  <c r="DI66" i="1"/>
  <c r="DI205" i="1" s="1"/>
  <c r="DH66" i="1"/>
  <c r="DH205" i="1" s="1"/>
  <c r="DG66" i="1"/>
  <c r="DG205" i="1" s="1"/>
  <c r="DF66" i="1"/>
  <c r="DF205" i="1" s="1"/>
  <c r="DE66" i="1"/>
  <c r="DE205" i="1" s="1"/>
  <c r="DD66" i="1"/>
  <c r="DD205" i="1" s="1"/>
  <c r="DC66" i="1"/>
  <c r="DC205" i="1" s="1"/>
  <c r="DB66" i="1"/>
  <c r="DB205" i="1" s="1"/>
  <c r="DA66" i="1"/>
  <c r="DA205" i="1" s="1"/>
  <c r="CZ66" i="1"/>
  <c r="CZ205" i="1" s="1"/>
  <c r="CY66" i="1"/>
  <c r="CY205" i="1" s="1"/>
  <c r="CX66" i="1"/>
  <c r="CX205" i="1" s="1"/>
  <c r="CW66" i="1"/>
  <c r="CW205" i="1" s="1"/>
  <c r="CV66" i="1"/>
  <c r="CV205" i="1" s="1"/>
  <c r="CU66" i="1"/>
  <c r="CU205" i="1" s="1"/>
  <c r="CT66" i="1"/>
  <c r="CT205" i="1" s="1"/>
  <c r="CS66" i="1"/>
  <c r="CS205" i="1" s="1"/>
  <c r="CR66" i="1"/>
  <c r="CR205" i="1" s="1"/>
  <c r="CQ66" i="1"/>
  <c r="CQ205" i="1" s="1"/>
  <c r="CP66" i="1"/>
  <c r="CP205" i="1" s="1"/>
  <c r="CO66" i="1"/>
  <c r="CO205" i="1" s="1"/>
  <c r="CN66" i="1"/>
  <c r="CN205" i="1" s="1"/>
  <c r="CM66" i="1"/>
  <c r="CM205" i="1" s="1"/>
  <c r="CL66" i="1"/>
  <c r="CL205" i="1" s="1"/>
  <c r="CK66" i="1"/>
  <c r="CK205" i="1" s="1"/>
  <c r="CJ66" i="1"/>
  <c r="CJ205" i="1" s="1"/>
  <c r="CI66" i="1"/>
  <c r="CI205" i="1" s="1"/>
  <c r="CH66" i="1"/>
  <c r="CH205" i="1" s="1"/>
  <c r="CG66" i="1"/>
  <c r="CG205" i="1" s="1"/>
  <c r="CF66" i="1"/>
  <c r="CF205" i="1" s="1"/>
  <c r="CE66" i="1"/>
  <c r="CE205" i="1" s="1"/>
  <c r="CD66" i="1"/>
  <c r="CD205" i="1" s="1"/>
  <c r="CC66" i="1"/>
  <c r="CC205" i="1" s="1"/>
  <c r="CB66" i="1"/>
  <c r="CB205" i="1" s="1"/>
  <c r="CA66" i="1"/>
  <c r="CA205" i="1" s="1"/>
  <c r="BZ66" i="1"/>
  <c r="BZ205" i="1" s="1"/>
  <c r="BY66" i="1"/>
  <c r="BY205" i="1" s="1"/>
  <c r="BX66" i="1"/>
  <c r="BX205" i="1" s="1"/>
  <c r="BW66" i="1"/>
  <c r="BW205" i="1" s="1"/>
  <c r="BV66" i="1"/>
  <c r="BV205" i="1" s="1"/>
  <c r="BU66" i="1"/>
  <c r="BU205" i="1" s="1"/>
  <c r="BT66" i="1"/>
  <c r="BT205" i="1" s="1"/>
  <c r="BS66" i="1"/>
  <c r="BS205" i="1" s="1"/>
  <c r="BR66" i="1"/>
  <c r="BR205" i="1" s="1"/>
  <c r="BQ66" i="1"/>
  <c r="BQ205" i="1" s="1"/>
  <c r="BP66" i="1"/>
  <c r="BP205" i="1" s="1"/>
  <c r="BO66" i="1"/>
  <c r="BO205" i="1" s="1"/>
  <c r="BN66" i="1"/>
  <c r="BN205" i="1" s="1"/>
  <c r="BM66" i="1"/>
  <c r="BM205" i="1" s="1"/>
  <c r="BL66" i="1"/>
  <c r="BL205" i="1" s="1"/>
  <c r="BK66" i="1"/>
  <c r="BK205" i="1" s="1"/>
  <c r="BJ66" i="1"/>
  <c r="BJ205" i="1" s="1"/>
  <c r="BI66" i="1"/>
  <c r="BI205" i="1" s="1"/>
  <c r="BH66" i="1"/>
  <c r="BH205" i="1" s="1"/>
  <c r="BG66" i="1"/>
  <c r="BG205" i="1" s="1"/>
  <c r="BF66" i="1"/>
  <c r="BF205" i="1" s="1"/>
  <c r="BE66" i="1"/>
  <c r="BE205" i="1" s="1"/>
  <c r="BD66" i="1"/>
  <c r="BD205" i="1" s="1"/>
  <c r="BC66" i="1"/>
  <c r="BC205" i="1" s="1"/>
  <c r="BB66" i="1"/>
  <c r="BB205" i="1" s="1"/>
  <c r="BA66" i="1"/>
  <c r="BA205" i="1" s="1"/>
  <c r="AZ66" i="1"/>
  <c r="AZ205" i="1" s="1"/>
  <c r="AY66" i="1"/>
  <c r="AY205" i="1" s="1"/>
  <c r="AX66" i="1"/>
  <c r="AX205" i="1" s="1"/>
  <c r="AW66" i="1"/>
  <c r="AW205" i="1" s="1"/>
  <c r="AV66" i="1"/>
  <c r="AV205" i="1" s="1"/>
  <c r="AU66" i="1"/>
  <c r="AU205" i="1" s="1"/>
  <c r="AT66" i="1"/>
  <c r="AT205" i="1" s="1"/>
  <c r="AS66" i="1"/>
  <c r="AS205" i="1" s="1"/>
  <c r="AR66" i="1"/>
  <c r="AR205" i="1" s="1"/>
  <c r="AQ66" i="1"/>
  <c r="AQ205" i="1" s="1"/>
  <c r="AP66" i="1"/>
  <c r="AP205" i="1" s="1"/>
  <c r="AO66" i="1"/>
  <c r="AO205" i="1" s="1"/>
  <c r="AN66" i="1"/>
  <c r="AN205" i="1" s="1"/>
  <c r="AM66" i="1"/>
  <c r="AM205" i="1" s="1"/>
  <c r="AL66" i="1"/>
  <c r="AL205" i="1" s="1"/>
  <c r="AK66" i="1"/>
  <c r="AK205" i="1" s="1"/>
  <c r="AJ66" i="1"/>
  <c r="AJ205" i="1" s="1"/>
  <c r="AI66" i="1"/>
  <c r="AI205" i="1" s="1"/>
  <c r="AH66" i="1"/>
  <c r="AH205" i="1" s="1"/>
  <c r="AG66" i="1"/>
  <c r="AG205" i="1" s="1"/>
  <c r="AF66" i="1"/>
  <c r="AF205" i="1" s="1"/>
  <c r="AE66" i="1"/>
  <c r="AE205" i="1" s="1"/>
  <c r="AD66" i="1"/>
  <c r="AD205" i="1" s="1"/>
  <c r="AC66" i="1"/>
  <c r="AC205" i="1" s="1"/>
  <c r="AB66" i="1"/>
  <c r="AB205" i="1" s="1"/>
  <c r="AA66" i="1"/>
  <c r="AA205" i="1" s="1"/>
  <c r="Z66" i="1"/>
  <c r="Z205" i="1" s="1"/>
  <c r="Y66" i="1"/>
  <c r="Y205" i="1" s="1"/>
  <c r="X66" i="1"/>
  <c r="X205" i="1" s="1"/>
  <c r="W66" i="1"/>
  <c r="W205" i="1" s="1"/>
  <c r="V66" i="1"/>
  <c r="V205" i="1" s="1"/>
  <c r="U66" i="1"/>
  <c r="U205" i="1" s="1"/>
  <c r="T66" i="1"/>
  <c r="T205" i="1" s="1"/>
  <c r="S66" i="1"/>
  <c r="S205" i="1" s="1"/>
  <c r="R66" i="1"/>
  <c r="R205" i="1" s="1"/>
  <c r="Q66" i="1"/>
  <c r="Q205" i="1" s="1"/>
  <c r="P66" i="1"/>
  <c r="P205" i="1" s="1"/>
  <c r="O66" i="1"/>
  <c r="O205" i="1" s="1"/>
  <c r="N66" i="1"/>
  <c r="N205" i="1" s="1"/>
  <c r="M66" i="1"/>
  <c r="M205" i="1" s="1"/>
  <c r="L66" i="1"/>
  <c r="L205" i="1" s="1"/>
  <c r="K66" i="1"/>
  <c r="K205" i="1" s="1"/>
  <c r="J66" i="1"/>
  <c r="J205" i="1" s="1"/>
  <c r="I66" i="1"/>
  <c r="I205" i="1" s="1"/>
  <c r="H66" i="1"/>
  <c r="H205" i="1" s="1"/>
  <c r="G66" i="1"/>
  <c r="G205" i="1" s="1"/>
  <c r="F66" i="1"/>
  <c r="F205" i="1" s="1"/>
  <c r="E66" i="1"/>
  <c r="E205" i="1" s="1"/>
  <c r="D66" i="1"/>
  <c r="D205" i="1" s="1"/>
  <c r="C66" i="1"/>
  <c r="C205" i="1" s="1"/>
  <c r="FT63" i="1"/>
  <c r="FT64" i="1" s="1"/>
  <c r="FY62" i="1"/>
  <c r="FX62" i="1"/>
  <c r="FX277" i="1" s="1"/>
  <c r="FX278" i="1" s="1"/>
  <c r="FW62" i="1"/>
  <c r="FW277" i="1" s="1"/>
  <c r="FW278" i="1" s="1"/>
  <c r="FV62" i="1"/>
  <c r="FV277" i="1" s="1"/>
  <c r="FV278" i="1" s="1"/>
  <c r="FU62" i="1"/>
  <c r="FU277" i="1" s="1"/>
  <c r="FU278" i="1" s="1"/>
  <c r="FT62" i="1"/>
  <c r="FT277" i="1" s="1"/>
  <c r="FT278" i="1" s="1"/>
  <c r="FS62" i="1"/>
  <c r="FS277" i="1" s="1"/>
  <c r="FS278" i="1" s="1"/>
  <c r="FR62" i="1"/>
  <c r="FR277" i="1" s="1"/>
  <c r="FR278" i="1" s="1"/>
  <c r="FQ62" i="1"/>
  <c r="FQ277" i="1" s="1"/>
  <c r="FQ278" i="1" s="1"/>
  <c r="FP62" i="1"/>
  <c r="FP277" i="1" s="1"/>
  <c r="FP278" i="1" s="1"/>
  <c r="FO62" i="1"/>
  <c r="FO277" i="1" s="1"/>
  <c r="FO278" i="1" s="1"/>
  <c r="FN62" i="1"/>
  <c r="FN277" i="1" s="1"/>
  <c r="FN278" i="1" s="1"/>
  <c r="FM62" i="1"/>
  <c r="FM277" i="1" s="1"/>
  <c r="FM278" i="1" s="1"/>
  <c r="FL62" i="1"/>
  <c r="FL277" i="1" s="1"/>
  <c r="FL278" i="1" s="1"/>
  <c r="FK62" i="1"/>
  <c r="FK277" i="1" s="1"/>
  <c r="FK278" i="1" s="1"/>
  <c r="FJ62" i="1"/>
  <c r="FJ277" i="1" s="1"/>
  <c r="FJ278" i="1" s="1"/>
  <c r="FI62" i="1"/>
  <c r="FI277" i="1" s="1"/>
  <c r="FI278" i="1" s="1"/>
  <c r="FH62" i="1"/>
  <c r="FH277" i="1" s="1"/>
  <c r="FH278" i="1" s="1"/>
  <c r="FG62" i="1"/>
  <c r="FG277" i="1" s="1"/>
  <c r="FG278" i="1" s="1"/>
  <c r="FF62" i="1"/>
  <c r="FF277" i="1" s="1"/>
  <c r="FF278" i="1" s="1"/>
  <c r="FE62" i="1"/>
  <c r="FE277" i="1" s="1"/>
  <c r="FE278" i="1" s="1"/>
  <c r="FD62" i="1"/>
  <c r="FD277" i="1" s="1"/>
  <c r="FD278" i="1" s="1"/>
  <c r="FC62" i="1"/>
  <c r="FC277" i="1" s="1"/>
  <c r="FC278" i="1" s="1"/>
  <c r="FB62" i="1"/>
  <c r="FB277" i="1" s="1"/>
  <c r="FB278" i="1" s="1"/>
  <c r="FA62" i="1"/>
  <c r="FA277" i="1" s="1"/>
  <c r="FA278" i="1" s="1"/>
  <c r="EZ62" i="1"/>
  <c r="EZ277" i="1" s="1"/>
  <c r="EZ278" i="1" s="1"/>
  <c r="EY62" i="1"/>
  <c r="EY277" i="1" s="1"/>
  <c r="EY278" i="1" s="1"/>
  <c r="EX62" i="1"/>
  <c r="EX277" i="1" s="1"/>
  <c r="EX278" i="1" s="1"/>
  <c r="EW62" i="1"/>
  <c r="EW277" i="1" s="1"/>
  <c r="EW278" i="1" s="1"/>
  <c r="EV62" i="1"/>
  <c r="EV277" i="1" s="1"/>
  <c r="EV278" i="1" s="1"/>
  <c r="EU62" i="1"/>
  <c r="EU277" i="1" s="1"/>
  <c r="EU278" i="1" s="1"/>
  <c r="ET62" i="1"/>
  <c r="ET277" i="1" s="1"/>
  <c r="ET278" i="1" s="1"/>
  <c r="ES62" i="1"/>
  <c r="ES277" i="1" s="1"/>
  <c r="ES278" i="1" s="1"/>
  <c r="ER62" i="1"/>
  <c r="ER277" i="1" s="1"/>
  <c r="ER278" i="1" s="1"/>
  <c r="EQ62" i="1"/>
  <c r="EQ277" i="1" s="1"/>
  <c r="EQ278" i="1" s="1"/>
  <c r="EP62" i="1"/>
  <c r="EP277" i="1" s="1"/>
  <c r="EP278" i="1" s="1"/>
  <c r="EO62" i="1"/>
  <c r="EO277" i="1" s="1"/>
  <c r="EO278" i="1" s="1"/>
  <c r="EN62" i="1"/>
  <c r="EN277" i="1" s="1"/>
  <c r="EN278" i="1" s="1"/>
  <c r="EM62" i="1"/>
  <c r="EM277" i="1" s="1"/>
  <c r="EM278" i="1" s="1"/>
  <c r="EL62" i="1"/>
  <c r="EL277" i="1" s="1"/>
  <c r="EL278" i="1" s="1"/>
  <c r="EK62" i="1"/>
  <c r="EK277" i="1" s="1"/>
  <c r="EK278" i="1" s="1"/>
  <c r="EJ62" i="1"/>
  <c r="EJ277" i="1" s="1"/>
  <c r="EJ278" i="1" s="1"/>
  <c r="EI62" i="1"/>
  <c r="EI277" i="1" s="1"/>
  <c r="EI278" i="1" s="1"/>
  <c r="EH62" i="1"/>
  <c r="EH277" i="1" s="1"/>
  <c r="EH278" i="1" s="1"/>
  <c r="EG62" i="1"/>
  <c r="EG277" i="1" s="1"/>
  <c r="EG278" i="1" s="1"/>
  <c r="EF62" i="1"/>
  <c r="EF277" i="1" s="1"/>
  <c r="EF278" i="1" s="1"/>
  <c r="EE62" i="1"/>
  <c r="EE277" i="1" s="1"/>
  <c r="EE278" i="1" s="1"/>
  <c r="ED62" i="1"/>
  <c r="ED277" i="1" s="1"/>
  <c r="ED278" i="1" s="1"/>
  <c r="EC62" i="1"/>
  <c r="EC277" i="1" s="1"/>
  <c r="EC278" i="1" s="1"/>
  <c r="EB62" i="1"/>
  <c r="EB277" i="1" s="1"/>
  <c r="EB278" i="1" s="1"/>
  <c r="EA62" i="1"/>
  <c r="EA277" i="1" s="1"/>
  <c r="EA278" i="1" s="1"/>
  <c r="DZ62" i="1"/>
  <c r="DZ277" i="1" s="1"/>
  <c r="DZ278" i="1" s="1"/>
  <c r="DY62" i="1"/>
  <c r="DY277" i="1" s="1"/>
  <c r="DY278" i="1" s="1"/>
  <c r="DX62" i="1"/>
  <c r="DX277" i="1" s="1"/>
  <c r="DX278" i="1" s="1"/>
  <c r="DW62" i="1"/>
  <c r="DW277" i="1" s="1"/>
  <c r="DW278" i="1" s="1"/>
  <c r="DV62" i="1"/>
  <c r="DV277" i="1" s="1"/>
  <c r="DV278" i="1" s="1"/>
  <c r="DU62" i="1"/>
  <c r="DU277" i="1" s="1"/>
  <c r="DU278" i="1" s="1"/>
  <c r="DT62" i="1"/>
  <c r="DT277" i="1" s="1"/>
  <c r="DT278" i="1" s="1"/>
  <c r="DS62" i="1"/>
  <c r="DS277" i="1" s="1"/>
  <c r="DS278" i="1" s="1"/>
  <c r="DR62" i="1"/>
  <c r="DR277" i="1" s="1"/>
  <c r="DR278" i="1" s="1"/>
  <c r="DQ62" i="1"/>
  <c r="DQ277" i="1" s="1"/>
  <c r="DQ278" i="1" s="1"/>
  <c r="DP62" i="1"/>
  <c r="DP277" i="1" s="1"/>
  <c r="DP278" i="1" s="1"/>
  <c r="DO62" i="1"/>
  <c r="DO277" i="1" s="1"/>
  <c r="DO278" i="1" s="1"/>
  <c r="DN62" i="1"/>
  <c r="DN277" i="1" s="1"/>
  <c r="DN278" i="1" s="1"/>
  <c r="DM62" i="1"/>
  <c r="DM277" i="1" s="1"/>
  <c r="DM278" i="1" s="1"/>
  <c r="DL62" i="1"/>
  <c r="DL277" i="1" s="1"/>
  <c r="DL278" i="1" s="1"/>
  <c r="DK62" i="1"/>
  <c r="DK277" i="1" s="1"/>
  <c r="DK278" i="1" s="1"/>
  <c r="DJ62" i="1"/>
  <c r="DJ277" i="1" s="1"/>
  <c r="DJ278" i="1" s="1"/>
  <c r="DI62" i="1"/>
  <c r="DI277" i="1" s="1"/>
  <c r="DI278" i="1" s="1"/>
  <c r="DH62" i="1"/>
  <c r="DH277" i="1" s="1"/>
  <c r="DH278" i="1" s="1"/>
  <c r="DG62" i="1"/>
  <c r="DG277" i="1" s="1"/>
  <c r="DG278" i="1" s="1"/>
  <c r="DF62" i="1"/>
  <c r="DF277" i="1" s="1"/>
  <c r="DF278" i="1" s="1"/>
  <c r="DE62" i="1"/>
  <c r="DE277" i="1" s="1"/>
  <c r="DE278" i="1" s="1"/>
  <c r="DD62" i="1"/>
  <c r="DD277" i="1" s="1"/>
  <c r="DD278" i="1" s="1"/>
  <c r="DC62" i="1"/>
  <c r="DC277" i="1" s="1"/>
  <c r="DC278" i="1" s="1"/>
  <c r="DB62" i="1"/>
  <c r="DB277" i="1" s="1"/>
  <c r="DB278" i="1" s="1"/>
  <c r="DA62" i="1"/>
  <c r="DA277" i="1" s="1"/>
  <c r="DA278" i="1" s="1"/>
  <c r="CZ62" i="1"/>
  <c r="CZ277" i="1" s="1"/>
  <c r="CZ278" i="1" s="1"/>
  <c r="CY62" i="1"/>
  <c r="CY277" i="1" s="1"/>
  <c r="CY278" i="1" s="1"/>
  <c r="CX62" i="1"/>
  <c r="CX277" i="1" s="1"/>
  <c r="CX278" i="1" s="1"/>
  <c r="CW62" i="1"/>
  <c r="CW277" i="1" s="1"/>
  <c r="CW278" i="1" s="1"/>
  <c r="CV62" i="1"/>
  <c r="CV277" i="1" s="1"/>
  <c r="CV278" i="1" s="1"/>
  <c r="CU62" i="1"/>
  <c r="CU277" i="1" s="1"/>
  <c r="CU278" i="1" s="1"/>
  <c r="CT62" i="1"/>
  <c r="CT277" i="1" s="1"/>
  <c r="CT278" i="1" s="1"/>
  <c r="CS62" i="1"/>
  <c r="CS277" i="1" s="1"/>
  <c r="CS278" i="1" s="1"/>
  <c r="CR62" i="1"/>
  <c r="CR277" i="1" s="1"/>
  <c r="CR278" i="1" s="1"/>
  <c r="CQ62" i="1"/>
  <c r="CQ277" i="1" s="1"/>
  <c r="CQ278" i="1" s="1"/>
  <c r="CP62" i="1"/>
  <c r="CP277" i="1" s="1"/>
  <c r="CP278" i="1" s="1"/>
  <c r="CO62" i="1"/>
  <c r="CO277" i="1" s="1"/>
  <c r="CO278" i="1" s="1"/>
  <c r="CN62" i="1"/>
  <c r="CN277" i="1" s="1"/>
  <c r="CN278" i="1" s="1"/>
  <c r="CM62" i="1"/>
  <c r="CM277" i="1" s="1"/>
  <c r="CM278" i="1" s="1"/>
  <c r="CL62" i="1"/>
  <c r="CL277" i="1" s="1"/>
  <c r="CL278" i="1" s="1"/>
  <c r="CK62" i="1"/>
  <c r="CK277" i="1" s="1"/>
  <c r="CK278" i="1" s="1"/>
  <c r="CJ62" i="1"/>
  <c r="CJ277" i="1" s="1"/>
  <c r="CJ278" i="1" s="1"/>
  <c r="CI62" i="1"/>
  <c r="CI277" i="1" s="1"/>
  <c r="CI278" i="1" s="1"/>
  <c r="CH62" i="1"/>
  <c r="CH277" i="1" s="1"/>
  <c r="CH278" i="1" s="1"/>
  <c r="CG62" i="1"/>
  <c r="CG277" i="1" s="1"/>
  <c r="CG278" i="1" s="1"/>
  <c r="CF62" i="1"/>
  <c r="CF277" i="1" s="1"/>
  <c r="CF278" i="1" s="1"/>
  <c r="CE62" i="1"/>
  <c r="CE277" i="1" s="1"/>
  <c r="CE278" i="1" s="1"/>
  <c r="CD62" i="1"/>
  <c r="CD277" i="1" s="1"/>
  <c r="CD278" i="1" s="1"/>
  <c r="CC62" i="1"/>
  <c r="CC277" i="1" s="1"/>
  <c r="CC278" i="1" s="1"/>
  <c r="CB62" i="1"/>
  <c r="CB277" i="1" s="1"/>
  <c r="CB278" i="1" s="1"/>
  <c r="CA62" i="1"/>
  <c r="CA277" i="1" s="1"/>
  <c r="CA278" i="1" s="1"/>
  <c r="BZ62" i="1"/>
  <c r="BZ277" i="1" s="1"/>
  <c r="BZ278" i="1" s="1"/>
  <c r="BY62" i="1"/>
  <c r="BY277" i="1" s="1"/>
  <c r="BY278" i="1" s="1"/>
  <c r="BX62" i="1"/>
  <c r="BX277" i="1" s="1"/>
  <c r="BX278" i="1" s="1"/>
  <c r="BW62" i="1"/>
  <c r="BW277" i="1" s="1"/>
  <c r="BW278" i="1" s="1"/>
  <c r="BV62" i="1"/>
  <c r="BV277" i="1" s="1"/>
  <c r="BV278" i="1" s="1"/>
  <c r="BU62" i="1"/>
  <c r="BU277" i="1" s="1"/>
  <c r="BU278" i="1" s="1"/>
  <c r="BT62" i="1"/>
  <c r="BT277" i="1" s="1"/>
  <c r="BT278" i="1" s="1"/>
  <c r="BS62" i="1"/>
  <c r="BS277" i="1" s="1"/>
  <c r="BS278" i="1" s="1"/>
  <c r="BR62" i="1"/>
  <c r="BR277" i="1" s="1"/>
  <c r="BR278" i="1" s="1"/>
  <c r="BQ62" i="1"/>
  <c r="BQ277" i="1" s="1"/>
  <c r="BQ278" i="1" s="1"/>
  <c r="BP62" i="1"/>
  <c r="BP277" i="1" s="1"/>
  <c r="BP278" i="1" s="1"/>
  <c r="BO62" i="1"/>
  <c r="BO277" i="1" s="1"/>
  <c r="BO278" i="1" s="1"/>
  <c r="BN62" i="1"/>
  <c r="BN277" i="1" s="1"/>
  <c r="BN278" i="1" s="1"/>
  <c r="BM62" i="1"/>
  <c r="BM277" i="1" s="1"/>
  <c r="BM278" i="1" s="1"/>
  <c r="BL62" i="1"/>
  <c r="BL277" i="1" s="1"/>
  <c r="BL278" i="1" s="1"/>
  <c r="BK62" i="1"/>
  <c r="BK277" i="1" s="1"/>
  <c r="BK278" i="1" s="1"/>
  <c r="BJ62" i="1"/>
  <c r="BJ277" i="1" s="1"/>
  <c r="BJ278" i="1" s="1"/>
  <c r="BI62" i="1"/>
  <c r="BI277" i="1" s="1"/>
  <c r="BI278" i="1" s="1"/>
  <c r="BH62" i="1"/>
  <c r="BH277" i="1" s="1"/>
  <c r="BH278" i="1" s="1"/>
  <c r="BG62" i="1"/>
  <c r="BG277" i="1" s="1"/>
  <c r="BG278" i="1" s="1"/>
  <c r="BF62" i="1"/>
  <c r="BF277" i="1" s="1"/>
  <c r="BF278" i="1" s="1"/>
  <c r="BE62" i="1"/>
  <c r="BE277" i="1" s="1"/>
  <c r="BE278" i="1" s="1"/>
  <c r="BD62" i="1"/>
  <c r="BD277" i="1" s="1"/>
  <c r="BD278" i="1" s="1"/>
  <c r="BC62" i="1"/>
  <c r="BC277" i="1" s="1"/>
  <c r="BC278" i="1" s="1"/>
  <c r="BB62" i="1"/>
  <c r="BB277" i="1" s="1"/>
  <c r="BB278" i="1" s="1"/>
  <c r="BA62" i="1"/>
  <c r="BA277" i="1" s="1"/>
  <c r="BA278" i="1" s="1"/>
  <c r="AZ62" i="1"/>
  <c r="AZ277" i="1" s="1"/>
  <c r="AZ278" i="1" s="1"/>
  <c r="AY62" i="1"/>
  <c r="AY277" i="1" s="1"/>
  <c r="AY278" i="1" s="1"/>
  <c r="AX62" i="1"/>
  <c r="AX277" i="1" s="1"/>
  <c r="AX278" i="1" s="1"/>
  <c r="AW62" i="1"/>
  <c r="AW277" i="1" s="1"/>
  <c r="AW278" i="1" s="1"/>
  <c r="AV62" i="1"/>
  <c r="AV277" i="1" s="1"/>
  <c r="AV278" i="1" s="1"/>
  <c r="AU62" i="1"/>
  <c r="AU277" i="1" s="1"/>
  <c r="AU278" i="1" s="1"/>
  <c r="AT62" i="1"/>
  <c r="AT277" i="1" s="1"/>
  <c r="AT278" i="1" s="1"/>
  <c r="AS62" i="1"/>
  <c r="AS277" i="1" s="1"/>
  <c r="AS278" i="1" s="1"/>
  <c r="AR62" i="1"/>
  <c r="AR277" i="1" s="1"/>
  <c r="AR278" i="1" s="1"/>
  <c r="AQ62" i="1"/>
  <c r="AQ277" i="1" s="1"/>
  <c r="AQ278" i="1" s="1"/>
  <c r="AP62" i="1"/>
  <c r="AP277" i="1" s="1"/>
  <c r="AP278" i="1" s="1"/>
  <c r="AO62" i="1"/>
  <c r="AO277" i="1" s="1"/>
  <c r="AO278" i="1" s="1"/>
  <c r="AN62" i="1"/>
  <c r="AN277" i="1" s="1"/>
  <c r="AN278" i="1" s="1"/>
  <c r="AM62" i="1"/>
  <c r="AM277" i="1" s="1"/>
  <c r="AM278" i="1" s="1"/>
  <c r="AL62" i="1"/>
  <c r="AL277" i="1" s="1"/>
  <c r="AL278" i="1" s="1"/>
  <c r="AK62" i="1"/>
  <c r="AK277" i="1" s="1"/>
  <c r="AK278" i="1" s="1"/>
  <c r="AJ62" i="1"/>
  <c r="AJ277" i="1" s="1"/>
  <c r="AJ278" i="1" s="1"/>
  <c r="AI62" i="1"/>
  <c r="AI277" i="1" s="1"/>
  <c r="AI278" i="1" s="1"/>
  <c r="AH62" i="1"/>
  <c r="AH277" i="1" s="1"/>
  <c r="AH278" i="1" s="1"/>
  <c r="AG62" i="1"/>
  <c r="AG277" i="1" s="1"/>
  <c r="AG278" i="1" s="1"/>
  <c r="AF62" i="1"/>
  <c r="AF277" i="1" s="1"/>
  <c r="AF278" i="1" s="1"/>
  <c r="AE62" i="1"/>
  <c r="AE277" i="1" s="1"/>
  <c r="AE278" i="1" s="1"/>
  <c r="AD62" i="1"/>
  <c r="AD277" i="1" s="1"/>
  <c r="AD278" i="1" s="1"/>
  <c r="AC62" i="1"/>
  <c r="AC277" i="1" s="1"/>
  <c r="AC278" i="1" s="1"/>
  <c r="AB62" i="1"/>
  <c r="AB277" i="1" s="1"/>
  <c r="AB278" i="1" s="1"/>
  <c r="AA62" i="1"/>
  <c r="AA277" i="1" s="1"/>
  <c r="AA278" i="1" s="1"/>
  <c r="Z62" i="1"/>
  <c r="Z277" i="1" s="1"/>
  <c r="Z278" i="1" s="1"/>
  <c r="Y62" i="1"/>
  <c r="Y277" i="1" s="1"/>
  <c r="Y278" i="1" s="1"/>
  <c r="X62" i="1"/>
  <c r="X277" i="1" s="1"/>
  <c r="X278" i="1" s="1"/>
  <c r="W62" i="1"/>
  <c r="W277" i="1" s="1"/>
  <c r="W278" i="1" s="1"/>
  <c r="V62" i="1"/>
  <c r="V277" i="1" s="1"/>
  <c r="V278" i="1" s="1"/>
  <c r="U62" i="1"/>
  <c r="U277" i="1" s="1"/>
  <c r="U278" i="1" s="1"/>
  <c r="T62" i="1"/>
  <c r="T277" i="1" s="1"/>
  <c r="T278" i="1" s="1"/>
  <c r="S62" i="1"/>
  <c r="S277" i="1" s="1"/>
  <c r="S278" i="1" s="1"/>
  <c r="R62" i="1"/>
  <c r="R277" i="1" s="1"/>
  <c r="R278" i="1" s="1"/>
  <c r="Q62" i="1"/>
  <c r="Q277" i="1" s="1"/>
  <c r="Q278" i="1" s="1"/>
  <c r="P62" i="1"/>
  <c r="P277" i="1" s="1"/>
  <c r="P278" i="1" s="1"/>
  <c r="O62" i="1"/>
  <c r="O277" i="1" s="1"/>
  <c r="O278" i="1" s="1"/>
  <c r="N62" i="1"/>
  <c r="N277" i="1" s="1"/>
  <c r="N278" i="1" s="1"/>
  <c r="M62" i="1"/>
  <c r="M277" i="1" s="1"/>
  <c r="M278" i="1" s="1"/>
  <c r="L62" i="1"/>
  <c r="L277" i="1" s="1"/>
  <c r="L278" i="1" s="1"/>
  <c r="K62" i="1"/>
  <c r="K277" i="1" s="1"/>
  <c r="K278" i="1" s="1"/>
  <c r="J62" i="1"/>
  <c r="J277" i="1" s="1"/>
  <c r="J278" i="1" s="1"/>
  <c r="I62" i="1"/>
  <c r="I277" i="1" s="1"/>
  <c r="I278" i="1" s="1"/>
  <c r="H62" i="1"/>
  <c r="H277" i="1" s="1"/>
  <c r="H278" i="1" s="1"/>
  <c r="G62" i="1"/>
  <c r="G277" i="1" s="1"/>
  <c r="G278" i="1" s="1"/>
  <c r="F62" i="1"/>
  <c r="F277" i="1" s="1"/>
  <c r="F278" i="1" s="1"/>
  <c r="E62" i="1"/>
  <c r="E277" i="1" s="1"/>
  <c r="E278" i="1" s="1"/>
  <c r="D62" i="1"/>
  <c r="D277" i="1" s="1"/>
  <c r="D278" i="1" s="1"/>
  <c r="C62" i="1"/>
  <c r="C277" i="1" s="1"/>
  <c r="C278" i="1" s="1"/>
  <c r="FZ61" i="1"/>
  <c r="FZ60" i="1"/>
  <c r="FZ59" i="1"/>
  <c r="FZ58" i="1"/>
  <c r="FZ57" i="1"/>
  <c r="FZ56" i="1"/>
  <c r="FZ52" i="1"/>
  <c r="FZ49" i="1"/>
  <c r="FZ48" i="1"/>
  <c r="FZ47" i="1"/>
  <c r="FZ46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FZ40" i="1" s="1"/>
  <c r="FX39" i="1"/>
  <c r="FX212" i="1" s="1"/>
  <c r="FW39" i="1"/>
  <c r="FW212" i="1" s="1"/>
  <c r="FV39" i="1"/>
  <c r="FV212" i="1" s="1"/>
  <c r="FU39" i="1"/>
  <c r="FU212" i="1" s="1"/>
  <c r="FT39" i="1"/>
  <c r="FT212" i="1" s="1"/>
  <c r="FS39" i="1"/>
  <c r="FS212" i="1" s="1"/>
  <c r="FR39" i="1"/>
  <c r="FR212" i="1" s="1"/>
  <c r="FQ39" i="1"/>
  <c r="FQ212" i="1" s="1"/>
  <c r="FP39" i="1"/>
  <c r="FP212" i="1" s="1"/>
  <c r="FO39" i="1"/>
  <c r="FO212" i="1" s="1"/>
  <c r="FN39" i="1"/>
  <c r="FN212" i="1" s="1"/>
  <c r="FM39" i="1"/>
  <c r="FM212" i="1" s="1"/>
  <c r="FL39" i="1"/>
  <c r="FL212" i="1" s="1"/>
  <c r="FK39" i="1"/>
  <c r="FK212" i="1" s="1"/>
  <c r="FJ39" i="1"/>
  <c r="FJ212" i="1" s="1"/>
  <c r="FI39" i="1"/>
  <c r="FI212" i="1" s="1"/>
  <c r="FH39" i="1"/>
  <c r="FH212" i="1" s="1"/>
  <c r="FG39" i="1"/>
  <c r="FG212" i="1" s="1"/>
  <c r="FF39" i="1"/>
  <c r="FF212" i="1" s="1"/>
  <c r="FE39" i="1"/>
  <c r="FE212" i="1" s="1"/>
  <c r="FD39" i="1"/>
  <c r="FD212" i="1" s="1"/>
  <c r="FC39" i="1"/>
  <c r="FC212" i="1" s="1"/>
  <c r="FB39" i="1"/>
  <c r="FB212" i="1" s="1"/>
  <c r="FA39" i="1"/>
  <c r="FA212" i="1" s="1"/>
  <c r="EZ39" i="1"/>
  <c r="EZ212" i="1" s="1"/>
  <c r="EY39" i="1"/>
  <c r="EY212" i="1" s="1"/>
  <c r="EX39" i="1"/>
  <c r="EX212" i="1" s="1"/>
  <c r="EW39" i="1"/>
  <c r="EW212" i="1" s="1"/>
  <c r="EV39" i="1"/>
  <c r="EV212" i="1" s="1"/>
  <c r="EU39" i="1"/>
  <c r="EU212" i="1" s="1"/>
  <c r="ET39" i="1"/>
  <c r="ET212" i="1" s="1"/>
  <c r="ES39" i="1"/>
  <c r="ES212" i="1" s="1"/>
  <c r="ER39" i="1"/>
  <c r="ER212" i="1" s="1"/>
  <c r="EQ39" i="1"/>
  <c r="EQ212" i="1" s="1"/>
  <c r="EP39" i="1"/>
  <c r="EP212" i="1" s="1"/>
  <c r="EO39" i="1"/>
  <c r="EO212" i="1" s="1"/>
  <c r="EN39" i="1"/>
  <c r="EN212" i="1" s="1"/>
  <c r="EM39" i="1"/>
  <c r="EM212" i="1" s="1"/>
  <c r="EL39" i="1"/>
  <c r="EL212" i="1" s="1"/>
  <c r="EK39" i="1"/>
  <c r="EK212" i="1" s="1"/>
  <c r="EJ39" i="1"/>
  <c r="EJ212" i="1" s="1"/>
  <c r="EI39" i="1"/>
  <c r="EI212" i="1" s="1"/>
  <c r="EH39" i="1"/>
  <c r="EH212" i="1" s="1"/>
  <c r="EG39" i="1"/>
  <c r="EG212" i="1" s="1"/>
  <c r="EF39" i="1"/>
  <c r="EF212" i="1" s="1"/>
  <c r="EE39" i="1"/>
  <c r="EE212" i="1" s="1"/>
  <c r="ED39" i="1"/>
  <c r="ED212" i="1" s="1"/>
  <c r="EC39" i="1"/>
  <c r="EC212" i="1" s="1"/>
  <c r="EB39" i="1"/>
  <c r="EB212" i="1" s="1"/>
  <c r="EA39" i="1"/>
  <c r="EA212" i="1" s="1"/>
  <c r="DZ39" i="1"/>
  <c r="DZ212" i="1" s="1"/>
  <c r="DY39" i="1"/>
  <c r="DY212" i="1" s="1"/>
  <c r="DX39" i="1"/>
  <c r="DX212" i="1" s="1"/>
  <c r="DW39" i="1"/>
  <c r="DW212" i="1" s="1"/>
  <c r="DV39" i="1"/>
  <c r="DV212" i="1" s="1"/>
  <c r="DU39" i="1"/>
  <c r="DU212" i="1" s="1"/>
  <c r="DT39" i="1"/>
  <c r="DT212" i="1" s="1"/>
  <c r="DS39" i="1"/>
  <c r="DS212" i="1" s="1"/>
  <c r="DR39" i="1"/>
  <c r="DR212" i="1" s="1"/>
  <c r="DQ39" i="1"/>
  <c r="DQ212" i="1" s="1"/>
  <c r="DP39" i="1"/>
  <c r="DP212" i="1" s="1"/>
  <c r="DO39" i="1"/>
  <c r="DO212" i="1" s="1"/>
  <c r="DN39" i="1"/>
  <c r="DN212" i="1" s="1"/>
  <c r="DM39" i="1"/>
  <c r="DM212" i="1" s="1"/>
  <c r="DL39" i="1"/>
  <c r="DL212" i="1" s="1"/>
  <c r="DK39" i="1"/>
  <c r="DK212" i="1" s="1"/>
  <c r="DJ39" i="1"/>
  <c r="DJ212" i="1" s="1"/>
  <c r="DI39" i="1"/>
  <c r="DI212" i="1" s="1"/>
  <c r="DH39" i="1"/>
  <c r="DH212" i="1" s="1"/>
  <c r="DG39" i="1"/>
  <c r="DG212" i="1" s="1"/>
  <c r="DF39" i="1"/>
  <c r="DF212" i="1" s="1"/>
  <c r="DE39" i="1"/>
  <c r="DE212" i="1" s="1"/>
  <c r="DD39" i="1"/>
  <c r="DD212" i="1" s="1"/>
  <c r="DC39" i="1"/>
  <c r="DC212" i="1" s="1"/>
  <c r="DB39" i="1"/>
  <c r="DB212" i="1" s="1"/>
  <c r="DA39" i="1"/>
  <c r="DA212" i="1" s="1"/>
  <c r="CZ39" i="1"/>
  <c r="CZ212" i="1" s="1"/>
  <c r="CY39" i="1"/>
  <c r="CY212" i="1" s="1"/>
  <c r="CX39" i="1"/>
  <c r="CX212" i="1" s="1"/>
  <c r="CW39" i="1"/>
  <c r="CW212" i="1" s="1"/>
  <c r="CV39" i="1"/>
  <c r="CV212" i="1" s="1"/>
  <c r="CU39" i="1"/>
  <c r="CU212" i="1" s="1"/>
  <c r="CT39" i="1"/>
  <c r="CT212" i="1" s="1"/>
  <c r="CS39" i="1"/>
  <c r="CS212" i="1" s="1"/>
  <c r="CR39" i="1"/>
  <c r="CR212" i="1" s="1"/>
  <c r="CQ39" i="1"/>
  <c r="CQ212" i="1" s="1"/>
  <c r="CP39" i="1"/>
  <c r="CP212" i="1" s="1"/>
  <c r="CO39" i="1"/>
  <c r="CO212" i="1" s="1"/>
  <c r="CN39" i="1"/>
  <c r="CN212" i="1" s="1"/>
  <c r="CM39" i="1"/>
  <c r="CM212" i="1" s="1"/>
  <c r="CL39" i="1"/>
  <c r="CL212" i="1" s="1"/>
  <c r="CK39" i="1"/>
  <c r="CK212" i="1" s="1"/>
  <c r="CJ39" i="1"/>
  <c r="CJ212" i="1" s="1"/>
  <c r="CI39" i="1"/>
  <c r="CI212" i="1" s="1"/>
  <c r="CH39" i="1"/>
  <c r="CH212" i="1" s="1"/>
  <c r="CG39" i="1"/>
  <c r="CG212" i="1" s="1"/>
  <c r="CF39" i="1"/>
  <c r="CF212" i="1" s="1"/>
  <c r="CE39" i="1"/>
  <c r="CE212" i="1" s="1"/>
  <c r="CD39" i="1"/>
  <c r="CD212" i="1" s="1"/>
  <c r="CC39" i="1"/>
  <c r="CC212" i="1" s="1"/>
  <c r="CB39" i="1"/>
  <c r="CB212" i="1" s="1"/>
  <c r="CA39" i="1"/>
  <c r="CA212" i="1" s="1"/>
  <c r="BZ39" i="1"/>
  <c r="BZ212" i="1" s="1"/>
  <c r="BY39" i="1"/>
  <c r="BY212" i="1" s="1"/>
  <c r="BX39" i="1"/>
  <c r="BX212" i="1" s="1"/>
  <c r="BW39" i="1"/>
  <c r="BW212" i="1" s="1"/>
  <c r="BV39" i="1"/>
  <c r="BV212" i="1" s="1"/>
  <c r="BU39" i="1"/>
  <c r="BU212" i="1" s="1"/>
  <c r="BT39" i="1"/>
  <c r="BT212" i="1" s="1"/>
  <c r="BS39" i="1"/>
  <c r="BS212" i="1" s="1"/>
  <c r="BR39" i="1"/>
  <c r="BR212" i="1" s="1"/>
  <c r="BQ39" i="1"/>
  <c r="BQ212" i="1" s="1"/>
  <c r="BP39" i="1"/>
  <c r="BP212" i="1" s="1"/>
  <c r="BO39" i="1"/>
  <c r="BO212" i="1" s="1"/>
  <c r="BN39" i="1"/>
  <c r="BN212" i="1" s="1"/>
  <c r="BM39" i="1"/>
  <c r="BM212" i="1" s="1"/>
  <c r="BL39" i="1"/>
  <c r="BL212" i="1" s="1"/>
  <c r="BK39" i="1"/>
  <c r="BK212" i="1" s="1"/>
  <c r="BJ39" i="1"/>
  <c r="BJ212" i="1" s="1"/>
  <c r="BI39" i="1"/>
  <c r="BI212" i="1" s="1"/>
  <c r="BH39" i="1"/>
  <c r="BH212" i="1" s="1"/>
  <c r="BG39" i="1"/>
  <c r="BG212" i="1" s="1"/>
  <c r="BF39" i="1"/>
  <c r="BF212" i="1" s="1"/>
  <c r="BE39" i="1"/>
  <c r="BE212" i="1" s="1"/>
  <c r="BD39" i="1"/>
  <c r="BD212" i="1" s="1"/>
  <c r="BC39" i="1"/>
  <c r="BC212" i="1" s="1"/>
  <c r="BB39" i="1"/>
  <c r="BB212" i="1" s="1"/>
  <c r="BA39" i="1"/>
  <c r="BA212" i="1" s="1"/>
  <c r="AZ39" i="1"/>
  <c r="AZ212" i="1" s="1"/>
  <c r="AY39" i="1"/>
  <c r="AY212" i="1" s="1"/>
  <c r="AX39" i="1"/>
  <c r="AX212" i="1" s="1"/>
  <c r="AW39" i="1"/>
  <c r="AW212" i="1" s="1"/>
  <c r="AV39" i="1"/>
  <c r="AV212" i="1" s="1"/>
  <c r="AU39" i="1"/>
  <c r="AU212" i="1" s="1"/>
  <c r="AT39" i="1"/>
  <c r="AT212" i="1" s="1"/>
  <c r="AS39" i="1"/>
  <c r="AS212" i="1" s="1"/>
  <c r="AR39" i="1"/>
  <c r="AR212" i="1" s="1"/>
  <c r="AQ39" i="1"/>
  <c r="AQ212" i="1" s="1"/>
  <c r="AP39" i="1"/>
  <c r="AP212" i="1" s="1"/>
  <c r="AO39" i="1"/>
  <c r="AO212" i="1" s="1"/>
  <c r="AN39" i="1"/>
  <c r="AN212" i="1" s="1"/>
  <c r="AM39" i="1"/>
  <c r="AM212" i="1" s="1"/>
  <c r="AL39" i="1"/>
  <c r="AL212" i="1" s="1"/>
  <c r="AK39" i="1"/>
  <c r="AK212" i="1" s="1"/>
  <c r="AJ39" i="1"/>
  <c r="AJ212" i="1" s="1"/>
  <c r="AI39" i="1"/>
  <c r="AI212" i="1" s="1"/>
  <c r="AH39" i="1"/>
  <c r="AH212" i="1" s="1"/>
  <c r="AG39" i="1"/>
  <c r="AG212" i="1" s="1"/>
  <c r="AF39" i="1"/>
  <c r="AF212" i="1" s="1"/>
  <c r="AE39" i="1"/>
  <c r="AE212" i="1" s="1"/>
  <c r="AD39" i="1"/>
  <c r="AD212" i="1" s="1"/>
  <c r="AC39" i="1"/>
  <c r="AC212" i="1" s="1"/>
  <c r="AB39" i="1"/>
  <c r="AB212" i="1" s="1"/>
  <c r="AA39" i="1"/>
  <c r="AA212" i="1" s="1"/>
  <c r="Z39" i="1"/>
  <c r="Z212" i="1" s="1"/>
  <c r="Y39" i="1"/>
  <c r="Y212" i="1" s="1"/>
  <c r="X39" i="1"/>
  <c r="X212" i="1" s="1"/>
  <c r="W39" i="1"/>
  <c r="W212" i="1" s="1"/>
  <c r="V39" i="1"/>
  <c r="V212" i="1" s="1"/>
  <c r="U39" i="1"/>
  <c r="U212" i="1" s="1"/>
  <c r="T39" i="1"/>
  <c r="T212" i="1" s="1"/>
  <c r="S39" i="1"/>
  <c r="S212" i="1" s="1"/>
  <c r="R39" i="1"/>
  <c r="R212" i="1" s="1"/>
  <c r="Q39" i="1"/>
  <c r="Q212" i="1" s="1"/>
  <c r="P39" i="1"/>
  <c r="P212" i="1" s="1"/>
  <c r="O39" i="1"/>
  <c r="O212" i="1" s="1"/>
  <c r="N39" i="1"/>
  <c r="N212" i="1" s="1"/>
  <c r="M39" i="1"/>
  <c r="M212" i="1" s="1"/>
  <c r="L39" i="1"/>
  <c r="L212" i="1" s="1"/>
  <c r="K39" i="1"/>
  <c r="K212" i="1" s="1"/>
  <c r="J39" i="1"/>
  <c r="J212" i="1" s="1"/>
  <c r="I39" i="1"/>
  <c r="I212" i="1" s="1"/>
  <c r="H39" i="1"/>
  <c r="H212" i="1" s="1"/>
  <c r="G39" i="1"/>
  <c r="G212" i="1" s="1"/>
  <c r="F39" i="1"/>
  <c r="F212" i="1" s="1"/>
  <c r="E39" i="1"/>
  <c r="E212" i="1" s="1"/>
  <c r="D39" i="1"/>
  <c r="D212" i="1" s="1"/>
  <c r="FZ35" i="1"/>
  <c r="FZ34" i="1"/>
  <c r="FZ33" i="1"/>
  <c r="FZ32" i="1"/>
  <c r="FZ31" i="1"/>
  <c r="FZ30" i="1"/>
  <c r="FZ29" i="1"/>
  <c r="FZ28" i="1"/>
  <c r="FZ27" i="1"/>
  <c r="FZ26" i="1"/>
  <c r="FZ25" i="1"/>
  <c r="FZ24" i="1"/>
  <c r="FZ23" i="1"/>
  <c r="FZ53" i="1" s="1"/>
  <c r="FZ22" i="1"/>
  <c r="FZ21" i="1"/>
  <c r="FZ20" i="1"/>
  <c r="FZ19" i="1"/>
  <c r="FZ18" i="1"/>
  <c r="FZ17" i="1"/>
  <c r="FV16" i="1"/>
  <c r="FV84" i="1" s="1"/>
  <c r="FV89" i="1" s="1"/>
  <c r="FV95" i="1" s="1"/>
  <c r="FT16" i="1"/>
  <c r="FT84" i="1" s="1"/>
  <c r="FT89" i="1" s="1"/>
  <c r="FT95" i="1" s="1"/>
  <c r="FR16" i="1"/>
  <c r="FR84" i="1" s="1"/>
  <c r="FR89" i="1" s="1"/>
  <c r="FR95" i="1" s="1"/>
  <c r="FP16" i="1"/>
  <c r="FP84" i="1" s="1"/>
  <c r="FP89" i="1" s="1"/>
  <c r="FP95" i="1" s="1"/>
  <c r="FN16" i="1"/>
  <c r="FN84" i="1" s="1"/>
  <c r="FN89" i="1" s="1"/>
  <c r="FN95" i="1" s="1"/>
  <c r="FJ16" i="1"/>
  <c r="FJ84" i="1" s="1"/>
  <c r="FJ89" i="1" s="1"/>
  <c r="FJ95" i="1" s="1"/>
  <c r="FH16" i="1"/>
  <c r="FH84" i="1" s="1"/>
  <c r="FH89" i="1" s="1"/>
  <c r="FH95" i="1" s="1"/>
  <c r="FF16" i="1"/>
  <c r="FF84" i="1" s="1"/>
  <c r="FF89" i="1" s="1"/>
  <c r="FF95" i="1" s="1"/>
  <c r="FD16" i="1"/>
  <c r="FD84" i="1" s="1"/>
  <c r="FD89" i="1" s="1"/>
  <c r="FD95" i="1" s="1"/>
  <c r="FB16" i="1"/>
  <c r="FB84" i="1" s="1"/>
  <c r="FB89" i="1" s="1"/>
  <c r="FB95" i="1" s="1"/>
  <c r="EX16" i="1"/>
  <c r="EX84" i="1" s="1"/>
  <c r="EX89" i="1" s="1"/>
  <c r="EX95" i="1" s="1"/>
  <c r="EV16" i="1"/>
  <c r="EV84" i="1" s="1"/>
  <c r="EV89" i="1" s="1"/>
  <c r="EV95" i="1" s="1"/>
  <c r="ET16" i="1"/>
  <c r="ET84" i="1" s="1"/>
  <c r="ET89" i="1" s="1"/>
  <c r="ET95" i="1" s="1"/>
  <c r="ER16" i="1"/>
  <c r="ER84" i="1" s="1"/>
  <c r="ER89" i="1" s="1"/>
  <c r="ER95" i="1" s="1"/>
  <c r="EP16" i="1"/>
  <c r="EP84" i="1" s="1"/>
  <c r="EP89" i="1" s="1"/>
  <c r="EP95" i="1" s="1"/>
  <c r="EL16" i="1"/>
  <c r="EL84" i="1" s="1"/>
  <c r="EL89" i="1" s="1"/>
  <c r="EL95" i="1" s="1"/>
  <c r="EJ16" i="1"/>
  <c r="EJ84" i="1" s="1"/>
  <c r="EJ89" i="1" s="1"/>
  <c r="EJ95" i="1" s="1"/>
  <c r="EH16" i="1"/>
  <c r="EH84" i="1" s="1"/>
  <c r="EH89" i="1" s="1"/>
  <c r="EH95" i="1" s="1"/>
  <c r="EF16" i="1"/>
  <c r="EF84" i="1" s="1"/>
  <c r="EF89" i="1" s="1"/>
  <c r="EF95" i="1" s="1"/>
  <c r="ED16" i="1"/>
  <c r="ED84" i="1" s="1"/>
  <c r="ED89" i="1" s="1"/>
  <c r="ED95" i="1" s="1"/>
  <c r="DZ16" i="1"/>
  <c r="DZ84" i="1" s="1"/>
  <c r="DZ89" i="1" s="1"/>
  <c r="DZ95" i="1" s="1"/>
  <c r="DX16" i="1"/>
  <c r="DX84" i="1" s="1"/>
  <c r="DX89" i="1" s="1"/>
  <c r="DX95" i="1" s="1"/>
  <c r="DV16" i="1"/>
  <c r="DV84" i="1" s="1"/>
  <c r="DV89" i="1" s="1"/>
  <c r="DV95" i="1" s="1"/>
  <c r="DT16" i="1"/>
  <c r="DT84" i="1" s="1"/>
  <c r="DT89" i="1" s="1"/>
  <c r="DT95" i="1" s="1"/>
  <c r="DR16" i="1"/>
  <c r="DR84" i="1" s="1"/>
  <c r="DR89" i="1" s="1"/>
  <c r="DR95" i="1" s="1"/>
  <c r="DN16" i="1"/>
  <c r="DN84" i="1" s="1"/>
  <c r="DN89" i="1" s="1"/>
  <c r="DN95" i="1" s="1"/>
  <c r="DL16" i="1"/>
  <c r="DL84" i="1" s="1"/>
  <c r="DL89" i="1" s="1"/>
  <c r="DL95" i="1" s="1"/>
  <c r="DJ16" i="1"/>
  <c r="DJ84" i="1" s="1"/>
  <c r="DJ89" i="1" s="1"/>
  <c r="DJ95" i="1" s="1"/>
  <c r="DH16" i="1"/>
  <c r="DH84" i="1" s="1"/>
  <c r="DH89" i="1" s="1"/>
  <c r="DH95" i="1" s="1"/>
  <c r="DF16" i="1"/>
  <c r="DF84" i="1" s="1"/>
  <c r="DF89" i="1" s="1"/>
  <c r="DF95" i="1" s="1"/>
  <c r="DB16" i="1"/>
  <c r="DB84" i="1" s="1"/>
  <c r="DB89" i="1" s="1"/>
  <c r="DB95" i="1" s="1"/>
  <c r="CZ16" i="1"/>
  <c r="CZ84" i="1" s="1"/>
  <c r="CZ89" i="1" s="1"/>
  <c r="CZ95" i="1" s="1"/>
  <c r="CX16" i="1"/>
  <c r="CX84" i="1" s="1"/>
  <c r="CX89" i="1" s="1"/>
  <c r="CX95" i="1" s="1"/>
  <c r="CV16" i="1"/>
  <c r="CV84" i="1" s="1"/>
  <c r="CV89" i="1" s="1"/>
  <c r="CV95" i="1" s="1"/>
  <c r="CT16" i="1"/>
  <c r="CT84" i="1" s="1"/>
  <c r="CT89" i="1" s="1"/>
  <c r="CT95" i="1" s="1"/>
  <c r="CP16" i="1"/>
  <c r="CP84" i="1" s="1"/>
  <c r="CP89" i="1" s="1"/>
  <c r="CP95" i="1" s="1"/>
  <c r="CN16" i="1"/>
  <c r="CN84" i="1" s="1"/>
  <c r="CN89" i="1" s="1"/>
  <c r="CN95" i="1" s="1"/>
  <c r="CL16" i="1"/>
  <c r="CL84" i="1" s="1"/>
  <c r="CL89" i="1" s="1"/>
  <c r="CL95" i="1" s="1"/>
  <c r="CJ16" i="1"/>
  <c r="CJ84" i="1" s="1"/>
  <c r="CJ89" i="1" s="1"/>
  <c r="CJ95" i="1" s="1"/>
  <c r="CH16" i="1"/>
  <c r="CH84" i="1" s="1"/>
  <c r="CH89" i="1" s="1"/>
  <c r="CH95" i="1" s="1"/>
  <c r="CD16" i="1"/>
  <c r="CD84" i="1" s="1"/>
  <c r="CD89" i="1" s="1"/>
  <c r="CD95" i="1" s="1"/>
  <c r="CB16" i="1"/>
  <c r="CB84" i="1" s="1"/>
  <c r="CB89" i="1" s="1"/>
  <c r="CB95" i="1" s="1"/>
  <c r="BZ16" i="1"/>
  <c r="BZ84" i="1" s="1"/>
  <c r="BZ89" i="1" s="1"/>
  <c r="BZ95" i="1" s="1"/>
  <c r="BX16" i="1"/>
  <c r="BX84" i="1" s="1"/>
  <c r="BX89" i="1" s="1"/>
  <c r="BX95" i="1" s="1"/>
  <c r="BV16" i="1"/>
  <c r="BV84" i="1" s="1"/>
  <c r="BV89" i="1" s="1"/>
  <c r="BV95" i="1" s="1"/>
  <c r="BR16" i="1"/>
  <c r="BR84" i="1" s="1"/>
  <c r="BR89" i="1" s="1"/>
  <c r="BR95" i="1" s="1"/>
  <c r="BP16" i="1"/>
  <c r="BP84" i="1" s="1"/>
  <c r="BP89" i="1" s="1"/>
  <c r="BP95" i="1" s="1"/>
  <c r="BN16" i="1"/>
  <c r="BN84" i="1" s="1"/>
  <c r="BN89" i="1" s="1"/>
  <c r="BN95" i="1" s="1"/>
  <c r="BL16" i="1"/>
  <c r="BL84" i="1" s="1"/>
  <c r="BL89" i="1" s="1"/>
  <c r="BL95" i="1" s="1"/>
  <c r="BJ16" i="1"/>
  <c r="BJ84" i="1" s="1"/>
  <c r="BJ89" i="1" s="1"/>
  <c r="BJ95" i="1" s="1"/>
  <c r="BF16" i="1"/>
  <c r="BF84" i="1" s="1"/>
  <c r="BF89" i="1" s="1"/>
  <c r="BF95" i="1" s="1"/>
  <c r="BD16" i="1"/>
  <c r="BD84" i="1" s="1"/>
  <c r="BD89" i="1" s="1"/>
  <c r="BD95" i="1" s="1"/>
  <c r="BB16" i="1"/>
  <c r="BB84" i="1" s="1"/>
  <c r="BB89" i="1" s="1"/>
  <c r="BB95" i="1" s="1"/>
  <c r="AZ16" i="1"/>
  <c r="AZ84" i="1" s="1"/>
  <c r="AZ89" i="1" s="1"/>
  <c r="AZ95" i="1" s="1"/>
  <c r="AX16" i="1"/>
  <c r="AX84" i="1" s="1"/>
  <c r="AX89" i="1" s="1"/>
  <c r="AX95" i="1" s="1"/>
  <c r="AT16" i="1"/>
  <c r="AT84" i="1" s="1"/>
  <c r="AT89" i="1" s="1"/>
  <c r="AT95" i="1" s="1"/>
  <c r="AR16" i="1"/>
  <c r="AR84" i="1" s="1"/>
  <c r="AR89" i="1" s="1"/>
  <c r="AR95" i="1" s="1"/>
  <c r="AP16" i="1"/>
  <c r="AP84" i="1" s="1"/>
  <c r="AP89" i="1" s="1"/>
  <c r="AP95" i="1" s="1"/>
  <c r="AN16" i="1"/>
  <c r="AN84" i="1" s="1"/>
  <c r="AN89" i="1" s="1"/>
  <c r="AN95" i="1" s="1"/>
  <c r="AL16" i="1"/>
  <c r="AL84" i="1" s="1"/>
  <c r="AL89" i="1" s="1"/>
  <c r="AL95" i="1" s="1"/>
  <c r="AH16" i="1"/>
  <c r="AH84" i="1" s="1"/>
  <c r="AH89" i="1" s="1"/>
  <c r="AH95" i="1" s="1"/>
  <c r="AF16" i="1"/>
  <c r="AF84" i="1" s="1"/>
  <c r="AF89" i="1" s="1"/>
  <c r="AF95" i="1" s="1"/>
  <c r="AD16" i="1"/>
  <c r="AD84" i="1" s="1"/>
  <c r="AD89" i="1" s="1"/>
  <c r="AD95" i="1" s="1"/>
  <c r="AB16" i="1"/>
  <c r="AB84" i="1" s="1"/>
  <c r="AB89" i="1" s="1"/>
  <c r="AB95" i="1" s="1"/>
  <c r="Z16" i="1"/>
  <c r="Z84" i="1" s="1"/>
  <c r="Z89" i="1" s="1"/>
  <c r="Z95" i="1" s="1"/>
  <c r="V16" i="1"/>
  <c r="V84" i="1" s="1"/>
  <c r="V89" i="1" s="1"/>
  <c r="V95" i="1" s="1"/>
  <c r="T16" i="1"/>
  <c r="T84" i="1" s="1"/>
  <c r="T89" i="1" s="1"/>
  <c r="T95" i="1" s="1"/>
  <c r="R16" i="1"/>
  <c r="R84" i="1" s="1"/>
  <c r="R89" i="1" s="1"/>
  <c r="R95" i="1" s="1"/>
  <c r="P16" i="1"/>
  <c r="P84" i="1" s="1"/>
  <c r="P89" i="1" s="1"/>
  <c r="P95" i="1" s="1"/>
  <c r="N16" i="1"/>
  <c r="N84" i="1" s="1"/>
  <c r="N89" i="1" s="1"/>
  <c r="N95" i="1" s="1"/>
  <c r="J16" i="1"/>
  <c r="J84" i="1" s="1"/>
  <c r="J89" i="1" s="1"/>
  <c r="J95" i="1" s="1"/>
  <c r="H16" i="1"/>
  <c r="H84" i="1" s="1"/>
  <c r="H89" i="1" s="1"/>
  <c r="H95" i="1" s="1"/>
  <c r="F16" i="1"/>
  <c r="F84" i="1" s="1"/>
  <c r="F89" i="1" s="1"/>
  <c r="F95" i="1" s="1"/>
  <c r="D16" i="1"/>
  <c r="D84" i="1" s="1"/>
  <c r="D89" i="1" s="1"/>
  <c r="D95" i="1" s="1"/>
  <c r="FZ15" i="1"/>
  <c r="FZ14" i="1"/>
  <c r="FZ13" i="1"/>
  <c r="FZ12" i="1"/>
  <c r="FX11" i="1"/>
  <c r="FX16" i="1" s="1"/>
  <c r="FX84" i="1" s="1"/>
  <c r="FX89" i="1" s="1"/>
  <c r="FX95" i="1" s="1"/>
  <c r="FW11" i="1"/>
  <c r="FW16" i="1" s="1"/>
  <c r="FW84" i="1" s="1"/>
  <c r="FW89" i="1" s="1"/>
  <c r="FW95" i="1" s="1"/>
  <c r="FV11" i="1"/>
  <c r="FU11" i="1"/>
  <c r="FU16" i="1" s="1"/>
  <c r="FU84" i="1" s="1"/>
  <c r="FU89" i="1" s="1"/>
  <c r="FU95" i="1" s="1"/>
  <c r="FT11" i="1"/>
  <c r="FS11" i="1"/>
  <c r="FS16" i="1" s="1"/>
  <c r="FS84" i="1" s="1"/>
  <c r="FS89" i="1" s="1"/>
  <c r="FS95" i="1" s="1"/>
  <c r="FR11" i="1"/>
  <c r="FQ11" i="1"/>
  <c r="FQ16" i="1" s="1"/>
  <c r="FQ84" i="1" s="1"/>
  <c r="FQ89" i="1" s="1"/>
  <c r="FQ95" i="1" s="1"/>
  <c r="FP11" i="1"/>
  <c r="FO11" i="1"/>
  <c r="FO16" i="1" s="1"/>
  <c r="FO84" i="1" s="1"/>
  <c r="FO89" i="1" s="1"/>
  <c r="FO95" i="1" s="1"/>
  <c r="FN11" i="1"/>
  <c r="FM11" i="1"/>
  <c r="FM16" i="1" s="1"/>
  <c r="FM84" i="1" s="1"/>
  <c r="FM89" i="1" s="1"/>
  <c r="FM95" i="1" s="1"/>
  <c r="FL11" i="1"/>
  <c r="FL16" i="1" s="1"/>
  <c r="FL84" i="1" s="1"/>
  <c r="FL89" i="1" s="1"/>
  <c r="FL95" i="1" s="1"/>
  <c r="FK11" i="1"/>
  <c r="FK16" i="1" s="1"/>
  <c r="FK84" i="1" s="1"/>
  <c r="FK89" i="1" s="1"/>
  <c r="FK95" i="1" s="1"/>
  <c r="FJ11" i="1"/>
  <c r="FI11" i="1"/>
  <c r="FI16" i="1" s="1"/>
  <c r="FI84" i="1" s="1"/>
  <c r="FI89" i="1" s="1"/>
  <c r="FI95" i="1" s="1"/>
  <c r="FH11" i="1"/>
  <c r="FG11" i="1"/>
  <c r="FG16" i="1" s="1"/>
  <c r="FG84" i="1" s="1"/>
  <c r="FG89" i="1" s="1"/>
  <c r="FG95" i="1" s="1"/>
  <c r="FF11" i="1"/>
  <c r="FE11" i="1"/>
  <c r="FE16" i="1" s="1"/>
  <c r="FE84" i="1" s="1"/>
  <c r="FE89" i="1" s="1"/>
  <c r="FE95" i="1" s="1"/>
  <c r="FD11" i="1"/>
  <c r="FC11" i="1"/>
  <c r="FC16" i="1" s="1"/>
  <c r="FC84" i="1" s="1"/>
  <c r="FC89" i="1" s="1"/>
  <c r="FC95" i="1" s="1"/>
  <c r="FB11" i="1"/>
  <c r="FA11" i="1"/>
  <c r="FA16" i="1" s="1"/>
  <c r="FA84" i="1" s="1"/>
  <c r="FA89" i="1" s="1"/>
  <c r="FA95" i="1" s="1"/>
  <c r="EZ11" i="1"/>
  <c r="EZ16" i="1" s="1"/>
  <c r="EZ84" i="1" s="1"/>
  <c r="EZ89" i="1" s="1"/>
  <c r="EZ95" i="1" s="1"/>
  <c r="EY11" i="1"/>
  <c r="EY16" i="1" s="1"/>
  <c r="EY84" i="1" s="1"/>
  <c r="EY89" i="1" s="1"/>
  <c r="EY95" i="1" s="1"/>
  <c r="EX11" i="1"/>
  <c r="EW11" i="1"/>
  <c r="EW16" i="1" s="1"/>
  <c r="EW84" i="1" s="1"/>
  <c r="EW89" i="1" s="1"/>
  <c r="EW95" i="1" s="1"/>
  <c r="EV11" i="1"/>
  <c r="EU11" i="1"/>
  <c r="EU16" i="1" s="1"/>
  <c r="EU84" i="1" s="1"/>
  <c r="EU89" i="1" s="1"/>
  <c r="EU95" i="1" s="1"/>
  <c r="ET11" i="1"/>
  <c r="ES11" i="1"/>
  <c r="ES16" i="1" s="1"/>
  <c r="ES84" i="1" s="1"/>
  <c r="ES89" i="1" s="1"/>
  <c r="ES95" i="1" s="1"/>
  <c r="ER11" i="1"/>
  <c r="EQ11" i="1"/>
  <c r="EQ16" i="1" s="1"/>
  <c r="EQ84" i="1" s="1"/>
  <c r="EQ89" i="1" s="1"/>
  <c r="EQ95" i="1" s="1"/>
  <c r="EP11" i="1"/>
  <c r="EO11" i="1"/>
  <c r="EO16" i="1" s="1"/>
  <c r="EO84" i="1" s="1"/>
  <c r="EO89" i="1" s="1"/>
  <c r="EO95" i="1" s="1"/>
  <c r="EN11" i="1"/>
  <c r="EN16" i="1" s="1"/>
  <c r="EN84" i="1" s="1"/>
  <c r="EN89" i="1" s="1"/>
  <c r="EN95" i="1" s="1"/>
  <c r="EM11" i="1"/>
  <c r="EM16" i="1" s="1"/>
  <c r="EM84" i="1" s="1"/>
  <c r="EM89" i="1" s="1"/>
  <c r="EM95" i="1" s="1"/>
  <c r="EL11" i="1"/>
  <c r="EK11" i="1"/>
  <c r="EK16" i="1" s="1"/>
  <c r="EK84" i="1" s="1"/>
  <c r="EK89" i="1" s="1"/>
  <c r="EK95" i="1" s="1"/>
  <c r="EJ11" i="1"/>
  <c r="EI11" i="1"/>
  <c r="EI16" i="1" s="1"/>
  <c r="EI84" i="1" s="1"/>
  <c r="EI89" i="1" s="1"/>
  <c r="EI95" i="1" s="1"/>
  <c r="EH11" i="1"/>
  <c r="EG11" i="1"/>
  <c r="EG16" i="1" s="1"/>
  <c r="EG84" i="1" s="1"/>
  <c r="EG89" i="1" s="1"/>
  <c r="EG95" i="1" s="1"/>
  <c r="EF11" i="1"/>
  <c r="EE11" i="1"/>
  <c r="EE16" i="1" s="1"/>
  <c r="EE84" i="1" s="1"/>
  <c r="EE89" i="1" s="1"/>
  <c r="EE95" i="1" s="1"/>
  <c r="ED11" i="1"/>
  <c r="EC11" i="1"/>
  <c r="EC16" i="1" s="1"/>
  <c r="EC84" i="1" s="1"/>
  <c r="EC89" i="1" s="1"/>
  <c r="EC95" i="1" s="1"/>
  <c r="EB11" i="1"/>
  <c r="EB16" i="1" s="1"/>
  <c r="EB84" i="1" s="1"/>
  <c r="EB89" i="1" s="1"/>
  <c r="EB95" i="1" s="1"/>
  <c r="EA11" i="1"/>
  <c r="EA16" i="1" s="1"/>
  <c r="EA84" i="1" s="1"/>
  <c r="EA89" i="1" s="1"/>
  <c r="EA95" i="1" s="1"/>
  <c r="DZ11" i="1"/>
  <c r="DY11" i="1"/>
  <c r="DY16" i="1" s="1"/>
  <c r="DY84" i="1" s="1"/>
  <c r="DY89" i="1" s="1"/>
  <c r="DY95" i="1" s="1"/>
  <c r="DX11" i="1"/>
  <c r="DW11" i="1"/>
  <c r="DW16" i="1" s="1"/>
  <c r="DW84" i="1" s="1"/>
  <c r="DW89" i="1" s="1"/>
  <c r="DW95" i="1" s="1"/>
  <c r="DV11" i="1"/>
  <c r="DU11" i="1"/>
  <c r="DU16" i="1" s="1"/>
  <c r="DU84" i="1" s="1"/>
  <c r="DU89" i="1" s="1"/>
  <c r="DU95" i="1" s="1"/>
  <c r="DT11" i="1"/>
  <c r="DS11" i="1"/>
  <c r="DS16" i="1" s="1"/>
  <c r="DS84" i="1" s="1"/>
  <c r="DS89" i="1" s="1"/>
  <c r="DS95" i="1" s="1"/>
  <c r="DR11" i="1"/>
  <c r="DQ11" i="1"/>
  <c r="DQ16" i="1" s="1"/>
  <c r="DQ84" i="1" s="1"/>
  <c r="DQ89" i="1" s="1"/>
  <c r="DQ95" i="1" s="1"/>
  <c r="DP11" i="1"/>
  <c r="DP16" i="1" s="1"/>
  <c r="DP84" i="1" s="1"/>
  <c r="DP89" i="1" s="1"/>
  <c r="DP95" i="1" s="1"/>
  <c r="DO11" i="1"/>
  <c r="DO16" i="1" s="1"/>
  <c r="DO84" i="1" s="1"/>
  <c r="DO89" i="1" s="1"/>
  <c r="DO95" i="1" s="1"/>
  <c r="DN11" i="1"/>
  <c r="DM11" i="1"/>
  <c r="DM16" i="1" s="1"/>
  <c r="DM84" i="1" s="1"/>
  <c r="DM89" i="1" s="1"/>
  <c r="DM95" i="1" s="1"/>
  <c r="DL11" i="1"/>
  <c r="DK11" i="1"/>
  <c r="DK16" i="1" s="1"/>
  <c r="DK84" i="1" s="1"/>
  <c r="DK89" i="1" s="1"/>
  <c r="DK95" i="1" s="1"/>
  <c r="DJ11" i="1"/>
  <c r="DI11" i="1"/>
  <c r="DI16" i="1" s="1"/>
  <c r="DI84" i="1" s="1"/>
  <c r="DI89" i="1" s="1"/>
  <c r="DI95" i="1" s="1"/>
  <c r="DH11" i="1"/>
  <c r="DG11" i="1"/>
  <c r="DG16" i="1" s="1"/>
  <c r="DG84" i="1" s="1"/>
  <c r="DG89" i="1" s="1"/>
  <c r="DG95" i="1" s="1"/>
  <c r="DF11" i="1"/>
  <c r="DE11" i="1"/>
  <c r="DE16" i="1" s="1"/>
  <c r="DE84" i="1" s="1"/>
  <c r="DE89" i="1" s="1"/>
  <c r="DE95" i="1" s="1"/>
  <c r="DD11" i="1"/>
  <c r="DD16" i="1" s="1"/>
  <c r="DD84" i="1" s="1"/>
  <c r="DD89" i="1" s="1"/>
  <c r="DD95" i="1" s="1"/>
  <c r="DC11" i="1"/>
  <c r="DC16" i="1" s="1"/>
  <c r="DC84" i="1" s="1"/>
  <c r="DC89" i="1" s="1"/>
  <c r="DC95" i="1" s="1"/>
  <c r="DB11" i="1"/>
  <c r="DA11" i="1"/>
  <c r="DA16" i="1" s="1"/>
  <c r="DA84" i="1" s="1"/>
  <c r="DA89" i="1" s="1"/>
  <c r="DA95" i="1" s="1"/>
  <c r="CZ11" i="1"/>
  <c r="CY11" i="1"/>
  <c r="CY16" i="1" s="1"/>
  <c r="CY84" i="1" s="1"/>
  <c r="CY89" i="1" s="1"/>
  <c r="CY95" i="1" s="1"/>
  <c r="CX11" i="1"/>
  <c r="CW11" i="1"/>
  <c r="CW16" i="1" s="1"/>
  <c r="CW84" i="1" s="1"/>
  <c r="CW89" i="1" s="1"/>
  <c r="CW95" i="1" s="1"/>
  <c r="CV11" i="1"/>
  <c r="CU11" i="1"/>
  <c r="CU16" i="1" s="1"/>
  <c r="CU84" i="1" s="1"/>
  <c r="CU89" i="1" s="1"/>
  <c r="CU95" i="1" s="1"/>
  <c r="CT11" i="1"/>
  <c r="CS11" i="1"/>
  <c r="CS16" i="1" s="1"/>
  <c r="CS84" i="1" s="1"/>
  <c r="CS89" i="1" s="1"/>
  <c r="CS95" i="1" s="1"/>
  <c r="CR11" i="1"/>
  <c r="CR16" i="1" s="1"/>
  <c r="CR84" i="1" s="1"/>
  <c r="CR89" i="1" s="1"/>
  <c r="CR95" i="1" s="1"/>
  <c r="CQ11" i="1"/>
  <c r="CQ16" i="1" s="1"/>
  <c r="CQ84" i="1" s="1"/>
  <c r="CQ89" i="1" s="1"/>
  <c r="CQ95" i="1" s="1"/>
  <c r="CP11" i="1"/>
  <c r="CO11" i="1"/>
  <c r="CO16" i="1" s="1"/>
  <c r="CO84" i="1" s="1"/>
  <c r="CO89" i="1" s="1"/>
  <c r="CO95" i="1" s="1"/>
  <c r="CN11" i="1"/>
  <c r="CM11" i="1"/>
  <c r="CM16" i="1" s="1"/>
  <c r="CM84" i="1" s="1"/>
  <c r="CM89" i="1" s="1"/>
  <c r="CM95" i="1" s="1"/>
  <c r="CL11" i="1"/>
  <c r="CK11" i="1"/>
  <c r="CK16" i="1" s="1"/>
  <c r="CK84" i="1" s="1"/>
  <c r="CK89" i="1" s="1"/>
  <c r="CK95" i="1" s="1"/>
  <c r="CJ11" i="1"/>
  <c r="CI11" i="1"/>
  <c r="CI16" i="1" s="1"/>
  <c r="CI84" i="1" s="1"/>
  <c r="CI89" i="1" s="1"/>
  <c r="CI95" i="1" s="1"/>
  <c r="CH11" i="1"/>
  <c r="CG11" i="1"/>
  <c r="CG16" i="1" s="1"/>
  <c r="CG84" i="1" s="1"/>
  <c r="CG89" i="1" s="1"/>
  <c r="CG95" i="1" s="1"/>
  <c r="CF11" i="1"/>
  <c r="CF16" i="1" s="1"/>
  <c r="CF84" i="1" s="1"/>
  <c r="CF89" i="1" s="1"/>
  <c r="CF95" i="1" s="1"/>
  <c r="CE11" i="1"/>
  <c r="CE16" i="1" s="1"/>
  <c r="CE84" i="1" s="1"/>
  <c r="CE89" i="1" s="1"/>
  <c r="CE95" i="1" s="1"/>
  <c r="CD11" i="1"/>
  <c r="CC11" i="1"/>
  <c r="CC16" i="1" s="1"/>
  <c r="CC84" i="1" s="1"/>
  <c r="CC89" i="1" s="1"/>
  <c r="CC95" i="1" s="1"/>
  <c r="CB11" i="1"/>
  <c r="CA11" i="1"/>
  <c r="CA16" i="1" s="1"/>
  <c r="CA84" i="1" s="1"/>
  <c r="CA89" i="1" s="1"/>
  <c r="CA95" i="1" s="1"/>
  <c r="BZ11" i="1"/>
  <c r="BY11" i="1"/>
  <c r="BY16" i="1" s="1"/>
  <c r="BY84" i="1" s="1"/>
  <c r="BY89" i="1" s="1"/>
  <c r="BY95" i="1" s="1"/>
  <c r="BX11" i="1"/>
  <c r="BW11" i="1"/>
  <c r="BW16" i="1" s="1"/>
  <c r="BW84" i="1" s="1"/>
  <c r="BW89" i="1" s="1"/>
  <c r="BW95" i="1" s="1"/>
  <c r="BV11" i="1"/>
  <c r="BU11" i="1"/>
  <c r="BU16" i="1" s="1"/>
  <c r="BU84" i="1" s="1"/>
  <c r="BU89" i="1" s="1"/>
  <c r="BU95" i="1" s="1"/>
  <c r="BT11" i="1"/>
  <c r="BT16" i="1" s="1"/>
  <c r="BT84" i="1" s="1"/>
  <c r="BT89" i="1" s="1"/>
  <c r="BT95" i="1" s="1"/>
  <c r="BS11" i="1"/>
  <c r="BS16" i="1" s="1"/>
  <c r="BS84" i="1" s="1"/>
  <c r="BS89" i="1" s="1"/>
  <c r="BS95" i="1" s="1"/>
  <c r="BR11" i="1"/>
  <c r="BQ11" i="1"/>
  <c r="BQ16" i="1" s="1"/>
  <c r="BQ84" i="1" s="1"/>
  <c r="BQ89" i="1" s="1"/>
  <c r="BQ95" i="1" s="1"/>
  <c r="BP11" i="1"/>
  <c r="BO11" i="1"/>
  <c r="BO16" i="1" s="1"/>
  <c r="BO84" i="1" s="1"/>
  <c r="BO89" i="1" s="1"/>
  <c r="BO95" i="1" s="1"/>
  <c r="BN11" i="1"/>
  <c r="BM11" i="1"/>
  <c r="BM16" i="1" s="1"/>
  <c r="BM84" i="1" s="1"/>
  <c r="BM89" i="1" s="1"/>
  <c r="BM95" i="1" s="1"/>
  <c r="BL11" i="1"/>
  <c r="BK11" i="1"/>
  <c r="BK16" i="1" s="1"/>
  <c r="BK84" i="1" s="1"/>
  <c r="BK89" i="1" s="1"/>
  <c r="BK95" i="1" s="1"/>
  <c r="BJ11" i="1"/>
  <c r="BI11" i="1"/>
  <c r="BI16" i="1" s="1"/>
  <c r="BI84" i="1" s="1"/>
  <c r="BI89" i="1" s="1"/>
  <c r="BI95" i="1" s="1"/>
  <c r="BH11" i="1"/>
  <c r="BH16" i="1" s="1"/>
  <c r="BH84" i="1" s="1"/>
  <c r="BH89" i="1" s="1"/>
  <c r="BH95" i="1" s="1"/>
  <c r="BG11" i="1"/>
  <c r="BG16" i="1" s="1"/>
  <c r="BG84" i="1" s="1"/>
  <c r="BG89" i="1" s="1"/>
  <c r="BG95" i="1" s="1"/>
  <c r="BF11" i="1"/>
  <c r="BE11" i="1"/>
  <c r="BE16" i="1" s="1"/>
  <c r="BE84" i="1" s="1"/>
  <c r="BE89" i="1" s="1"/>
  <c r="BE95" i="1" s="1"/>
  <c r="BD11" i="1"/>
  <c r="BC11" i="1"/>
  <c r="BC16" i="1" s="1"/>
  <c r="BC84" i="1" s="1"/>
  <c r="BC89" i="1" s="1"/>
  <c r="BC95" i="1" s="1"/>
  <c r="BB11" i="1"/>
  <c r="BA11" i="1"/>
  <c r="BA16" i="1" s="1"/>
  <c r="BA84" i="1" s="1"/>
  <c r="BA89" i="1" s="1"/>
  <c r="BA95" i="1" s="1"/>
  <c r="AZ11" i="1"/>
  <c r="AY11" i="1"/>
  <c r="AY16" i="1" s="1"/>
  <c r="AY84" i="1" s="1"/>
  <c r="AY89" i="1" s="1"/>
  <c r="AY95" i="1" s="1"/>
  <c r="AX11" i="1"/>
  <c r="AW11" i="1"/>
  <c r="AW16" i="1" s="1"/>
  <c r="AW84" i="1" s="1"/>
  <c r="AW89" i="1" s="1"/>
  <c r="AW95" i="1" s="1"/>
  <c r="AV11" i="1"/>
  <c r="AV16" i="1" s="1"/>
  <c r="AV84" i="1" s="1"/>
  <c r="AV89" i="1" s="1"/>
  <c r="AV95" i="1" s="1"/>
  <c r="AU11" i="1"/>
  <c r="AU16" i="1" s="1"/>
  <c r="AU84" i="1" s="1"/>
  <c r="AU89" i="1" s="1"/>
  <c r="AU95" i="1" s="1"/>
  <c r="AT11" i="1"/>
  <c r="AS11" i="1"/>
  <c r="AS16" i="1" s="1"/>
  <c r="AS84" i="1" s="1"/>
  <c r="AS89" i="1" s="1"/>
  <c r="AS95" i="1" s="1"/>
  <c r="AR11" i="1"/>
  <c r="AQ11" i="1"/>
  <c r="AQ16" i="1" s="1"/>
  <c r="AQ84" i="1" s="1"/>
  <c r="AQ89" i="1" s="1"/>
  <c r="AQ95" i="1" s="1"/>
  <c r="AP11" i="1"/>
  <c r="AO11" i="1"/>
  <c r="AO16" i="1" s="1"/>
  <c r="AO84" i="1" s="1"/>
  <c r="AO89" i="1" s="1"/>
  <c r="AO95" i="1" s="1"/>
  <c r="AN11" i="1"/>
  <c r="AM11" i="1"/>
  <c r="AM16" i="1" s="1"/>
  <c r="AM84" i="1" s="1"/>
  <c r="AM89" i="1" s="1"/>
  <c r="AM95" i="1" s="1"/>
  <c r="AL11" i="1"/>
  <c r="AK11" i="1"/>
  <c r="AK16" i="1" s="1"/>
  <c r="AK84" i="1" s="1"/>
  <c r="AK89" i="1" s="1"/>
  <c r="AK95" i="1" s="1"/>
  <c r="AJ11" i="1"/>
  <c r="AJ16" i="1" s="1"/>
  <c r="AJ84" i="1" s="1"/>
  <c r="AJ89" i="1" s="1"/>
  <c r="AJ95" i="1" s="1"/>
  <c r="AI11" i="1"/>
  <c r="AI16" i="1" s="1"/>
  <c r="AI84" i="1" s="1"/>
  <c r="AI89" i="1" s="1"/>
  <c r="AI95" i="1" s="1"/>
  <c r="AH11" i="1"/>
  <c r="AG11" i="1"/>
  <c r="AG16" i="1" s="1"/>
  <c r="AG84" i="1" s="1"/>
  <c r="AG89" i="1" s="1"/>
  <c r="AG95" i="1" s="1"/>
  <c r="AF11" i="1"/>
  <c r="AE11" i="1"/>
  <c r="AE16" i="1" s="1"/>
  <c r="AE84" i="1" s="1"/>
  <c r="AE89" i="1" s="1"/>
  <c r="AE95" i="1" s="1"/>
  <c r="AD11" i="1"/>
  <c r="AC11" i="1"/>
  <c r="AC16" i="1" s="1"/>
  <c r="AC84" i="1" s="1"/>
  <c r="AC89" i="1" s="1"/>
  <c r="AC95" i="1" s="1"/>
  <c r="AB11" i="1"/>
  <c r="AA11" i="1"/>
  <c r="AA16" i="1" s="1"/>
  <c r="AA84" i="1" s="1"/>
  <c r="AA89" i="1" s="1"/>
  <c r="AA95" i="1" s="1"/>
  <c r="Z11" i="1"/>
  <c r="Y11" i="1"/>
  <c r="Y16" i="1" s="1"/>
  <c r="Y84" i="1" s="1"/>
  <c r="Y89" i="1" s="1"/>
  <c r="Y95" i="1" s="1"/>
  <c r="X11" i="1"/>
  <c r="X16" i="1" s="1"/>
  <c r="X84" i="1" s="1"/>
  <c r="X89" i="1" s="1"/>
  <c r="X95" i="1" s="1"/>
  <c r="W11" i="1"/>
  <c r="W16" i="1" s="1"/>
  <c r="W84" i="1" s="1"/>
  <c r="W89" i="1" s="1"/>
  <c r="W95" i="1" s="1"/>
  <c r="V11" i="1"/>
  <c r="U11" i="1"/>
  <c r="U16" i="1" s="1"/>
  <c r="U84" i="1" s="1"/>
  <c r="U89" i="1" s="1"/>
  <c r="U95" i="1" s="1"/>
  <c r="T11" i="1"/>
  <c r="S11" i="1"/>
  <c r="S16" i="1" s="1"/>
  <c r="S84" i="1" s="1"/>
  <c r="S89" i="1" s="1"/>
  <c r="S95" i="1" s="1"/>
  <c r="R11" i="1"/>
  <c r="Q11" i="1"/>
  <c r="Q16" i="1" s="1"/>
  <c r="Q84" i="1" s="1"/>
  <c r="Q89" i="1" s="1"/>
  <c r="Q95" i="1" s="1"/>
  <c r="P11" i="1"/>
  <c r="O11" i="1"/>
  <c r="O16" i="1" s="1"/>
  <c r="O84" i="1" s="1"/>
  <c r="O89" i="1" s="1"/>
  <c r="O95" i="1" s="1"/>
  <c r="N11" i="1"/>
  <c r="M11" i="1"/>
  <c r="M16" i="1" s="1"/>
  <c r="M84" i="1" s="1"/>
  <c r="M89" i="1" s="1"/>
  <c r="M95" i="1" s="1"/>
  <c r="L11" i="1"/>
  <c r="L16" i="1" s="1"/>
  <c r="L84" i="1" s="1"/>
  <c r="L89" i="1" s="1"/>
  <c r="L95" i="1" s="1"/>
  <c r="K11" i="1"/>
  <c r="K16" i="1" s="1"/>
  <c r="K84" i="1" s="1"/>
  <c r="K89" i="1" s="1"/>
  <c r="K95" i="1" s="1"/>
  <c r="J11" i="1"/>
  <c r="I11" i="1"/>
  <c r="I16" i="1" s="1"/>
  <c r="I84" i="1" s="1"/>
  <c r="I89" i="1" s="1"/>
  <c r="I95" i="1" s="1"/>
  <c r="H11" i="1"/>
  <c r="G11" i="1"/>
  <c r="G16" i="1" s="1"/>
  <c r="G84" i="1" s="1"/>
  <c r="G89" i="1" s="1"/>
  <c r="G95" i="1" s="1"/>
  <c r="F11" i="1"/>
  <c r="E11" i="1"/>
  <c r="FZ11" i="1" s="1"/>
  <c r="D11" i="1"/>
  <c r="C11" i="1"/>
  <c r="C16" i="1" s="1"/>
  <c r="FZ10" i="1"/>
  <c r="FZ9" i="1"/>
  <c r="FZ8" i="1"/>
  <c r="B5" i="1"/>
  <c r="B4" i="1"/>
  <c r="C38" i="1" s="1"/>
  <c r="FR213" i="1" l="1"/>
  <c r="FR101" i="1"/>
  <c r="FR125" i="1"/>
  <c r="AC213" i="1"/>
  <c r="AC101" i="1"/>
  <c r="AC125" i="1"/>
  <c r="BA213" i="1"/>
  <c r="BA101" i="1"/>
  <c r="BA125" i="1"/>
  <c r="BY213" i="1"/>
  <c r="BY101" i="1"/>
  <c r="BY125" i="1"/>
  <c r="CW213" i="1"/>
  <c r="CW101" i="1"/>
  <c r="CW125" i="1"/>
  <c r="DU213" i="1"/>
  <c r="DU101" i="1"/>
  <c r="DU125" i="1"/>
  <c r="EG213" i="1"/>
  <c r="EG101" i="1"/>
  <c r="EG125" i="1"/>
  <c r="FE213" i="1"/>
  <c r="FE101" i="1"/>
  <c r="FE125" i="1"/>
  <c r="FQ213" i="1"/>
  <c r="FQ101" i="1"/>
  <c r="FQ125" i="1"/>
  <c r="D213" i="1"/>
  <c r="D101" i="1"/>
  <c r="D125" i="1"/>
  <c r="AF213" i="1"/>
  <c r="AF125" i="1"/>
  <c r="AF101" i="1"/>
  <c r="BJ213" i="1"/>
  <c r="BJ125" i="1"/>
  <c r="BJ101" i="1"/>
  <c r="CL213" i="1"/>
  <c r="CL101" i="1"/>
  <c r="CL125" i="1"/>
  <c r="DN213" i="1"/>
  <c r="DN125" i="1"/>
  <c r="DN101" i="1"/>
  <c r="ER213" i="1"/>
  <c r="ER101" i="1"/>
  <c r="ER125" i="1"/>
  <c r="FT213" i="1"/>
  <c r="FT125" i="1"/>
  <c r="FT101" i="1"/>
  <c r="FT142" i="1" s="1"/>
  <c r="Q213" i="1"/>
  <c r="Q101" i="1"/>
  <c r="Q125" i="1"/>
  <c r="AO213" i="1"/>
  <c r="AO101" i="1"/>
  <c r="AO140" i="1" s="1"/>
  <c r="AO144" i="1" s="1"/>
  <c r="AO146" i="1" s="1"/>
  <c r="AO125" i="1"/>
  <c r="BM213" i="1"/>
  <c r="BM101" i="1"/>
  <c r="BM125" i="1"/>
  <c r="CK213" i="1"/>
  <c r="CK101" i="1"/>
  <c r="CK125" i="1"/>
  <c r="DI213" i="1"/>
  <c r="DI101" i="1"/>
  <c r="DI125" i="1"/>
  <c r="ES213" i="1"/>
  <c r="ES101" i="1"/>
  <c r="ES125" i="1"/>
  <c r="F213" i="1"/>
  <c r="F101" i="1"/>
  <c r="F125" i="1"/>
  <c r="AH213" i="1"/>
  <c r="AH125" i="1"/>
  <c r="AH101" i="1"/>
  <c r="AH140" i="1" s="1"/>
  <c r="BL213" i="1"/>
  <c r="BL101" i="1"/>
  <c r="BL125" i="1"/>
  <c r="CN213" i="1"/>
  <c r="CN125" i="1"/>
  <c r="CN101" i="1"/>
  <c r="DR213" i="1"/>
  <c r="DR125" i="1"/>
  <c r="DR101" i="1"/>
  <c r="ET213" i="1"/>
  <c r="ET101" i="1"/>
  <c r="ET125" i="1"/>
  <c r="FV213" i="1"/>
  <c r="FV125" i="1"/>
  <c r="FV101" i="1"/>
  <c r="BT190" i="1"/>
  <c r="BT140" i="1"/>
  <c r="BT144" i="1" s="1"/>
  <c r="BT142" i="1"/>
  <c r="EP213" i="1"/>
  <c r="EP125" i="1"/>
  <c r="EP101" i="1"/>
  <c r="S213" i="1"/>
  <c r="S101" i="1"/>
  <c r="S125" i="1"/>
  <c r="AQ213" i="1"/>
  <c r="AQ101" i="1"/>
  <c r="AQ125" i="1"/>
  <c r="BO213" i="1"/>
  <c r="BO101" i="1"/>
  <c r="BO125" i="1"/>
  <c r="CM213" i="1"/>
  <c r="CM101" i="1"/>
  <c r="CM125" i="1"/>
  <c r="DK213" i="1"/>
  <c r="DK101" i="1"/>
  <c r="DK125" i="1"/>
  <c r="EI213" i="1"/>
  <c r="EI101" i="1"/>
  <c r="EI125" i="1"/>
  <c r="FG213" i="1"/>
  <c r="FG101" i="1"/>
  <c r="FG125" i="1"/>
  <c r="FS213" i="1"/>
  <c r="FS101" i="1"/>
  <c r="FS125" i="1"/>
  <c r="H213" i="1"/>
  <c r="H125" i="1"/>
  <c r="H101" i="1"/>
  <c r="AL213" i="1"/>
  <c r="AL125" i="1"/>
  <c r="AL101" i="1"/>
  <c r="BN213" i="1"/>
  <c r="BN101" i="1"/>
  <c r="BN125" i="1"/>
  <c r="CP213" i="1"/>
  <c r="CP125" i="1"/>
  <c r="CP101" i="1"/>
  <c r="DT213" i="1"/>
  <c r="DT101" i="1"/>
  <c r="DT125" i="1"/>
  <c r="EV213" i="1"/>
  <c r="EV125" i="1"/>
  <c r="EV101" i="1"/>
  <c r="M190" i="1"/>
  <c r="Y190" i="1"/>
  <c r="AK190" i="1"/>
  <c r="AK142" i="1"/>
  <c r="AW190" i="1"/>
  <c r="AW140" i="1"/>
  <c r="AW142" i="1"/>
  <c r="BI190" i="1"/>
  <c r="BI140" i="1"/>
  <c r="BU190" i="1"/>
  <c r="BU140" i="1"/>
  <c r="BU142" i="1"/>
  <c r="CG190" i="1"/>
  <c r="CG140" i="1"/>
  <c r="CG142" i="1"/>
  <c r="CS190" i="1"/>
  <c r="CS140" i="1"/>
  <c r="CS142" i="1"/>
  <c r="DE190" i="1"/>
  <c r="DE140" i="1"/>
  <c r="DE144" i="1" s="1"/>
  <c r="DE142" i="1"/>
  <c r="DQ190" i="1"/>
  <c r="DQ140" i="1"/>
  <c r="DQ142" i="1"/>
  <c r="EO190" i="1"/>
  <c r="EO142" i="1"/>
  <c r="FA190" i="1"/>
  <c r="FA140" i="1"/>
  <c r="FA142" i="1"/>
  <c r="FM190" i="1"/>
  <c r="FM140" i="1"/>
  <c r="FM144" i="1" s="1"/>
  <c r="FM142" i="1"/>
  <c r="DL213" i="1"/>
  <c r="DL125" i="1"/>
  <c r="DL101" i="1"/>
  <c r="AE213" i="1"/>
  <c r="AE101" i="1"/>
  <c r="AE125" i="1"/>
  <c r="BC213" i="1"/>
  <c r="BC101" i="1"/>
  <c r="BC125" i="1"/>
  <c r="CA213" i="1"/>
  <c r="CA101" i="1"/>
  <c r="CA125" i="1"/>
  <c r="CY213" i="1"/>
  <c r="CY101" i="1"/>
  <c r="CY125" i="1"/>
  <c r="DW213" i="1"/>
  <c r="DW101" i="1"/>
  <c r="DW125" i="1"/>
  <c r="EU213" i="1"/>
  <c r="EU101" i="1"/>
  <c r="EU125" i="1"/>
  <c r="J213" i="1"/>
  <c r="J125" i="1"/>
  <c r="J101" i="1"/>
  <c r="AN213" i="1"/>
  <c r="AN101" i="1"/>
  <c r="AN125" i="1"/>
  <c r="BP213" i="1"/>
  <c r="BP125" i="1"/>
  <c r="BP101" i="1"/>
  <c r="CT213" i="1"/>
  <c r="CT125" i="1"/>
  <c r="CT101" i="1"/>
  <c r="DV213" i="1"/>
  <c r="DV101" i="1"/>
  <c r="DV125" i="1"/>
  <c r="EX213" i="1"/>
  <c r="EX125" i="1"/>
  <c r="EX101" i="1"/>
  <c r="EX142" i="1" s="1"/>
  <c r="G213" i="1"/>
  <c r="G101" i="1"/>
  <c r="G125" i="1"/>
  <c r="U213" i="1"/>
  <c r="U125" i="1"/>
  <c r="U101" i="1"/>
  <c r="AS213" i="1"/>
  <c r="AS125" i="1"/>
  <c r="AS101" i="1"/>
  <c r="BQ213" i="1"/>
  <c r="BQ125" i="1"/>
  <c r="BQ101" i="1"/>
  <c r="CO213" i="1"/>
  <c r="CO125" i="1"/>
  <c r="CO101" i="1"/>
  <c r="DM213" i="1"/>
  <c r="DM125" i="1"/>
  <c r="DM101" i="1"/>
  <c r="DY213" i="1"/>
  <c r="DY218" i="1" s="1"/>
  <c r="DY227" i="1" s="1"/>
  <c r="DY125" i="1"/>
  <c r="DY101" i="1"/>
  <c r="EK213" i="1"/>
  <c r="EK125" i="1"/>
  <c r="EK101" i="1"/>
  <c r="EW213" i="1"/>
  <c r="EW125" i="1"/>
  <c r="EW101" i="1"/>
  <c r="FI213" i="1"/>
  <c r="FI125" i="1"/>
  <c r="FI101" i="1"/>
  <c r="FU213" i="1"/>
  <c r="FU125" i="1"/>
  <c r="FU101" i="1"/>
  <c r="N213" i="1"/>
  <c r="N125" i="1"/>
  <c r="N101" i="1"/>
  <c r="AP213" i="1"/>
  <c r="AP101" i="1"/>
  <c r="AP125" i="1"/>
  <c r="BR213" i="1"/>
  <c r="BR125" i="1"/>
  <c r="BR101" i="1"/>
  <c r="CV213" i="1"/>
  <c r="CV101" i="1"/>
  <c r="CV125" i="1"/>
  <c r="DX213" i="1"/>
  <c r="DX125" i="1"/>
  <c r="DX101" i="1"/>
  <c r="FB213" i="1"/>
  <c r="FB125" i="1"/>
  <c r="FB101" i="1"/>
  <c r="CJ213" i="1"/>
  <c r="CJ101" i="1"/>
  <c r="CJ125" i="1"/>
  <c r="I213" i="1"/>
  <c r="I125" i="1"/>
  <c r="I101" i="1"/>
  <c r="AG213" i="1"/>
  <c r="AG125" i="1"/>
  <c r="AG101" i="1"/>
  <c r="BE213" i="1"/>
  <c r="BE125" i="1"/>
  <c r="BE101" i="1"/>
  <c r="CC213" i="1"/>
  <c r="CC218" i="1" s="1"/>
  <c r="CC227" i="1" s="1"/>
  <c r="CC125" i="1"/>
  <c r="CC101" i="1"/>
  <c r="DA213" i="1"/>
  <c r="DA125" i="1"/>
  <c r="DA101" i="1"/>
  <c r="C116" i="1"/>
  <c r="C119" i="1"/>
  <c r="FP38" i="1"/>
  <c r="FD38" i="1"/>
  <c r="ER38" i="1"/>
  <c r="EF38" i="1"/>
  <c r="DT38" i="1"/>
  <c r="DH38" i="1"/>
  <c r="CV38" i="1"/>
  <c r="CJ38" i="1"/>
  <c r="BX38" i="1"/>
  <c r="BL38" i="1"/>
  <c r="AZ38" i="1"/>
  <c r="AN38" i="1"/>
  <c r="AB38" i="1"/>
  <c r="P38" i="1"/>
  <c r="D38" i="1"/>
  <c r="DU38" i="1"/>
  <c r="FO38" i="1"/>
  <c r="FC38" i="1"/>
  <c r="EQ38" i="1"/>
  <c r="EE38" i="1"/>
  <c r="DS38" i="1"/>
  <c r="DG38" i="1"/>
  <c r="CU38" i="1"/>
  <c r="CI38" i="1"/>
  <c r="BW38" i="1"/>
  <c r="BK38" i="1"/>
  <c r="AY38" i="1"/>
  <c r="AM38" i="1"/>
  <c r="AA38" i="1"/>
  <c r="O38" i="1"/>
  <c r="ES38" i="1"/>
  <c r="Q38" i="1"/>
  <c r="FN38" i="1"/>
  <c r="FB38" i="1"/>
  <c r="EP38" i="1"/>
  <c r="ED38" i="1"/>
  <c r="DR38" i="1"/>
  <c r="DF38" i="1"/>
  <c r="CT38" i="1"/>
  <c r="CH38" i="1"/>
  <c r="BV38" i="1"/>
  <c r="BJ38" i="1"/>
  <c r="AX38" i="1"/>
  <c r="AL38" i="1"/>
  <c r="Z38" i="1"/>
  <c r="N38" i="1"/>
  <c r="CK38" i="1"/>
  <c r="FM38" i="1"/>
  <c r="FA38" i="1"/>
  <c r="EO38" i="1"/>
  <c r="EC38" i="1"/>
  <c r="DQ38" i="1"/>
  <c r="DE38" i="1"/>
  <c r="CS38" i="1"/>
  <c r="CG38" i="1"/>
  <c r="BU38" i="1"/>
  <c r="BI38" i="1"/>
  <c r="AW38" i="1"/>
  <c r="AK38" i="1"/>
  <c r="Y38" i="1"/>
  <c r="M38" i="1"/>
  <c r="BM38" i="1"/>
  <c r="FX38" i="1"/>
  <c r="FL38" i="1"/>
  <c r="EZ38" i="1"/>
  <c r="EN38" i="1"/>
  <c r="EB38" i="1"/>
  <c r="DP38" i="1"/>
  <c r="DD38" i="1"/>
  <c r="CR38" i="1"/>
  <c r="CF38" i="1"/>
  <c r="BT38" i="1"/>
  <c r="BH38" i="1"/>
  <c r="AV38" i="1"/>
  <c r="AJ38" i="1"/>
  <c r="X38" i="1"/>
  <c r="L38" i="1"/>
  <c r="BY38" i="1"/>
  <c r="FW38" i="1"/>
  <c r="FK38" i="1"/>
  <c r="EY38" i="1"/>
  <c r="EM38" i="1"/>
  <c r="EA38" i="1"/>
  <c r="DO38" i="1"/>
  <c r="DC38" i="1"/>
  <c r="CQ38" i="1"/>
  <c r="CE38" i="1"/>
  <c r="BS38" i="1"/>
  <c r="BG38" i="1"/>
  <c r="AU38" i="1"/>
  <c r="AI38" i="1"/>
  <c r="W38" i="1"/>
  <c r="K38" i="1"/>
  <c r="EG38" i="1"/>
  <c r="FV38" i="1"/>
  <c r="FJ38" i="1"/>
  <c r="EX38" i="1"/>
  <c r="EL38" i="1"/>
  <c r="DZ38" i="1"/>
  <c r="DN38" i="1"/>
  <c r="DB38" i="1"/>
  <c r="CP38" i="1"/>
  <c r="CD38" i="1"/>
  <c r="BR38" i="1"/>
  <c r="BF38" i="1"/>
  <c r="AT38" i="1"/>
  <c r="AH38" i="1"/>
  <c r="V38" i="1"/>
  <c r="J38" i="1"/>
  <c r="FE38" i="1"/>
  <c r="AC38" i="1"/>
  <c r="FU38" i="1"/>
  <c r="FI38" i="1"/>
  <c r="EW38" i="1"/>
  <c r="EK38" i="1"/>
  <c r="DY38" i="1"/>
  <c r="DM38" i="1"/>
  <c r="DA38" i="1"/>
  <c r="CO38" i="1"/>
  <c r="CC38" i="1"/>
  <c r="BQ38" i="1"/>
  <c r="BE38" i="1"/>
  <c r="AS38" i="1"/>
  <c r="AG38" i="1"/>
  <c r="U38" i="1"/>
  <c r="I38" i="1"/>
  <c r="CW38" i="1"/>
  <c r="E38" i="1"/>
  <c r="FT38" i="1"/>
  <c r="FH38" i="1"/>
  <c r="EV38" i="1"/>
  <c r="EJ38" i="1"/>
  <c r="DX38" i="1"/>
  <c r="DL38" i="1"/>
  <c r="CZ38" i="1"/>
  <c r="CN38" i="1"/>
  <c r="CB38" i="1"/>
  <c r="BP38" i="1"/>
  <c r="BD38" i="1"/>
  <c r="AR38" i="1"/>
  <c r="AF38" i="1"/>
  <c r="T38" i="1"/>
  <c r="H38" i="1"/>
  <c r="BA38" i="1"/>
  <c r="FS38" i="1"/>
  <c r="FG38" i="1"/>
  <c r="EU38" i="1"/>
  <c r="EI38" i="1"/>
  <c r="DW38" i="1"/>
  <c r="DK38" i="1"/>
  <c r="CY38" i="1"/>
  <c r="CM38" i="1"/>
  <c r="CA38" i="1"/>
  <c r="BO38" i="1"/>
  <c r="BC38" i="1"/>
  <c r="AQ38" i="1"/>
  <c r="AE38" i="1"/>
  <c r="S38" i="1"/>
  <c r="G38" i="1"/>
  <c r="FR38" i="1"/>
  <c r="FF38" i="1"/>
  <c r="ET38" i="1"/>
  <c r="EH38" i="1"/>
  <c r="DV38" i="1"/>
  <c r="DJ38" i="1"/>
  <c r="CX38" i="1"/>
  <c r="CL38" i="1"/>
  <c r="BZ38" i="1"/>
  <c r="BN38" i="1"/>
  <c r="BB38" i="1"/>
  <c r="AP38" i="1"/>
  <c r="AD38" i="1"/>
  <c r="R38" i="1"/>
  <c r="F38" i="1"/>
  <c r="FQ38" i="1"/>
  <c r="DI38" i="1"/>
  <c r="AO38" i="1"/>
  <c r="P213" i="1"/>
  <c r="P101" i="1"/>
  <c r="P125" i="1"/>
  <c r="AR213" i="1"/>
  <c r="AR125" i="1"/>
  <c r="AR101" i="1"/>
  <c r="BV213" i="1"/>
  <c r="BV125" i="1"/>
  <c r="BV101" i="1"/>
  <c r="CX213" i="1"/>
  <c r="CX101" i="1"/>
  <c r="CX125" i="1"/>
  <c r="DZ213" i="1"/>
  <c r="DZ125" i="1"/>
  <c r="DZ101" i="1"/>
  <c r="FD213" i="1"/>
  <c r="FD101" i="1"/>
  <c r="FD125" i="1"/>
  <c r="BF213" i="1"/>
  <c r="BF125" i="1"/>
  <c r="BF101" i="1"/>
  <c r="W213" i="1"/>
  <c r="W125" i="1"/>
  <c r="W101" i="1"/>
  <c r="BG213" i="1"/>
  <c r="BG125" i="1"/>
  <c r="BG101" i="1"/>
  <c r="BS213" i="1"/>
  <c r="BS125" i="1"/>
  <c r="BS101" i="1"/>
  <c r="CE213" i="1"/>
  <c r="CE125" i="1"/>
  <c r="CE101" i="1"/>
  <c r="CQ213" i="1"/>
  <c r="CQ125" i="1"/>
  <c r="CQ101" i="1"/>
  <c r="DC213" i="1"/>
  <c r="DC125" i="1"/>
  <c r="DC101" i="1"/>
  <c r="DO213" i="1"/>
  <c r="DO125" i="1"/>
  <c r="DO101" i="1"/>
  <c r="EA213" i="1"/>
  <c r="EA125" i="1"/>
  <c r="EA101" i="1"/>
  <c r="EM213" i="1"/>
  <c r="EM125" i="1"/>
  <c r="EM101" i="1"/>
  <c r="EY213" i="1"/>
  <c r="EY125" i="1"/>
  <c r="EY101" i="1"/>
  <c r="FK213" i="1"/>
  <c r="FK125" i="1"/>
  <c r="FK101" i="1"/>
  <c r="FW213" i="1"/>
  <c r="FW125" i="1"/>
  <c r="FW101" i="1"/>
  <c r="FW140" i="1" s="1"/>
  <c r="FW144" i="1" s="1"/>
  <c r="FW146" i="1" s="1"/>
  <c r="R213" i="1"/>
  <c r="R101" i="1"/>
  <c r="R125" i="1"/>
  <c r="AT213" i="1"/>
  <c r="AT125" i="1"/>
  <c r="AT101" i="1"/>
  <c r="BX213" i="1"/>
  <c r="BX101" i="1"/>
  <c r="BX125" i="1"/>
  <c r="CZ213" i="1"/>
  <c r="CZ125" i="1"/>
  <c r="CZ101" i="1"/>
  <c r="ED213" i="1"/>
  <c r="ED125" i="1"/>
  <c r="ED101" i="1"/>
  <c r="FF213" i="1"/>
  <c r="FF101" i="1"/>
  <c r="FF125" i="1"/>
  <c r="AD213" i="1"/>
  <c r="AD101" i="1"/>
  <c r="AD125" i="1"/>
  <c r="AU213" i="1"/>
  <c r="AU125" i="1"/>
  <c r="AU101" i="1"/>
  <c r="AJ213" i="1"/>
  <c r="AJ218" i="1" s="1"/>
  <c r="AJ227" i="1" s="1"/>
  <c r="AJ125" i="1"/>
  <c r="AJ101" i="1"/>
  <c r="AV213" i="1"/>
  <c r="AV125" i="1"/>
  <c r="AV101" i="1"/>
  <c r="BH213" i="1"/>
  <c r="BH125" i="1"/>
  <c r="BH101" i="1"/>
  <c r="BT213" i="1"/>
  <c r="BT125" i="1"/>
  <c r="BT101" i="1"/>
  <c r="CF213" i="1"/>
  <c r="CF125" i="1"/>
  <c r="CF101" i="1"/>
  <c r="CR213" i="1"/>
  <c r="CR125" i="1"/>
  <c r="CR101" i="1"/>
  <c r="DD213" i="1"/>
  <c r="DD125" i="1"/>
  <c r="DD101" i="1"/>
  <c r="DP213" i="1"/>
  <c r="DP125" i="1"/>
  <c r="DP101" i="1"/>
  <c r="EB213" i="1"/>
  <c r="EB125" i="1"/>
  <c r="EB101" i="1"/>
  <c r="EN213" i="1"/>
  <c r="EN125" i="1"/>
  <c r="EN101" i="1"/>
  <c r="EZ213" i="1"/>
  <c r="EZ125" i="1"/>
  <c r="EZ101" i="1"/>
  <c r="EZ142" i="1" s="1"/>
  <c r="FL213" i="1"/>
  <c r="FL125" i="1"/>
  <c r="FL101" i="1"/>
  <c r="FX213" i="1"/>
  <c r="FX218" i="1" s="1"/>
  <c r="FX227" i="1" s="1"/>
  <c r="FX125" i="1"/>
  <c r="FX101" i="1"/>
  <c r="T213" i="1"/>
  <c r="T125" i="1"/>
  <c r="T101" i="1"/>
  <c r="AX213" i="1"/>
  <c r="AX125" i="1"/>
  <c r="AX101" i="1"/>
  <c r="AX140" i="1" s="1"/>
  <c r="BZ213" i="1"/>
  <c r="BZ101" i="1"/>
  <c r="BZ125" i="1"/>
  <c r="DB213" i="1"/>
  <c r="DB218" i="1" s="1"/>
  <c r="DB227" i="1" s="1"/>
  <c r="DB125" i="1"/>
  <c r="DB101" i="1"/>
  <c r="EF213" i="1"/>
  <c r="EF101" i="1"/>
  <c r="EF125" i="1"/>
  <c r="FH213" i="1"/>
  <c r="FH125" i="1"/>
  <c r="FH101" i="1"/>
  <c r="FH142" i="1" s="1"/>
  <c r="AP190" i="1"/>
  <c r="AP140" i="1"/>
  <c r="AP142" i="1"/>
  <c r="AI213" i="1"/>
  <c r="AI125" i="1"/>
  <c r="AI101" i="1"/>
  <c r="X213" i="1"/>
  <c r="X125" i="1"/>
  <c r="X101" i="1"/>
  <c r="X142" i="1" s="1"/>
  <c r="Y213" i="1"/>
  <c r="Y125" i="1"/>
  <c r="Y101" i="1"/>
  <c r="AW213" i="1"/>
  <c r="AW125" i="1"/>
  <c r="AW101" i="1"/>
  <c r="BU213" i="1"/>
  <c r="BU218" i="1" s="1"/>
  <c r="BU227" i="1" s="1"/>
  <c r="BU125" i="1"/>
  <c r="BU101" i="1"/>
  <c r="CS213" i="1"/>
  <c r="CS125" i="1"/>
  <c r="CS101" i="1"/>
  <c r="DQ213" i="1"/>
  <c r="DQ125" i="1"/>
  <c r="DQ101" i="1"/>
  <c r="EC213" i="1"/>
  <c r="EC125" i="1"/>
  <c r="EC101" i="1"/>
  <c r="FA213" i="1"/>
  <c r="FA125" i="1"/>
  <c r="FA101" i="1"/>
  <c r="FM213" i="1"/>
  <c r="FM125" i="1"/>
  <c r="FM101" i="1"/>
  <c r="V213" i="1"/>
  <c r="V125" i="1"/>
  <c r="V101" i="1"/>
  <c r="AZ213" i="1"/>
  <c r="AZ101" i="1"/>
  <c r="AZ125" i="1"/>
  <c r="CB213" i="1"/>
  <c r="CB218" i="1" s="1"/>
  <c r="CB227" i="1" s="1"/>
  <c r="CB125" i="1"/>
  <c r="CB101" i="1"/>
  <c r="DF213" i="1"/>
  <c r="DF125" i="1"/>
  <c r="DF101" i="1"/>
  <c r="DF142" i="1" s="1"/>
  <c r="EH213" i="1"/>
  <c r="EH101" i="1"/>
  <c r="EH125" i="1"/>
  <c r="FJ213" i="1"/>
  <c r="FJ125" i="1"/>
  <c r="FJ101" i="1"/>
  <c r="K213" i="1"/>
  <c r="K218" i="1" s="1"/>
  <c r="K227" i="1" s="1"/>
  <c r="K125" i="1"/>
  <c r="K101" i="1"/>
  <c r="L213" i="1"/>
  <c r="L125" i="1"/>
  <c r="L101" i="1"/>
  <c r="M213" i="1"/>
  <c r="M125" i="1"/>
  <c r="M101" i="1"/>
  <c r="AK213" i="1"/>
  <c r="AK125" i="1"/>
  <c r="AK101" i="1"/>
  <c r="AK140" i="1" s="1"/>
  <c r="AK144" i="1" s="1"/>
  <c r="AK146" i="1" s="1"/>
  <c r="BI213" i="1"/>
  <c r="BI218" i="1" s="1"/>
  <c r="BI227" i="1" s="1"/>
  <c r="BI125" i="1"/>
  <c r="BI101" i="1"/>
  <c r="CG213" i="1"/>
  <c r="CG125" i="1"/>
  <c r="CG101" i="1"/>
  <c r="DE213" i="1"/>
  <c r="DE125" i="1"/>
  <c r="DE101" i="1"/>
  <c r="EO213" i="1"/>
  <c r="EO125" i="1"/>
  <c r="EO101" i="1"/>
  <c r="EO140" i="1" s="1"/>
  <c r="EO144" i="1" s="1"/>
  <c r="EO146" i="1" s="1"/>
  <c r="Z213" i="1"/>
  <c r="Z218" i="1" s="1"/>
  <c r="Z227" i="1" s="1"/>
  <c r="Z125" i="1"/>
  <c r="Z101" i="1"/>
  <c r="BB213" i="1"/>
  <c r="BB101" i="1"/>
  <c r="BB125" i="1"/>
  <c r="CD213" i="1"/>
  <c r="CD125" i="1"/>
  <c r="CD101" i="1"/>
  <c r="DH213" i="1"/>
  <c r="DH101" i="1"/>
  <c r="DH125" i="1"/>
  <c r="EJ213" i="1"/>
  <c r="EJ125" i="1"/>
  <c r="EJ101" i="1"/>
  <c r="FN213" i="1"/>
  <c r="FN125" i="1"/>
  <c r="FN101" i="1"/>
  <c r="C84" i="1"/>
  <c r="O213" i="1"/>
  <c r="O218" i="1" s="1"/>
  <c r="O227" i="1" s="1"/>
  <c r="O101" i="1"/>
  <c r="O125" i="1"/>
  <c r="AA213" i="1"/>
  <c r="AA218" i="1" s="1"/>
  <c r="AA227" i="1" s="1"/>
  <c r="AA101" i="1"/>
  <c r="AA125" i="1"/>
  <c r="AM213" i="1"/>
  <c r="AM101" i="1"/>
  <c r="AM125" i="1"/>
  <c r="AY213" i="1"/>
  <c r="AY218" i="1" s="1"/>
  <c r="AY227" i="1" s="1"/>
  <c r="AY101" i="1"/>
  <c r="AY125" i="1"/>
  <c r="BK213" i="1"/>
  <c r="BK218" i="1" s="1"/>
  <c r="BK227" i="1" s="1"/>
  <c r="BK101" i="1"/>
  <c r="BK125" i="1"/>
  <c r="BW213" i="1"/>
  <c r="BW101" i="1"/>
  <c r="BW125" i="1"/>
  <c r="CI213" i="1"/>
  <c r="CI101" i="1"/>
  <c r="CI125" i="1"/>
  <c r="CU213" i="1"/>
  <c r="CU101" i="1"/>
  <c r="CU125" i="1"/>
  <c r="DG213" i="1"/>
  <c r="DG218" i="1" s="1"/>
  <c r="DG227" i="1" s="1"/>
  <c r="DG101" i="1"/>
  <c r="DG125" i="1"/>
  <c r="DS213" i="1"/>
  <c r="DS218" i="1" s="1"/>
  <c r="DS227" i="1" s="1"/>
  <c r="DS101" i="1"/>
  <c r="DS125" i="1"/>
  <c r="EE213" i="1"/>
  <c r="EE101" i="1"/>
  <c r="EE125" i="1"/>
  <c r="EQ213" i="1"/>
  <c r="EQ101" i="1"/>
  <c r="EQ125" i="1"/>
  <c r="FC213" i="1"/>
  <c r="FC218" i="1" s="1"/>
  <c r="FC227" i="1" s="1"/>
  <c r="FC101" i="1"/>
  <c r="FC125" i="1"/>
  <c r="FO213" i="1"/>
  <c r="FO218" i="1" s="1"/>
  <c r="FO227" i="1" s="1"/>
  <c r="FO101" i="1"/>
  <c r="FO125" i="1"/>
  <c r="AB213" i="1"/>
  <c r="AB101" i="1"/>
  <c r="AB125" i="1"/>
  <c r="BD213" i="1"/>
  <c r="BD218" i="1" s="1"/>
  <c r="BD227" i="1" s="1"/>
  <c r="BD125" i="1"/>
  <c r="BD101" i="1"/>
  <c r="CH213" i="1"/>
  <c r="CH218" i="1" s="1"/>
  <c r="CH227" i="1" s="1"/>
  <c r="CH125" i="1"/>
  <c r="CH101" i="1"/>
  <c r="DJ213" i="1"/>
  <c r="DJ101" i="1"/>
  <c r="DJ125" i="1"/>
  <c r="EL213" i="1"/>
  <c r="EL125" i="1"/>
  <c r="EL101" i="1"/>
  <c r="EL140" i="1" s="1"/>
  <c r="FP213" i="1"/>
  <c r="FP101" i="1"/>
  <c r="FP125" i="1"/>
  <c r="DL218" i="1"/>
  <c r="DL227" i="1" s="1"/>
  <c r="AT214" i="1"/>
  <c r="AT171" i="1"/>
  <c r="EX214" i="1"/>
  <c r="EX218" i="1" s="1"/>
  <c r="EX227" i="1" s="1"/>
  <c r="EX171" i="1"/>
  <c r="EL190" i="1"/>
  <c r="I218" i="1"/>
  <c r="I227" i="1" s="1"/>
  <c r="EW218" i="1"/>
  <c r="EW227" i="1" s="1"/>
  <c r="K214" i="1"/>
  <c r="K171" i="1"/>
  <c r="W214" i="1"/>
  <c r="W171" i="1"/>
  <c r="AI214" i="1"/>
  <c r="AI171" i="1"/>
  <c r="AU214" i="1"/>
  <c r="AU171" i="1"/>
  <c r="BG214" i="1"/>
  <c r="BG171" i="1"/>
  <c r="BS214" i="1"/>
  <c r="BS171" i="1"/>
  <c r="CE214" i="1"/>
  <c r="CE218" i="1" s="1"/>
  <c r="CE227" i="1" s="1"/>
  <c r="CE171" i="1"/>
  <c r="CQ214" i="1"/>
  <c r="CQ171" i="1"/>
  <c r="DC214" i="1"/>
  <c r="DC171" i="1"/>
  <c r="DO214" i="1"/>
  <c r="DO218" i="1" s="1"/>
  <c r="DO227" i="1" s="1"/>
  <c r="DO171" i="1"/>
  <c r="EA214" i="1"/>
  <c r="EA171" i="1"/>
  <c r="EA175" i="1" s="1"/>
  <c r="EM214" i="1"/>
  <c r="EM171" i="1"/>
  <c r="EY214" i="1"/>
  <c r="EY218" i="1" s="1"/>
  <c r="EY227" i="1" s="1"/>
  <c r="EY171" i="1"/>
  <c r="FK214" i="1"/>
  <c r="FK171" i="1"/>
  <c r="FW214" i="1"/>
  <c r="FW171" i="1"/>
  <c r="L103" i="1"/>
  <c r="X103" i="1"/>
  <c r="AJ103" i="1"/>
  <c r="AV103" i="1"/>
  <c r="BH103" i="1"/>
  <c r="BT103" i="1"/>
  <c r="CF103" i="1"/>
  <c r="CR103" i="1"/>
  <c r="DD103" i="1"/>
  <c r="DP103" i="1"/>
  <c r="EB103" i="1"/>
  <c r="EN103" i="1"/>
  <c r="EZ103" i="1"/>
  <c r="FL103" i="1"/>
  <c r="FX103" i="1"/>
  <c r="E190" i="1"/>
  <c r="AO190" i="1"/>
  <c r="AO142" i="1"/>
  <c r="BY190" i="1"/>
  <c r="BY140" i="1"/>
  <c r="BY144" i="1" s="1"/>
  <c r="DI190" i="1"/>
  <c r="DI140" i="1"/>
  <c r="ES190" i="1"/>
  <c r="ES140" i="1"/>
  <c r="ES144" i="1" s="1"/>
  <c r="ES142" i="1"/>
  <c r="J190" i="1"/>
  <c r="J140" i="1"/>
  <c r="J142" i="1"/>
  <c r="EX190" i="1"/>
  <c r="EX140" i="1"/>
  <c r="BY142" i="1"/>
  <c r="DZ214" i="1"/>
  <c r="DZ171" i="1"/>
  <c r="L214" i="1"/>
  <c r="L218" i="1" s="1"/>
  <c r="L227" i="1" s="1"/>
  <c r="L171" i="1"/>
  <c r="X214" i="1"/>
  <c r="X171" i="1"/>
  <c r="AJ214" i="1"/>
  <c r="AJ171" i="1"/>
  <c r="AV214" i="1"/>
  <c r="AV171" i="1"/>
  <c r="AV175" i="1" s="1"/>
  <c r="BH214" i="1"/>
  <c r="BH171" i="1"/>
  <c r="BT214" i="1"/>
  <c r="BT171" i="1"/>
  <c r="CF214" i="1"/>
  <c r="CF171" i="1"/>
  <c r="CR214" i="1"/>
  <c r="CR171" i="1"/>
  <c r="DD214" i="1"/>
  <c r="DD218" i="1" s="1"/>
  <c r="DD227" i="1" s="1"/>
  <c r="DD171" i="1"/>
  <c r="DP214" i="1"/>
  <c r="DP171" i="1"/>
  <c r="EB214" i="1"/>
  <c r="EB171" i="1"/>
  <c r="EN214" i="1"/>
  <c r="EN218" i="1" s="1"/>
  <c r="EN227" i="1" s="1"/>
  <c r="EN171" i="1"/>
  <c r="EZ214" i="1"/>
  <c r="EZ218" i="1" s="1"/>
  <c r="EZ227" i="1" s="1"/>
  <c r="EZ171" i="1"/>
  <c r="FL214" i="1"/>
  <c r="FL171" i="1"/>
  <c r="FX214" i="1"/>
  <c r="FX171" i="1"/>
  <c r="FZ93" i="1"/>
  <c r="FZ99" i="1"/>
  <c r="FZ118" i="1"/>
  <c r="L190" i="1"/>
  <c r="X190" i="1"/>
  <c r="X140" i="1"/>
  <c r="AJ190" i="1"/>
  <c r="AJ140" i="1"/>
  <c r="AJ144" i="1" s="1"/>
  <c r="AJ146" i="1" s="1"/>
  <c r="AJ142" i="1"/>
  <c r="AV190" i="1"/>
  <c r="AV140" i="1"/>
  <c r="AV144" i="1" s="1"/>
  <c r="AV142" i="1"/>
  <c r="BH190" i="1"/>
  <c r="BH140" i="1"/>
  <c r="BH142" i="1"/>
  <c r="CF190" i="1"/>
  <c r="CF140" i="1"/>
  <c r="CF144" i="1" s="1"/>
  <c r="CF142" i="1"/>
  <c r="CR190" i="1"/>
  <c r="CR140" i="1"/>
  <c r="CR144" i="1" s="1"/>
  <c r="CR146" i="1" s="1"/>
  <c r="CR142" i="1"/>
  <c r="DD190" i="1"/>
  <c r="DP190" i="1"/>
  <c r="DP140" i="1"/>
  <c r="DP142" i="1"/>
  <c r="EB190" i="1"/>
  <c r="EB140" i="1"/>
  <c r="EB144" i="1" s="1"/>
  <c r="EB142" i="1"/>
  <c r="EN190" i="1"/>
  <c r="EN140" i="1"/>
  <c r="EZ190" i="1"/>
  <c r="FL190" i="1"/>
  <c r="FL140" i="1"/>
  <c r="FL142" i="1"/>
  <c r="FX190" i="1"/>
  <c r="FX140" i="1"/>
  <c r="FX144" i="1" s="1"/>
  <c r="FX142" i="1"/>
  <c r="H190" i="1"/>
  <c r="H142" i="1"/>
  <c r="H140" i="1"/>
  <c r="AR190" i="1"/>
  <c r="AR142" i="1"/>
  <c r="AR140" i="1"/>
  <c r="CB190" i="1"/>
  <c r="CB142" i="1"/>
  <c r="CB140" i="1"/>
  <c r="CB144" i="1" s="1"/>
  <c r="DL190" i="1"/>
  <c r="DL142" i="1"/>
  <c r="DL140" i="1"/>
  <c r="EV190" i="1"/>
  <c r="EV142" i="1"/>
  <c r="V190" i="1"/>
  <c r="FJ190" i="1"/>
  <c r="FJ140" i="1"/>
  <c r="FJ142" i="1"/>
  <c r="AH214" i="1"/>
  <c r="AH171" i="1"/>
  <c r="EL214" i="1"/>
  <c r="EL218" i="1" s="1"/>
  <c r="EL227" i="1" s="1"/>
  <c r="EL171" i="1"/>
  <c r="FW190" i="1"/>
  <c r="FW142" i="1"/>
  <c r="EC190" i="1"/>
  <c r="EC140" i="1"/>
  <c r="EC144" i="1" s="1"/>
  <c r="EC142" i="1"/>
  <c r="E16" i="1"/>
  <c r="E84" i="1" s="1"/>
  <c r="E89" i="1" s="1"/>
  <c r="E95" i="1" s="1"/>
  <c r="EM218" i="1"/>
  <c r="EM227" i="1" s="1"/>
  <c r="M214" i="1"/>
  <c r="M171" i="1"/>
  <c r="Y214" i="1"/>
  <c r="Y171" i="1"/>
  <c r="AK214" i="1"/>
  <c r="AK171" i="1"/>
  <c r="AW214" i="1"/>
  <c r="AW171" i="1"/>
  <c r="BI214" i="1"/>
  <c r="BI171" i="1"/>
  <c r="BU214" i="1"/>
  <c r="BU171" i="1"/>
  <c r="CG214" i="1"/>
  <c r="CG171" i="1"/>
  <c r="CS214" i="1"/>
  <c r="CS171" i="1"/>
  <c r="DE214" i="1"/>
  <c r="DE218" i="1" s="1"/>
  <c r="DE227" i="1" s="1"/>
  <c r="DE171" i="1"/>
  <c r="DQ214" i="1"/>
  <c r="DQ171" i="1"/>
  <c r="EC214" i="1"/>
  <c r="EC171" i="1"/>
  <c r="EO214" i="1"/>
  <c r="EO218" i="1" s="1"/>
  <c r="EO227" i="1" s="1"/>
  <c r="EO171" i="1"/>
  <c r="FA214" i="1"/>
  <c r="FA171" i="1"/>
  <c r="FM214" i="1"/>
  <c r="FM171" i="1"/>
  <c r="FZ62" i="1"/>
  <c r="FZ133" i="1"/>
  <c r="C135" i="1"/>
  <c r="O190" i="1"/>
  <c r="O142" i="1"/>
  <c r="AA190" i="1"/>
  <c r="AA142" i="1"/>
  <c r="AA140" i="1"/>
  <c r="AM190" i="1"/>
  <c r="AM142" i="1"/>
  <c r="AM140" i="1"/>
  <c r="AM144" i="1" s="1"/>
  <c r="AY190" i="1"/>
  <c r="AY142" i="1"/>
  <c r="AY140" i="1"/>
  <c r="AY144" i="1" s="1"/>
  <c r="AY146" i="1" s="1"/>
  <c r="BK190" i="1"/>
  <c r="BK142" i="1"/>
  <c r="BW190" i="1"/>
  <c r="BW142" i="1"/>
  <c r="BW140" i="1"/>
  <c r="BW144" i="1" s="1"/>
  <c r="CI190" i="1"/>
  <c r="CI142" i="1"/>
  <c r="CI140" i="1"/>
  <c r="CI144" i="1" s="1"/>
  <c r="CU190" i="1"/>
  <c r="CU142" i="1"/>
  <c r="CU140" i="1"/>
  <c r="DG190" i="1"/>
  <c r="DG142" i="1"/>
  <c r="DS190" i="1"/>
  <c r="DS142" i="1"/>
  <c r="DS140" i="1"/>
  <c r="EE190" i="1"/>
  <c r="EE142" i="1"/>
  <c r="EE140" i="1"/>
  <c r="EE144" i="1" s="1"/>
  <c r="EQ190" i="1"/>
  <c r="EQ142" i="1"/>
  <c r="EQ140" i="1"/>
  <c r="FC190" i="1"/>
  <c r="FC142" i="1"/>
  <c r="FO190" i="1"/>
  <c r="FO142" i="1"/>
  <c r="FO140" i="1"/>
  <c r="FO144" i="1" s="1"/>
  <c r="AH190" i="1"/>
  <c r="FV190" i="1"/>
  <c r="FV140" i="1"/>
  <c r="FV142" i="1"/>
  <c r="V214" i="1"/>
  <c r="V218" i="1" s="1"/>
  <c r="V227" i="1" s="1"/>
  <c r="V171" i="1"/>
  <c r="DN214" i="1"/>
  <c r="DN218" i="1" s="1"/>
  <c r="DN227" i="1" s="1"/>
  <c r="DN171" i="1"/>
  <c r="EM190" i="1"/>
  <c r="EM140" i="1"/>
  <c r="EM144" i="1" s="1"/>
  <c r="EM142" i="1"/>
  <c r="X218" i="1"/>
  <c r="X227" i="1" s="1"/>
  <c r="EB218" i="1"/>
  <c r="EB227" i="1" s="1"/>
  <c r="FL218" i="1"/>
  <c r="FL227" i="1" s="1"/>
  <c r="N214" i="1"/>
  <c r="N171" i="1"/>
  <c r="Z214" i="1"/>
  <c r="Z171" i="1"/>
  <c r="AL214" i="1"/>
  <c r="AL171" i="1"/>
  <c r="AX214" i="1"/>
  <c r="AX171" i="1"/>
  <c r="BJ214" i="1"/>
  <c r="BJ171" i="1"/>
  <c r="BV214" i="1"/>
  <c r="BV218" i="1" s="1"/>
  <c r="BV227" i="1" s="1"/>
  <c r="BV171" i="1"/>
  <c r="CH214" i="1"/>
  <c r="CH171" i="1"/>
  <c r="CT214" i="1"/>
  <c r="CT218" i="1" s="1"/>
  <c r="CT227" i="1" s="1"/>
  <c r="CT171" i="1"/>
  <c r="DF214" i="1"/>
  <c r="DF171" i="1"/>
  <c r="DR214" i="1"/>
  <c r="DR171" i="1"/>
  <c r="ED214" i="1"/>
  <c r="ED171" i="1"/>
  <c r="EP214" i="1"/>
  <c r="EP218" i="1" s="1"/>
  <c r="EP227" i="1" s="1"/>
  <c r="EP171" i="1"/>
  <c r="FB214" i="1"/>
  <c r="FB171" i="1"/>
  <c r="FN214" i="1"/>
  <c r="FN218" i="1" s="1"/>
  <c r="FN227" i="1" s="1"/>
  <c r="FN171" i="1"/>
  <c r="N190" i="1"/>
  <c r="N142" i="1"/>
  <c r="N140" i="1"/>
  <c r="Z190" i="1"/>
  <c r="Z142" i="1"/>
  <c r="Z140" i="1"/>
  <c r="Z144" i="1" s="1"/>
  <c r="AL190" i="1"/>
  <c r="AL142" i="1"/>
  <c r="AL140" i="1"/>
  <c r="AL144" i="1" s="1"/>
  <c r="AX190" i="1"/>
  <c r="BJ190" i="1"/>
  <c r="BJ142" i="1"/>
  <c r="BJ140" i="1"/>
  <c r="BV190" i="1"/>
  <c r="BV142" i="1"/>
  <c r="BV140" i="1"/>
  <c r="BV144" i="1" s="1"/>
  <c r="CH190" i="1"/>
  <c r="CH142" i="1"/>
  <c r="CH140" i="1"/>
  <c r="CH144" i="1" s="1"/>
  <c r="CH146" i="1" s="1"/>
  <c r="CT190" i="1"/>
  <c r="CT142" i="1"/>
  <c r="CT140" i="1"/>
  <c r="CT144" i="1" s="1"/>
  <c r="DF190" i="1"/>
  <c r="DR190" i="1"/>
  <c r="DR142" i="1"/>
  <c r="DR140" i="1"/>
  <c r="DR144" i="1" s="1"/>
  <c r="ED190" i="1"/>
  <c r="ED142" i="1"/>
  <c r="ED140" i="1"/>
  <c r="ED144" i="1" s="1"/>
  <c r="EP190" i="1"/>
  <c r="EP142" i="1"/>
  <c r="EP140" i="1"/>
  <c r="EP144" i="1" s="1"/>
  <c r="FB190" i="1"/>
  <c r="FN190" i="1"/>
  <c r="FN140" i="1"/>
  <c r="K135" i="1"/>
  <c r="K137" i="1" s="1"/>
  <c r="AU135" i="1"/>
  <c r="AU137" i="1" s="1"/>
  <c r="CE135" i="1"/>
  <c r="CE137" i="1" s="1"/>
  <c r="DO135" i="1"/>
  <c r="DO137" i="1" s="1"/>
  <c r="EY135" i="1"/>
  <c r="EY137" i="1" s="1"/>
  <c r="AT190" i="1"/>
  <c r="AT140" i="1"/>
  <c r="AT144" i="1" s="1"/>
  <c r="AT142" i="1"/>
  <c r="EC218" i="1"/>
  <c r="EC227" i="1" s="1"/>
  <c r="FZ39" i="1"/>
  <c r="O214" i="1"/>
  <c r="O171" i="1"/>
  <c r="AA214" i="1"/>
  <c r="AA171" i="1"/>
  <c r="AM214" i="1"/>
  <c r="AM171" i="1"/>
  <c r="AY214" i="1"/>
  <c r="AY171" i="1"/>
  <c r="BK214" i="1"/>
  <c r="BK171" i="1"/>
  <c r="BW214" i="1"/>
  <c r="BW171" i="1"/>
  <c r="CI214" i="1"/>
  <c r="CI171" i="1"/>
  <c r="CU214" i="1"/>
  <c r="CU171" i="1"/>
  <c r="DG214" i="1"/>
  <c r="DG171" i="1"/>
  <c r="DS214" i="1"/>
  <c r="DS171" i="1"/>
  <c r="EE214" i="1"/>
  <c r="EE171" i="1"/>
  <c r="EQ214" i="1"/>
  <c r="EQ171" i="1"/>
  <c r="FC214" i="1"/>
  <c r="FC171" i="1"/>
  <c r="FO214" i="1"/>
  <c r="FO171" i="1"/>
  <c r="D103" i="1"/>
  <c r="P103" i="1"/>
  <c r="AB103" i="1"/>
  <c r="AN103" i="1"/>
  <c r="AZ103" i="1"/>
  <c r="BL103" i="1"/>
  <c r="BX103" i="1"/>
  <c r="CJ103" i="1"/>
  <c r="CV103" i="1"/>
  <c r="DH103" i="1"/>
  <c r="DT103" i="1"/>
  <c r="EF103" i="1"/>
  <c r="ER103" i="1"/>
  <c r="FD103" i="1"/>
  <c r="FP103" i="1"/>
  <c r="Q190" i="1"/>
  <c r="Q140" i="1"/>
  <c r="Q144" i="1" s="1"/>
  <c r="Q146" i="1" s="1"/>
  <c r="Q142" i="1"/>
  <c r="BA190" i="1"/>
  <c r="BA140" i="1"/>
  <c r="BA142" i="1"/>
  <c r="CK190" i="1"/>
  <c r="CK140" i="1"/>
  <c r="CK144" i="1" s="1"/>
  <c r="CK142" i="1"/>
  <c r="DU190" i="1"/>
  <c r="DU140" i="1"/>
  <c r="FE190" i="1"/>
  <c r="FE140" i="1"/>
  <c r="FE142" i="1"/>
  <c r="BF190" i="1"/>
  <c r="BF140" i="1"/>
  <c r="BF144" i="1" s="1"/>
  <c r="BF142" i="1"/>
  <c r="CD214" i="1"/>
  <c r="CD218" i="1" s="1"/>
  <c r="CD227" i="1" s="1"/>
  <c r="CD171" i="1"/>
  <c r="N218" i="1"/>
  <c r="N227" i="1" s="1"/>
  <c r="BJ218" i="1"/>
  <c r="BJ227" i="1" s="1"/>
  <c r="FB218" i="1"/>
  <c r="FB227" i="1" s="1"/>
  <c r="D214" i="1"/>
  <c r="D171" i="1"/>
  <c r="P214" i="1"/>
  <c r="P171" i="1"/>
  <c r="AB214" i="1"/>
  <c r="AB171" i="1"/>
  <c r="AN214" i="1"/>
  <c r="AN218" i="1" s="1"/>
  <c r="AN227" i="1" s="1"/>
  <c r="AN171" i="1"/>
  <c r="AZ214" i="1"/>
  <c r="AZ171" i="1"/>
  <c r="BL214" i="1"/>
  <c r="BL218" i="1" s="1"/>
  <c r="BL227" i="1" s="1"/>
  <c r="BL171" i="1"/>
  <c r="BX214" i="1"/>
  <c r="BX171" i="1"/>
  <c r="CJ214" i="1"/>
  <c r="CJ171" i="1"/>
  <c r="CV214" i="1"/>
  <c r="CV171" i="1"/>
  <c r="DH214" i="1"/>
  <c r="DH171" i="1"/>
  <c r="DT214" i="1"/>
  <c r="DT218" i="1" s="1"/>
  <c r="DT227" i="1" s="1"/>
  <c r="DT171" i="1"/>
  <c r="EF214" i="1"/>
  <c r="EF218" i="1" s="1"/>
  <c r="EF227" i="1" s="1"/>
  <c r="EF171" i="1"/>
  <c r="ER214" i="1"/>
  <c r="ER171" i="1"/>
  <c r="FD214" i="1"/>
  <c r="FD171" i="1"/>
  <c r="FP214" i="1"/>
  <c r="FP171" i="1"/>
  <c r="D190" i="1"/>
  <c r="D140" i="1"/>
  <c r="D144" i="1" s="1"/>
  <c r="D146" i="1" s="1"/>
  <c r="D142" i="1"/>
  <c r="P190" i="1"/>
  <c r="P140" i="1"/>
  <c r="P144" i="1" s="1"/>
  <c r="P146" i="1" s="1"/>
  <c r="P142" i="1"/>
  <c r="AB190" i="1"/>
  <c r="AB140" i="1"/>
  <c r="AB142" i="1"/>
  <c r="AN190" i="1"/>
  <c r="AN140" i="1"/>
  <c r="AN144" i="1" s="1"/>
  <c r="AN146" i="1" s="1"/>
  <c r="AN142" i="1"/>
  <c r="AZ190" i="1"/>
  <c r="AZ140" i="1"/>
  <c r="BL190" i="1"/>
  <c r="BL140" i="1"/>
  <c r="BL144" i="1" s="1"/>
  <c r="BL142" i="1"/>
  <c r="BX190" i="1"/>
  <c r="BX140" i="1"/>
  <c r="BX142" i="1"/>
  <c r="CJ190" i="1"/>
  <c r="CJ140" i="1"/>
  <c r="CJ144" i="1" s="1"/>
  <c r="CJ142" i="1"/>
  <c r="DH190" i="1"/>
  <c r="DH140" i="1"/>
  <c r="DT190" i="1"/>
  <c r="DT140" i="1"/>
  <c r="DT144" i="1" s="1"/>
  <c r="DT142" i="1"/>
  <c r="EF190" i="1"/>
  <c r="EF142" i="1"/>
  <c r="ER190" i="1"/>
  <c r="ER140" i="1"/>
  <c r="ER144" i="1" s="1"/>
  <c r="ER146" i="1" s="1"/>
  <c r="ER142" i="1"/>
  <c r="FD190" i="1"/>
  <c r="FD140" i="1"/>
  <c r="FD144" i="1" s="1"/>
  <c r="FD146" i="1" s="1"/>
  <c r="FD142" i="1"/>
  <c r="FP190" i="1"/>
  <c r="FP140" i="1"/>
  <c r="FP144" i="1" s="1"/>
  <c r="FP142" i="1"/>
  <c r="T190" i="1"/>
  <c r="T140" i="1"/>
  <c r="BD190" i="1"/>
  <c r="BD142" i="1"/>
  <c r="BD140" i="1"/>
  <c r="CN190" i="1"/>
  <c r="CN142" i="1"/>
  <c r="CN140" i="1"/>
  <c r="DX190" i="1"/>
  <c r="DX142" i="1"/>
  <c r="DX140" i="1"/>
  <c r="FH190" i="1"/>
  <c r="BR190" i="1"/>
  <c r="BR140" i="1"/>
  <c r="BR144" i="1" s="1"/>
  <c r="BR142" i="1"/>
  <c r="FT218" i="1"/>
  <c r="FT227" i="1" s="1"/>
  <c r="CP214" i="1"/>
  <c r="CP171" i="1"/>
  <c r="FV214" i="1"/>
  <c r="FV218" i="1" s="1"/>
  <c r="FV227" i="1" s="1"/>
  <c r="FV171" i="1"/>
  <c r="BS190" i="1"/>
  <c r="AM218" i="1"/>
  <c r="AM227" i="1" s="1"/>
  <c r="E214" i="1"/>
  <c r="E171" i="1"/>
  <c r="Q214" i="1"/>
  <c r="Q218" i="1" s="1"/>
  <c r="Q227" i="1" s="1"/>
  <c r="Q171" i="1"/>
  <c r="AC214" i="1"/>
  <c r="AC218" i="1" s="1"/>
  <c r="AC227" i="1" s="1"/>
  <c r="AC171" i="1"/>
  <c r="AO214" i="1"/>
  <c r="AO171" i="1"/>
  <c r="BA214" i="1"/>
  <c r="BA171" i="1"/>
  <c r="BM214" i="1"/>
  <c r="BM171" i="1"/>
  <c r="BY214" i="1"/>
  <c r="BY218" i="1" s="1"/>
  <c r="BY227" i="1" s="1"/>
  <c r="BY171" i="1"/>
  <c r="CK214" i="1"/>
  <c r="CK171" i="1"/>
  <c r="CW214" i="1"/>
  <c r="CW218" i="1" s="1"/>
  <c r="CW227" i="1" s="1"/>
  <c r="CW171" i="1"/>
  <c r="DI214" i="1"/>
  <c r="DI171" i="1"/>
  <c r="DU214" i="1"/>
  <c r="DU171" i="1"/>
  <c r="EG214" i="1"/>
  <c r="EG171" i="1"/>
  <c r="ES214" i="1"/>
  <c r="ES218" i="1" s="1"/>
  <c r="ES227" i="1" s="1"/>
  <c r="ES171" i="1"/>
  <c r="FE214" i="1"/>
  <c r="FE218" i="1" s="1"/>
  <c r="FE227" i="1" s="1"/>
  <c r="FE171" i="1"/>
  <c r="FQ214" i="1"/>
  <c r="FQ218" i="1" s="1"/>
  <c r="FQ227" i="1" s="1"/>
  <c r="FQ171" i="1"/>
  <c r="F103" i="1"/>
  <c r="FZ103" i="1" s="1"/>
  <c r="R103" i="1"/>
  <c r="AD103" i="1"/>
  <c r="AP103" i="1"/>
  <c r="BB103" i="1"/>
  <c r="BN103" i="1"/>
  <c r="BZ103" i="1"/>
  <c r="CL103" i="1"/>
  <c r="CX103" i="1"/>
  <c r="DJ103" i="1"/>
  <c r="DV103" i="1"/>
  <c r="EH103" i="1"/>
  <c r="ET103" i="1"/>
  <c r="FF103" i="1"/>
  <c r="FR103" i="1"/>
  <c r="CD190" i="1"/>
  <c r="CD140" i="1"/>
  <c r="CD142" i="1"/>
  <c r="CV190" i="1"/>
  <c r="CV140" i="1"/>
  <c r="CV142" i="1"/>
  <c r="BF214" i="1"/>
  <c r="BF218" i="1" s="1"/>
  <c r="BF227" i="1" s="1"/>
  <c r="BF171" i="1"/>
  <c r="BF175" i="1" s="1"/>
  <c r="FJ214" i="1"/>
  <c r="FJ171" i="1"/>
  <c r="AI190" i="1"/>
  <c r="AI140" i="1"/>
  <c r="AI142" i="1"/>
  <c r="AZ218" i="1"/>
  <c r="AZ227" i="1" s="1"/>
  <c r="DH218" i="1"/>
  <c r="DH227" i="1" s="1"/>
  <c r="F214" i="1"/>
  <c r="F171" i="1"/>
  <c r="R214" i="1"/>
  <c r="R171" i="1"/>
  <c r="AD214" i="1"/>
  <c r="AD171" i="1"/>
  <c r="AP214" i="1"/>
  <c r="AP218" i="1" s="1"/>
  <c r="AP227" i="1" s="1"/>
  <c r="AP171" i="1"/>
  <c r="BB214" i="1"/>
  <c r="BB171" i="1"/>
  <c r="BN214" i="1"/>
  <c r="BN171" i="1"/>
  <c r="BZ214" i="1"/>
  <c r="BZ171" i="1"/>
  <c r="BZ175" i="1" s="1"/>
  <c r="CL214" i="1"/>
  <c r="CL171" i="1"/>
  <c r="CX214" i="1"/>
  <c r="CX218" i="1" s="1"/>
  <c r="CX227" i="1" s="1"/>
  <c r="CX171" i="1"/>
  <c r="DJ214" i="1"/>
  <c r="DJ218" i="1" s="1"/>
  <c r="DJ227" i="1" s="1"/>
  <c r="DJ171" i="1"/>
  <c r="DV214" i="1"/>
  <c r="DV171" i="1"/>
  <c r="EH214" i="1"/>
  <c r="EH171" i="1"/>
  <c r="ET214" i="1"/>
  <c r="ET171" i="1"/>
  <c r="FF214" i="1"/>
  <c r="FF171" i="1"/>
  <c r="FR214" i="1"/>
  <c r="FR171" i="1"/>
  <c r="F190" i="1"/>
  <c r="F140" i="1"/>
  <c r="F144" i="1" s="1"/>
  <c r="F146" i="1" s="1"/>
  <c r="F142" i="1"/>
  <c r="R190" i="1"/>
  <c r="R140" i="1"/>
  <c r="R144" i="1" s="1"/>
  <c r="R142" i="1"/>
  <c r="AD190" i="1"/>
  <c r="AD140" i="1"/>
  <c r="AD142" i="1"/>
  <c r="BB190" i="1"/>
  <c r="BB140" i="1"/>
  <c r="BB144" i="1" s="1"/>
  <c r="BB142" i="1"/>
  <c r="BN190" i="1"/>
  <c r="BN140" i="1"/>
  <c r="BN144" i="1" s="1"/>
  <c r="BN146" i="1" s="1"/>
  <c r="BN142" i="1"/>
  <c r="BZ190" i="1"/>
  <c r="BZ140" i="1"/>
  <c r="BZ144" i="1" s="1"/>
  <c r="BZ142" i="1"/>
  <c r="CL190" i="1"/>
  <c r="CL140" i="1"/>
  <c r="CL142" i="1"/>
  <c r="CX190" i="1"/>
  <c r="CX140" i="1"/>
  <c r="CX144" i="1" s="1"/>
  <c r="CX146" i="1" s="1"/>
  <c r="CX142" i="1"/>
  <c r="DJ190" i="1"/>
  <c r="DJ140" i="1"/>
  <c r="DV190" i="1"/>
  <c r="DV140" i="1"/>
  <c r="DV144" i="1" s="1"/>
  <c r="DV142" i="1"/>
  <c r="EH190" i="1"/>
  <c r="EH140" i="1"/>
  <c r="EH142" i="1"/>
  <c r="ET190" i="1"/>
  <c r="ET140" i="1"/>
  <c r="ET144" i="1" s="1"/>
  <c r="ET146" i="1" s="1"/>
  <c r="ET142" i="1"/>
  <c r="FF190" i="1"/>
  <c r="FF140" i="1"/>
  <c r="FF144" i="1" s="1"/>
  <c r="FF142" i="1"/>
  <c r="FR190" i="1"/>
  <c r="FR140" i="1"/>
  <c r="FR144" i="1" s="1"/>
  <c r="FR146" i="1" s="1"/>
  <c r="FR142" i="1"/>
  <c r="W135" i="1"/>
  <c r="W137" i="1" s="1"/>
  <c r="BG135" i="1"/>
  <c r="BG137" i="1" s="1"/>
  <c r="CQ135" i="1"/>
  <c r="CQ137" i="1" s="1"/>
  <c r="EA135" i="1"/>
  <c r="EA137" i="1" s="1"/>
  <c r="FK135" i="1"/>
  <c r="FK137" i="1" s="1"/>
  <c r="CP190" i="1"/>
  <c r="CP140" i="1"/>
  <c r="CP142" i="1"/>
  <c r="DE146" i="1"/>
  <c r="EC146" i="1"/>
  <c r="FM146" i="1"/>
  <c r="O140" i="1"/>
  <c r="J214" i="1"/>
  <c r="J218" i="1" s="1"/>
  <c r="J227" i="1" s="1"/>
  <c r="J171" i="1"/>
  <c r="J175" i="1" s="1"/>
  <c r="DB214" i="1"/>
  <c r="DB171" i="1"/>
  <c r="DC190" i="1"/>
  <c r="DC140" i="1"/>
  <c r="DC144" i="1" s="1"/>
  <c r="DC142" i="1"/>
  <c r="AO218" i="1"/>
  <c r="AO227" i="1" s="1"/>
  <c r="BA218" i="1"/>
  <c r="BA227" i="1" s="1"/>
  <c r="BM218" i="1"/>
  <c r="BM227" i="1" s="1"/>
  <c r="CK218" i="1"/>
  <c r="CK227" i="1" s="1"/>
  <c r="DI218" i="1"/>
  <c r="DI227" i="1" s="1"/>
  <c r="DU218" i="1"/>
  <c r="DU227" i="1" s="1"/>
  <c r="EG218" i="1"/>
  <c r="EG227" i="1" s="1"/>
  <c r="G214" i="1"/>
  <c r="G218" i="1" s="1"/>
  <c r="G227" i="1" s="1"/>
  <c r="G171" i="1"/>
  <c r="S214" i="1"/>
  <c r="S171" i="1"/>
  <c r="AE214" i="1"/>
  <c r="AE171" i="1"/>
  <c r="AQ214" i="1"/>
  <c r="AQ218" i="1" s="1"/>
  <c r="AQ227" i="1" s="1"/>
  <c r="AQ171" i="1"/>
  <c r="BC214" i="1"/>
  <c r="BC218" i="1" s="1"/>
  <c r="BC227" i="1" s="1"/>
  <c r="BC171" i="1"/>
  <c r="BO214" i="1"/>
  <c r="BO171" i="1"/>
  <c r="CA214" i="1"/>
  <c r="CA171" i="1"/>
  <c r="CM214" i="1"/>
  <c r="CM171" i="1"/>
  <c r="CY214" i="1"/>
  <c r="CY218" i="1" s="1"/>
  <c r="CY227" i="1" s="1"/>
  <c r="CY171" i="1"/>
  <c r="DK214" i="1"/>
  <c r="DK218" i="1" s="1"/>
  <c r="DK227" i="1" s="1"/>
  <c r="DK171" i="1"/>
  <c r="DW214" i="1"/>
  <c r="DW218" i="1" s="1"/>
  <c r="DW227" i="1" s="1"/>
  <c r="DW171" i="1"/>
  <c r="EI214" i="1"/>
  <c r="EI171" i="1"/>
  <c r="EU214" i="1"/>
  <c r="EU218" i="1" s="1"/>
  <c r="EU227" i="1" s="1"/>
  <c r="EU171" i="1"/>
  <c r="FG214" i="1"/>
  <c r="FG171" i="1"/>
  <c r="FS214" i="1"/>
  <c r="FS171" i="1"/>
  <c r="G190" i="1"/>
  <c r="G142" i="1"/>
  <c r="G140" i="1"/>
  <c r="G144" i="1" s="1"/>
  <c r="S190" i="1"/>
  <c r="S142" i="1"/>
  <c r="S140" i="1"/>
  <c r="AE190" i="1"/>
  <c r="AE142" i="1"/>
  <c r="AE140" i="1"/>
  <c r="AQ190" i="1"/>
  <c r="AQ142" i="1"/>
  <c r="AQ140" i="1"/>
  <c r="BC190" i="1"/>
  <c r="BC142" i="1"/>
  <c r="BC140" i="1"/>
  <c r="BC144" i="1" s="1"/>
  <c r="BO190" i="1"/>
  <c r="BO142" i="1"/>
  <c r="BO140" i="1"/>
  <c r="CA190" i="1"/>
  <c r="CA142" i="1"/>
  <c r="CA140" i="1"/>
  <c r="CM190" i="1"/>
  <c r="CM142" i="1"/>
  <c r="CM140" i="1"/>
  <c r="CY190" i="1"/>
  <c r="CY142" i="1"/>
  <c r="CY140" i="1"/>
  <c r="CY144" i="1" s="1"/>
  <c r="CY146" i="1" s="1"/>
  <c r="DK190" i="1"/>
  <c r="DK142" i="1"/>
  <c r="DK140" i="1"/>
  <c r="DW190" i="1"/>
  <c r="DW142" i="1"/>
  <c r="DW140" i="1"/>
  <c r="EI190" i="1"/>
  <c r="EI142" i="1"/>
  <c r="EI140" i="1"/>
  <c r="EU190" i="1"/>
  <c r="EU142" i="1"/>
  <c r="EU140" i="1"/>
  <c r="EU144" i="1" s="1"/>
  <c r="FG190" i="1"/>
  <c r="FG142" i="1"/>
  <c r="FG140" i="1"/>
  <c r="FS190" i="1"/>
  <c r="FS142" i="1"/>
  <c r="FS140" i="1"/>
  <c r="AC190" i="1"/>
  <c r="AC140" i="1"/>
  <c r="AC144" i="1" s="1"/>
  <c r="AC146" i="1" s="1"/>
  <c r="BM190" i="1"/>
  <c r="BM140" i="1"/>
  <c r="BM144" i="1" s="1"/>
  <c r="BM146" i="1" s="1"/>
  <c r="BM142" i="1"/>
  <c r="CW190" i="1"/>
  <c r="CW140" i="1"/>
  <c r="CW142" i="1"/>
  <c r="EG190" i="1"/>
  <c r="EG140" i="1"/>
  <c r="EG142" i="1"/>
  <c r="FQ190" i="1"/>
  <c r="FQ140" i="1"/>
  <c r="FQ142" i="1"/>
  <c r="DB190" i="1"/>
  <c r="DB140" i="1"/>
  <c r="DB144" i="1" s="1"/>
  <c r="DB146" i="1" s="1"/>
  <c r="DB142" i="1"/>
  <c r="AD218" i="1"/>
  <c r="AD227" i="1" s="1"/>
  <c r="BB218" i="1"/>
  <c r="BB227" i="1" s="1"/>
  <c r="BN218" i="1"/>
  <c r="BN227" i="1" s="1"/>
  <c r="BZ218" i="1"/>
  <c r="BZ227" i="1" s="1"/>
  <c r="EH218" i="1"/>
  <c r="EH227" i="1" s="1"/>
  <c r="FR218" i="1"/>
  <c r="FR227" i="1" s="1"/>
  <c r="H214" i="1"/>
  <c r="H171" i="1"/>
  <c r="T214" i="1"/>
  <c r="T218" i="1" s="1"/>
  <c r="T227" i="1" s="1"/>
  <c r="T171" i="1"/>
  <c r="AF214" i="1"/>
  <c r="AF218" i="1" s="1"/>
  <c r="AF227" i="1" s="1"/>
  <c r="AF171" i="1"/>
  <c r="AR214" i="1"/>
  <c r="AR171" i="1"/>
  <c r="BD214" i="1"/>
  <c r="BD171" i="1"/>
  <c r="BP214" i="1"/>
  <c r="BP171" i="1"/>
  <c r="CB214" i="1"/>
  <c r="CB171" i="1"/>
  <c r="CN214" i="1"/>
  <c r="CN218" i="1" s="1"/>
  <c r="CN227" i="1" s="1"/>
  <c r="CN171" i="1"/>
  <c r="CZ214" i="1"/>
  <c r="CZ218" i="1" s="1"/>
  <c r="CZ227" i="1" s="1"/>
  <c r="CZ171" i="1"/>
  <c r="DL214" i="1"/>
  <c r="DL171" i="1"/>
  <c r="DX214" i="1"/>
  <c r="DX218" i="1" s="1"/>
  <c r="DX227" i="1" s="1"/>
  <c r="DX171" i="1"/>
  <c r="EJ214" i="1"/>
  <c r="EJ218" i="1" s="1"/>
  <c r="EJ227" i="1" s="1"/>
  <c r="EJ171" i="1"/>
  <c r="EV214" i="1"/>
  <c r="EV171" i="1"/>
  <c r="FH214" i="1"/>
  <c r="FH218" i="1" s="1"/>
  <c r="FH227" i="1" s="1"/>
  <c r="FH171" i="1"/>
  <c r="FT214" i="1"/>
  <c r="FT171" i="1"/>
  <c r="AF190" i="1"/>
  <c r="AF142" i="1"/>
  <c r="AF140" i="1"/>
  <c r="AF144" i="1" s="1"/>
  <c r="AF146" i="1" s="1"/>
  <c r="BP190" i="1"/>
  <c r="CZ190" i="1"/>
  <c r="CZ142" i="1"/>
  <c r="CZ140" i="1"/>
  <c r="EJ190" i="1"/>
  <c r="EJ142" i="1"/>
  <c r="EJ140" i="1"/>
  <c r="EJ144" i="1" s="1"/>
  <c r="EJ146" i="1" s="1"/>
  <c r="FT190" i="1"/>
  <c r="FT140" i="1"/>
  <c r="DN190" i="1"/>
  <c r="DN140" i="1"/>
  <c r="DN142" i="1"/>
  <c r="DG144" i="1"/>
  <c r="BP218" i="1"/>
  <c r="BP227" i="1" s="1"/>
  <c r="BR214" i="1"/>
  <c r="BR218" i="1" s="1"/>
  <c r="BR227" i="1" s="1"/>
  <c r="BR171" i="1"/>
  <c r="AE218" i="1"/>
  <c r="AE227" i="1" s="1"/>
  <c r="BO218" i="1"/>
  <c r="BO227" i="1" s="1"/>
  <c r="CA218" i="1"/>
  <c r="CA227" i="1" s="1"/>
  <c r="EI218" i="1"/>
  <c r="EI227" i="1" s="1"/>
  <c r="FS218" i="1"/>
  <c r="FS227" i="1" s="1"/>
  <c r="I214" i="1"/>
  <c r="I171" i="1"/>
  <c r="U214" i="1"/>
  <c r="U218" i="1" s="1"/>
  <c r="U227" i="1" s="1"/>
  <c r="U171" i="1"/>
  <c r="AG214" i="1"/>
  <c r="AG218" i="1" s="1"/>
  <c r="AG227" i="1" s="1"/>
  <c r="AG171" i="1"/>
  <c r="AS214" i="1"/>
  <c r="AS218" i="1" s="1"/>
  <c r="AS227" i="1" s="1"/>
  <c r="AS171" i="1"/>
  <c r="BE214" i="1"/>
  <c r="BE218" i="1" s="1"/>
  <c r="BE227" i="1" s="1"/>
  <c r="BE171" i="1"/>
  <c r="BQ214" i="1"/>
  <c r="BQ218" i="1" s="1"/>
  <c r="BQ227" i="1" s="1"/>
  <c r="BQ171" i="1"/>
  <c r="CC214" i="1"/>
  <c r="CC171" i="1"/>
  <c r="CC175" i="1" s="1"/>
  <c r="CO214" i="1"/>
  <c r="CO218" i="1" s="1"/>
  <c r="CO227" i="1" s="1"/>
  <c r="CO171" i="1"/>
  <c r="DA214" i="1"/>
  <c r="DA218" i="1" s="1"/>
  <c r="DA227" i="1" s="1"/>
  <c r="DA171" i="1"/>
  <c r="DM214" i="1"/>
  <c r="DM218" i="1" s="1"/>
  <c r="DM227" i="1" s="1"/>
  <c r="DM171" i="1"/>
  <c r="DY214" i="1"/>
  <c r="DY171" i="1"/>
  <c r="EK214" i="1"/>
  <c r="EK218" i="1" s="1"/>
  <c r="EK227" i="1" s="1"/>
  <c r="EK171" i="1"/>
  <c r="EW214" i="1"/>
  <c r="EW171" i="1"/>
  <c r="FI214" i="1"/>
  <c r="FI218" i="1" s="1"/>
  <c r="FI227" i="1" s="1"/>
  <c r="FI171" i="1"/>
  <c r="FU214" i="1"/>
  <c r="FU218" i="1" s="1"/>
  <c r="FU227" i="1" s="1"/>
  <c r="FU171" i="1"/>
  <c r="I190" i="1"/>
  <c r="I140" i="1"/>
  <c r="I142" i="1"/>
  <c r="U190" i="1"/>
  <c r="U140" i="1"/>
  <c r="U142" i="1"/>
  <c r="AG190" i="1"/>
  <c r="AG140" i="1"/>
  <c r="AG144" i="1" s="1"/>
  <c r="AG146" i="1" s="1"/>
  <c r="AG142" i="1"/>
  <c r="AS190" i="1"/>
  <c r="AS140" i="1"/>
  <c r="AS142" i="1"/>
  <c r="BE190" i="1"/>
  <c r="BE140" i="1"/>
  <c r="BE142" i="1"/>
  <c r="BQ190" i="1"/>
  <c r="BQ140" i="1"/>
  <c r="BQ142" i="1"/>
  <c r="CC190" i="1"/>
  <c r="CC140" i="1"/>
  <c r="CC144" i="1" s="1"/>
  <c r="CC146" i="1" s="1"/>
  <c r="CC142" i="1"/>
  <c r="CO190" i="1"/>
  <c r="CO140" i="1"/>
  <c r="CO142" i="1"/>
  <c r="DA190" i="1"/>
  <c r="DA140" i="1"/>
  <c r="DA142" i="1"/>
  <c r="DM190" i="1"/>
  <c r="DM140" i="1"/>
  <c r="DM142" i="1"/>
  <c r="DY190" i="1"/>
  <c r="DY140" i="1"/>
  <c r="DY144" i="1" s="1"/>
  <c r="DY142" i="1"/>
  <c r="EK190" i="1"/>
  <c r="EK140" i="1"/>
  <c r="EK142" i="1"/>
  <c r="EW190" i="1"/>
  <c r="EW140" i="1"/>
  <c r="EW142" i="1"/>
  <c r="FI190" i="1"/>
  <c r="FI140" i="1"/>
  <c r="FI142" i="1"/>
  <c r="FU190" i="1"/>
  <c r="FU140" i="1"/>
  <c r="FU144" i="1" s="1"/>
  <c r="FU146" i="1" s="1"/>
  <c r="FU142" i="1"/>
  <c r="DZ190" i="1"/>
  <c r="DZ140" i="1"/>
  <c r="DZ142" i="1"/>
  <c r="BL146" i="1"/>
  <c r="CJ146" i="1"/>
  <c r="DT146" i="1"/>
  <c r="FP146" i="1"/>
  <c r="FC140" i="1"/>
  <c r="F216" i="1"/>
  <c r="F218" i="1" s="1"/>
  <c r="F227" i="1" s="1"/>
  <c r="R216" i="1"/>
  <c r="R218" i="1" s="1"/>
  <c r="R227" i="1" s="1"/>
  <c r="AD216" i="1"/>
  <c r="AP216" i="1"/>
  <c r="BB216" i="1"/>
  <c r="BN216" i="1"/>
  <c r="BZ216" i="1"/>
  <c r="CL216" i="1"/>
  <c r="CL218" i="1" s="1"/>
  <c r="CL227" i="1" s="1"/>
  <c r="CX216" i="1"/>
  <c r="DJ216" i="1"/>
  <c r="DV216" i="1"/>
  <c r="DV218" i="1" s="1"/>
  <c r="DV227" i="1" s="1"/>
  <c r="EH216" i="1"/>
  <c r="ET216" i="1"/>
  <c r="ET218" i="1" s="1"/>
  <c r="ET227" i="1" s="1"/>
  <c r="FF216" i="1"/>
  <c r="FF218" i="1" s="1"/>
  <c r="FF227" i="1" s="1"/>
  <c r="FR216" i="1"/>
  <c r="BY146" i="1"/>
  <c r="CK146" i="1"/>
  <c r="ES146" i="1"/>
  <c r="G216" i="1"/>
  <c r="S216" i="1"/>
  <c r="S218" i="1" s="1"/>
  <c r="S227" i="1" s="1"/>
  <c r="AE216" i="1"/>
  <c r="AQ216" i="1"/>
  <c r="BC216" i="1"/>
  <c r="BO216" i="1"/>
  <c r="CA216" i="1"/>
  <c r="CM216" i="1"/>
  <c r="CM218" i="1" s="1"/>
  <c r="CM227" i="1" s="1"/>
  <c r="CY216" i="1"/>
  <c r="DK216" i="1"/>
  <c r="DW216" i="1"/>
  <c r="EI216" i="1"/>
  <c r="EU216" i="1"/>
  <c r="FG216" i="1"/>
  <c r="FG218" i="1" s="1"/>
  <c r="FG227" i="1" s="1"/>
  <c r="FS216" i="1"/>
  <c r="R146" i="1"/>
  <c r="BB146" i="1"/>
  <c r="BZ146" i="1"/>
  <c r="DV146" i="1"/>
  <c r="FF146" i="1"/>
  <c r="H216" i="1"/>
  <c r="H218" i="1" s="1"/>
  <c r="H227" i="1" s="1"/>
  <c r="T216" i="1"/>
  <c r="AF216" i="1"/>
  <c r="AR216" i="1"/>
  <c r="AR218" i="1" s="1"/>
  <c r="AR227" i="1" s="1"/>
  <c r="BD216" i="1"/>
  <c r="BP216" i="1"/>
  <c r="CB216" i="1"/>
  <c r="CN216" i="1"/>
  <c r="CZ216" i="1"/>
  <c r="DL216" i="1"/>
  <c r="DX216" i="1"/>
  <c r="EJ216" i="1"/>
  <c r="EV216" i="1"/>
  <c r="EV218" i="1" s="1"/>
  <c r="EV227" i="1" s="1"/>
  <c r="FH216" i="1"/>
  <c r="FT216" i="1"/>
  <c r="G146" i="1"/>
  <c r="BC146" i="1"/>
  <c r="EU146" i="1"/>
  <c r="I216" i="1"/>
  <c r="U216" i="1"/>
  <c r="AG216" i="1"/>
  <c r="AS216" i="1"/>
  <c r="BE216" i="1"/>
  <c r="BQ216" i="1"/>
  <c r="CC216" i="1"/>
  <c r="CO216" i="1"/>
  <c r="DA216" i="1"/>
  <c r="DM216" i="1"/>
  <c r="DY216" i="1"/>
  <c r="EK216" i="1"/>
  <c r="EW216" i="1"/>
  <c r="FI216" i="1"/>
  <c r="FU216" i="1"/>
  <c r="CB146" i="1"/>
  <c r="J216" i="1"/>
  <c r="V216" i="1"/>
  <c r="AH216" i="1"/>
  <c r="AH218" i="1" s="1"/>
  <c r="AH227" i="1" s="1"/>
  <c r="AT216" i="1"/>
  <c r="AT218" i="1" s="1"/>
  <c r="AT227" i="1" s="1"/>
  <c r="BF216" i="1"/>
  <c r="BR216" i="1"/>
  <c r="CD216" i="1"/>
  <c r="CP216" i="1"/>
  <c r="CP218" i="1" s="1"/>
  <c r="CP227" i="1" s="1"/>
  <c r="DB216" i="1"/>
  <c r="DN216" i="1"/>
  <c r="DZ216" i="1"/>
  <c r="DZ218" i="1" s="1"/>
  <c r="DZ227" i="1" s="1"/>
  <c r="EL216" i="1"/>
  <c r="EX216" i="1"/>
  <c r="FJ216" i="1"/>
  <c r="FJ218" i="1" s="1"/>
  <c r="FJ227" i="1" s="1"/>
  <c r="FV216" i="1"/>
  <c r="DY146" i="1"/>
  <c r="K216" i="1"/>
  <c r="W216" i="1"/>
  <c r="W218" i="1" s="1"/>
  <c r="W227" i="1" s="1"/>
  <c r="AI216" i="1"/>
  <c r="AI218" i="1" s="1"/>
  <c r="AI227" i="1" s="1"/>
  <c r="AU216" i="1"/>
  <c r="AU218" i="1" s="1"/>
  <c r="AU227" i="1" s="1"/>
  <c r="BG216" i="1"/>
  <c r="BG218" i="1" s="1"/>
  <c r="BG227" i="1" s="1"/>
  <c r="BS216" i="1"/>
  <c r="BS218" i="1" s="1"/>
  <c r="BS227" i="1" s="1"/>
  <c r="CE216" i="1"/>
  <c r="CQ216" i="1"/>
  <c r="CQ218" i="1" s="1"/>
  <c r="CQ227" i="1" s="1"/>
  <c r="DC216" i="1"/>
  <c r="DC218" i="1" s="1"/>
  <c r="DC227" i="1" s="1"/>
  <c r="DO216" i="1"/>
  <c r="EA216" i="1"/>
  <c r="EA218" i="1" s="1"/>
  <c r="EA227" i="1" s="1"/>
  <c r="EM216" i="1"/>
  <c r="EY216" i="1"/>
  <c r="FK216" i="1"/>
  <c r="FK218" i="1" s="1"/>
  <c r="FK227" i="1" s="1"/>
  <c r="FW216" i="1"/>
  <c r="FW218" i="1" s="1"/>
  <c r="FW227" i="1" s="1"/>
  <c r="AT146" i="1"/>
  <c r="BF146" i="1"/>
  <c r="BR146" i="1"/>
  <c r="L216" i="1"/>
  <c r="X216" i="1"/>
  <c r="AJ216" i="1"/>
  <c r="AV216" i="1"/>
  <c r="AV218" i="1" s="1"/>
  <c r="AV227" i="1" s="1"/>
  <c r="BH216" i="1"/>
  <c r="BH218" i="1" s="1"/>
  <c r="BH227" i="1" s="1"/>
  <c r="BT216" i="1"/>
  <c r="BT218" i="1" s="1"/>
  <c r="BT227" i="1" s="1"/>
  <c r="CF216" i="1"/>
  <c r="CF218" i="1" s="1"/>
  <c r="CF227" i="1" s="1"/>
  <c r="CR216" i="1"/>
  <c r="CR218" i="1" s="1"/>
  <c r="CR227" i="1" s="1"/>
  <c r="DD216" i="1"/>
  <c r="DP216" i="1"/>
  <c r="DP218" i="1" s="1"/>
  <c r="DP227" i="1" s="1"/>
  <c r="EB216" i="1"/>
  <c r="EN216" i="1"/>
  <c r="EZ216" i="1"/>
  <c r="FL216" i="1"/>
  <c r="FX216" i="1"/>
  <c r="DC146" i="1"/>
  <c r="EM146" i="1"/>
  <c r="M216" i="1"/>
  <c r="M218" i="1" s="1"/>
  <c r="M227" i="1" s="1"/>
  <c r="Y216" i="1"/>
  <c r="Y218" i="1" s="1"/>
  <c r="Y227" i="1" s="1"/>
  <c r="AK216" i="1"/>
  <c r="AK218" i="1" s="1"/>
  <c r="AK227" i="1" s="1"/>
  <c r="AW216" i="1"/>
  <c r="AW218" i="1" s="1"/>
  <c r="AW227" i="1" s="1"/>
  <c r="BI216" i="1"/>
  <c r="BU216" i="1"/>
  <c r="CG216" i="1"/>
  <c r="CG218" i="1" s="1"/>
  <c r="CG227" i="1" s="1"/>
  <c r="CS216" i="1"/>
  <c r="CS218" i="1" s="1"/>
  <c r="CS227" i="1" s="1"/>
  <c r="DE216" i="1"/>
  <c r="DQ216" i="1"/>
  <c r="DQ218" i="1" s="1"/>
  <c r="DQ227" i="1" s="1"/>
  <c r="EC216" i="1"/>
  <c r="EO216" i="1"/>
  <c r="FA216" i="1"/>
  <c r="FA218" i="1" s="1"/>
  <c r="FA227" i="1" s="1"/>
  <c r="FM216" i="1"/>
  <c r="FM218" i="1" s="1"/>
  <c r="FM227" i="1" s="1"/>
  <c r="AV146" i="1"/>
  <c r="BT146" i="1"/>
  <c r="CF146" i="1"/>
  <c r="EB146" i="1"/>
  <c r="FX146" i="1"/>
  <c r="N216" i="1"/>
  <c r="Z216" i="1"/>
  <c r="AL216" i="1"/>
  <c r="AL218" i="1" s="1"/>
  <c r="AL227" i="1" s="1"/>
  <c r="AX216" i="1"/>
  <c r="AX218" i="1" s="1"/>
  <c r="AX227" i="1" s="1"/>
  <c r="BJ216" i="1"/>
  <c r="BV216" i="1"/>
  <c r="CH216" i="1"/>
  <c r="CT216" i="1"/>
  <c r="DF216" i="1"/>
  <c r="DF218" i="1" s="1"/>
  <c r="DF227" i="1" s="1"/>
  <c r="DR216" i="1"/>
  <c r="DR218" i="1" s="1"/>
  <c r="DR227" i="1" s="1"/>
  <c r="ED216" i="1"/>
  <c r="ED218" i="1" s="1"/>
  <c r="ED227" i="1" s="1"/>
  <c r="EP216" i="1"/>
  <c r="FB216" i="1"/>
  <c r="FN216" i="1"/>
  <c r="C216" i="1"/>
  <c r="O216" i="1"/>
  <c r="AA216" i="1"/>
  <c r="AM216" i="1"/>
  <c r="AY216" i="1"/>
  <c r="BK216" i="1"/>
  <c r="BW216" i="1"/>
  <c r="BW218" i="1" s="1"/>
  <c r="BW227" i="1" s="1"/>
  <c r="CI216" i="1"/>
  <c r="CI218" i="1" s="1"/>
  <c r="CI227" i="1" s="1"/>
  <c r="CU216" i="1"/>
  <c r="CU218" i="1" s="1"/>
  <c r="CU227" i="1" s="1"/>
  <c r="DG216" i="1"/>
  <c r="DS216" i="1"/>
  <c r="EE216" i="1"/>
  <c r="EE218" i="1" s="1"/>
  <c r="EE227" i="1" s="1"/>
  <c r="EQ216" i="1"/>
  <c r="EQ218" i="1" s="1"/>
  <c r="EQ227" i="1" s="1"/>
  <c r="FC216" i="1"/>
  <c r="FO216" i="1"/>
  <c r="Z146" i="1"/>
  <c r="AL146" i="1"/>
  <c r="BV146" i="1"/>
  <c r="CT146" i="1"/>
  <c r="DR146" i="1"/>
  <c r="ED146" i="1"/>
  <c r="EP146" i="1"/>
  <c r="D216" i="1"/>
  <c r="D218" i="1" s="1"/>
  <c r="D227" i="1" s="1"/>
  <c r="P216" i="1"/>
  <c r="P218" i="1" s="1"/>
  <c r="P227" i="1" s="1"/>
  <c r="AB216" i="1"/>
  <c r="AB218" i="1" s="1"/>
  <c r="AB227" i="1" s="1"/>
  <c r="AN216" i="1"/>
  <c r="AZ216" i="1"/>
  <c r="BL216" i="1"/>
  <c r="BX216" i="1"/>
  <c r="BX218" i="1" s="1"/>
  <c r="BX227" i="1" s="1"/>
  <c r="CJ216" i="1"/>
  <c r="CJ218" i="1" s="1"/>
  <c r="CJ227" i="1" s="1"/>
  <c r="CV216" i="1"/>
  <c r="CV218" i="1" s="1"/>
  <c r="CV227" i="1" s="1"/>
  <c r="DH216" i="1"/>
  <c r="DT216" i="1"/>
  <c r="EF216" i="1"/>
  <c r="ER216" i="1"/>
  <c r="ER218" i="1" s="1"/>
  <c r="ER227" i="1" s="1"/>
  <c r="FD216" i="1"/>
  <c r="FD218" i="1" s="1"/>
  <c r="FD227" i="1" s="1"/>
  <c r="FP216" i="1"/>
  <c r="FP218" i="1" s="1"/>
  <c r="FP227" i="1" s="1"/>
  <c r="AM146" i="1"/>
  <c r="BW146" i="1"/>
  <c r="CI146" i="1"/>
  <c r="DG146" i="1"/>
  <c r="EE146" i="1"/>
  <c r="FO146" i="1"/>
  <c r="N175" i="1"/>
  <c r="Z175" i="1"/>
  <c r="AL175" i="1"/>
  <c r="AX175" i="1"/>
  <c r="BJ175" i="1"/>
  <c r="BV175" i="1"/>
  <c r="CH175" i="1"/>
  <c r="CT175" i="1"/>
  <c r="DF175" i="1"/>
  <c r="DR175" i="1"/>
  <c r="ED175" i="1"/>
  <c r="EP175" i="1"/>
  <c r="FB175" i="1"/>
  <c r="FN175" i="1"/>
  <c r="FZ164" i="1"/>
  <c r="FZ178" i="1"/>
  <c r="D175" i="1"/>
  <c r="FZ174" i="1"/>
  <c r="P175" i="1"/>
  <c r="AB175" i="1"/>
  <c r="AZ175" i="1"/>
  <c r="BL175" i="1"/>
  <c r="BX175" i="1"/>
  <c r="CJ175" i="1"/>
  <c r="CV175" i="1"/>
  <c r="DH175" i="1"/>
  <c r="DT175" i="1"/>
  <c r="EF175" i="1"/>
  <c r="ER175" i="1"/>
  <c r="FD175" i="1"/>
  <c r="FP175" i="1"/>
  <c r="FZ177" i="1"/>
  <c r="R175" i="1"/>
  <c r="AD175" i="1"/>
  <c r="AP175" i="1"/>
  <c r="BB175" i="1"/>
  <c r="BN175" i="1"/>
  <c r="CL175" i="1"/>
  <c r="CX175" i="1"/>
  <c r="DJ175" i="1"/>
  <c r="DV175" i="1"/>
  <c r="EH175" i="1"/>
  <c r="FF175" i="1"/>
  <c r="FR175" i="1"/>
  <c r="U175" i="1"/>
  <c r="AG175" i="1"/>
  <c r="AS175" i="1"/>
  <c r="BE175" i="1"/>
  <c r="CO175" i="1"/>
  <c r="DA175" i="1"/>
  <c r="DM175" i="1"/>
  <c r="DY175" i="1"/>
  <c r="EK175" i="1"/>
  <c r="FI175" i="1"/>
  <c r="FU175" i="1"/>
  <c r="V175" i="1"/>
  <c r="AH175" i="1"/>
  <c r="AT175" i="1"/>
  <c r="BR175" i="1"/>
  <c r="CD175" i="1"/>
  <c r="CP175" i="1"/>
  <c r="DB175" i="1"/>
  <c r="DN175" i="1"/>
  <c r="DZ175" i="1"/>
  <c r="EL175" i="1"/>
  <c r="EX175" i="1"/>
  <c r="FJ175" i="1"/>
  <c r="FV175" i="1"/>
  <c r="K175" i="1"/>
  <c r="W175" i="1"/>
  <c r="AI175" i="1"/>
  <c r="AU175" i="1"/>
  <c r="BS175" i="1"/>
  <c r="CE175" i="1"/>
  <c r="CQ175" i="1"/>
  <c r="DC175" i="1"/>
  <c r="DO175" i="1"/>
  <c r="EM175" i="1"/>
  <c r="EY175" i="1"/>
  <c r="FK175" i="1"/>
  <c r="FW175" i="1"/>
  <c r="C180" i="1"/>
  <c r="L175" i="1"/>
  <c r="X175" i="1"/>
  <c r="AJ175" i="1"/>
  <c r="BH175" i="1"/>
  <c r="BT175" i="1"/>
  <c r="CF175" i="1"/>
  <c r="CR175" i="1"/>
  <c r="DD175" i="1"/>
  <c r="EB175" i="1"/>
  <c r="EN175" i="1"/>
  <c r="EZ175" i="1"/>
  <c r="FL175" i="1"/>
  <c r="FX175" i="1"/>
  <c r="K304" i="1"/>
  <c r="K318" i="1" s="1"/>
  <c r="FZ290" i="1"/>
  <c r="GB290" i="1" s="1"/>
  <c r="C318" i="1"/>
  <c r="FZ318" i="1" s="1"/>
  <c r="FZ304" i="1"/>
  <c r="GB304" i="1" s="1"/>
  <c r="D115" i="2"/>
  <c r="D112" i="2"/>
  <c r="I27" i="2"/>
  <c r="F6" i="2"/>
  <c r="F1" i="2"/>
  <c r="D12" i="2"/>
  <c r="D80" i="2" s="1"/>
  <c r="D166" i="2"/>
  <c r="D95" i="2"/>
  <c r="I14" i="2"/>
  <c r="I49" i="2"/>
  <c r="D300" i="2"/>
  <c r="D314" i="2" s="1"/>
  <c r="I64" i="2" s="1"/>
  <c r="C99" i="2"/>
  <c r="H21" i="2" s="1"/>
  <c r="C91" i="2"/>
  <c r="H12" i="2"/>
  <c r="D173" i="2"/>
  <c r="D174" i="2" s="1"/>
  <c r="D167" i="2"/>
  <c r="D171" i="2" s="1"/>
  <c r="D92" i="2"/>
  <c r="I17" i="2" s="1"/>
  <c r="E213" i="1" l="1"/>
  <c r="E218" i="1" s="1"/>
  <c r="E227" i="1" s="1"/>
  <c r="E101" i="1"/>
  <c r="E125" i="1"/>
  <c r="BG312" i="1"/>
  <c r="BG172" i="1"/>
  <c r="M206" i="1"/>
  <c r="M189" i="1"/>
  <c r="M182" i="1"/>
  <c r="M148" i="1"/>
  <c r="M150" i="1"/>
  <c r="M152" i="1"/>
  <c r="M113" i="1"/>
  <c r="M102" i="1"/>
  <c r="M107" i="1"/>
  <c r="M109" i="1" s="1"/>
  <c r="M111" i="1" s="1"/>
  <c r="M121" i="1" s="1"/>
  <c r="M110" i="1"/>
  <c r="DQ206" i="1"/>
  <c r="DQ189" i="1"/>
  <c r="DQ182" i="1"/>
  <c r="DQ148" i="1"/>
  <c r="DQ113" i="1"/>
  <c r="DQ102" i="1"/>
  <c r="DQ107" i="1"/>
  <c r="DQ109" i="1" s="1"/>
  <c r="DQ111" i="1" s="1"/>
  <c r="DQ121" i="1" s="1"/>
  <c r="DQ110" i="1"/>
  <c r="DD206" i="1"/>
  <c r="DD189" i="1"/>
  <c r="DD182" i="1"/>
  <c r="DD150" i="1"/>
  <c r="DD110" i="1"/>
  <c r="DD113" i="1"/>
  <c r="DD102" i="1"/>
  <c r="DD107" i="1"/>
  <c r="DD109" i="1" s="1"/>
  <c r="BH206" i="1"/>
  <c r="BH189" i="1"/>
  <c r="BH182" i="1"/>
  <c r="BH148" i="1"/>
  <c r="BH110" i="1"/>
  <c r="BH113" i="1"/>
  <c r="BH102" i="1"/>
  <c r="BH107" i="1"/>
  <c r="BH109" i="1" s="1"/>
  <c r="FK206" i="1"/>
  <c r="FK189" i="1"/>
  <c r="FK148" i="1"/>
  <c r="FK150" i="1"/>
  <c r="FK182" i="1"/>
  <c r="FK152" i="1"/>
  <c r="FK110" i="1"/>
  <c r="FK113" i="1"/>
  <c r="FK102" i="1"/>
  <c r="FK107" i="1"/>
  <c r="FK109" i="1" s="1"/>
  <c r="FK111" i="1" s="1"/>
  <c r="FK121" i="1" s="1"/>
  <c r="AP119" i="1"/>
  <c r="AP116" i="1"/>
  <c r="CZ119" i="1"/>
  <c r="CZ116" i="1"/>
  <c r="AC116" i="1"/>
  <c r="AC119" i="1"/>
  <c r="CE116" i="1"/>
  <c r="CE119" i="1"/>
  <c r="FX116" i="1"/>
  <c r="FX119" i="1"/>
  <c r="CT116" i="1"/>
  <c r="CT119" i="1"/>
  <c r="AY116" i="1"/>
  <c r="AY119" i="1"/>
  <c r="ER116" i="1"/>
  <c r="ER119" i="1"/>
  <c r="FB206" i="1"/>
  <c r="FB189" i="1"/>
  <c r="FB182" i="1"/>
  <c r="FB150" i="1"/>
  <c r="FB113" i="1"/>
  <c r="FB102" i="1"/>
  <c r="FB107" i="1"/>
  <c r="FB109" i="1" s="1"/>
  <c r="FB110" i="1"/>
  <c r="CO206" i="1"/>
  <c r="CO182" i="1"/>
  <c r="CO189" i="1"/>
  <c r="CO148" i="1"/>
  <c r="CO107" i="1"/>
  <c r="CO109" i="1" s="1"/>
  <c r="CO111" i="1" s="1"/>
  <c r="CO121" i="1" s="1"/>
  <c r="CO110" i="1"/>
  <c r="CO113" i="1"/>
  <c r="CO102" i="1"/>
  <c r="EW144" i="1"/>
  <c r="EW146" i="1" s="1"/>
  <c r="DA144" i="1"/>
  <c r="DA146" i="1" s="1"/>
  <c r="BE144" i="1"/>
  <c r="BE146" i="1" s="1"/>
  <c r="I144" i="1"/>
  <c r="I146" i="1" s="1"/>
  <c r="EG144" i="1"/>
  <c r="EG146" i="1" s="1"/>
  <c r="FG312" i="1"/>
  <c r="FG172" i="1"/>
  <c r="FG180" i="1" s="1"/>
  <c r="FG225" i="1" s="1"/>
  <c r="FG175" i="1"/>
  <c r="CM312" i="1"/>
  <c r="CM172" i="1"/>
  <c r="CM175" i="1"/>
  <c r="S312" i="1"/>
  <c r="S172" i="1"/>
  <c r="S180" i="1" s="1"/>
  <c r="S225" i="1" s="1"/>
  <c r="S175" i="1"/>
  <c r="CP144" i="1"/>
  <c r="CP146" i="1" s="1"/>
  <c r="EG312" i="1"/>
  <c r="EG172" i="1"/>
  <c r="EG180" i="1" s="1"/>
  <c r="EG225" i="1" s="1"/>
  <c r="EG175" i="1"/>
  <c r="BM312" i="1"/>
  <c r="BM172" i="1"/>
  <c r="BM180" i="1" s="1"/>
  <c r="BM225" i="1" s="1"/>
  <c r="BM175" i="1"/>
  <c r="DT312" i="1"/>
  <c r="DT172" i="1"/>
  <c r="DT180" i="1" s="1"/>
  <c r="DT225" i="1" s="1"/>
  <c r="AZ312" i="1"/>
  <c r="AZ172" i="1"/>
  <c r="AZ180" i="1" s="1"/>
  <c r="AZ225" i="1" s="1"/>
  <c r="FB140" i="1"/>
  <c r="DF140" i="1"/>
  <c r="DF144" i="1" s="1"/>
  <c r="DF146" i="1" s="1"/>
  <c r="BJ144" i="1"/>
  <c r="BJ146" i="1" s="1"/>
  <c r="N144" i="1"/>
  <c r="N146" i="1" s="1"/>
  <c r="ED312" i="1"/>
  <c r="ED172" i="1"/>
  <c r="ED180" i="1" s="1"/>
  <c r="ED225" i="1" s="1"/>
  <c r="BJ312" i="1"/>
  <c r="BJ172" i="1"/>
  <c r="BJ180" i="1" s="1"/>
  <c r="BJ225" i="1" s="1"/>
  <c r="CU144" i="1"/>
  <c r="CU146" i="1" s="1"/>
  <c r="DQ312" i="1"/>
  <c r="DQ172" i="1"/>
  <c r="DQ175" i="1"/>
  <c r="AW312" i="1"/>
  <c r="AW172" i="1"/>
  <c r="AW180" i="1" s="1"/>
  <c r="AW225" i="1" s="1"/>
  <c r="AW175" i="1"/>
  <c r="AH312" i="1"/>
  <c r="AH172" i="1"/>
  <c r="AH180" i="1" s="1"/>
  <c r="AH225" i="1" s="1"/>
  <c r="EL142" i="1"/>
  <c r="EL144" i="1" s="1"/>
  <c r="EL146" i="1" s="1"/>
  <c r="BD206" i="1"/>
  <c r="BD189" i="1"/>
  <c r="BD182" i="1"/>
  <c r="BD148" i="1"/>
  <c r="BD107" i="1"/>
  <c r="BD109" i="1" s="1"/>
  <c r="BD111" i="1" s="1"/>
  <c r="BD121" i="1" s="1"/>
  <c r="BD110" i="1"/>
  <c r="BD113" i="1"/>
  <c r="BD102" i="1"/>
  <c r="FZ84" i="1"/>
  <c r="C89" i="1"/>
  <c r="EH206" i="1"/>
  <c r="EH189" i="1"/>
  <c r="EH182" i="1"/>
  <c r="EH150" i="1"/>
  <c r="EH102" i="1"/>
  <c r="EH107" i="1"/>
  <c r="EH109" i="1" s="1"/>
  <c r="EH111" i="1" s="1"/>
  <c r="EH121" i="1" s="1"/>
  <c r="EH110" i="1"/>
  <c r="EH113" i="1"/>
  <c r="AD206" i="1"/>
  <c r="AD189" i="1"/>
  <c r="AD182" i="1"/>
  <c r="AD148" i="1"/>
  <c r="AD102" i="1"/>
  <c r="AD107" i="1"/>
  <c r="AD109" i="1" s="1"/>
  <c r="AD111" i="1" s="1"/>
  <c r="AD121" i="1" s="1"/>
  <c r="AD110" i="1"/>
  <c r="AD113" i="1"/>
  <c r="BX206" i="1"/>
  <c r="BX189" i="1"/>
  <c r="BX182" i="1"/>
  <c r="BX152" i="1"/>
  <c r="BX154" i="1"/>
  <c r="BX156" i="1"/>
  <c r="BX158" i="1"/>
  <c r="BX150" i="1"/>
  <c r="BX102" i="1"/>
  <c r="BX107" i="1"/>
  <c r="BX109" i="1" s="1"/>
  <c r="BX110" i="1"/>
  <c r="BX113" i="1"/>
  <c r="FD206" i="1"/>
  <c r="FD189" i="1"/>
  <c r="FD182" i="1"/>
  <c r="FD152" i="1"/>
  <c r="FD154" i="1"/>
  <c r="FD156" i="1"/>
  <c r="FD158" i="1"/>
  <c r="FD102" i="1"/>
  <c r="FD150" i="1"/>
  <c r="FD107" i="1"/>
  <c r="FD109" i="1" s="1"/>
  <c r="FD110" i="1"/>
  <c r="FD113" i="1"/>
  <c r="BB119" i="1"/>
  <c r="BB116" i="1"/>
  <c r="S119" i="1"/>
  <c r="S116" i="1"/>
  <c r="FG119" i="1"/>
  <c r="FG116" i="1"/>
  <c r="DL119" i="1"/>
  <c r="DL116" i="1"/>
  <c r="BE119" i="1"/>
  <c r="BE116" i="1"/>
  <c r="FE116" i="1"/>
  <c r="FE119" i="1"/>
  <c r="EL116" i="1"/>
  <c r="EL119" i="1"/>
  <c r="CQ116" i="1"/>
  <c r="CQ119" i="1"/>
  <c r="AV116" i="1"/>
  <c r="AV119" i="1"/>
  <c r="BM116" i="1"/>
  <c r="BM119" i="1"/>
  <c r="EO116" i="1"/>
  <c r="EO119" i="1"/>
  <c r="DF116" i="1"/>
  <c r="DF119" i="1"/>
  <c r="BK116" i="1"/>
  <c r="BK119" i="1"/>
  <c r="P116" i="1"/>
  <c r="P119" i="1"/>
  <c r="FD116" i="1"/>
  <c r="FD119" i="1"/>
  <c r="AP206" i="1"/>
  <c r="AP189" i="1"/>
  <c r="AP182" i="1"/>
  <c r="AP148" i="1"/>
  <c r="AP150" i="1"/>
  <c r="AP102" i="1"/>
  <c r="AP107" i="1"/>
  <c r="AP109" i="1" s="1"/>
  <c r="AP111" i="1" s="1"/>
  <c r="AP121" i="1" s="1"/>
  <c r="AP110" i="1"/>
  <c r="AP113" i="1"/>
  <c r="G206" i="1"/>
  <c r="G189" i="1"/>
  <c r="G182" i="1"/>
  <c r="G148" i="1"/>
  <c r="G102" i="1"/>
  <c r="G107" i="1"/>
  <c r="G109" i="1" s="1"/>
  <c r="G110" i="1"/>
  <c r="G113" i="1"/>
  <c r="DW189" i="1"/>
  <c r="DW206" i="1"/>
  <c r="DW182" i="1"/>
  <c r="DW150" i="1"/>
  <c r="DW102" i="1"/>
  <c r="DW107" i="1"/>
  <c r="DW109" i="1" s="1"/>
  <c r="DW111" i="1" s="1"/>
  <c r="DW121" i="1" s="1"/>
  <c r="DW110" i="1"/>
  <c r="DW113" i="1"/>
  <c r="AE189" i="1"/>
  <c r="AE182" i="1"/>
  <c r="AE206" i="1"/>
  <c r="AE150" i="1"/>
  <c r="AE102" i="1"/>
  <c r="AE107" i="1"/>
  <c r="AE109" i="1" s="1"/>
  <c r="AE111" i="1" s="1"/>
  <c r="AE121" i="1" s="1"/>
  <c r="AE110" i="1"/>
  <c r="AE113" i="1"/>
  <c r="CG144" i="1"/>
  <c r="CG146" i="1" s="1"/>
  <c r="DT206" i="1"/>
  <c r="DT189" i="1"/>
  <c r="DT182" i="1"/>
  <c r="DT102" i="1"/>
  <c r="DT107" i="1"/>
  <c r="DT109" i="1" s="1"/>
  <c r="DT111" i="1" s="1"/>
  <c r="DT121" i="1" s="1"/>
  <c r="DT150" i="1"/>
  <c r="DT110" i="1"/>
  <c r="DT113" i="1"/>
  <c r="DK189" i="1"/>
  <c r="DK206" i="1"/>
  <c r="DK182" i="1"/>
  <c r="DK148" i="1"/>
  <c r="DK102" i="1"/>
  <c r="DK107" i="1"/>
  <c r="DK109" i="1" s="1"/>
  <c r="DK111" i="1" s="1"/>
  <c r="DK121" i="1" s="1"/>
  <c r="DK110" i="1"/>
  <c r="DK113" i="1"/>
  <c r="S206" i="1"/>
  <c r="S189" i="1"/>
  <c r="S182" i="1"/>
  <c r="S148" i="1"/>
  <c r="S150" i="1"/>
  <c r="S102" i="1"/>
  <c r="S107" i="1"/>
  <c r="S109" i="1" s="1"/>
  <c r="S110" i="1"/>
  <c r="S113" i="1"/>
  <c r="ET206" i="1"/>
  <c r="ET189" i="1"/>
  <c r="ET182" i="1"/>
  <c r="ET150" i="1"/>
  <c r="ET102" i="1"/>
  <c r="ET107" i="1"/>
  <c r="ET109" i="1" s="1"/>
  <c r="ET111" i="1" s="1"/>
  <c r="ET121" i="1" s="1"/>
  <c r="ET110" i="1"/>
  <c r="ET113" i="1"/>
  <c r="CK206" i="1"/>
  <c r="CK182" i="1"/>
  <c r="CK189" i="1"/>
  <c r="CK148" i="1"/>
  <c r="CK102" i="1"/>
  <c r="CK107" i="1"/>
  <c r="CK109" i="1" s="1"/>
  <c r="CK111" i="1" s="1"/>
  <c r="CK121" i="1" s="1"/>
  <c r="CK110" i="1"/>
  <c r="CK113" i="1"/>
  <c r="FE206" i="1"/>
  <c r="FE189" i="1"/>
  <c r="FE182" i="1"/>
  <c r="FE150" i="1"/>
  <c r="FE102" i="1"/>
  <c r="FE107" i="1"/>
  <c r="FE109" i="1" s="1"/>
  <c r="FE111" i="1" s="1"/>
  <c r="FE121" i="1" s="1"/>
  <c r="FE110" i="1"/>
  <c r="FE113" i="1"/>
  <c r="BY206" i="1"/>
  <c r="BY189" i="1"/>
  <c r="BY182" i="1"/>
  <c r="BY150" i="1"/>
  <c r="BY102" i="1"/>
  <c r="BY107" i="1"/>
  <c r="BY109" i="1" s="1"/>
  <c r="BY111" i="1" s="1"/>
  <c r="BY121" i="1" s="1"/>
  <c r="BY110" i="1"/>
  <c r="BY113" i="1"/>
  <c r="Y206" i="1"/>
  <c r="Y189" i="1"/>
  <c r="Y182" i="1"/>
  <c r="Y148" i="1"/>
  <c r="Y152" i="1" s="1"/>
  <c r="Y150" i="1"/>
  <c r="Y113" i="1"/>
  <c r="Y102" i="1"/>
  <c r="Y107" i="1"/>
  <c r="Y109" i="1" s="1"/>
  <c r="Y111" i="1" s="1"/>
  <c r="Y121" i="1" s="1"/>
  <c r="Y110" i="1"/>
  <c r="BS206" i="1"/>
  <c r="BS189" i="1"/>
  <c r="BS182" i="1"/>
  <c r="BS148" i="1"/>
  <c r="BS150" i="1"/>
  <c r="BS152" i="1" s="1"/>
  <c r="BS110" i="1"/>
  <c r="BS113" i="1"/>
  <c r="BS102" i="1"/>
  <c r="BS107" i="1"/>
  <c r="BS109" i="1" s="1"/>
  <c r="EU119" i="1"/>
  <c r="EU116" i="1"/>
  <c r="AJ116" i="1"/>
  <c r="AJ119" i="1"/>
  <c r="D116" i="1"/>
  <c r="D119" i="1"/>
  <c r="BP206" i="1"/>
  <c r="BP189" i="1"/>
  <c r="BP182" i="1"/>
  <c r="BP150" i="1"/>
  <c r="BP107" i="1"/>
  <c r="BP109" i="1" s="1"/>
  <c r="BP110" i="1"/>
  <c r="BP113" i="1"/>
  <c r="BP102" i="1"/>
  <c r="C97" i="2"/>
  <c r="C209" i="2"/>
  <c r="C214" i="2" s="1"/>
  <c r="C223" i="2" s="1"/>
  <c r="H40" i="2" s="1"/>
  <c r="C121" i="2"/>
  <c r="H15" i="2"/>
  <c r="DY312" i="1"/>
  <c r="DY172" i="1"/>
  <c r="DY180" i="1" s="1"/>
  <c r="DY225" i="1" s="1"/>
  <c r="BE312" i="1"/>
  <c r="BE172" i="1"/>
  <c r="BE180" i="1" s="1"/>
  <c r="BE225" i="1" s="1"/>
  <c r="DX312" i="1"/>
  <c r="DX172" i="1"/>
  <c r="DX180" i="1" s="1"/>
  <c r="DX225" i="1" s="1"/>
  <c r="DX175" i="1"/>
  <c r="BD312" i="1"/>
  <c r="BD172" i="1"/>
  <c r="BD175" i="1"/>
  <c r="FG144" i="1"/>
  <c r="FG146" i="1" s="1"/>
  <c r="DK144" i="1"/>
  <c r="DK146" i="1" s="1"/>
  <c r="BO144" i="1"/>
  <c r="BO146" i="1" s="1"/>
  <c r="S144" i="1"/>
  <c r="S146" i="1" s="1"/>
  <c r="EH312" i="1"/>
  <c r="EH172" i="1"/>
  <c r="EH180" i="1" s="1"/>
  <c r="EH225" i="1" s="1"/>
  <c r="BN312" i="1"/>
  <c r="BN172" i="1"/>
  <c r="BN180" i="1" s="1"/>
  <c r="BN225" i="1" s="1"/>
  <c r="BD144" i="1"/>
  <c r="BD146" i="1" s="1"/>
  <c r="DG312" i="1"/>
  <c r="DG175" i="1"/>
  <c r="DG172" i="1"/>
  <c r="DG180" i="1" s="1"/>
  <c r="DG225" i="1" s="1"/>
  <c r="AM312" i="1"/>
  <c r="AM175" i="1"/>
  <c r="AM172" i="1"/>
  <c r="FB142" i="1"/>
  <c r="EQ144" i="1"/>
  <c r="EQ146" i="1" s="1"/>
  <c r="DL144" i="1"/>
  <c r="DL146" i="1" s="1"/>
  <c r="FX312" i="1"/>
  <c r="FX172" i="1"/>
  <c r="FX180" i="1" s="1"/>
  <c r="FX225" i="1" s="1"/>
  <c r="DD312" i="1"/>
  <c r="DD172" i="1"/>
  <c r="DD180" i="1" s="1"/>
  <c r="DD225" i="1" s="1"/>
  <c r="AJ312" i="1"/>
  <c r="AJ172" i="1"/>
  <c r="AJ180" i="1" s="1"/>
  <c r="AJ225" i="1" s="1"/>
  <c r="DO312" i="1"/>
  <c r="DO172" i="1"/>
  <c r="DO180" i="1" s="1"/>
  <c r="DO225" i="1" s="1"/>
  <c r="AU312" i="1"/>
  <c r="AU172" i="1"/>
  <c r="AU180" i="1" s="1"/>
  <c r="AU225" i="1" s="1"/>
  <c r="FP206" i="1"/>
  <c r="FP189" i="1"/>
  <c r="FP182" i="1"/>
  <c r="FP148" i="1"/>
  <c r="FP152" i="1" s="1"/>
  <c r="FP102" i="1"/>
  <c r="FP150" i="1"/>
  <c r="FP107" i="1"/>
  <c r="FP109" i="1" s="1"/>
  <c r="FP111" i="1" s="1"/>
  <c r="FP121" i="1" s="1"/>
  <c r="FP110" i="1"/>
  <c r="FP113" i="1"/>
  <c r="EQ206" i="1"/>
  <c r="EQ189" i="1"/>
  <c r="EQ182" i="1"/>
  <c r="EQ148" i="1"/>
  <c r="EQ113" i="1"/>
  <c r="EQ102" i="1"/>
  <c r="EQ107" i="1"/>
  <c r="EQ109" i="1" s="1"/>
  <c r="EQ111" i="1" s="1"/>
  <c r="EQ121" i="1" s="1"/>
  <c r="EQ110" i="1"/>
  <c r="CU206" i="1"/>
  <c r="CU189" i="1"/>
  <c r="CU182" i="1"/>
  <c r="CU150" i="1"/>
  <c r="CU152" i="1"/>
  <c r="CU148" i="1"/>
  <c r="CU113" i="1"/>
  <c r="CU102" i="1"/>
  <c r="CU107" i="1"/>
  <c r="CU109" i="1" s="1"/>
  <c r="CU110" i="1"/>
  <c r="AY206" i="1"/>
  <c r="AY189" i="1"/>
  <c r="AY182" i="1"/>
  <c r="AY150" i="1"/>
  <c r="AY113" i="1"/>
  <c r="AY102" i="1"/>
  <c r="AY107" i="1"/>
  <c r="AY109" i="1" s="1"/>
  <c r="AY111" i="1" s="1"/>
  <c r="AY121" i="1" s="1"/>
  <c r="AY110" i="1"/>
  <c r="FZ16" i="1"/>
  <c r="GB16" i="1" s="1"/>
  <c r="BN119" i="1"/>
  <c r="BN116" i="1"/>
  <c r="AE119" i="1"/>
  <c r="AE116" i="1"/>
  <c r="FS119" i="1"/>
  <c r="FS116" i="1"/>
  <c r="DX119" i="1"/>
  <c r="DX116" i="1"/>
  <c r="BQ119" i="1"/>
  <c r="BQ116" i="1"/>
  <c r="J116" i="1"/>
  <c r="J119" i="1"/>
  <c r="EX116" i="1"/>
  <c r="EX119" i="1"/>
  <c r="DC116" i="1"/>
  <c r="DC119" i="1"/>
  <c r="BH116" i="1"/>
  <c r="BH119" i="1"/>
  <c r="M116" i="1"/>
  <c r="M119" i="1"/>
  <c r="FA116" i="1"/>
  <c r="FA119" i="1"/>
  <c r="DR116" i="1"/>
  <c r="DR119" i="1"/>
  <c r="BW116" i="1"/>
  <c r="BW119" i="1"/>
  <c r="AB116" i="1"/>
  <c r="AB119" i="1"/>
  <c r="FP116" i="1"/>
  <c r="FP119" i="1"/>
  <c r="AG206" i="1"/>
  <c r="AG182" i="1"/>
  <c r="AG148" i="1"/>
  <c r="AG189" i="1"/>
  <c r="AG107" i="1"/>
  <c r="AG109" i="1" s="1"/>
  <c r="AG111" i="1" s="1"/>
  <c r="AG121" i="1" s="1"/>
  <c r="AG110" i="1"/>
  <c r="AG113" i="1"/>
  <c r="AG102" i="1"/>
  <c r="EK312" i="1"/>
  <c r="EK172" i="1"/>
  <c r="EK180" i="1" s="1"/>
  <c r="EK225" i="1" s="1"/>
  <c r="DP312" i="1"/>
  <c r="DP172" i="1"/>
  <c r="FT206" i="1"/>
  <c r="FT189" i="1"/>
  <c r="FT182" i="1"/>
  <c r="FT150" i="1"/>
  <c r="FT107" i="1"/>
  <c r="FT109" i="1" s="1"/>
  <c r="FT110" i="1"/>
  <c r="FT113" i="1"/>
  <c r="FT102" i="1"/>
  <c r="D85" i="2"/>
  <c r="I7" i="2"/>
  <c r="EU312" i="1"/>
  <c r="EU172" i="1"/>
  <c r="EU175" i="1"/>
  <c r="CA312" i="1"/>
  <c r="CA172" i="1"/>
  <c r="CA180" i="1" s="1"/>
  <c r="CA225" i="1" s="1"/>
  <c r="CA175" i="1"/>
  <c r="G312" i="1"/>
  <c r="G172" i="1"/>
  <c r="G175" i="1"/>
  <c r="FK190" i="1"/>
  <c r="FK140" i="1"/>
  <c r="FK144" i="1" s="1"/>
  <c r="FK146" i="1" s="1"/>
  <c r="FK142" i="1"/>
  <c r="DU312" i="1"/>
  <c r="DU172" i="1"/>
  <c r="DU175" i="1"/>
  <c r="BA312" i="1"/>
  <c r="BA172" i="1"/>
  <c r="BA180" i="1" s="1"/>
  <c r="BA225" i="1" s="1"/>
  <c r="BA175" i="1"/>
  <c r="BS142" i="1"/>
  <c r="DH312" i="1"/>
  <c r="DH172" i="1"/>
  <c r="DH180" i="1" s="1"/>
  <c r="DH225" i="1" s="1"/>
  <c r="AN312" i="1"/>
  <c r="AN172" i="1"/>
  <c r="CD312" i="1"/>
  <c r="CD172" i="1"/>
  <c r="CD180" i="1" s="1"/>
  <c r="CD225" i="1" s="1"/>
  <c r="DR312" i="1"/>
  <c r="DR172" i="1"/>
  <c r="DR180" i="1" s="1"/>
  <c r="DR225" i="1" s="1"/>
  <c r="AX312" i="1"/>
  <c r="AX172" i="1"/>
  <c r="AX180" i="1" s="1"/>
  <c r="AX225" i="1" s="1"/>
  <c r="DE312" i="1"/>
  <c r="DE172" i="1"/>
  <c r="DE180" i="1" s="1"/>
  <c r="DE225" i="1" s="1"/>
  <c r="DE175" i="1"/>
  <c r="AK312" i="1"/>
  <c r="AK172" i="1"/>
  <c r="AK175" i="1"/>
  <c r="X144" i="1"/>
  <c r="X146" i="1" s="1"/>
  <c r="EX144" i="1"/>
  <c r="EX146" i="1" s="1"/>
  <c r="FN206" i="1"/>
  <c r="FN189" i="1"/>
  <c r="FN182" i="1"/>
  <c r="FN150" i="1"/>
  <c r="FN113" i="1"/>
  <c r="FN102" i="1"/>
  <c r="FN148" i="1"/>
  <c r="FN152" i="1" s="1"/>
  <c r="FN107" i="1"/>
  <c r="FN109" i="1" s="1"/>
  <c r="FN111" i="1" s="1"/>
  <c r="FN121" i="1" s="1"/>
  <c r="FN110" i="1"/>
  <c r="CG206" i="1"/>
  <c r="CG189" i="1"/>
  <c r="CG182" i="1"/>
  <c r="CG150" i="1"/>
  <c r="CG152" i="1"/>
  <c r="CG154" i="1"/>
  <c r="CG156" i="1"/>
  <c r="CG158" i="1"/>
  <c r="CG113" i="1"/>
  <c r="CG102" i="1"/>
  <c r="CG107" i="1"/>
  <c r="CG109" i="1" s="1"/>
  <c r="CG111" i="1" s="1"/>
  <c r="CG121" i="1" s="1"/>
  <c r="CG110" i="1"/>
  <c r="L206" i="1"/>
  <c r="L189" i="1"/>
  <c r="L182" i="1"/>
  <c r="L148" i="1"/>
  <c r="L150" i="1"/>
  <c r="L152" i="1" s="1"/>
  <c r="L110" i="1"/>
  <c r="L113" i="1"/>
  <c r="L102" i="1"/>
  <c r="L107" i="1"/>
  <c r="L109" i="1" s="1"/>
  <c r="L111" i="1" s="1"/>
  <c r="L121" i="1" s="1"/>
  <c r="DF206" i="1"/>
  <c r="DF189" i="1"/>
  <c r="DF182" i="1"/>
  <c r="DF150" i="1"/>
  <c r="DF152" i="1" s="1"/>
  <c r="DF148" i="1"/>
  <c r="DF113" i="1"/>
  <c r="DF102" i="1"/>
  <c r="DF107" i="1"/>
  <c r="DF109" i="1" s="1"/>
  <c r="DF111" i="1" s="1"/>
  <c r="DF121" i="1" s="1"/>
  <c r="DF110" i="1"/>
  <c r="FM206" i="1"/>
  <c r="FM189" i="1"/>
  <c r="FM182" i="1"/>
  <c r="FM148" i="1"/>
  <c r="FM113" i="1"/>
  <c r="FM102" i="1"/>
  <c r="FM107" i="1"/>
  <c r="FM109" i="1" s="1"/>
  <c r="FM110" i="1"/>
  <c r="CS206" i="1"/>
  <c r="CS189" i="1"/>
  <c r="CS182" i="1"/>
  <c r="CS150" i="1"/>
  <c r="CS152" i="1"/>
  <c r="CS154" i="1"/>
  <c r="CS156" i="1"/>
  <c r="CS158" i="1"/>
  <c r="CS113" i="1"/>
  <c r="CS102" i="1"/>
  <c r="CS107" i="1"/>
  <c r="CS109" i="1" s="1"/>
  <c r="CS111" i="1" s="1"/>
  <c r="CS121" i="1" s="1"/>
  <c r="CS110" i="1"/>
  <c r="X206" i="1"/>
  <c r="X189" i="1"/>
  <c r="X182" i="1"/>
  <c r="X150" i="1"/>
  <c r="X110" i="1"/>
  <c r="X113" i="1"/>
  <c r="X102" i="1"/>
  <c r="X107" i="1"/>
  <c r="X109" i="1" s="1"/>
  <c r="X111" i="1" s="1"/>
  <c r="X121" i="1" s="1"/>
  <c r="T206" i="1"/>
  <c r="T189" i="1"/>
  <c r="T182" i="1"/>
  <c r="T150" i="1"/>
  <c r="T107" i="1"/>
  <c r="T109" i="1" s="1"/>
  <c r="T111" i="1" s="1"/>
  <c r="T121" i="1" s="1"/>
  <c r="T110" i="1"/>
  <c r="T113" i="1"/>
  <c r="T102" i="1"/>
  <c r="EN206" i="1"/>
  <c r="EN189" i="1"/>
  <c r="EN182" i="1"/>
  <c r="EN148" i="1"/>
  <c r="EN152" i="1" s="1"/>
  <c r="EN150" i="1"/>
  <c r="EN110" i="1"/>
  <c r="EN113" i="1"/>
  <c r="EN102" i="1"/>
  <c r="EN107" i="1"/>
  <c r="EN109" i="1" s="1"/>
  <c r="EN111" i="1" s="1"/>
  <c r="EN121" i="1" s="1"/>
  <c r="CR206" i="1"/>
  <c r="CR189" i="1"/>
  <c r="CR182" i="1"/>
  <c r="CR150" i="1"/>
  <c r="CR152" i="1"/>
  <c r="CR154" i="1"/>
  <c r="CR156" i="1"/>
  <c r="CR110" i="1"/>
  <c r="CR113" i="1"/>
  <c r="CR102" i="1"/>
  <c r="CR107" i="1"/>
  <c r="CR109" i="1" s="1"/>
  <c r="CR158" i="1"/>
  <c r="AV206" i="1"/>
  <c r="AV189" i="1"/>
  <c r="AV182" i="1"/>
  <c r="AV150" i="1"/>
  <c r="AV110" i="1"/>
  <c r="AV113" i="1"/>
  <c r="AV102" i="1"/>
  <c r="AV107" i="1"/>
  <c r="AV109" i="1" s="1"/>
  <c r="AT206" i="1"/>
  <c r="AT189" i="1"/>
  <c r="AT182" i="1"/>
  <c r="AT148" i="1"/>
  <c r="AT110" i="1"/>
  <c r="AT113" i="1"/>
  <c r="AT102" i="1"/>
  <c r="AT107" i="1"/>
  <c r="AT109" i="1" s="1"/>
  <c r="EY206" i="1"/>
  <c r="EY189" i="1"/>
  <c r="EY182" i="1"/>
  <c r="EY148" i="1"/>
  <c r="EY150" i="1"/>
  <c r="EY152" i="1"/>
  <c r="EY110" i="1"/>
  <c r="EY113" i="1"/>
  <c r="EY102" i="1"/>
  <c r="EY107" i="1"/>
  <c r="EY109" i="1" s="1"/>
  <c r="EY111" i="1" s="1"/>
  <c r="EY121" i="1" s="1"/>
  <c r="DC206" i="1"/>
  <c r="DC189" i="1"/>
  <c r="DC182" i="1"/>
  <c r="DC158" i="1"/>
  <c r="DC150" i="1"/>
  <c r="DC152" i="1"/>
  <c r="DC154" i="1"/>
  <c r="DC156" i="1"/>
  <c r="DC110" i="1"/>
  <c r="DC113" i="1"/>
  <c r="DC102" i="1"/>
  <c r="DC107" i="1"/>
  <c r="DC109" i="1" s="1"/>
  <c r="BG206" i="1"/>
  <c r="BG189" i="1"/>
  <c r="BG182" i="1"/>
  <c r="BG148" i="1"/>
  <c r="BG152" i="1" s="1"/>
  <c r="BG150" i="1"/>
  <c r="BG110" i="1"/>
  <c r="BG113" i="1"/>
  <c r="BG102" i="1"/>
  <c r="BG107" i="1"/>
  <c r="BG109" i="1" s="1"/>
  <c r="BG111" i="1" s="1"/>
  <c r="BG121" i="1" s="1"/>
  <c r="DZ206" i="1"/>
  <c r="DZ189" i="1"/>
  <c r="DZ182" i="1"/>
  <c r="DZ148" i="1"/>
  <c r="DZ110" i="1"/>
  <c r="DZ113" i="1"/>
  <c r="DZ102" i="1"/>
  <c r="DZ107" i="1"/>
  <c r="DZ109" i="1" s="1"/>
  <c r="DZ111" i="1" s="1"/>
  <c r="DZ121" i="1" s="1"/>
  <c r="BZ119" i="1"/>
  <c r="BZ116" i="1"/>
  <c r="AQ119" i="1"/>
  <c r="AQ116" i="1"/>
  <c r="BA116" i="1"/>
  <c r="BA119" i="1"/>
  <c r="EJ119" i="1"/>
  <c r="EJ116" i="1"/>
  <c r="CC119" i="1"/>
  <c r="CC116" i="1"/>
  <c r="V116" i="1"/>
  <c r="V119" i="1"/>
  <c r="FJ116" i="1"/>
  <c r="FJ119" i="1"/>
  <c r="DO116" i="1"/>
  <c r="DO119" i="1"/>
  <c r="BT116" i="1"/>
  <c r="BT119" i="1"/>
  <c r="Y116" i="1"/>
  <c r="Y119" i="1"/>
  <c r="FM116" i="1"/>
  <c r="FM119" i="1"/>
  <c r="ED116" i="1"/>
  <c r="ED119" i="1"/>
  <c r="CI116" i="1"/>
  <c r="CI119" i="1"/>
  <c r="AN116" i="1"/>
  <c r="AN119" i="1"/>
  <c r="DX206" i="1"/>
  <c r="DX189" i="1"/>
  <c r="DX182" i="1"/>
  <c r="DX156" i="1"/>
  <c r="DX158" i="1"/>
  <c r="DX150" i="1"/>
  <c r="DX152" i="1"/>
  <c r="DX107" i="1"/>
  <c r="DX109" i="1" s="1"/>
  <c r="DX111" i="1" s="1"/>
  <c r="DX121" i="1" s="1"/>
  <c r="DX154" i="1"/>
  <c r="DX110" i="1"/>
  <c r="DX113" i="1"/>
  <c r="DX102" i="1"/>
  <c r="N206" i="1"/>
  <c r="N189" i="1"/>
  <c r="N182" i="1"/>
  <c r="N113" i="1"/>
  <c r="N102" i="1"/>
  <c r="N107" i="1"/>
  <c r="N109" i="1" s="1"/>
  <c r="N148" i="1"/>
  <c r="N110" i="1"/>
  <c r="EK206" i="1"/>
  <c r="EK189" i="1"/>
  <c r="EK182" i="1"/>
  <c r="EK148" i="1"/>
  <c r="EK107" i="1"/>
  <c r="EK109" i="1" s="1"/>
  <c r="EK110" i="1"/>
  <c r="EK113" i="1"/>
  <c r="EK102" i="1"/>
  <c r="BQ206" i="1"/>
  <c r="BQ189" i="1"/>
  <c r="BQ182" i="1"/>
  <c r="BQ148" i="1"/>
  <c r="BQ107" i="1"/>
  <c r="BQ109" i="1" s="1"/>
  <c r="BQ111" i="1" s="1"/>
  <c r="BQ121" i="1" s="1"/>
  <c r="BQ110" i="1"/>
  <c r="BQ113" i="1"/>
  <c r="BQ102" i="1"/>
  <c r="EX206" i="1"/>
  <c r="EX189" i="1"/>
  <c r="EX182" i="1"/>
  <c r="EX150" i="1"/>
  <c r="EX110" i="1"/>
  <c r="EX113" i="1"/>
  <c r="EX102" i="1"/>
  <c r="EX107" i="1"/>
  <c r="EX109" i="1" s="1"/>
  <c r="EX111" i="1" s="1"/>
  <c r="EX121" i="1" s="1"/>
  <c r="DL206" i="1"/>
  <c r="DL189" i="1"/>
  <c r="DL182" i="1"/>
  <c r="DL148" i="1"/>
  <c r="DL152" i="1" s="1"/>
  <c r="DL150" i="1"/>
  <c r="DL107" i="1"/>
  <c r="DL109" i="1" s="1"/>
  <c r="DL110" i="1"/>
  <c r="DL113" i="1"/>
  <c r="DL102" i="1"/>
  <c r="Y142" i="1"/>
  <c r="CP206" i="1"/>
  <c r="CP189" i="1"/>
  <c r="CP182" i="1"/>
  <c r="CP148" i="1"/>
  <c r="CP152" i="1" s="1"/>
  <c r="CP150" i="1"/>
  <c r="CP110" i="1"/>
  <c r="CP113" i="1"/>
  <c r="CP102" i="1"/>
  <c r="CP107" i="1"/>
  <c r="CP109" i="1" s="1"/>
  <c r="EP206" i="1"/>
  <c r="EP189" i="1"/>
  <c r="EP182" i="1"/>
  <c r="EP150" i="1"/>
  <c r="EP152" i="1"/>
  <c r="EP154" i="1"/>
  <c r="EP156" i="1"/>
  <c r="EP158" i="1"/>
  <c r="EP113" i="1"/>
  <c r="EP102" i="1"/>
  <c r="EP107" i="1"/>
  <c r="EP109" i="1" s="1"/>
  <c r="EP110" i="1"/>
  <c r="DR206" i="1"/>
  <c r="DR189" i="1"/>
  <c r="DR182" i="1"/>
  <c r="DR150" i="1"/>
  <c r="DR152" i="1" s="1"/>
  <c r="DR113" i="1"/>
  <c r="DR102" i="1"/>
  <c r="DR107" i="1"/>
  <c r="DR109" i="1" s="1"/>
  <c r="DR110" i="1"/>
  <c r="DR148" i="1"/>
  <c r="AF206" i="1"/>
  <c r="AF189" i="1"/>
  <c r="AF182" i="1"/>
  <c r="AF150" i="1"/>
  <c r="AF107" i="1"/>
  <c r="AF109" i="1" s="1"/>
  <c r="AF110" i="1"/>
  <c r="AF113" i="1"/>
  <c r="AF102" i="1"/>
  <c r="FT144" i="1"/>
  <c r="FT146" i="1" s="1"/>
  <c r="BF312" i="1"/>
  <c r="BF172" i="1"/>
  <c r="BF180" i="1" s="1"/>
  <c r="BF225" i="1" s="1"/>
  <c r="F5" i="2"/>
  <c r="D17" i="2" s="1"/>
  <c r="F4" i="2"/>
  <c r="D16" i="2" s="1"/>
  <c r="D127" i="2" s="1"/>
  <c r="F3" i="2"/>
  <c r="D14" i="2" s="1"/>
  <c r="D130" i="2" s="1"/>
  <c r="I24" i="2" s="1"/>
  <c r="F2" i="2"/>
  <c r="D13" i="2" s="1"/>
  <c r="D126" i="2" s="1"/>
  <c r="D128" i="2" s="1"/>
  <c r="D129" i="2" s="1"/>
  <c r="DZ144" i="1"/>
  <c r="DZ146" i="1" s="1"/>
  <c r="EK144" i="1"/>
  <c r="EK146" i="1" s="1"/>
  <c r="CO144" i="1"/>
  <c r="CO146" i="1" s="1"/>
  <c r="AS144" i="1"/>
  <c r="AS146" i="1" s="1"/>
  <c r="DM312" i="1"/>
  <c r="DM172" i="1"/>
  <c r="DM180" i="1" s="1"/>
  <c r="DM225" i="1" s="1"/>
  <c r="AS312" i="1"/>
  <c r="AS172" i="1"/>
  <c r="AS180" i="1" s="1"/>
  <c r="AS225" i="1" s="1"/>
  <c r="DL312" i="1"/>
  <c r="DL172" i="1"/>
  <c r="DL175" i="1"/>
  <c r="AR312" i="1"/>
  <c r="AR172" i="1"/>
  <c r="AR180" i="1" s="1"/>
  <c r="AR225" i="1" s="1"/>
  <c r="AR175" i="1"/>
  <c r="CW144" i="1"/>
  <c r="CW146" i="1" s="1"/>
  <c r="EA190" i="1"/>
  <c r="EA140" i="1"/>
  <c r="EA144" i="1" s="1"/>
  <c r="EA146" i="1" s="1"/>
  <c r="EA142" i="1"/>
  <c r="DV312" i="1"/>
  <c r="DV172" i="1"/>
  <c r="DV180" i="1" s="1"/>
  <c r="DV225" i="1" s="1"/>
  <c r="BB312" i="1"/>
  <c r="BB172" i="1"/>
  <c r="BB180" i="1" s="1"/>
  <c r="BB225" i="1" s="1"/>
  <c r="BS140" i="1"/>
  <c r="FO312" i="1"/>
  <c r="FO175" i="1"/>
  <c r="FO172" i="1"/>
  <c r="CU312" i="1"/>
  <c r="CU175" i="1"/>
  <c r="CU172" i="1"/>
  <c r="AA312" i="1"/>
  <c r="AA175" i="1"/>
  <c r="AA172" i="1"/>
  <c r="AA180" i="1" s="1"/>
  <c r="AA225" i="1" s="1"/>
  <c r="FV144" i="1"/>
  <c r="FV146" i="1" s="1"/>
  <c r="FL312" i="1"/>
  <c r="FL172" i="1"/>
  <c r="FL180" i="1" s="1"/>
  <c r="FL225" i="1" s="1"/>
  <c r="CR312" i="1"/>
  <c r="CR172" i="1"/>
  <c r="CR180" i="1" s="1"/>
  <c r="CR225" i="1" s="1"/>
  <c r="X312" i="1"/>
  <c r="X172" i="1"/>
  <c r="X180" i="1" s="1"/>
  <c r="X225" i="1" s="1"/>
  <c r="FW312" i="1"/>
  <c r="FW172" i="1"/>
  <c r="FW180" i="1" s="1"/>
  <c r="FW225" i="1" s="1"/>
  <c r="DC312" i="1"/>
  <c r="DC172" i="1"/>
  <c r="DC180" i="1" s="1"/>
  <c r="DC225" i="1" s="1"/>
  <c r="AI312" i="1"/>
  <c r="AI172" i="1"/>
  <c r="AI180" i="1" s="1"/>
  <c r="AI225" i="1" s="1"/>
  <c r="EL206" i="1"/>
  <c r="EL189" i="1"/>
  <c r="EL182" i="1"/>
  <c r="EL148" i="1"/>
  <c r="EL150" i="1"/>
  <c r="EL152" i="1"/>
  <c r="EL110" i="1"/>
  <c r="EL113" i="1"/>
  <c r="EL102" i="1"/>
  <c r="EL107" i="1"/>
  <c r="EL109" i="1" s="1"/>
  <c r="EL111" i="1" s="1"/>
  <c r="EL121" i="1" s="1"/>
  <c r="BB206" i="1"/>
  <c r="BB189" i="1"/>
  <c r="BB182" i="1"/>
  <c r="BB148" i="1"/>
  <c r="BB102" i="1"/>
  <c r="BB107" i="1"/>
  <c r="BB109" i="1" s="1"/>
  <c r="BB111" i="1" s="1"/>
  <c r="BB121" i="1" s="1"/>
  <c r="BB110" i="1"/>
  <c r="BB113" i="1"/>
  <c r="EF206" i="1"/>
  <c r="EF182" i="1"/>
  <c r="EF189" i="1"/>
  <c r="EF152" i="1"/>
  <c r="EF148" i="1"/>
  <c r="EF102" i="1"/>
  <c r="EF107" i="1"/>
  <c r="EF109" i="1" s="1"/>
  <c r="EF111" i="1" s="1"/>
  <c r="EF121" i="1" s="1"/>
  <c r="EF150" i="1"/>
  <c r="EF110" i="1"/>
  <c r="EF113" i="1"/>
  <c r="FF206" i="1"/>
  <c r="FF189" i="1"/>
  <c r="FF182" i="1"/>
  <c r="FF150" i="1"/>
  <c r="FF102" i="1"/>
  <c r="FF107" i="1"/>
  <c r="FF109" i="1" s="1"/>
  <c r="FF111" i="1" s="1"/>
  <c r="FF121" i="1" s="1"/>
  <c r="FF110" i="1"/>
  <c r="FF113" i="1"/>
  <c r="P206" i="1"/>
  <c r="P189" i="1"/>
  <c r="P182" i="1"/>
  <c r="P102" i="1"/>
  <c r="P150" i="1"/>
  <c r="P107" i="1"/>
  <c r="P109" i="1" s="1"/>
  <c r="P111" i="1" s="1"/>
  <c r="P121" i="1" s="1"/>
  <c r="P110" i="1"/>
  <c r="P113" i="1"/>
  <c r="CL119" i="1"/>
  <c r="CL116" i="1"/>
  <c r="BC119" i="1"/>
  <c r="BC116" i="1"/>
  <c r="H119" i="1"/>
  <c r="H116" i="1"/>
  <c r="EV119" i="1"/>
  <c r="EV116" i="1"/>
  <c r="CO119" i="1"/>
  <c r="CO116" i="1"/>
  <c r="AH116" i="1"/>
  <c r="AH119" i="1"/>
  <c r="FV116" i="1"/>
  <c r="FV119" i="1"/>
  <c r="EA116" i="1"/>
  <c r="EA119" i="1"/>
  <c r="CF116" i="1"/>
  <c r="CF119" i="1"/>
  <c r="AK116" i="1"/>
  <c r="AK119" i="1"/>
  <c r="CK116" i="1"/>
  <c r="CK119" i="1"/>
  <c r="EP116" i="1"/>
  <c r="EP119" i="1"/>
  <c r="CU116" i="1"/>
  <c r="CU119" i="1"/>
  <c r="AZ116" i="1"/>
  <c r="AZ119" i="1"/>
  <c r="AN206" i="1"/>
  <c r="AN182" i="1"/>
  <c r="AN189" i="1"/>
  <c r="AN152" i="1"/>
  <c r="AN154" i="1"/>
  <c r="AN156" i="1"/>
  <c r="AN158" i="1"/>
  <c r="AN150" i="1"/>
  <c r="AN102" i="1"/>
  <c r="AN107" i="1"/>
  <c r="AN109" i="1" s="1"/>
  <c r="AN110" i="1"/>
  <c r="AN113" i="1"/>
  <c r="CY189" i="1"/>
  <c r="CY206" i="1"/>
  <c r="CY182" i="1"/>
  <c r="CY150" i="1"/>
  <c r="CY102" i="1"/>
  <c r="CY107" i="1"/>
  <c r="CY109" i="1" s="1"/>
  <c r="CY111" i="1" s="1"/>
  <c r="CY121" i="1" s="1"/>
  <c r="CY110" i="1"/>
  <c r="CY113" i="1"/>
  <c r="DQ144" i="1"/>
  <c r="DQ146" i="1" s="1"/>
  <c r="BU144" i="1"/>
  <c r="BU146" i="1" s="1"/>
  <c r="Y140" i="1"/>
  <c r="Y144" i="1" s="1"/>
  <c r="Y146" i="1" s="1"/>
  <c r="FS189" i="1"/>
  <c r="FS182" i="1"/>
  <c r="FS206" i="1"/>
  <c r="FS154" i="1"/>
  <c r="FS156" i="1"/>
  <c r="FS158" i="1"/>
  <c r="FS150" i="1"/>
  <c r="FS152" i="1"/>
  <c r="FS102" i="1"/>
  <c r="FS107" i="1"/>
  <c r="FS109" i="1" s="1"/>
  <c r="FS111" i="1" s="1"/>
  <c r="FS121" i="1" s="1"/>
  <c r="FS110" i="1"/>
  <c r="FS113" i="1"/>
  <c r="CM189" i="1"/>
  <c r="CM206" i="1"/>
  <c r="CM182" i="1"/>
  <c r="CM148" i="1"/>
  <c r="CM102" i="1"/>
  <c r="CM107" i="1"/>
  <c r="CM109" i="1" s="1"/>
  <c r="CM110" i="1"/>
  <c r="CM113" i="1"/>
  <c r="F206" i="1"/>
  <c r="F189" i="1"/>
  <c r="F182" i="1"/>
  <c r="F148" i="1"/>
  <c r="F102" i="1"/>
  <c r="F107" i="1"/>
  <c r="F109" i="1" s="1"/>
  <c r="F111" i="1" s="1"/>
  <c r="F121" i="1" s="1"/>
  <c r="F110" i="1"/>
  <c r="F113" i="1"/>
  <c r="BM206" i="1"/>
  <c r="BM182" i="1"/>
  <c r="BM189" i="1"/>
  <c r="BM150" i="1"/>
  <c r="BM102" i="1"/>
  <c r="BM107" i="1"/>
  <c r="BM109" i="1" s="1"/>
  <c r="BM110" i="1"/>
  <c r="BM113" i="1"/>
  <c r="ER206" i="1"/>
  <c r="ER182" i="1"/>
  <c r="ER189" i="1"/>
  <c r="ER152" i="1"/>
  <c r="ER154" i="1"/>
  <c r="ER156" i="1"/>
  <c r="ER158" i="1"/>
  <c r="ER102" i="1"/>
  <c r="ER107" i="1"/>
  <c r="ER109" i="1" s="1"/>
  <c r="ER150" i="1"/>
  <c r="ER110" i="1"/>
  <c r="ER113" i="1"/>
  <c r="EG206" i="1"/>
  <c r="EG182" i="1"/>
  <c r="EG189" i="1"/>
  <c r="EG150" i="1"/>
  <c r="EG102" i="1"/>
  <c r="EG107" i="1"/>
  <c r="EG109" i="1" s="1"/>
  <c r="EG110" i="1"/>
  <c r="EG113" i="1"/>
  <c r="BA206" i="1"/>
  <c r="BA189" i="1"/>
  <c r="BA182" i="1"/>
  <c r="BA152" i="1"/>
  <c r="BA148" i="1"/>
  <c r="BA150" i="1"/>
  <c r="BA102" i="1"/>
  <c r="BA107" i="1"/>
  <c r="BA109" i="1" s="1"/>
  <c r="BA110" i="1"/>
  <c r="BA113" i="1"/>
  <c r="BQ312" i="1"/>
  <c r="BQ172" i="1"/>
  <c r="F312" i="1"/>
  <c r="F172" i="1"/>
  <c r="AY312" i="1"/>
  <c r="AY175" i="1"/>
  <c r="AY172" i="1"/>
  <c r="AY180" i="1" s="1"/>
  <c r="AY225" i="1" s="1"/>
  <c r="EA312" i="1"/>
  <c r="EA172" i="1"/>
  <c r="EA180" i="1" s="1"/>
  <c r="EA225" i="1" s="1"/>
  <c r="CD206" i="1"/>
  <c r="CD189" i="1"/>
  <c r="CD182" i="1"/>
  <c r="CD158" i="1"/>
  <c r="CD150" i="1"/>
  <c r="CD152" i="1"/>
  <c r="CD154" i="1"/>
  <c r="CD110" i="1"/>
  <c r="CD156" i="1"/>
  <c r="CD113" i="1"/>
  <c r="CD102" i="1"/>
  <c r="CD107" i="1"/>
  <c r="CD109" i="1" s="1"/>
  <c r="CD111" i="1" s="1"/>
  <c r="CD121" i="1" s="1"/>
  <c r="V206" i="1"/>
  <c r="V189" i="1"/>
  <c r="V182" i="1"/>
  <c r="V150" i="1"/>
  <c r="V110" i="1"/>
  <c r="V113" i="1"/>
  <c r="V102" i="1"/>
  <c r="V107" i="1"/>
  <c r="V109" i="1" s="1"/>
  <c r="V111" i="1" s="1"/>
  <c r="V121" i="1" s="1"/>
  <c r="AX206" i="1"/>
  <c r="AX189" i="1"/>
  <c r="AX182" i="1"/>
  <c r="AX150" i="1"/>
  <c r="AX113" i="1"/>
  <c r="AX102" i="1"/>
  <c r="AX107" i="1"/>
  <c r="AX109" i="1" s="1"/>
  <c r="AX111" i="1" s="1"/>
  <c r="AX121" i="1" s="1"/>
  <c r="AX110" i="1"/>
  <c r="DO206" i="1"/>
  <c r="DO189" i="1"/>
  <c r="DO182" i="1"/>
  <c r="DO148" i="1"/>
  <c r="DO150" i="1"/>
  <c r="DO152" i="1" s="1"/>
  <c r="DO110" i="1"/>
  <c r="DO113" i="1"/>
  <c r="DO102" i="1"/>
  <c r="DO107" i="1"/>
  <c r="DO109" i="1" s="1"/>
  <c r="AR206" i="1"/>
  <c r="AR189" i="1"/>
  <c r="AR182" i="1"/>
  <c r="AR148" i="1"/>
  <c r="AR107" i="1"/>
  <c r="AR109" i="1" s="1"/>
  <c r="AR111" i="1" s="1"/>
  <c r="AR121" i="1" s="1"/>
  <c r="AR110" i="1"/>
  <c r="AR113" i="1"/>
  <c r="AR102" i="1"/>
  <c r="G119" i="1"/>
  <c r="G116" i="1"/>
  <c r="AS119" i="1"/>
  <c r="AS116" i="1"/>
  <c r="DZ116" i="1"/>
  <c r="DZ119" i="1"/>
  <c r="EC116" i="1"/>
  <c r="EC119" i="1"/>
  <c r="EW206" i="1"/>
  <c r="EW189" i="1"/>
  <c r="EW148" i="1"/>
  <c r="EW182" i="1"/>
  <c r="EW107" i="1"/>
  <c r="EW109" i="1" s="1"/>
  <c r="EW110" i="1"/>
  <c r="EW113" i="1"/>
  <c r="EW102" i="1"/>
  <c r="BJ206" i="1"/>
  <c r="BJ189" i="1"/>
  <c r="BJ182" i="1"/>
  <c r="BJ113" i="1"/>
  <c r="BJ148" i="1"/>
  <c r="BJ102" i="1"/>
  <c r="BJ107" i="1"/>
  <c r="BJ109" i="1" s="1"/>
  <c r="BJ111" i="1" s="1"/>
  <c r="BJ121" i="1" s="1"/>
  <c r="BJ110" i="1"/>
  <c r="BR312" i="1"/>
  <c r="BR172" i="1"/>
  <c r="BR180" i="1" s="1"/>
  <c r="BR225" i="1" s="1"/>
  <c r="EI312" i="1"/>
  <c r="EI172" i="1"/>
  <c r="EI175" i="1"/>
  <c r="BO312" i="1"/>
  <c r="BO172" i="1"/>
  <c r="BO175" i="1"/>
  <c r="DB312" i="1"/>
  <c r="DB172" i="1"/>
  <c r="DB180" i="1" s="1"/>
  <c r="DB225" i="1" s="1"/>
  <c r="CQ190" i="1"/>
  <c r="CQ140" i="1"/>
  <c r="CQ142" i="1"/>
  <c r="CV144" i="1"/>
  <c r="CV146" i="1" s="1"/>
  <c r="DI312" i="1"/>
  <c r="DI172" i="1"/>
  <c r="DI175" i="1"/>
  <c r="AO312" i="1"/>
  <c r="AO172" i="1"/>
  <c r="AO175" i="1"/>
  <c r="FH140" i="1"/>
  <c r="FH144" i="1" s="1"/>
  <c r="FH146" i="1" s="1"/>
  <c r="FP312" i="1"/>
  <c r="FP172" i="1"/>
  <c r="FP180" i="1" s="1"/>
  <c r="FP225" i="1" s="1"/>
  <c r="CV312" i="1"/>
  <c r="CV172" i="1"/>
  <c r="CV180" i="1" s="1"/>
  <c r="CV225" i="1" s="1"/>
  <c r="AB312" i="1"/>
  <c r="AB172" i="1"/>
  <c r="AB180" i="1" s="1"/>
  <c r="AB225" i="1" s="1"/>
  <c r="EY190" i="1"/>
  <c r="EY140" i="1"/>
  <c r="EY144" i="1" s="1"/>
  <c r="EY146" i="1" s="1"/>
  <c r="EY142" i="1"/>
  <c r="AX142" i="1"/>
  <c r="AX144" i="1" s="1"/>
  <c r="AX146" i="1" s="1"/>
  <c r="DF312" i="1"/>
  <c r="DF172" i="1"/>
  <c r="DF180" i="1" s="1"/>
  <c r="DF225" i="1" s="1"/>
  <c r="AL312" i="1"/>
  <c r="AL172" i="1"/>
  <c r="AL180" i="1" s="1"/>
  <c r="AL225" i="1" s="1"/>
  <c r="FM312" i="1"/>
  <c r="FM172" i="1"/>
  <c r="FM180" i="1" s="1"/>
  <c r="FM225" i="1" s="1"/>
  <c r="FM175" i="1"/>
  <c r="CS312" i="1"/>
  <c r="CS172" i="1"/>
  <c r="CS180" i="1" s="1"/>
  <c r="CS225" i="1" s="1"/>
  <c r="CS175" i="1"/>
  <c r="Y312" i="1"/>
  <c r="Y172" i="1"/>
  <c r="Y175" i="1"/>
  <c r="L142" i="1"/>
  <c r="AB206" i="1"/>
  <c r="AB189" i="1"/>
  <c r="AB182" i="1"/>
  <c r="AB148" i="1"/>
  <c r="AB102" i="1"/>
  <c r="AB107" i="1"/>
  <c r="AB109" i="1" s="1"/>
  <c r="AB111" i="1" s="1"/>
  <c r="AB121" i="1" s="1"/>
  <c r="AB110" i="1"/>
  <c r="AB113" i="1"/>
  <c r="EE206" i="1"/>
  <c r="EE189" i="1"/>
  <c r="EE182" i="1"/>
  <c r="EE150" i="1"/>
  <c r="EE113" i="1"/>
  <c r="EE102" i="1"/>
  <c r="EE107" i="1"/>
  <c r="EE109" i="1" s="1"/>
  <c r="EE110" i="1"/>
  <c r="CI206" i="1"/>
  <c r="CI189" i="1"/>
  <c r="CI182" i="1"/>
  <c r="CI150" i="1"/>
  <c r="CI148" i="1"/>
  <c r="CI152" i="1" s="1"/>
  <c r="CI113" i="1"/>
  <c r="CI102" i="1"/>
  <c r="CI107" i="1"/>
  <c r="CI109" i="1" s="1"/>
  <c r="CI111" i="1" s="1"/>
  <c r="CI121" i="1" s="1"/>
  <c r="CI110" i="1"/>
  <c r="AM206" i="1"/>
  <c r="AM189" i="1"/>
  <c r="AM182" i="1"/>
  <c r="AM150" i="1"/>
  <c r="AM113" i="1"/>
  <c r="AM102" i="1"/>
  <c r="AM107" i="1"/>
  <c r="AM109" i="1" s="1"/>
  <c r="AM111" i="1" s="1"/>
  <c r="AM121" i="1" s="1"/>
  <c r="AM110" i="1"/>
  <c r="CX119" i="1"/>
  <c r="CX116" i="1"/>
  <c r="BO119" i="1"/>
  <c r="BO116" i="1"/>
  <c r="T119" i="1"/>
  <c r="T116" i="1"/>
  <c r="FH119" i="1"/>
  <c r="FH116" i="1"/>
  <c r="DA119" i="1"/>
  <c r="DA116" i="1"/>
  <c r="AT116" i="1"/>
  <c r="AT119" i="1"/>
  <c r="EG116" i="1"/>
  <c r="EG119" i="1"/>
  <c r="EM116" i="1"/>
  <c r="EM119" i="1"/>
  <c r="CR116" i="1"/>
  <c r="CR119" i="1"/>
  <c r="AW116" i="1"/>
  <c r="AW119" i="1"/>
  <c r="N116" i="1"/>
  <c r="N119" i="1"/>
  <c r="FB116" i="1"/>
  <c r="FB119" i="1"/>
  <c r="DG116" i="1"/>
  <c r="DG119" i="1"/>
  <c r="BL116" i="1"/>
  <c r="BL119" i="1"/>
  <c r="DA206" i="1"/>
  <c r="DA182" i="1"/>
  <c r="DA189" i="1"/>
  <c r="DA156" i="1"/>
  <c r="DA158" i="1"/>
  <c r="DA150" i="1"/>
  <c r="DA152" i="1"/>
  <c r="DA154" i="1"/>
  <c r="DA107" i="1"/>
  <c r="DA109" i="1" s="1"/>
  <c r="DA111" i="1" s="1"/>
  <c r="DA121" i="1" s="1"/>
  <c r="DA110" i="1"/>
  <c r="DA113" i="1"/>
  <c r="DA102" i="1"/>
  <c r="I206" i="1"/>
  <c r="I189" i="1"/>
  <c r="I148" i="1"/>
  <c r="I152" i="1" s="1"/>
  <c r="I182" i="1"/>
  <c r="I150" i="1"/>
  <c r="I107" i="1"/>
  <c r="I109" i="1" s="1"/>
  <c r="I111" i="1" s="1"/>
  <c r="I121" i="1" s="1"/>
  <c r="I110" i="1"/>
  <c r="I113" i="1"/>
  <c r="I102" i="1"/>
  <c r="BP312" i="1"/>
  <c r="BP172" i="1"/>
  <c r="BP180" i="1" s="1"/>
  <c r="BP225" i="1" s="1"/>
  <c r="BP175" i="1"/>
  <c r="BZ312" i="1"/>
  <c r="BZ172" i="1"/>
  <c r="BZ180" i="1" s="1"/>
  <c r="BZ225" i="1" s="1"/>
  <c r="BQ175" i="1"/>
  <c r="AN175" i="1"/>
  <c r="FU312" i="1"/>
  <c r="FU172" i="1"/>
  <c r="FU180" i="1" s="1"/>
  <c r="FU225" i="1" s="1"/>
  <c r="DA312" i="1"/>
  <c r="DA172" i="1"/>
  <c r="DA180" i="1" s="1"/>
  <c r="DA225" i="1" s="1"/>
  <c r="AG312" i="1"/>
  <c r="AG172" i="1"/>
  <c r="AG180" i="1" s="1"/>
  <c r="AG225" i="1" s="1"/>
  <c r="CZ144" i="1"/>
  <c r="CZ146" i="1" s="1"/>
  <c r="FT312" i="1"/>
  <c r="FT172" i="1"/>
  <c r="FT180" i="1" s="1"/>
  <c r="FT225" i="1" s="1"/>
  <c r="FT175" i="1"/>
  <c r="CZ312" i="1"/>
  <c r="CZ172" i="1"/>
  <c r="CZ180" i="1" s="1"/>
  <c r="CZ225" i="1" s="1"/>
  <c r="CZ175" i="1"/>
  <c r="AF312" i="1"/>
  <c r="AF172" i="1"/>
  <c r="AF180" i="1" s="1"/>
  <c r="AF225" i="1" s="1"/>
  <c r="AF175" i="1"/>
  <c r="BG190" i="1"/>
  <c r="BG140" i="1"/>
  <c r="BG142" i="1"/>
  <c r="EH144" i="1"/>
  <c r="EH146" i="1" s="1"/>
  <c r="CL144" i="1"/>
  <c r="CL146" i="1" s="1"/>
  <c r="AD144" i="1"/>
  <c r="AD146" i="1" s="1"/>
  <c r="DJ312" i="1"/>
  <c r="DJ172" i="1"/>
  <c r="DJ180" i="1" s="1"/>
  <c r="DJ225" i="1" s="1"/>
  <c r="AP312" i="1"/>
  <c r="AP172" i="1"/>
  <c r="AP180" i="1" s="1"/>
  <c r="AP225" i="1" s="1"/>
  <c r="AI144" i="1"/>
  <c r="AI146" i="1" s="1"/>
  <c r="T142" i="1"/>
  <c r="T144" i="1" s="1"/>
  <c r="T146" i="1" s="1"/>
  <c r="EF140" i="1"/>
  <c r="EF144" i="1" s="1"/>
  <c r="EF146" i="1" s="1"/>
  <c r="BX144" i="1"/>
  <c r="BX146" i="1" s="1"/>
  <c r="AB144" i="1"/>
  <c r="AB146" i="1" s="1"/>
  <c r="BA144" i="1"/>
  <c r="BA146" i="1" s="1"/>
  <c r="FC312" i="1"/>
  <c r="FC175" i="1"/>
  <c r="FC172" i="1"/>
  <c r="FC180" i="1" s="1"/>
  <c r="FC225" i="1" s="1"/>
  <c r="CI312" i="1"/>
  <c r="CI175" i="1"/>
  <c r="CI172" i="1"/>
  <c r="CI180" i="1" s="1"/>
  <c r="CI225" i="1" s="1"/>
  <c r="O312" i="1"/>
  <c r="O175" i="1"/>
  <c r="O172" i="1"/>
  <c r="DO190" i="1"/>
  <c r="DO140" i="1"/>
  <c r="DO144" i="1" s="1"/>
  <c r="DO146" i="1" s="1"/>
  <c r="DO142" i="1"/>
  <c r="AH142" i="1"/>
  <c r="AH144" i="1" s="1"/>
  <c r="AH146" i="1" s="1"/>
  <c r="AA144" i="1"/>
  <c r="AA146" i="1" s="1"/>
  <c r="FJ144" i="1"/>
  <c r="FJ146" i="1" s="1"/>
  <c r="FL144" i="1"/>
  <c r="FL146" i="1" s="1"/>
  <c r="DP144" i="1"/>
  <c r="DP146" i="1" s="1"/>
  <c r="BH144" i="1"/>
  <c r="BH146" i="1" s="1"/>
  <c r="L140" i="1"/>
  <c r="L144" i="1" s="1"/>
  <c r="L146" i="1" s="1"/>
  <c r="EZ312" i="1"/>
  <c r="EZ172" i="1"/>
  <c r="EZ180" i="1" s="1"/>
  <c r="EZ225" i="1" s="1"/>
  <c r="CF312" i="1"/>
  <c r="CF172" i="1"/>
  <c r="CF180" i="1" s="1"/>
  <c r="CF225" i="1" s="1"/>
  <c r="L312" i="1"/>
  <c r="L172" i="1"/>
  <c r="L180" i="1" s="1"/>
  <c r="L225" i="1" s="1"/>
  <c r="J144" i="1"/>
  <c r="J146" i="1" s="1"/>
  <c r="FK312" i="1"/>
  <c r="FK172" i="1"/>
  <c r="FK180" i="1" s="1"/>
  <c r="FK225" i="1" s="1"/>
  <c r="CQ312" i="1"/>
  <c r="CQ172" i="1"/>
  <c r="CQ180" i="1" s="1"/>
  <c r="CQ225" i="1" s="1"/>
  <c r="W312" i="1"/>
  <c r="W172" i="1"/>
  <c r="W180" i="1" s="1"/>
  <c r="W225" i="1" s="1"/>
  <c r="EJ206" i="1"/>
  <c r="EJ189" i="1"/>
  <c r="EJ182" i="1"/>
  <c r="EJ148" i="1"/>
  <c r="EJ150" i="1"/>
  <c r="EJ152" i="1" s="1"/>
  <c r="EJ107" i="1"/>
  <c r="EJ109" i="1" s="1"/>
  <c r="EJ110" i="1"/>
  <c r="EJ113" i="1"/>
  <c r="EJ102" i="1"/>
  <c r="Z206" i="1"/>
  <c r="Z189" i="1"/>
  <c r="Z182" i="1"/>
  <c r="Z150" i="1"/>
  <c r="Z152" i="1"/>
  <c r="Z154" i="1"/>
  <c r="Z156" i="1"/>
  <c r="Z158" i="1"/>
  <c r="Z113" i="1"/>
  <c r="Z102" i="1"/>
  <c r="Z107" i="1"/>
  <c r="Z109" i="1" s="1"/>
  <c r="Z111" i="1" s="1"/>
  <c r="Z121" i="1" s="1"/>
  <c r="Z110" i="1"/>
  <c r="BI206" i="1"/>
  <c r="BI189" i="1"/>
  <c r="BI182" i="1"/>
  <c r="BI150" i="1"/>
  <c r="BI113" i="1"/>
  <c r="BI102" i="1"/>
  <c r="BI107" i="1"/>
  <c r="BI109" i="1" s="1"/>
  <c r="BI110" i="1"/>
  <c r="K206" i="1"/>
  <c r="K189" i="1"/>
  <c r="K182" i="1"/>
  <c r="K150" i="1"/>
  <c r="K110" i="1"/>
  <c r="K113" i="1"/>
  <c r="K102" i="1"/>
  <c r="K107" i="1"/>
  <c r="K109" i="1" s="1"/>
  <c r="K111" i="1" s="1"/>
  <c r="K121" i="1" s="1"/>
  <c r="CB206" i="1"/>
  <c r="CB189" i="1"/>
  <c r="CB182" i="1"/>
  <c r="CB148" i="1"/>
  <c r="CB107" i="1"/>
  <c r="CB109" i="1" s="1"/>
  <c r="CB111" i="1" s="1"/>
  <c r="CB121" i="1" s="1"/>
  <c r="CB110" i="1"/>
  <c r="CB113" i="1"/>
  <c r="CB102" i="1"/>
  <c r="FA206" i="1"/>
  <c r="FA189" i="1"/>
  <c r="FA182" i="1"/>
  <c r="FA148" i="1"/>
  <c r="FA113" i="1"/>
  <c r="FA102" i="1"/>
  <c r="FA107" i="1"/>
  <c r="FA109" i="1" s="1"/>
  <c r="FA111" i="1" s="1"/>
  <c r="FA121" i="1" s="1"/>
  <c r="FA110" i="1"/>
  <c r="BU206" i="1"/>
  <c r="BU189" i="1"/>
  <c r="BU182" i="1"/>
  <c r="BU150" i="1"/>
  <c r="BU152" i="1"/>
  <c r="BU154" i="1"/>
  <c r="BU156" i="1"/>
  <c r="BU158" i="1"/>
  <c r="BU113" i="1"/>
  <c r="BU102" i="1"/>
  <c r="BU107" i="1"/>
  <c r="BU109" i="1" s="1"/>
  <c r="BU110" i="1"/>
  <c r="AI206" i="1"/>
  <c r="AI189" i="1"/>
  <c r="AI182" i="1"/>
  <c r="AI150" i="1"/>
  <c r="AI110" i="1"/>
  <c r="AI113" i="1"/>
  <c r="AI102" i="1"/>
  <c r="AI107" i="1"/>
  <c r="AI109" i="1" s="1"/>
  <c r="AI111" i="1" s="1"/>
  <c r="AI121" i="1" s="1"/>
  <c r="DB206" i="1"/>
  <c r="DB189" i="1"/>
  <c r="DB182" i="1"/>
  <c r="DB158" i="1"/>
  <c r="DB150" i="1"/>
  <c r="DB152" i="1"/>
  <c r="DB154" i="1"/>
  <c r="DB156" i="1"/>
  <c r="DB110" i="1"/>
  <c r="DB113" i="1"/>
  <c r="DB102" i="1"/>
  <c r="DB107" i="1"/>
  <c r="DB109" i="1" s="1"/>
  <c r="DB111" i="1" s="1"/>
  <c r="DB121" i="1" s="1"/>
  <c r="FX206" i="1"/>
  <c r="FX189" i="1"/>
  <c r="FX182" i="1"/>
  <c r="FX150" i="1"/>
  <c r="FX110" i="1"/>
  <c r="FX113" i="1"/>
  <c r="FX102" i="1"/>
  <c r="FX107" i="1"/>
  <c r="FX109" i="1" s="1"/>
  <c r="FX111" i="1" s="1"/>
  <c r="FX121" i="1" s="1"/>
  <c r="EB206" i="1"/>
  <c r="EB189" i="1"/>
  <c r="EB182" i="1"/>
  <c r="EB148" i="1"/>
  <c r="EB150" i="1"/>
  <c r="EB152" i="1" s="1"/>
  <c r="EB110" i="1"/>
  <c r="EB113" i="1"/>
  <c r="EB102" i="1"/>
  <c r="EB107" i="1"/>
  <c r="EB109" i="1" s="1"/>
  <c r="EB111" i="1" s="1"/>
  <c r="EB121" i="1" s="1"/>
  <c r="CF206" i="1"/>
  <c r="CF189" i="1"/>
  <c r="CF182" i="1"/>
  <c r="CF150" i="1"/>
  <c r="CF110" i="1"/>
  <c r="CF113" i="1"/>
  <c r="CF102" i="1"/>
  <c r="CF107" i="1"/>
  <c r="CF109" i="1" s="1"/>
  <c r="CF111" i="1" s="1"/>
  <c r="CF121" i="1" s="1"/>
  <c r="AJ206" i="1"/>
  <c r="AJ189" i="1"/>
  <c r="AJ182" i="1"/>
  <c r="AJ150" i="1"/>
  <c r="AJ110" i="1"/>
  <c r="AJ113" i="1"/>
  <c r="AJ102" i="1"/>
  <c r="AJ107" i="1"/>
  <c r="AJ109" i="1" s="1"/>
  <c r="AJ111" i="1" s="1"/>
  <c r="AJ121" i="1" s="1"/>
  <c r="ED206" i="1"/>
  <c r="ED189" i="1"/>
  <c r="ED182" i="1"/>
  <c r="ED113" i="1"/>
  <c r="ED102" i="1"/>
  <c r="ED107" i="1"/>
  <c r="ED109" i="1" s="1"/>
  <c r="ED111" i="1" s="1"/>
  <c r="ED121" i="1" s="1"/>
  <c r="ED148" i="1"/>
  <c r="ED110" i="1"/>
  <c r="EM206" i="1"/>
  <c r="EM189" i="1"/>
  <c r="EM182" i="1"/>
  <c r="EM150" i="1"/>
  <c r="EM110" i="1"/>
  <c r="EM113" i="1"/>
  <c r="EM102" i="1"/>
  <c r="EM107" i="1"/>
  <c r="EM109" i="1" s="1"/>
  <c r="EM111" i="1" s="1"/>
  <c r="EM121" i="1" s="1"/>
  <c r="CQ206" i="1"/>
  <c r="CQ189" i="1"/>
  <c r="CQ148" i="1"/>
  <c r="CQ150" i="1"/>
  <c r="CQ152" i="1"/>
  <c r="CQ182" i="1"/>
  <c r="CQ110" i="1"/>
  <c r="CQ113" i="1"/>
  <c r="CQ102" i="1"/>
  <c r="CQ107" i="1"/>
  <c r="CQ109" i="1" s="1"/>
  <c r="CQ111" i="1" s="1"/>
  <c r="CQ121" i="1" s="1"/>
  <c r="W206" i="1"/>
  <c r="W189" i="1"/>
  <c r="W182" i="1"/>
  <c r="W150" i="1"/>
  <c r="W110" i="1"/>
  <c r="W113" i="1"/>
  <c r="W102" i="1"/>
  <c r="W107" i="1"/>
  <c r="W109" i="1" s="1"/>
  <c r="AO116" i="1"/>
  <c r="AO119" i="1"/>
  <c r="DJ119" i="1"/>
  <c r="DJ116" i="1"/>
  <c r="CA119" i="1"/>
  <c r="CA116" i="1"/>
  <c r="AF119" i="1"/>
  <c r="AF116" i="1"/>
  <c r="FT119" i="1"/>
  <c r="FT116" i="1"/>
  <c r="DM119" i="1"/>
  <c r="DM116" i="1"/>
  <c r="BF116" i="1"/>
  <c r="BF119" i="1"/>
  <c r="K116" i="1"/>
  <c r="K119" i="1"/>
  <c r="EY116" i="1"/>
  <c r="EY119" i="1"/>
  <c r="DD116" i="1"/>
  <c r="DD119" i="1"/>
  <c r="BI116" i="1"/>
  <c r="BI119" i="1"/>
  <c r="Z116" i="1"/>
  <c r="Z119" i="1"/>
  <c r="FN116" i="1"/>
  <c r="FN119" i="1"/>
  <c r="DS116" i="1"/>
  <c r="DS119" i="1"/>
  <c r="BX116" i="1"/>
  <c r="BX119" i="1"/>
  <c r="FU206" i="1"/>
  <c r="FU189" i="1"/>
  <c r="FU182" i="1"/>
  <c r="FU148" i="1"/>
  <c r="FU150" i="1"/>
  <c r="FU152" i="1" s="1"/>
  <c r="FU107" i="1"/>
  <c r="FU109" i="1" s="1"/>
  <c r="FU110" i="1"/>
  <c r="FU113" i="1"/>
  <c r="FU102" i="1"/>
  <c r="DY206" i="1"/>
  <c r="DY182" i="1"/>
  <c r="DY156" i="1"/>
  <c r="DY158" i="1"/>
  <c r="DY189" i="1"/>
  <c r="DY150" i="1"/>
  <c r="DY152" i="1"/>
  <c r="DY154" i="1"/>
  <c r="DY107" i="1"/>
  <c r="DY109" i="1" s="1"/>
  <c r="DY110" i="1"/>
  <c r="DY113" i="1"/>
  <c r="DY102" i="1"/>
  <c r="AS206" i="1"/>
  <c r="AS182" i="1"/>
  <c r="AS189" i="1"/>
  <c r="AS148" i="1"/>
  <c r="AS107" i="1"/>
  <c r="AS109" i="1" s="1"/>
  <c r="AS111" i="1" s="1"/>
  <c r="AS121" i="1" s="1"/>
  <c r="AS110" i="1"/>
  <c r="AS113" i="1"/>
  <c r="AS102" i="1"/>
  <c r="J206" i="1"/>
  <c r="J189" i="1"/>
  <c r="J182" i="1"/>
  <c r="J148" i="1"/>
  <c r="J150" i="1"/>
  <c r="J152" i="1"/>
  <c r="J110" i="1"/>
  <c r="J113" i="1"/>
  <c r="J102" i="1"/>
  <c r="J107" i="1"/>
  <c r="J109" i="1" s="1"/>
  <c r="BI142" i="1"/>
  <c r="M142" i="1"/>
  <c r="CN206" i="1"/>
  <c r="CN189" i="1"/>
  <c r="CN182" i="1"/>
  <c r="CN148" i="1"/>
  <c r="CN107" i="1"/>
  <c r="CN109" i="1" s="1"/>
  <c r="CN111" i="1" s="1"/>
  <c r="CN121" i="1" s="1"/>
  <c r="CN110" i="1"/>
  <c r="CN113" i="1"/>
  <c r="CN102" i="1"/>
  <c r="DN206" i="1"/>
  <c r="DN189" i="1"/>
  <c r="DN182" i="1"/>
  <c r="DN148" i="1"/>
  <c r="DN150" i="1"/>
  <c r="DN110" i="1"/>
  <c r="DN113" i="1"/>
  <c r="DN102" i="1"/>
  <c r="DN107" i="1"/>
  <c r="DN109" i="1" s="1"/>
  <c r="FH206" i="1"/>
  <c r="FH189" i="1"/>
  <c r="FH182" i="1"/>
  <c r="FH150" i="1"/>
  <c r="FH107" i="1"/>
  <c r="FH109" i="1" s="1"/>
  <c r="FH111" i="1" s="1"/>
  <c r="FH121" i="1" s="1"/>
  <c r="FH110" i="1"/>
  <c r="FH113" i="1"/>
  <c r="FH102" i="1"/>
  <c r="DW312" i="1"/>
  <c r="DW172" i="1"/>
  <c r="DW175" i="1"/>
  <c r="BC312" i="1"/>
  <c r="BC172" i="1"/>
  <c r="BC175" i="1"/>
  <c r="J312" i="1"/>
  <c r="J172" i="1"/>
  <c r="J180" i="1" s="1"/>
  <c r="J225" i="1" s="1"/>
  <c r="W190" i="1"/>
  <c r="W140" i="1"/>
  <c r="W144" i="1" s="1"/>
  <c r="W146" i="1" s="1"/>
  <c r="W142" i="1"/>
  <c r="FQ312" i="1"/>
  <c r="FQ172" i="1"/>
  <c r="FQ175" i="1"/>
  <c r="CW312" i="1"/>
  <c r="CW172" i="1"/>
  <c r="CW180" i="1" s="1"/>
  <c r="CW225" i="1" s="1"/>
  <c r="CW175" i="1"/>
  <c r="AC312" i="1"/>
  <c r="AC172" i="1"/>
  <c r="AC180" i="1" s="1"/>
  <c r="AC225" i="1" s="1"/>
  <c r="AC175" i="1"/>
  <c r="FD312" i="1"/>
  <c r="FD172" i="1"/>
  <c r="FD180" i="1" s="1"/>
  <c r="FD225" i="1" s="1"/>
  <c r="CJ312" i="1"/>
  <c r="CJ172" i="1"/>
  <c r="CJ180" i="1" s="1"/>
  <c r="CJ225" i="1" s="1"/>
  <c r="P312" i="1"/>
  <c r="P172" i="1"/>
  <c r="P180" i="1" s="1"/>
  <c r="P225" i="1" s="1"/>
  <c r="CE190" i="1"/>
  <c r="CE140" i="1"/>
  <c r="CE144" i="1" s="1"/>
  <c r="CE146" i="1" s="1"/>
  <c r="CE142" i="1"/>
  <c r="FN312" i="1"/>
  <c r="FN172" i="1"/>
  <c r="FN180" i="1" s="1"/>
  <c r="FN225" i="1" s="1"/>
  <c r="CT312" i="1"/>
  <c r="CT172" i="1"/>
  <c r="CT180" i="1" s="1"/>
  <c r="CT225" i="1" s="1"/>
  <c r="Z312" i="1"/>
  <c r="Z172" i="1"/>
  <c r="Z180" i="1" s="1"/>
  <c r="Z225" i="1" s="1"/>
  <c r="FA312" i="1"/>
  <c r="FA172" i="1"/>
  <c r="FA175" i="1"/>
  <c r="CG312" i="1"/>
  <c r="CG172" i="1"/>
  <c r="CG180" i="1" s="1"/>
  <c r="CG225" i="1" s="1"/>
  <c r="CG175" i="1"/>
  <c r="M312" i="1"/>
  <c r="M172" i="1"/>
  <c r="M180" i="1" s="1"/>
  <c r="M225" i="1" s="1"/>
  <c r="M175" i="1"/>
  <c r="R206" i="1"/>
  <c r="R189" i="1"/>
  <c r="R182" i="1"/>
  <c r="R148" i="1"/>
  <c r="R150" i="1"/>
  <c r="R102" i="1"/>
  <c r="R107" i="1"/>
  <c r="R109" i="1" s="1"/>
  <c r="R110" i="1"/>
  <c r="R113" i="1"/>
  <c r="CX206" i="1"/>
  <c r="CX189" i="1"/>
  <c r="CX182" i="1"/>
  <c r="CX148" i="1"/>
  <c r="CX152" i="1" s="1"/>
  <c r="CX150" i="1"/>
  <c r="CX102" i="1"/>
  <c r="CX107" i="1"/>
  <c r="CX109" i="1" s="1"/>
  <c r="CX110" i="1"/>
  <c r="CX113" i="1"/>
  <c r="DI116" i="1"/>
  <c r="DI119" i="1"/>
  <c r="DV119" i="1"/>
  <c r="DV116" i="1"/>
  <c r="CM119" i="1"/>
  <c r="CM116" i="1"/>
  <c r="AR119" i="1"/>
  <c r="AR116" i="1"/>
  <c r="E116" i="1"/>
  <c r="E119" i="1"/>
  <c r="DY119" i="1"/>
  <c r="DY116" i="1"/>
  <c r="BR116" i="1"/>
  <c r="BR119" i="1"/>
  <c r="W116" i="1"/>
  <c r="W119" i="1"/>
  <c r="FK116" i="1"/>
  <c r="FK119" i="1"/>
  <c r="DP116" i="1"/>
  <c r="DP119" i="1"/>
  <c r="BU116" i="1"/>
  <c r="BU119" i="1"/>
  <c r="AL116" i="1"/>
  <c r="AL119" i="1"/>
  <c r="Q116" i="1"/>
  <c r="Q119" i="1"/>
  <c r="EE116" i="1"/>
  <c r="EE119" i="1"/>
  <c r="CJ116" i="1"/>
  <c r="CJ119" i="1"/>
  <c r="CV206" i="1"/>
  <c r="CV189" i="1"/>
  <c r="CV182" i="1"/>
  <c r="CV152" i="1"/>
  <c r="CV154" i="1"/>
  <c r="CV156" i="1"/>
  <c r="CV158" i="1"/>
  <c r="CV102" i="1"/>
  <c r="CV107" i="1"/>
  <c r="CV109" i="1" s="1"/>
  <c r="CV111" i="1" s="1"/>
  <c r="CV121" i="1" s="1"/>
  <c r="CV110" i="1"/>
  <c r="CV150" i="1"/>
  <c r="CV113" i="1"/>
  <c r="DV206" i="1"/>
  <c r="DV189" i="1"/>
  <c r="DV182" i="1"/>
  <c r="DV154" i="1"/>
  <c r="DV156" i="1"/>
  <c r="DV158" i="1"/>
  <c r="DV150" i="1"/>
  <c r="DV102" i="1"/>
  <c r="DV107" i="1"/>
  <c r="DV109" i="1" s="1"/>
  <c r="DV152" i="1"/>
  <c r="DV110" i="1"/>
  <c r="DV113" i="1"/>
  <c r="CA189" i="1"/>
  <c r="CA182" i="1"/>
  <c r="CA206" i="1"/>
  <c r="CA154" i="1"/>
  <c r="CA156" i="1"/>
  <c r="CA158" i="1"/>
  <c r="CA150" i="1"/>
  <c r="CA152" i="1"/>
  <c r="CA102" i="1"/>
  <c r="CA107" i="1"/>
  <c r="CA109" i="1" s="1"/>
  <c r="CA111" i="1" s="1"/>
  <c r="CA121" i="1" s="1"/>
  <c r="CA110" i="1"/>
  <c r="CA113" i="1"/>
  <c r="BI144" i="1"/>
  <c r="BI146" i="1" s="1"/>
  <c r="M140" i="1"/>
  <c r="M144" i="1" s="1"/>
  <c r="M146" i="1" s="1"/>
  <c r="BN206" i="1"/>
  <c r="BN189" i="1"/>
  <c r="BN182" i="1"/>
  <c r="BN148" i="1"/>
  <c r="BN150" i="1"/>
  <c r="BN102" i="1"/>
  <c r="BN107" i="1"/>
  <c r="BN109" i="1" s="1"/>
  <c r="BN110" i="1"/>
  <c r="BN113" i="1"/>
  <c r="BN152" i="1"/>
  <c r="FG206" i="1"/>
  <c r="FG189" i="1"/>
  <c r="FG182" i="1"/>
  <c r="FG150" i="1"/>
  <c r="FG102" i="1"/>
  <c r="FG107" i="1"/>
  <c r="FG109" i="1" s="1"/>
  <c r="FG111" i="1" s="1"/>
  <c r="FG121" i="1" s="1"/>
  <c r="FG110" i="1"/>
  <c r="FG113" i="1"/>
  <c r="BO189" i="1"/>
  <c r="BO182" i="1"/>
  <c r="BO206" i="1"/>
  <c r="BO148" i="1"/>
  <c r="BO102" i="1"/>
  <c r="BO107" i="1"/>
  <c r="BO109" i="1" s="1"/>
  <c r="BO111" i="1" s="1"/>
  <c r="BO121" i="1" s="1"/>
  <c r="BO110" i="1"/>
  <c r="BO113" i="1"/>
  <c r="ES206" i="1"/>
  <c r="ES182" i="1"/>
  <c r="ES189" i="1"/>
  <c r="ES150" i="1"/>
  <c r="ES102" i="1"/>
  <c r="ES107" i="1"/>
  <c r="ES109" i="1" s="1"/>
  <c r="ES110" i="1"/>
  <c r="ES113" i="1"/>
  <c r="AO206" i="1"/>
  <c r="AO182" i="1"/>
  <c r="AO189" i="1"/>
  <c r="AO148" i="1"/>
  <c r="AO152" i="1" s="1"/>
  <c r="AO150" i="1"/>
  <c r="AO102" i="1"/>
  <c r="AO107" i="1"/>
  <c r="AO109" i="1" s="1"/>
  <c r="AO111" i="1" s="1"/>
  <c r="AO121" i="1" s="1"/>
  <c r="AO110" i="1"/>
  <c r="AO113" i="1"/>
  <c r="D206" i="1"/>
  <c r="D182" i="1"/>
  <c r="D189" i="1"/>
  <c r="D152" i="1"/>
  <c r="D148" i="1"/>
  <c r="D102" i="1"/>
  <c r="D107" i="1"/>
  <c r="D109" i="1" s="1"/>
  <c r="D150" i="1"/>
  <c r="D110" i="1"/>
  <c r="D113" i="1"/>
  <c r="DU206" i="1"/>
  <c r="DU189" i="1"/>
  <c r="DU182" i="1"/>
  <c r="DU150" i="1"/>
  <c r="DU102" i="1"/>
  <c r="DU107" i="1"/>
  <c r="DU109" i="1" s="1"/>
  <c r="DU110" i="1"/>
  <c r="DU113" i="1"/>
  <c r="AC206" i="1"/>
  <c r="AC189" i="1"/>
  <c r="AC182" i="1"/>
  <c r="AC148" i="1"/>
  <c r="AC102" i="1"/>
  <c r="AC107" i="1"/>
  <c r="AC109" i="1" s="1"/>
  <c r="AC111" i="1" s="1"/>
  <c r="AC121" i="1" s="1"/>
  <c r="AC110" i="1"/>
  <c r="AC113" i="1"/>
  <c r="DU144" i="1"/>
  <c r="DU146" i="1" s="1"/>
  <c r="DS312" i="1"/>
  <c r="DS175" i="1"/>
  <c r="DS172" i="1"/>
  <c r="AV312" i="1"/>
  <c r="AV172" i="1"/>
  <c r="AV180" i="1" s="1"/>
  <c r="AV225" i="1" s="1"/>
  <c r="DE206" i="1"/>
  <c r="DE189" i="1"/>
  <c r="DE150" i="1"/>
  <c r="DE152" i="1"/>
  <c r="DE154" i="1"/>
  <c r="DE156" i="1"/>
  <c r="DE182" i="1"/>
  <c r="DE158" i="1"/>
  <c r="DE113" i="1"/>
  <c r="DE102" i="1"/>
  <c r="DE107" i="1"/>
  <c r="DE109" i="1" s="1"/>
  <c r="DE111" i="1" s="1"/>
  <c r="DE121" i="1" s="1"/>
  <c r="DE110" i="1"/>
  <c r="C225" i="1"/>
  <c r="FI312" i="1"/>
  <c r="FI172" i="1"/>
  <c r="FI180" i="1" s="1"/>
  <c r="FI225" i="1" s="1"/>
  <c r="CO312" i="1"/>
  <c r="CO172" i="1"/>
  <c r="CO180" i="1" s="1"/>
  <c r="CO225" i="1" s="1"/>
  <c r="U312" i="1"/>
  <c r="U172" i="1"/>
  <c r="U180" i="1" s="1"/>
  <c r="U225" i="1" s="1"/>
  <c r="FH312" i="1"/>
  <c r="FH172" i="1"/>
  <c r="FH180" i="1" s="1"/>
  <c r="FH225" i="1" s="1"/>
  <c r="FH175" i="1"/>
  <c r="CN312" i="1"/>
  <c r="CN172" i="1"/>
  <c r="CN175" i="1"/>
  <c r="T312" i="1"/>
  <c r="T172" i="1"/>
  <c r="T175" i="1"/>
  <c r="EI144" i="1"/>
  <c r="EI146" i="1" s="1"/>
  <c r="CM144" i="1"/>
  <c r="CM146" i="1" s="1"/>
  <c r="AQ144" i="1"/>
  <c r="AQ146" i="1" s="1"/>
  <c r="FR312" i="1"/>
  <c r="FR172" i="1"/>
  <c r="FR180" i="1" s="1"/>
  <c r="FR225" i="1" s="1"/>
  <c r="CX312" i="1"/>
  <c r="CX172" i="1"/>
  <c r="CX180" i="1" s="1"/>
  <c r="CX225" i="1" s="1"/>
  <c r="AD312" i="1"/>
  <c r="AD172" i="1"/>
  <c r="AD180" i="1" s="1"/>
  <c r="AD225" i="1" s="1"/>
  <c r="CD144" i="1"/>
  <c r="CD146" i="1" s="1"/>
  <c r="FV312" i="1"/>
  <c r="FV172" i="1"/>
  <c r="FV180" i="1" s="1"/>
  <c r="FV225" i="1" s="1"/>
  <c r="DX144" i="1"/>
  <c r="DX146" i="1" s="1"/>
  <c r="EQ312" i="1"/>
  <c r="EQ175" i="1"/>
  <c r="EQ172" i="1"/>
  <c r="EQ180" i="1" s="1"/>
  <c r="EQ225" i="1" s="1"/>
  <c r="BW312" i="1"/>
  <c r="BW175" i="1"/>
  <c r="BW172" i="1"/>
  <c r="AU190" i="1"/>
  <c r="AU140" i="1"/>
  <c r="AU144" i="1" s="1"/>
  <c r="AU146" i="1" s="1"/>
  <c r="AU142" i="1"/>
  <c r="DS144" i="1"/>
  <c r="DS146" i="1" s="1"/>
  <c r="V142" i="1"/>
  <c r="AR144" i="1"/>
  <c r="AR146" i="1" s="1"/>
  <c r="DD142" i="1"/>
  <c r="EN312" i="1"/>
  <c r="EN172" i="1"/>
  <c r="EN180" i="1" s="1"/>
  <c r="EN225" i="1" s="1"/>
  <c r="BT312" i="1"/>
  <c r="BT172" i="1"/>
  <c r="BT180" i="1" s="1"/>
  <c r="BT225" i="1" s="1"/>
  <c r="EY312" i="1"/>
  <c r="EY172" i="1"/>
  <c r="EY180" i="1" s="1"/>
  <c r="EY225" i="1" s="1"/>
  <c r="CE312" i="1"/>
  <c r="CE172" i="1"/>
  <c r="CE180" i="1" s="1"/>
  <c r="CE225" i="1" s="1"/>
  <c r="K312" i="1"/>
  <c r="K172" i="1"/>
  <c r="K180" i="1" s="1"/>
  <c r="K225" i="1" s="1"/>
  <c r="EX312" i="1"/>
  <c r="EX172" i="1"/>
  <c r="EX180" i="1" s="1"/>
  <c r="EX225" i="1" s="1"/>
  <c r="DJ206" i="1"/>
  <c r="DJ189" i="1"/>
  <c r="DJ182" i="1"/>
  <c r="DJ148" i="1"/>
  <c r="DJ150" i="1"/>
  <c r="DJ102" i="1"/>
  <c r="DJ107" i="1"/>
  <c r="DJ109" i="1" s="1"/>
  <c r="DJ111" i="1" s="1"/>
  <c r="DJ121" i="1" s="1"/>
  <c r="DJ152" i="1"/>
  <c r="DJ110" i="1"/>
  <c r="DJ113" i="1"/>
  <c r="FO206" i="1"/>
  <c r="FO189" i="1"/>
  <c r="FO182" i="1"/>
  <c r="FO150" i="1"/>
  <c r="FO148" i="1"/>
  <c r="FO152" i="1" s="1"/>
  <c r="FO113" i="1"/>
  <c r="FO102" i="1"/>
  <c r="FO107" i="1"/>
  <c r="FO109" i="1" s="1"/>
  <c r="FO110" i="1"/>
  <c r="DS206" i="1"/>
  <c r="DS189" i="1"/>
  <c r="DS182" i="1"/>
  <c r="DS150" i="1"/>
  <c r="DS148" i="1"/>
  <c r="DS152" i="1" s="1"/>
  <c r="DS113" i="1"/>
  <c r="DS102" i="1"/>
  <c r="DS107" i="1"/>
  <c r="DS109" i="1" s="1"/>
  <c r="DS110" i="1"/>
  <c r="BW206" i="1"/>
  <c r="BW189" i="1"/>
  <c r="BW182" i="1"/>
  <c r="BW148" i="1"/>
  <c r="BW113" i="1"/>
  <c r="BW102" i="1"/>
  <c r="BW107" i="1"/>
  <c r="BW109" i="1" s="1"/>
  <c r="BW111" i="1" s="1"/>
  <c r="BW121" i="1" s="1"/>
  <c r="BW110" i="1"/>
  <c r="AA206" i="1"/>
  <c r="AA189" i="1"/>
  <c r="AA182" i="1"/>
  <c r="AA148" i="1"/>
  <c r="AA113" i="1"/>
  <c r="AA102" i="1"/>
  <c r="AA107" i="1"/>
  <c r="AA109" i="1" s="1"/>
  <c r="AA111" i="1" s="1"/>
  <c r="AA121" i="1" s="1"/>
  <c r="AA110" i="1"/>
  <c r="FQ116" i="1"/>
  <c r="FQ119" i="1"/>
  <c r="EH119" i="1"/>
  <c r="EH116" i="1"/>
  <c r="CY119" i="1"/>
  <c r="CY116" i="1"/>
  <c r="BD119" i="1"/>
  <c r="BD116" i="1"/>
  <c r="CW116" i="1"/>
  <c r="CW119" i="1"/>
  <c r="EK119" i="1"/>
  <c r="EK116" i="1"/>
  <c r="CD116" i="1"/>
  <c r="CD119" i="1"/>
  <c r="AI116" i="1"/>
  <c r="AI119" i="1"/>
  <c r="FW116" i="1"/>
  <c r="FW119" i="1"/>
  <c r="EB116" i="1"/>
  <c r="EB119" i="1"/>
  <c r="CG116" i="1"/>
  <c r="CG119" i="1"/>
  <c r="AX116" i="1"/>
  <c r="AX119" i="1"/>
  <c r="ES116" i="1"/>
  <c r="ES119" i="1"/>
  <c r="EQ116" i="1"/>
  <c r="EQ119" i="1"/>
  <c r="CV116" i="1"/>
  <c r="CV119" i="1"/>
  <c r="CC206" i="1"/>
  <c r="CC182" i="1"/>
  <c r="CC189" i="1"/>
  <c r="CC150" i="1"/>
  <c r="CC107" i="1"/>
  <c r="CC109" i="1" s="1"/>
  <c r="CC110" i="1"/>
  <c r="CC113" i="1"/>
  <c r="CC102" i="1"/>
  <c r="EZ206" i="1"/>
  <c r="EZ189" i="1"/>
  <c r="EZ182" i="1"/>
  <c r="EZ150" i="1"/>
  <c r="EZ110" i="1"/>
  <c r="EZ113" i="1"/>
  <c r="EZ102" i="1"/>
  <c r="EZ107" i="1"/>
  <c r="EZ109" i="1" s="1"/>
  <c r="DP175" i="1"/>
  <c r="BP140" i="1"/>
  <c r="DK312" i="1"/>
  <c r="DK172" i="1"/>
  <c r="DK180" i="1" s="1"/>
  <c r="DK225" i="1" s="1"/>
  <c r="DK175" i="1"/>
  <c r="AQ312" i="1"/>
  <c r="AQ172" i="1"/>
  <c r="AQ180" i="1" s="1"/>
  <c r="AQ225" i="1" s="1"/>
  <c r="AQ175" i="1"/>
  <c r="FE312" i="1"/>
  <c r="FE172" i="1"/>
  <c r="FE175" i="1"/>
  <c r="CK312" i="1"/>
  <c r="CK172" i="1"/>
  <c r="CK180" i="1" s="1"/>
  <c r="CK225" i="1" s="1"/>
  <c r="CK175" i="1"/>
  <c r="Q312" i="1"/>
  <c r="Q172" i="1"/>
  <c r="Q180" i="1" s="1"/>
  <c r="Q225" i="1" s="1"/>
  <c r="Q175" i="1"/>
  <c r="ER312" i="1"/>
  <c r="ER172" i="1"/>
  <c r="ER180" i="1" s="1"/>
  <c r="ER225" i="1" s="1"/>
  <c r="BX312" i="1"/>
  <c r="BX172" i="1"/>
  <c r="BX180" i="1" s="1"/>
  <c r="BX225" i="1" s="1"/>
  <c r="D312" i="1"/>
  <c r="D172" i="1"/>
  <c r="K190" i="1"/>
  <c r="K140" i="1"/>
  <c r="K144" i="1" s="1"/>
  <c r="K146" i="1" s="1"/>
  <c r="K142" i="1"/>
  <c r="FB312" i="1"/>
  <c r="FB172" i="1"/>
  <c r="FB180" i="1" s="1"/>
  <c r="FB225" i="1" s="1"/>
  <c r="CH312" i="1"/>
  <c r="CH172" i="1"/>
  <c r="CH180" i="1" s="1"/>
  <c r="CH225" i="1" s="1"/>
  <c r="N312" i="1"/>
  <c r="N172" i="1"/>
  <c r="N180" i="1" s="1"/>
  <c r="N225" i="1" s="1"/>
  <c r="DN312" i="1"/>
  <c r="DN172" i="1"/>
  <c r="DN180" i="1" s="1"/>
  <c r="DN225" i="1" s="1"/>
  <c r="EO312" i="1"/>
  <c r="EO172" i="1"/>
  <c r="EO180" i="1" s="1"/>
  <c r="EO225" i="1" s="1"/>
  <c r="EO175" i="1"/>
  <c r="BU312" i="1"/>
  <c r="BU172" i="1"/>
  <c r="BU175" i="1"/>
  <c r="V140" i="1"/>
  <c r="EZ140" i="1"/>
  <c r="EZ144" i="1" s="1"/>
  <c r="EZ146" i="1" s="1"/>
  <c r="DD140" i="1"/>
  <c r="DD144" i="1" s="1"/>
  <c r="DD146" i="1" s="1"/>
  <c r="EO206" i="1"/>
  <c r="EO189" i="1"/>
  <c r="EO182" i="1"/>
  <c r="EO150" i="1"/>
  <c r="EO113" i="1"/>
  <c r="EO102" i="1"/>
  <c r="EO107" i="1"/>
  <c r="EO109" i="1" s="1"/>
  <c r="EO111" i="1" s="1"/>
  <c r="EO121" i="1" s="1"/>
  <c r="EO110" i="1"/>
  <c r="AK206" i="1"/>
  <c r="AK189" i="1"/>
  <c r="AK150" i="1"/>
  <c r="AK182" i="1"/>
  <c r="AK113" i="1"/>
  <c r="AK102" i="1"/>
  <c r="AK107" i="1"/>
  <c r="AK109" i="1" s="1"/>
  <c r="AK111" i="1" s="1"/>
  <c r="AK121" i="1" s="1"/>
  <c r="AK110" i="1"/>
  <c r="FJ206" i="1"/>
  <c r="FJ189" i="1"/>
  <c r="FJ182" i="1"/>
  <c r="FJ148" i="1"/>
  <c r="FJ110" i="1"/>
  <c r="FJ113" i="1"/>
  <c r="FJ102" i="1"/>
  <c r="FJ107" i="1"/>
  <c r="FJ109" i="1" s="1"/>
  <c r="EC206" i="1"/>
  <c r="EC189" i="1"/>
  <c r="EC182" i="1"/>
  <c r="EC150" i="1"/>
  <c r="EC152" i="1"/>
  <c r="EC154" i="1"/>
  <c r="EC156" i="1"/>
  <c r="EC158" i="1"/>
  <c r="EC113" i="1"/>
  <c r="EC102" i="1"/>
  <c r="EC107" i="1"/>
  <c r="EC109" i="1" s="1"/>
  <c r="EC111" i="1" s="1"/>
  <c r="EC121" i="1" s="1"/>
  <c r="EC110" i="1"/>
  <c r="AW206" i="1"/>
  <c r="AW189" i="1"/>
  <c r="AW182" i="1"/>
  <c r="AW150" i="1"/>
  <c r="AW152" i="1"/>
  <c r="AW154" i="1"/>
  <c r="AW156" i="1"/>
  <c r="AW158" i="1"/>
  <c r="AW113" i="1"/>
  <c r="AW102" i="1"/>
  <c r="AW107" i="1"/>
  <c r="AW109" i="1" s="1"/>
  <c r="AW111" i="1" s="1"/>
  <c r="AW121" i="1" s="1"/>
  <c r="AW110" i="1"/>
  <c r="FL206" i="1"/>
  <c r="FL189" i="1"/>
  <c r="FL182" i="1"/>
  <c r="FL148" i="1"/>
  <c r="FL110" i="1"/>
  <c r="FL113" i="1"/>
  <c r="FL102" i="1"/>
  <c r="FL107" i="1"/>
  <c r="FL109" i="1" s="1"/>
  <c r="DP206" i="1"/>
  <c r="DP189" i="1"/>
  <c r="DP182" i="1"/>
  <c r="DP150" i="1"/>
  <c r="DP152" i="1"/>
  <c r="DP154" i="1"/>
  <c r="DP156" i="1"/>
  <c r="DP110" i="1"/>
  <c r="DP113" i="1"/>
  <c r="DP102" i="1"/>
  <c r="DP158" i="1"/>
  <c r="DP107" i="1"/>
  <c r="DP109" i="1" s="1"/>
  <c r="BT206" i="1"/>
  <c r="BT189" i="1"/>
  <c r="BT182" i="1"/>
  <c r="BT150" i="1"/>
  <c r="BT152" i="1"/>
  <c r="BT154" i="1"/>
  <c r="BT156" i="1"/>
  <c r="BT110" i="1"/>
  <c r="BT158" i="1"/>
  <c r="BT113" i="1"/>
  <c r="BT102" i="1"/>
  <c r="BT107" i="1"/>
  <c r="BT109" i="1" s="1"/>
  <c r="BT111" i="1" s="1"/>
  <c r="BT121" i="1" s="1"/>
  <c r="AU206" i="1"/>
  <c r="AU189" i="1"/>
  <c r="AU182" i="1"/>
  <c r="AU158" i="1"/>
  <c r="AU150" i="1"/>
  <c r="AU152" i="1"/>
  <c r="AU154" i="1"/>
  <c r="AU156" i="1"/>
  <c r="AU110" i="1"/>
  <c r="AU113" i="1"/>
  <c r="AU102" i="1"/>
  <c r="AU107" i="1"/>
  <c r="AU109" i="1" s="1"/>
  <c r="AU111" i="1" s="1"/>
  <c r="AU121" i="1" s="1"/>
  <c r="CZ206" i="1"/>
  <c r="CZ189" i="1"/>
  <c r="CZ182" i="1"/>
  <c r="CZ148" i="1"/>
  <c r="CZ150" i="1"/>
  <c r="CZ152" i="1"/>
  <c r="CZ107" i="1"/>
  <c r="CZ109" i="1" s="1"/>
  <c r="CZ111" i="1" s="1"/>
  <c r="CZ121" i="1" s="1"/>
  <c r="CZ110" i="1"/>
  <c r="CZ113" i="1"/>
  <c r="CZ102" i="1"/>
  <c r="FW206" i="1"/>
  <c r="FW189" i="1"/>
  <c r="FW182" i="1"/>
  <c r="FW150" i="1"/>
  <c r="FW110" i="1"/>
  <c r="FW113" i="1"/>
  <c r="FW102" i="1"/>
  <c r="FW107" i="1"/>
  <c r="FW109" i="1" s="1"/>
  <c r="FW111" i="1" s="1"/>
  <c r="FW121" i="1" s="1"/>
  <c r="EA206" i="1"/>
  <c r="EA189" i="1"/>
  <c r="EA182" i="1"/>
  <c r="EA148" i="1"/>
  <c r="EA110" i="1"/>
  <c r="EA113" i="1"/>
  <c r="EA102" i="1"/>
  <c r="EA107" i="1"/>
  <c r="EA109" i="1" s="1"/>
  <c r="CE206" i="1"/>
  <c r="CE189" i="1"/>
  <c r="CE182" i="1"/>
  <c r="CE150" i="1"/>
  <c r="CE110" i="1"/>
  <c r="CE113" i="1"/>
  <c r="CE102" i="1"/>
  <c r="CE107" i="1"/>
  <c r="CE109" i="1" s="1"/>
  <c r="BF206" i="1"/>
  <c r="BF189" i="1"/>
  <c r="BF182" i="1"/>
  <c r="BF148" i="1"/>
  <c r="BF110" i="1"/>
  <c r="BF113" i="1"/>
  <c r="BF102" i="1"/>
  <c r="BF107" i="1"/>
  <c r="BF109" i="1" s="1"/>
  <c r="BV206" i="1"/>
  <c r="BV189" i="1"/>
  <c r="BV182" i="1"/>
  <c r="BV113" i="1"/>
  <c r="BV148" i="1"/>
  <c r="BV102" i="1"/>
  <c r="BV107" i="1"/>
  <c r="BV109" i="1" s="1"/>
  <c r="BV111" i="1" s="1"/>
  <c r="BV121" i="1" s="1"/>
  <c r="BV110" i="1"/>
  <c r="F119" i="1"/>
  <c r="F116" i="1"/>
  <c r="ET119" i="1"/>
  <c r="ET116" i="1"/>
  <c r="DK119" i="1"/>
  <c r="DK116" i="1"/>
  <c r="BP119" i="1"/>
  <c r="BP116" i="1"/>
  <c r="I119" i="1"/>
  <c r="I116" i="1"/>
  <c r="EW119" i="1"/>
  <c r="EW116" i="1"/>
  <c r="CP116" i="1"/>
  <c r="CP119" i="1"/>
  <c r="AU116" i="1"/>
  <c r="AU119" i="1"/>
  <c r="BY116" i="1"/>
  <c r="BY119" i="1"/>
  <c r="EN116" i="1"/>
  <c r="EN119" i="1"/>
  <c r="CS116" i="1"/>
  <c r="CS119" i="1"/>
  <c r="BJ116" i="1"/>
  <c r="BJ119" i="1"/>
  <c r="O116" i="1"/>
  <c r="O119" i="1"/>
  <c r="FC116" i="1"/>
  <c r="FC119" i="1"/>
  <c r="DH116" i="1"/>
  <c r="DH119" i="1"/>
  <c r="CJ206" i="1"/>
  <c r="CJ182" i="1"/>
  <c r="CJ189" i="1"/>
  <c r="CJ148" i="1"/>
  <c r="CJ102" i="1"/>
  <c r="CJ107" i="1"/>
  <c r="CJ109" i="1" s="1"/>
  <c r="CJ110" i="1"/>
  <c r="CJ150" i="1"/>
  <c r="CJ152" i="1" s="1"/>
  <c r="CJ113" i="1"/>
  <c r="BR206" i="1"/>
  <c r="BR189" i="1"/>
  <c r="BR182" i="1"/>
  <c r="BR148" i="1"/>
  <c r="BR150" i="1"/>
  <c r="BR152" i="1"/>
  <c r="BR110" i="1"/>
  <c r="BR113" i="1"/>
  <c r="BR102" i="1"/>
  <c r="BR107" i="1"/>
  <c r="BR109" i="1" s="1"/>
  <c r="FI206" i="1"/>
  <c r="FI182" i="1"/>
  <c r="FI189" i="1"/>
  <c r="FI148" i="1"/>
  <c r="FI152" i="1" s="1"/>
  <c r="FI150" i="1"/>
  <c r="FI107" i="1"/>
  <c r="FI109" i="1" s="1"/>
  <c r="FI111" i="1" s="1"/>
  <c r="FI121" i="1" s="1"/>
  <c r="FI110" i="1"/>
  <c r="FI113" i="1"/>
  <c r="FI102" i="1"/>
  <c r="DM206" i="1"/>
  <c r="DM189" i="1"/>
  <c r="DM182" i="1"/>
  <c r="DM150" i="1"/>
  <c r="DM107" i="1"/>
  <c r="DM109" i="1" s="1"/>
  <c r="DM111" i="1" s="1"/>
  <c r="DM121" i="1" s="1"/>
  <c r="DM110" i="1"/>
  <c r="DM113" i="1"/>
  <c r="DM102" i="1"/>
  <c r="U206" i="1"/>
  <c r="U182" i="1"/>
  <c r="U189" i="1"/>
  <c r="U150" i="1"/>
  <c r="U107" i="1"/>
  <c r="U109" i="1" s="1"/>
  <c r="U110" i="1"/>
  <c r="U113" i="1"/>
  <c r="U102" i="1"/>
  <c r="CT206" i="1"/>
  <c r="CT189" i="1"/>
  <c r="CT182" i="1"/>
  <c r="CT150" i="1"/>
  <c r="CT113" i="1"/>
  <c r="CT102" i="1"/>
  <c r="CT107" i="1"/>
  <c r="CT109" i="1" s="1"/>
  <c r="CT111" i="1" s="1"/>
  <c r="CT121" i="1" s="1"/>
  <c r="CT110" i="1"/>
  <c r="EV206" i="1"/>
  <c r="EV189" i="1"/>
  <c r="EV182" i="1"/>
  <c r="EV150" i="1"/>
  <c r="EV107" i="1"/>
  <c r="EV109" i="1" s="1"/>
  <c r="EV110" i="1"/>
  <c r="EV113" i="1"/>
  <c r="EV102" i="1"/>
  <c r="AL206" i="1"/>
  <c r="AL189" i="1"/>
  <c r="AL182" i="1"/>
  <c r="AL150" i="1"/>
  <c r="AL113" i="1"/>
  <c r="AL102" i="1"/>
  <c r="AL107" i="1"/>
  <c r="AL109" i="1" s="1"/>
  <c r="AL110" i="1"/>
  <c r="FV206" i="1"/>
  <c r="FV189" i="1"/>
  <c r="FV182" i="1"/>
  <c r="FV148" i="1"/>
  <c r="FV152" i="1" s="1"/>
  <c r="FV150" i="1"/>
  <c r="FV110" i="1"/>
  <c r="FV113" i="1"/>
  <c r="FV102" i="1"/>
  <c r="FV107" i="1"/>
  <c r="FV109" i="1" s="1"/>
  <c r="FV111" i="1" s="1"/>
  <c r="FV121" i="1" s="1"/>
  <c r="EJ312" i="1"/>
  <c r="EJ172" i="1"/>
  <c r="EJ175" i="1"/>
  <c r="H206" i="1"/>
  <c r="H189" i="1"/>
  <c r="H182" i="1"/>
  <c r="H148" i="1"/>
  <c r="H107" i="1"/>
  <c r="H109" i="1" s="1"/>
  <c r="H110" i="1"/>
  <c r="H113" i="1"/>
  <c r="H102" i="1"/>
  <c r="BG175" i="1"/>
  <c r="FI144" i="1"/>
  <c r="FI146" i="1" s="1"/>
  <c r="DM144" i="1"/>
  <c r="DM146" i="1" s="1"/>
  <c r="BQ144" i="1"/>
  <c r="BQ146" i="1" s="1"/>
  <c r="U144" i="1"/>
  <c r="U146" i="1" s="1"/>
  <c r="EW312" i="1"/>
  <c r="EW172" i="1"/>
  <c r="CC312" i="1"/>
  <c r="CC172" i="1"/>
  <c r="CC180" i="1" s="1"/>
  <c r="CC225" i="1" s="1"/>
  <c r="I312" i="1"/>
  <c r="I172" i="1"/>
  <c r="I180" i="1" s="1"/>
  <c r="I225" i="1" s="1"/>
  <c r="DN144" i="1"/>
  <c r="DN146" i="1" s="1"/>
  <c r="BP142" i="1"/>
  <c r="EV312" i="1"/>
  <c r="EV172" i="1"/>
  <c r="EV175" i="1"/>
  <c r="CB312" i="1"/>
  <c r="CB172" i="1"/>
  <c r="CB175" i="1"/>
  <c r="H312" i="1"/>
  <c r="H172" i="1"/>
  <c r="H175" i="1"/>
  <c r="FQ144" i="1"/>
  <c r="FQ146" i="1" s="1"/>
  <c r="FF312" i="1"/>
  <c r="FF172" i="1"/>
  <c r="FF180" i="1" s="1"/>
  <c r="FF225" i="1" s="1"/>
  <c r="CL312" i="1"/>
  <c r="CL172" i="1"/>
  <c r="CL180" i="1" s="1"/>
  <c r="CL225" i="1" s="1"/>
  <c r="R312" i="1"/>
  <c r="R172" i="1"/>
  <c r="R180" i="1" s="1"/>
  <c r="R225" i="1" s="1"/>
  <c r="FJ312" i="1"/>
  <c r="FJ172" i="1"/>
  <c r="FJ180" i="1" s="1"/>
  <c r="FJ225" i="1" s="1"/>
  <c r="CP312" i="1"/>
  <c r="CP172" i="1"/>
  <c r="CP180" i="1" s="1"/>
  <c r="CP225" i="1" s="1"/>
  <c r="FE144" i="1"/>
  <c r="FE146" i="1" s="1"/>
  <c r="EE312" i="1"/>
  <c r="EE175" i="1"/>
  <c r="EE172" i="1"/>
  <c r="BK312" i="1"/>
  <c r="BK175" i="1"/>
  <c r="BK172" i="1"/>
  <c r="BK180" i="1" s="1"/>
  <c r="BK225" i="1" s="1"/>
  <c r="EB312" i="1"/>
  <c r="EB172" i="1"/>
  <c r="EB180" i="1" s="1"/>
  <c r="EB225" i="1" s="1"/>
  <c r="BH312" i="1"/>
  <c r="BH172" i="1"/>
  <c r="BH180" i="1" s="1"/>
  <c r="BH225" i="1" s="1"/>
  <c r="EM312" i="1"/>
  <c r="EM172" i="1"/>
  <c r="EM180" i="1" s="1"/>
  <c r="EM225" i="1" s="1"/>
  <c r="BS312" i="1"/>
  <c r="BS172" i="1"/>
  <c r="BS180" i="1" s="1"/>
  <c r="BS225" i="1" s="1"/>
  <c r="AT312" i="1"/>
  <c r="AT172" i="1"/>
  <c r="AT180" i="1" s="1"/>
  <c r="AT225" i="1" s="1"/>
  <c r="CH206" i="1"/>
  <c r="CH189" i="1"/>
  <c r="CH182" i="1"/>
  <c r="CH150" i="1"/>
  <c r="CH113" i="1"/>
  <c r="CH102" i="1"/>
  <c r="CH107" i="1"/>
  <c r="CH109" i="1" s="1"/>
  <c r="CH110" i="1"/>
  <c r="DH206" i="1"/>
  <c r="DH189" i="1"/>
  <c r="DH182" i="1"/>
  <c r="DH152" i="1"/>
  <c r="DH148" i="1"/>
  <c r="DH102" i="1"/>
  <c r="DH107" i="1"/>
  <c r="DH109" i="1" s="1"/>
  <c r="DH110" i="1"/>
  <c r="DH150" i="1"/>
  <c r="DH113" i="1"/>
  <c r="AZ206" i="1"/>
  <c r="AZ189" i="1"/>
  <c r="AZ152" i="1"/>
  <c r="AZ182" i="1"/>
  <c r="AZ148" i="1"/>
  <c r="AZ150" i="1"/>
  <c r="AZ102" i="1"/>
  <c r="AZ107" i="1"/>
  <c r="AZ109" i="1" s="1"/>
  <c r="AZ111" i="1" s="1"/>
  <c r="AZ121" i="1" s="1"/>
  <c r="AZ110" i="1"/>
  <c r="AZ113" i="1"/>
  <c r="AP144" i="1"/>
  <c r="AP146" i="1" s="1"/>
  <c r="BZ206" i="1"/>
  <c r="BZ189" i="1"/>
  <c r="BZ182" i="1"/>
  <c r="BZ150" i="1"/>
  <c r="BZ102" i="1"/>
  <c r="BZ107" i="1"/>
  <c r="BZ109" i="1" s="1"/>
  <c r="BZ110" i="1"/>
  <c r="BZ113" i="1"/>
  <c r="R119" i="1"/>
  <c r="R116" i="1"/>
  <c r="FF119" i="1"/>
  <c r="FF116" i="1"/>
  <c r="DW119" i="1"/>
  <c r="DW116" i="1"/>
  <c r="CB119" i="1"/>
  <c r="CB116" i="1"/>
  <c r="U119" i="1"/>
  <c r="U116" i="1"/>
  <c r="FI119" i="1"/>
  <c r="FI116" i="1"/>
  <c r="DB116" i="1"/>
  <c r="DB119" i="1"/>
  <c r="BG116" i="1"/>
  <c r="BG119" i="1"/>
  <c r="L116" i="1"/>
  <c r="L119" i="1"/>
  <c r="EZ116" i="1"/>
  <c r="EZ119" i="1"/>
  <c r="DE116" i="1"/>
  <c r="DE119" i="1"/>
  <c r="BV116" i="1"/>
  <c r="BV119" i="1"/>
  <c r="AA116" i="1"/>
  <c r="AA119" i="1"/>
  <c r="FO116" i="1"/>
  <c r="FO119" i="1"/>
  <c r="DT116" i="1"/>
  <c r="DT119" i="1"/>
  <c r="EU206" i="1"/>
  <c r="EU189" i="1"/>
  <c r="EU182" i="1"/>
  <c r="EU148" i="1"/>
  <c r="EU150" i="1"/>
  <c r="EU152" i="1"/>
  <c r="EU102" i="1"/>
  <c r="EU107" i="1"/>
  <c r="EU109" i="1" s="1"/>
  <c r="EU111" i="1" s="1"/>
  <c r="EU121" i="1" s="1"/>
  <c r="EU110" i="1"/>
  <c r="EU113" i="1"/>
  <c r="BC189" i="1"/>
  <c r="BC182" i="1"/>
  <c r="BC206" i="1"/>
  <c r="BC148" i="1"/>
  <c r="BC150" i="1"/>
  <c r="BC152" i="1" s="1"/>
  <c r="BC102" i="1"/>
  <c r="BC107" i="1"/>
  <c r="BC109" i="1" s="1"/>
  <c r="BC110" i="1"/>
  <c r="BC113" i="1"/>
  <c r="FA144" i="1"/>
  <c r="FA146" i="1" s="1"/>
  <c r="CS144" i="1"/>
  <c r="CS146" i="1" s="1"/>
  <c r="AW144" i="1"/>
  <c r="AW146" i="1" s="1"/>
  <c r="EI189" i="1"/>
  <c r="EI206" i="1"/>
  <c r="EI182" i="1"/>
  <c r="EI148" i="1"/>
  <c r="EI152" i="1" s="1"/>
  <c r="EI150" i="1"/>
  <c r="EI102" i="1"/>
  <c r="EI107" i="1"/>
  <c r="EI109" i="1" s="1"/>
  <c r="EI111" i="1" s="1"/>
  <c r="EI121" i="1" s="1"/>
  <c r="EI110" i="1"/>
  <c r="EI113" i="1"/>
  <c r="AQ189" i="1"/>
  <c r="AQ182" i="1"/>
  <c r="AQ206" i="1"/>
  <c r="AQ150" i="1"/>
  <c r="AQ102" i="1"/>
  <c r="AQ107" i="1"/>
  <c r="AQ109" i="1" s="1"/>
  <c r="AQ110" i="1"/>
  <c r="AQ113" i="1"/>
  <c r="BL206" i="1"/>
  <c r="BL182" i="1"/>
  <c r="BL189" i="1"/>
  <c r="BL152" i="1"/>
  <c r="BL154" i="1"/>
  <c r="BL156" i="1"/>
  <c r="BL158" i="1"/>
  <c r="BL150" i="1"/>
  <c r="BL102" i="1"/>
  <c r="BL107" i="1"/>
  <c r="BL109" i="1" s="1"/>
  <c r="BL111" i="1" s="1"/>
  <c r="BL121" i="1" s="1"/>
  <c r="BL110" i="1"/>
  <c r="BL113" i="1"/>
  <c r="DI206" i="1"/>
  <c r="DI189" i="1"/>
  <c r="DI182" i="1"/>
  <c r="DI152" i="1"/>
  <c r="DI148" i="1"/>
  <c r="DI150" i="1"/>
  <c r="DI102" i="1"/>
  <c r="DI107" i="1"/>
  <c r="DI109" i="1" s="1"/>
  <c r="DI111" i="1" s="1"/>
  <c r="DI121" i="1" s="1"/>
  <c r="DI110" i="1"/>
  <c r="DI113" i="1"/>
  <c r="Q206" i="1"/>
  <c r="Q189" i="1"/>
  <c r="Q182" i="1"/>
  <c r="Q148" i="1"/>
  <c r="Q150" i="1"/>
  <c r="Q102" i="1"/>
  <c r="Q107" i="1"/>
  <c r="Q109" i="1" s="1"/>
  <c r="Q111" i="1" s="1"/>
  <c r="Q121" i="1" s="1"/>
  <c r="Q110" i="1"/>
  <c r="Q113" i="1"/>
  <c r="CL206" i="1"/>
  <c r="CL189" i="1"/>
  <c r="CL182" i="1"/>
  <c r="CL148" i="1"/>
  <c r="CL102" i="1"/>
  <c r="CL107" i="1"/>
  <c r="CL109" i="1" s="1"/>
  <c r="CL111" i="1" s="1"/>
  <c r="CL121" i="1" s="1"/>
  <c r="CL110" i="1"/>
  <c r="CL113" i="1"/>
  <c r="FQ206" i="1"/>
  <c r="FQ189" i="1"/>
  <c r="FQ182" i="1"/>
  <c r="FQ148" i="1"/>
  <c r="FQ102" i="1"/>
  <c r="FQ107" i="1"/>
  <c r="FQ109" i="1" s="1"/>
  <c r="FQ110" i="1"/>
  <c r="FQ113" i="1"/>
  <c r="CW206" i="1"/>
  <c r="CW189" i="1"/>
  <c r="CW182" i="1"/>
  <c r="CW150" i="1"/>
  <c r="CW102" i="1"/>
  <c r="CW107" i="1"/>
  <c r="CW109" i="1" s="1"/>
  <c r="CW111" i="1" s="1"/>
  <c r="CW121" i="1" s="1"/>
  <c r="CW110" i="1"/>
  <c r="CW113" i="1"/>
  <c r="FR206" i="1"/>
  <c r="FR189" i="1"/>
  <c r="FR182" i="1"/>
  <c r="FR154" i="1"/>
  <c r="FR156" i="1"/>
  <c r="FR158" i="1"/>
  <c r="FR150" i="1"/>
  <c r="FR152" i="1"/>
  <c r="FR102" i="1"/>
  <c r="FR107" i="1"/>
  <c r="FR109" i="1" s="1"/>
  <c r="FR111" i="1" s="1"/>
  <c r="FR121" i="1" s="1"/>
  <c r="FR110" i="1"/>
  <c r="FR113" i="1"/>
  <c r="ET312" i="1"/>
  <c r="ET172" i="1"/>
  <c r="ET180" i="1" s="1"/>
  <c r="ET225" i="1" s="1"/>
  <c r="AH206" i="1"/>
  <c r="AH189" i="1"/>
  <c r="AH182" i="1"/>
  <c r="AH148" i="1"/>
  <c r="AH150" i="1"/>
  <c r="AH152" i="1"/>
  <c r="AH110" i="1"/>
  <c r="AH113" i="1"/>
  <c r="AH102" i="1"/>
  <c r="AH107" i="1"/>
  <c r="AH109" i="1" s="1"/>
  <c r="AH111" i="1" s="1"/>
  <c r="AH121" i="1" s="1"/>
  <c r="D212" i="2"/>
  <c r="I18" i="2"/>
  <c r="D168" i="2"/>
  <c r="D176" i="2" s="1"/>
  <c r="D221" i="2" s="1"/>
  <c r="I38" i="2" s="1"/>
  <c r="D308" i="2"/>
  <c r="I60" i="2" s="1"/>
  <c r="FZ171" i="1"/>
  <c r="EW175" i="1"/>
  <c r="I175" i="1"/>
  <c r="ET175" i="1"/>
  <c r="F175" i="1"/>
  <c r="FC144" i="1"/>
  <c r="FC146" i="1" s="1"/>
  <c r="FS144" i="1"/>
  <c r="FS146" i="1" s="1"/>
  <c r="DW144" i="1"/>
  <c r="DW146" i="1" s="1"/>
  <c r="CA144" i="1"/>
  <c r="CA146" i="1" s="1"/>
  <c r="AE144" i="1"/>
  <c r="AE146" i="1" s="1"/>
  <c r="FS312" i="1"/>
  <c r="FS172" i="1"/>
  <c r="FS175" i="1"/>
  <c r="CY312" i="1"/>
  <c r="CY172" i="1"/>
  <c r="CY175" i="1"/>
  <c r="AE312" i="1"/>
  <c r="AE172" i="1"/>
  <c r="AE175" i="1"/>
  <c r="O144" i="1"/>
  <c r="O146" i="1" s="1"/>
  <c r="DJ142" i="1"/>
  <c r="DJ144" i="1" s="1"/>
  <c r="DJ146" i="1" s="1"/>
  <c r="ES312" i="1"/>
  <c r="ES172" i="1"/>
  <c r="ES180" i="1" s="1"/>
  <c r="ES225" i="1" s="1"/>
  <c r="ES175" i="1"/>
  <c r="BY312" i="1"/>
  <c r="BY172" i="1"/>
  <c r="BY180" i="1" s="1"/>
  <c r="BY225" i="1" s="1"/>
  <c r="BY175" i="1"/>
  <c r="E312" i="1"/>
  <c r="E172" i="1"/>
  <c r="E180" i="1" s="1"/>
  <c r="E225" i="1" s="1"/>
  <c r="E175" i="1"/>
  <c r="FZ175" i="1" s="1"/>
  <c r="CN144" i="1"/>
  <c r="CN146" i="1" s="1"/>
  <c r="DH142" i="1"/>
  <c r="DH144" i="1" s="1"/>
  <c r="DH146" i="1" s="1"/>
  <c r="AZ142" i="1"/>
  <c r="AZ144" i="1" s="1"/>
  <c r="AZ146" i="1" s="1"/>
  <c r="EF312" i="1"/>
  <c r="EF172" i="1"/>
  <c r="EF180" i="1" s="1"/>
  <c r="EF225" i="1" s="1"/>
  <c r="BL312" i="1"/>
  <c r="BL172" i="1"/>
  <c r="BL180" i="1" s="1"/>
  <c r="BL225" i="1" s="1"/>
  <c r="FN142" i="1"/>
  <c r="FN144" i="1" s="1"/>
  <c r="FN146" i="1" s="1"/>
  <c r="EP312" i="1"/>
  <c r="EP172" i="1"/>
  <c r="EP180" i="1" s="1"/>
  <c r="EP225" i="1" s="1"/>
  <c r="BV312" i="1"/>
  <c r="BV172" i="1"/>
  <c r="BV180" i="1" s="1"/>
  <c r="BV225" i="1" s="1"/>
  <c r="V312" i="1"/>
  <c r="V172" i="1"/>
  <c r="V180" i="1" s="1"/>
  <c r="V225" i="1" s="1"/>
  <c r="C137" i="1"/>
  <c r="FZ135" i="1"/>
  <c r="EC312" i="1"/>
  <c r="EC172" i="1"/>
  <c r="EC175" i="1"/>
  <c r="BI312" i="1"/>
  <c r="BI172" i="1"/>
  <c r="BI175" i="1"/>
  <c r="EL312" i="1"/>
  <c r="EL172" i="1"/>
  <c r="EL180" i="1" s="1"/>
  <c r="EL225" i="1" s="1"/>
  <c r="EV140" i="1"/>
  <c r="EV144" i="1" s="1"/>
  <c r="EV146" i="1" s="1"/>
  <c r="H144" i="1"/>
  <c r="H146" i="1" s="1"/>
  <c r="EN142" i="1"/>
  <c r="EN144" i="1" s="1"/>
  <c r="EN146" i="1" s="1"/>
  <c r="DZ312" i="1"/>
  <c r="DZ172" i="1"/>
  <c r="DZ180" i="1" s="1"/>
  <c r="DZ225" i="1" s="1"/>
  <c r="DI142" i="1"/>
  <c r="DI144" i="1" s="1"/>
  <c r="DI146" i="1" s="1"/>
  <c r="FC206" i="1"/>
  <c r="FC189" i="1"/>
  <c r="FC182" i="1"/>
  <c r="FC148" i="1"/>
  <c r="FC113" i="1"/>
  <c r="FC102" i="1"/>
  <c r="FC107" i="1"/>
  <c r="FC109" i="1" s="1"/>
  <c r="FC111" i="1" s="1"/>
  <c r="FC121" i="1" s="1"/>
  <c r="FC110" i="1"/>
  <c r="DG206" i="1"/>
  <c r="DG189" i="1"/>
  <c r="DG182" i="1"/>
  <c r="DG150" i="1"/>
  <c r="DG152" i="1"/>
  <c r="DG154" i="1"/>
  <c r="DG156" i="1"/>
  <c r="DG158" i="1"/>
  <c r="DG113" i="1"/>
  <c r="DG102" i="1"/>
  <c r="DG107" i="1"/>
  <c r="DG109" i="1" s="1"/>
  <c r="DG111" i="1" s="1"/>
  <c r="DG121" i="1" s="1"/>
  <c r="DG110" i="1"/>
  <c r="BK206" i="1"/>
  <c r="BK189" i="1"/>
  <c r="BK182" i="1"/>
  <c r="BK150" i="1"/>
  <c r="BK152" i="1"/>
  <c r="BK148" i="1"/>
  <c r="BK113" i="1"/>
  <c r="BK102" i="1"/>
  <c r="BK107" i="1"/>
  <c r="BK109" i="1" s="1"/>
  <c r="BK110" i="1"/>
  <c r="BK140" i="1"/>
  <c r="BK144" i="1" s="1"/>
  <c r="BK146" i="1" s="1"/>
  <c r="O206" i="1"/>
  <c r="O189" i="1"/>
  <c r="O182" i="1"/>
  <c r="O148" i="1"/>
  <c r="O113" i="1"/>
  <c r="O102" i="1"/>
  <c r="O107" i="1"/>
  <c r="O109" i="1" s="1"/>
  <c r="O111" i="1" s="1"/>
  <c r="O121" i="1" s="1"/>
  <c r="O110" i="1"/>
  <c r="AD119" i="1"/>
  <c r="AD116" i="1"/>
  <c r="FR119" i="1"/>
  <c r="FR116" i="1"/>
  <c r="EI119" i="1"/>
  <c r="EI116" i="1"/>
  <c r="CN119" i="1"/>
  <c r="CN116" i="1"/>
  <c r="AG119" i="1"/>
  <c r="AG116" i="1"/>
  <c r="FU119" i="1"/>
  <c r="FU116" i="1"/>
  <c r="DN116" i="1"/>
  <c r="DN119" i="1"/>
  <c r="BS116" i="1"/>
  <c r="BS119" i="1"/>
  <c r="X116" i="1"/>
  <c r="X119" i="1"/>
  <c r="FL116" i="1"/>
  <c r="FL119" i="1"/>
  <c r="DQ116" i="1"/>
  <c r="DQ119" i="1"/>
  <c r="CH116" i="1"/>
  <c r="CH119" i="1"/>
  <c r="AM116" i="1"/>
  <c r="AM119" i="1"/>
  <c r="DU116" i="1"/>
  <c r="DU119" i="1"/>
  <c r="EF116" i="1"/>
  <c r="EF119" i="1"/>
  <c r="BE206" i="1"/>
  <c r="BE189" i="1"/>
  <c r="BE182" i="1"/>
  <c r="BE148" i="1"/>
  <c r="BE107" i="1"/>
  <c r="BE109" i="1" s="1"/>
  <c r="BE111" i="1" s="1"/>
  <c r="BE121" i="1" s="1"/>
  <c r="BE110" i="1"/>
  <c r="BE113" i="1"/>
  <c r="BE102" i="1"/>
  <c r="DU142" i="1"/>
  <c r="AL195" i="1" l="1"/>
  <c r="AL197" i="1"/>
  <c r="AL199" i="1"/>
  <c r="AL193" i="1"/>
  <c r="AL200" i="1"/>
  <c r="AL228" i="1" s="1"/>
  <c r="AL191" i="1"/>
  <c r="AC195" i="1"/>
  <c r="AC199" i="1"/>
  <c r="AC200" i="1"/>
  <c r="AC228" i="1" s="1"/>
  <c r="AC197" i="1"/>
  <c r="AC191" i="1"/>
  <c r="AC193" i="1"/>
  <c r="EG266" i="1"/>
  <c r="EG208" i="1"/>
  <c r="I23" i="2"/>
  <c r="D131" i="2"/>
  <c r="EK184" i="1"/>
  <c r="EK185" i="1" s="1"/>
  <c r="EK186" i="1"/>
  <c r="EY184" i="1"/>
  <c r="EY185" i="1" s="1"/>
  <c r="EY186" i="1" s="1"/>
  <c r="FM208" i="1"/>
  <c r="FM266" i="1"/>
  <c r="O197" i="1"/>
  <c r="O199" i="1"/>
  <c r="O200" i="1"/>
  <c r="O228" i="1" s="1"/>
  <c r="O195" i="1"/>
  <c r="O191" i="1"/>
  <c r="O193" i="1"/>
  <c r="AH208" i="1"/>
  <c r="AH266" i="1"/>
  <c r="EI117" i="1"/>
  <c r="EI120" i="1"/>
  <c r="EI199" i="1"/>
  <c r="EI193" i="1"/>
  <c r="DH199" i="1"/>
  <c r="DH193" i="1"/>
  <c r="EJ180" i="1"/>
  <c r="EJ225" i="1" s="1"/>
  <c r="FV120" i="1"/>
  <c r="FV117" i="1"/>
  <c r="FV122" i="1" s="1"/>
  <c r="AL208" i="1"/>
  <c r="AL266" i="1"/>
  <c r="EV197" i="1"/>
  <c r="EV199" i="1"/>
  <c r="EV200" i="1"/>
  <c r="EV228" i="1" s="1"/>
  <c r="EV191" i="1"/>
  <c r="EV193" i="1"/>
  <c r="EV195" i="1"/>
  <c r="CJ111" i="1"/>
  <c r="CJ121" i="1" s="1"/>
  <c r="BT266" i="1"/>
  <c r="BT208" i="1"/>
  <c r="DP200" i="1"/>
  <c r="DP228" i="1" s="1"/>
  <c r="DP195" i="1"/>
  <c r="DP197" i="1"/>
  <c r="DP191" i="1"/>
  <c r="DP193" i="1"/>
  <c r="DP199" i="1"/>
  <c r="FL186" i="1"/>
  <c r="FL184" i="1"/>
  <c r="FL185" i="1" s="1"/>
  <c r="EO117" i="1"/>
  <c r="EO120" i="1"/>
  <c r="CC111" i="1"/>
  <c r="CC121" i="1" s="1"/>
  <c r="T180" i="1"/>
  <c r="T225" i="1" s="1"/>
  <c r="AC117" i="1"/>
  <c r="AC120" i="1"/>
  <c r="AC266" i="1"/>
  <c r="AC208" i="1"/>
  <c r="DU195" i="1"/>
  <c r="DU197" i="1"/>
  <c r="DU199" i="1"/>
  <c r="DU200" i="1"/>
  <c r="DU228" i="1" s="1"/>
  <c r="DU191" i="1"/>
  <c r="DU193" i="1"/>
  <c r="D199" i="1"/>
  <c r="D193" i="1"/>
  <c r="BN111" i="1"/>
  <c r="BN121" i="1" s="1"/>
  <c r="CA117" i="1"/>
  <c r="CA120" i="1"/>
  <c r="CA195" i="1"/>
  <c r="CA197" i="1"/>
  <c r="CA199" i="1"/>
  <c r="CA200" i="1"/>
  <c r="CA228" i="1" s="1"/>
  <c r="CA191" i="1"/>
  <c r="CA193" i="1"/>
  <c r="DV184" i="1"/>
  <c r="DV185" i="1" s="1"/>
  <c r="DV186" i="1" s="1"/>
  <c r="CX199" i="1"/>
  <c r="CX193" i="1"/>
  <c r="FH120" i="1"/>
  <c r="FH117" i="1"/>
  <c r="J199" i="1"/>
  <c r="J193" i="1"/>
  <c r="DY197" i="1"/>
  <c r="DY199" i="1"/>
  <c r="DY200" i="1"/>
  <c r="DY228" i="1" s="1"/>
  <c r="DY195" i="1"/>
  <c r="DY191" i="1"/>
  <c r="DY193" i="1"/>
  <c r="W186" i="1"/>
  <c r="W184" i="1"/>
  <c r="W185" i="1" s="1"/>
  <c r="ED117" i="1"/>
  <c r="ED120" i="1"/>
  <c r="AJ117" i="1"/>
  <c r="AJ120" i="1"/>
  <c r="CF117" i="1"/>
  <c r="CF122" i="1" s="1"/>
  <c r="CF120" i="1"/>
  <c r="FX208" i="1"/>
  <c r="FX266" i="1"/>
  <c r="DB199" i="1"/>
  <c r="DB200" i="1"/>
  <c r="DB228" i="1" s="1"/>
  <c r="DB195" i="1"/>
  <c r="DB197" i="1"/>
  <c r="DB191" i="1"/>
  <c r="DB193" i="1"/>
  <c r="AI186" i="1"/>
  <c r="AI184" i="1"/>
  <c r="AI185" i="1" s="1"/>
  <c r="Z117" i="1"/>
  <c r="Z120" i="1"/>
  <c r="EJ111" i="1"/>
  <c r="EJ121" i="1" s="1"/>
  <c r="I120" i="1"/>
  <c r="I117" i="1"/>
  <c r="DA266" i="1"/>
  <c r="DA208" i="1"/>
  <c r="Y180" i="1"/>
  <c r="Y225" i="1" s="1"/>
  <c r="BJ117" i="1"/>
  <c r="BJ120" i="1"/>
  <c r="EW111" i="1"/>
  <c r="EW121" i="1" s="1"/>
  <c r="CD208" i="1"/>
  <c r="CD266" i="1"/>
  <c r="BA111" i="1"/>
  <c r="BA121" i="1" s="1"/>
  <c r="ER184" i="1"/>
  <c r="ER185" i="1" s="1"/>
  <c r="ER186" i="1"/>
  <c r="BM195" i="1"/>
  <c r="BM199" i="1"/>
  <c r="BM200" i="1"/>
  <c r="BM228" i="1" s="1"/>
  <c r="BM191" i="1"/>
  <c r="BM197" i="1"/>
  <c r="BM193" i="1"/>
  <c r="CY266" i="1"/>
  <c r="CY208" i="1"/>
  <c r="AN197" i="1"/>
  <c r="AN199" i="1"/>
  <c r="AN200" i="1"/>
  <c r="AN228" i="1" s="1"/>
  <c r="AN191" i="1"/>
  <c r="AN193" i="1"/>
  <c r="AN195" i="1"/>
  <c r="P197" i="1"/>
  <c r="P199" i="1"/>
  <c r="P200" i="1"/>
  <c r="P228" i="1" s="1"/>
  <c r="P195" i="1"/>
  <c r="P191" i="1"/>
  <c r="P193" i="1"/>
  <c r="EF117" i="1"/>
  <c r="EF120" i="1"/>
  <c r="EF266" i="1"/>
  <c r="EF208" i="1"/>
  <c r="EL199" i="1"/>
  <c r="EL193" i="1"/>
  <c r="BS144" i="1"/>
  <c r="BS146" i="1" s="1"/>
  <c r="AF120" i="1"/>
  <c r="AF117" i="1"/>
  <c r="DR184" i="1"/>
  <c r="DR185" i="1" s="1"/>
  <c r="DR186" i="1" s="1"/>
  <c r="DL111" i="1"/>
  <c r="DL121" i="1" s="1"/>
  <c r="BQ266" i="1"/>
  <c r="BQ208" i="1"/>
  <c r="EK197" i="1"/>
  <c r="EK199" i="1"/>
  <c r="EK200" i="1"/>
  <c r="EK228" i="1" s="1"/>
  <c r="EK195" i="1"/>
  <c r="EK191" i="1"/>
  <c r="EK193" i="1"/>
  <c r="N186" i="1"/>
  <c r="N184" i="1"/>
  <c r="N185" i="1" s="1"/>
  <c r="DC111" i="1"/>
  <c r="DC121" i="1" s="1"/>
  <c r="DC266" i="1"/>
  <c r="DC208" i="1"/>
  <c r="EY199" i="1"/>
  <c r="EY193" i="1"/>
  <c r="AT184" i="1"/>
  <c r="AT185" i="1" s="1"/>
  <c r="AT186" i="1" s="1"/>
  <c r="X117" i="1"/>
  <c r="X120" i="1"/>
  <c r="FM111" i="1"/>
  <c r="FM121" i="1" s="1"/>
  <c r="DF208" i="1"/>
  <c r="DF266" i="1"/>
  <c r="L193" i="1"/>
  <c r="L199" i="1"/>
  <c r="CG184" i="1"/>
  <c r="CG185" i="1" s="1"/>
  <c r="CG186" i="1" s="1"/>
  <c r="FT111" i="1"/>
  <c r="FT121" i="1" s="1"/>
  <c r="J122" i="1"/>
  <c r="AY208" i="1"/>
  <c r="AY266" i="1"/>
  <c r="CU199" i="1"/>
  <c r="CU193" i="1"/>
  <c r="EQ184" i="1"/>
  <c r="EQ185" i="1" s="1"/>
  <c r="EQ186" i="1" s="1"/>
  <c r="BP266" i="1"/>
  <c r="BP208" i="1"/>
  <c r="FE117" i="1"/>
  <c r="FE120" i="1"/>
  <c r="FE266" i="1"/>
  <c r="FE208" i="1"/>
  <c r="DW117" i="1"/>
  <c r="DW120" i="1"/>
  <c r="DW195" i="1"/>
  <c r="DW197" i="1"/>
  <c r="DW199" i="1"/>
  <c r="DW200" i="1"/>
  <c r="DW228" i="1" s="1"/>
  <c r="DW191" i="1"/>
  <c r="DW193" i="1"/>
  <c r="G184" i="1"/>
  <c r="G185" i="1" s="1"/>
  <c r="G186" i="1" s="1"/>
  <c r="FD184" i="1"/>
  <c r="FD185" i="1" s="1"/>
  <c r="FD186" i="1" s="1"/>
  <c r="BD197" i="1"/>
  <c r="BD199" i="1"/>
  <c r="BD200" i="1"/>
  <c r="BD228" i="1" s="1"/>
  <c r="BD191" i="1"/>
  <c r="BD193" i="1"/>
  <c r="BD195" i="1"/>
  <c r="CM180" i="1"/>
  <c r="CM225" i="1" s="1"/>
  <c r="CO197" i="1"/>
  <c r="CO199" i="1"/>
  <c r="CO200" i="1"/>
  <c r="CO228" i="1" s="1"/>
  <c r="CO195" i="1"/>
  <c r="CO191" i="1"/>
  <c r="CO193" i="1"/>
  <c r="BH117" i="1"/>
  <c r="BH120" i="1"/>
  <c r="DD111" i="1"/>
  <c r="DD121" i="1" s="1"/>
  <c r="DQ208" i="1"/>
  <c r="DQ266" i="1"/>
  <c r="M199" i="1"/>
  <c r="M193" i="1"/>
  <c r="AQ195" i="1"/>
  <c r="AQ197" i="1"/>
  <c r="AQ199" i="1"/>
  <c r="AQ200" i="1"/>
  <c r="AQ228" i="1" s="1"/>
  <c r="AQ191" i="1"/>
  <c r="AQ193" i="1"/>
  <c r="BT200" i="1"/>
  <c r="BT228" i="1" s="1"/>
  <c r="BT195" i="1"/>
  <c r="BT197" i="1"/>
  <c r="BT191" i="1"/>
  <c r="BT199" i="1"/>
  <c r="BT193" i="1"/>
  <c r="CX184" i="1"/>
  <c r="CX185" i="1" s="1"/>
  <c r="CX186" i="1" s="1"/>
  <c r="DB184" i="1"/>
  <c r="DB185" i="1" s="1"/>
  <c r="DB186" i="1"/>
  <c r="CY184" i="1"/>
  <c r="CY185" i="1" s="1"/>
  <c r="CY186" i="1" s="1"/>
  <c r="P184" i="1"/>
  <c r="P185" i="1" s="1"/>
  <c r="P186" i="1" s="1"/>
  <c r="L186" i="1"/>
  <c r="L184" i="1"/>
  <c r="L185" i="1" s="1"/>
  <c r="CU184" i="1"/>
  <c r="CU185" i="1" s="1"/>
  <c r="CU186" i="1"/>
  <c r="AE195" i="1"/>
  <c r="AE197" i="1"/>
  <c r="AE199" i="1"/>
  <c r="AE200" i="1"/>
  <c r="AE228" i="1" s="1"/>
  <c r="AE191" i="1"/>
  <c r="AE193" i="1"/>
  <c r="O266" i="1"/>
  <c r="O208" i="1"/>
  <c r="BK184" i="1"/>
  <c r="BK185" i="1" s="1"/>
  <c r="BK186" i="1"/>
  <c r="AE180" i="1"/>
  <c r="AE225" i="1" s="1"/>
  <c r="FR184" i="1"/>
  <c r="FR185" i="1" s="1"/>
  <c r="FR186" i="1" s="1"/>
  <c r="AQ111" i="1"/>
  <c r="AQ121" i="1" s="1"/>
  <c r="DW122" i="1"/>
  <c r="DH117" i="1"/>
  <c r="DH122" i="1" s="1"/>
  <c r="DH120" i="1"/>
  <c r="DH208" i="1"/>
  <c r="DH266" i="1"/>
  <c r="H180" i="1"/>
  <c r="H225" i="1" s="1"/>
  <c r="H111" i="1"/>
  <c r="H121" i="1" s="1"/>
  <c r="AL111" i="1"/>
  <c r="AL121" i="1" s="1"/>
  <c r="EV208" i="1"/>
  <c r="EV266" i="1"/>
  <c r="AU120" i="1"/>
  <c r="AU117" i="1"/>
  <c r="DP111" i="1"/>
  <c r="DP121" i="1" s="1"/>
  <c r="DP266" i="1"/>
  <c r="DP208" i="1"/>
  <c r="FL200" i="1"/>
  <c r="FL228" i="1" s="1"/>
  <c r="FL195" i="1"/>
  <c r="FL197" i="1"/>
  <c r="FL191" i="1"/>
  <c r="FL193" i="1"/>
  <c r="FL199" i="1"/>
  <c r="V144" i="1"/>
  <c r="V146" i="1" s="1"/>
  <c r="DU117" i="1"/>
  <c r="DU120" i="1"/>
  <c r="DU266" i="1"/>
  <c r="DU208" i="1"/>
  <c r="D186" i="1"/>
  <c r="D184" i="1"/>
  <c r="D185" i="1" s="1"/>
  <c r="DV195" i="1"/>
  <c r="DV197" i="1"/>
  <c r="DV199" i="1"/>
  <c r="DV200" i="1"/>
  <c r="DV228" i="1" s="1"/>
  <c r="DV191" i="1"/>
  <c r="DV193" i="1"/>
  <c r="CX117" i="1"/>
  <c r="CX120" i="1"/>
  <c r="CX208" i="1"/>
  <c r="CX266" i="1"/>
  <c r="DN184" i="1"/>
  <c r="DN185" i="1" s="1"/>
  <c r="DN186" i="1"/>
  <c r="J111" i="1"/>
  <c r="J121" i="1" s="1"/>
  <c r="J208" i="1"/>
  <c r="J266" i="1"/>
  <c r="AS197" i="1"/>
  <c r="AS199" i="1"/>
  <c r="AS200" i="1"/>
  <c r="AS228" i="1" s="1"/>
  <c r="AS195" i="1"/>
  <c r="AS191" i="1"/>
  <c r="AS193" i="1"/>
  <c r="DB208" i="1"/>
  <c r="DB266" i="1"/>
  <c r="AI199" i="1"/>
  <c r="AI200" i="1"/>
  <c r="AI228" i="1" s="1"/>
  <c r="AI195" i="1"/>
  <c r="AI197" i="1"/>
  <c r="AI191" i="1"/>
  <c r="AI193" i="1"/>
  <c r="BU184" i="1"/>
  <c r="BU185" i="1" s="1"/>
  <c r="BU186" i="1" s="1"/>
  <c r="DA120" i="1"/>
  <c r="DA117" i="1"/>
  <c r="AO180" i="1"/>
  <c r="AO225" i="1" s="1"/>
  <c r="BO180" i="1"/>
  <c r="BO225" i="1" s="1"/>
  <c r="EG111" i="1"/>
  <c r="EG121" i="1" s="1"/>
  <c r="ER117" i="1"/>
  <c r="ER120" i="1"/>
  <c r="ER266" i="1"/>
  <c r="ER208" i="1"/>
  <c r="BM184" i="1"/>
  <c r="BM185" i="1" s="1"/>
  <c r="BM186" i="1" s="1"/>
  <c r="F186" i="1"/>
  <c r="F184" i="1"/>
  <c r="F185" i="1" s="1"/>
  <c r="CY117" i="1"/>
  <c r="CY120" i="1"/>
  <c r="CY195" i="1"/>
  <c r="CY197" i="1"/>
  <c r="CY199" i="1"/>
  <c r="CY200" i="1"/>
  <c r="CY228" i="1" s="1"/>
  <c r="CY191" i="1"/>
  <c r="CY193" i="1"/>
  <c r="AN186" i="1"/>
  <c r="AN184" i="1"/>
  <c r="AN185" i="1" s="1"/>
  <c r="P117" i="1"/>
  <c r="P120" i="1"/>
  <c r="P122" i="1" s="1"/>
  <c r="P266" i="1"/>
  <c r="P208" i="1"/>
  <c r="EL208" i="1"/>
  <c r="EL266" i="1"/>
  <c r="DL180" i="1"/>
  <c r="DL225" i="1" s="1"/>
  <c r="DR199" i="1"/>
  <c r="DR193" i="1"/>
  <c r="EP184" i="1"/>
  <c r="EP185" i="1" s="1"/>
  <c r="EP186" i="1" s="1"/>
  <c r="BQ120" i="1"/>
  <c r="BQ122" i="1" s="1"/>
  <c r="BQ117" i="1"/>
  <c r="EK266" i="1"/>
  <c r="EK208" i="1"/>
  <c r="N197" i="1"/>
  <c r="N199" i="1"/>
  <c r="N193" i="1"/>
  <c r="N195" i="1"/>
  <c r="N200" i="1"/>
  <c r="N228" i="1" s="1"/>
  <c r="N191" i="1"/>
  <c r="DX184" i="1"/>
  <c r="DX185" i="1" s="1"/>
  <c r="DX186" i="1" s="1"/>
  <c r="DZ120" i="1"/>
  <c r="DZ117" i="1"/>
  <c r="BG120" i="1"/>
  <c r="BG117" i="1"/>
  <c r="EY266" i="1"/>
  <c r="EY208" i="1"/>
  <c r="AT199" i="1"/>
  <c r="AT200" i="1"/>
  <c r="AT228" i="1" s="1"/>
  <c r="AT195" i="1"/>
  <c r="AT197" i="1"/>
  <c r="AT191" i="1"/>
  <c r="AT193" i="1"/>
  <c r="CS117" i="1"/>
  <c r="CS120" i="1"/>
  <c r="L208" i="1"/>
  <c r="L266" i="1"/>
  <c r="CG200" i="1"/>
  <c r="CG228" i="1" s="1"/>
  <c r="CG195" i="1"/>
  <c r="CG197" i="1"/>
  <c r="CG199" i="1"/>
  <c r="CG193" i="1"/>
  <c r="CG191" i="1"/>
  <c r="CU266" i="1"/>
  <c r="CU208" i="1"/>
  <c r="EQ197" i="1"/>
  <c r="EQ199" i="1"/>
  <c r="EQ200" i="1"/>
  <c r="EQ228" i="1" s="1"/>
  <c r="EQ195" i="1"/>
  <c r="EQ191" i="1"/>
  <c r="EQ193" i="1"/>
  <c r="BP120" i="1"/>
  <c r="BP117" i="1"/>
  <c r="BP122" i="1" s="1"/>
  <c r="Y117" i="1"/>
  <c r="Y122" i="1" s="1"/>
  <c r="Y120" i="1"/>
  <c r="CK195" i="1"/>
  <c r="CK197" i="1"/>
  <c r="CK199" i="1"/>
  <c r="CK200" i="1"/>
  <c r="CK228" i="1" s="1"/>
  <c r="CK191" i="1"/>
  <c r="CK193" i="1"/>
  <c r="G197" i="1"/>
  <c r="G199" i="1"/>
  <c r="G200" i="1"/>
  <c r="G228" i="1" s="1"/>
  <c r="G191" i="1"/>
  <c r="G193" i="1"/>
  <c r="G195" i="1"/>
  <c r="FD197" i="1"/>
  <c r="FD199" i="1"/>
  <c r="FD200" i="1"/>
  <c r="FD228" i="1" s="1"/>
  <c r="FD195" i="1"/>
  <c r="FD191" i="1"/>
  <c r="FD193" i="1"/>
  <c r="BD208" i="1"/>
  <c r="BD266" i="1"/>
  <c r="CO184" i="1"/>
  <c r="CO185" i="1" s="1"/>
  <c r="CO186" i="1"/>
  <c r="FB186" i="1"/>
  <c r="FB184" i="1"/>
  <c r="FB185" i="1" s="1"/>
  <c r="M208" i="1"/>
  <c r="M266" i="1"/>
  <c r="AQ117" i="1"/>
  <c r="AQ120" i="1"/>
  <c r="AU266" i="1"/>
  <c r="AU208" i="1"/>
  <c r="BY266" i="1"/>
  <c r="BY208" i="1"/>
  <c r="BD184" i="1"/>
  <c r="BD185" i="1" s="1"/>
  <c r="BD186" i="1"/>
  <c r="M186" i="1"/>
  <c r="M184" i="1"/>
  <c r="M185" i="1" s="1"/>
  <c r="FR195" i="1"/>
  <c r="FR197" i="1"/>
  <c r="FR199" i="1"/>
  <c r="FR200" i="1"/>
  <c r="FR228" i="1" s="1"/>
  <c r="FR191" i="1"/>
  <c r="FR193" i="1"/>
  <c r="CW184" i="1"/>
  <c r="CW185" i="1" s="1"/>
  <c r="CW186" i="1"/>
  <c r="EV120" i="1"/>
  <c r="EV117" i="1"/>
  <c r="CT186" i="1"/>
  <c r="CT184" i="1"/>
  <c r="CT185" i="1" s="1"/>
  <c r="AU122" i="1"/>
  <c r="BT117" i="1"/>
  <c r="BT120" i="1"/>
  <c r="FL111" i="1"/>
  <c r="FL121" i="1" s="1"/>
  <c r="FL208" i="1"/>
  <c r="FL266" i="1"/>
  <c r="AW186" i="1"/>
  <c r="AW184" i="1"/>
  <c r="AW185" i="1" s="1"/>
  <c r="AA184" i="1"/>
  <c r="AA185" i="1" s="1"/>
  <c r="AA186" i="1"/>
  <c r="D117" i="1"/>
  <c r="D120" i="1"/>
  <c r="D122" i="1" s="1"/>
  <c r="D266" i="1"/>
  <c r="D208" i="1"/>
  <c r="AO199" i="1"/>
  <c r="AO193" i="1"/>
  <c r="DV117" i="1"/>
  <c r="DV122" i="1" s="1"/>
  <c r="DV120" i="1"/>
  <c r="DV266" i="1"/>
  <c r="DV208" i="1"/>
  <c r="DN199" i="1"/>
  <c r="DN193" i="1"/>
  <c r="AS184" i="1"/>
  <c r="AS185" i="1" s="1"/>
  <c r="AS186" i="1"/>
  <c r="EB117" i="1"/>
  <c r="EB120" i="1"/>
  <c r="AI266" i="1"/>
  <c r="AI208" i="1"/>
  <c r="BU200" i="1"/>
  <c r="BU228" i="1" s="1"/>
  <c r="BU195" i="1"/>
  <c r="BU197" i="1"/>
  <c r="BU199" i="1"/>
  <c r="BU193" i="1"/>
  <c r="BU191" i="1"/>
  <c r="FA186" i="1"/>
  <c r="FA184" i="1"/>
  <c r="FA185" i="1" s="1"/>
  <c r="DZ122" i="1"/>
  <c r="AX117" i="1"/>
  <c r="AX120" i="1"/>
  <c r="V120" i="1"/>
  <c r="V117" i="1"/>
  <c r="V122" i="1" s="1"/>
  <c r="CD120" i="1"/>
  <c r="CD117" i="1"/>
  <c r="CD122" i="1" s="1"/>
  <c r="BM117" i="1"/>
  <c r="BM120" i="1"/>
  <c r="BM266" i="1"/>
  <c r="BM208" i="1"/>
  <c r="F199" i="1"/>
  <c r="F200" i="1"/>
  <c r="F228" i="1" s="1"/>
  <c r="F191" i="1"/>
  <c r="F193" i="1"/>
  <c r="F195" i="1"/>
  <c r="F197" i="1"/>
  <c r="AN117" i="1"/>
  <c r="AN120" i="1"/>
  <c r="AN208" i="1"/>
  <c r="AN266" i="1"/>
  <c r="AF111" i="1"/>
  <c r="AF121" i="1" s="1"/>
  <c r="DR208" i="1"/>
  <c r="DR266" i="1"/>
  <c r="EP195" i="1"/>
  <c r="EP197" i="1"/>
  <c r="EP199" i="1"/>
  <c r="EP193" i="1"/>
  <c r="EP200" i="1"/>
  <c r="EP228" i="1" s="1"/>
  <c r="EP191" i="1"/>
  <c r="EX120" i="1"/>
  <c r="EX117" i="1"/>
  <c r="EK120" i="1"/>
  <c r="EK117" i="1"/>
  <c r="EK122" i="1" s="1"/>
  <c r="N208" i="1"/>
  <c r="N266" i="1"/>
  <c r="DX197" i="1"/>
  <c r="DX199" i="1"/>
  <c r="DX200" i="1"/>
  <c r="DX228" i="1" s="1"/>
  <c r="DX195" i="1"/>
  <c r="DX191" i="1"/>
  <c r="DX193" i="1"/>
  <c r="DC120" i="1"/>
  <c r="DC117" i="1"/>
  <c r="AT111" i="1"/>
  <c r="AT121" i="1" s="1"/>
  <c r="AT266" i="1"/>
  <c r="AT208" i="1"/>
  <c r="AV186" i="1"/>
  <c r="AV184" i="1"/>
  <c r="AV185" i="1" s="1"/>
  <c r="FM117" i="1"/>
  <c r="FM122" i="1" s="1"/>
  <c r="FM120" i="1"/>
  <c r="CG266" i="1"/>
  <c r="CG208" i="1"/>
  <c r="FN186" i="1"/>
  <c r="FN184" i="1"/>
  <c r="FN185" i="1" s="1"/>
  <c r="CU111" i="1"/>
  <c r="CU121" i="1" s="1"/>
  <c r="EQ266" i="1"/>
  <c r="EQ208" i="1"/>
  <c r="FP184" i="1"/>
  <c r="FP185" i="1" s="1"/>
  <c r="FP186" i="1" s="1"/>
  <c r="CK184" i="1"/>
  <c r="CK185" i="1" s="1"/>
  <c r="CK186" i="1"/>
  <c r="G117" i="1"/>
  <c r="G120" i="1"/>
  <c r="G208" i="1"/>
  <c r="G266" i="1"/>
  <c r="FE122" i="1"/>
  <c r="FD117" i="1"/>
  <c r="FD120" i="1"/>
  <c r="FD266" i="1"/>
  <c r="FD208" i="1"/>
  <c r="CO266" i="1"/>
  <c r="CO208" i="1"/>
  <c r="FB195" i="1"/>
  <c r="FB197" i="1"/>
  <c r="FB199" i="1"/>
  <c r="FB193" i="1"/>
  <c r="FB200" i="1"/>
  <c r="FB228" i="1" s="1"/>
  <c r="FB191" i="1"/>
  <c r="DD117" i="1"/>
  <c r="DD120" i="1"/>
  <c r="BG180" i="1"/>
  <c r="BG225" i="1" s="1"/>
  <c r="H120" i="1"/>
  <c r="H117" i="1"/>
  <c r="FW120" i="1"/>
  <c r="FW122" i="1" s="1"/>
  <c r="FW117" i="1"/>
  <c r="CA186" i="1"/>
  <c r="CA184" i="1"/>
  <c r="CA185" i="1" s="1"/>
  <c r="J184" i="1"/>
  <c r="J185" i="1" s="1"/>
  <c r="J186" i="1" s="1"/>
  <c r="EB208" i="1"/>
  <c r="EB266" i="1"/>
  <c r="I266" i="1"/>
  <c r="I208" i="1"/>
  <c r="CD199" i="1"/>
  <c r="CD200" i="1"/>
  <c r="CD228" i="1" s="1"/>
  <c r="CD195" i="1"/>
  <c r="CD191" i="1"/>
  <c r="CD197" i="1"/>
  <c r="CD193" i="1"/>
  <c r="EF186" i="1"/>
  <c r="EF184" i="1"/>
  <c r="EF185" i="1" s="1"/>
  <c r="EX208" i="1"/>
  <c r="EX266" i="1"/>
  <c r="DC199" i="1"/>
  <c r="DC200" i="1"/>
  <c r="DC228" i="1" s="1"/>
  <c r="DC195" i="1"/>
  <c r="DC197" i="1"/>
  <c r="DC191" i="1"/>
  <c r="DC193" i="1"/>
  <c r="AG197" i="1"/>
  <c r="AG199" i="1"/>
  <c r="AG200" i="1"/>
  <c r="AG228" i="1" s="1"/>
  <c r="AG195" i="1"/>
  <c r="AG191" i="1"/>
  <c r="AG193" i="1"/>
  <c r="BP197" i="1"/>
  <c r="BP199" i="1"/>
  <c r="BP200" i="1"/>
  <c r="BP228" i="1" s="1"/>
  <c r="BP195" i="1"/>
  <c r="BP191" i="1"/>
  <c r="BP193" i="1"/>
  <c r="FE195" i="1"/>
  <c r="FE197" i="1"/>
  <c r="FE199" i="1"/>
  <c r="FE200" i="1"/>
  <c r="FE228" i="1" s="1"/>
  <c r="FE191" i="1"/>
  <c r="FE193" i="1"/>
  <c r="AE117" i="1"/>
  <c r="AE120" i="1"/>
  <c r="DQ200" i="1"/>
  <c r="DQ228" i="1" s="1"/>
  <c r="DQ195" i="1"/>
  <c r="DQ197" i="1"/>
  <c r="DQ199" i="1"/>
  <c r="DQ193" i="1"/>
  <c r="DQ191" i="1"/>
  <c r="BK199" i="1"/>
  <c r="BK193" i="1"/>
  <c r="DG184" i="1"/>
  <c r="DG185" i="1" s="1"/>
  <c r="DG186" i="1" s="1"/>
  <c r="DG197" i="1"/>
  <c r="DG199" i="1"/>
  <c r="DG200" i="1"/>
  <c r="DG228" i="1" s="1"/>
  <c r="DG195" i="1"/>
  <c r="DG191" i="1"/>
  <c r="DG193" i="1"/>
  <c r="FR208" i="1"/>
  <c r="FR266" i="1"/>
  <c r="FQ184" i="1"/>
  <c r="FQ185" i="1" s="1"/>
  <c r="FQ186" i="1" s="1"/>
  <c r="BZ186" i="1"/>
  <c r="BZ184" i="1"/>
  <c r="BZ185" i="1" s="1"/>
  <c r="EW180" i="1"/>
  <c r="EW225" i="1" s="1"/>
  <c r="CT195" i="1"/>
  <c r="CT197" i="1"/>
  <c r="CT199" i="1"/>
  <c r="CT193" i="1"/>
  <c r="CT200" i="1"/>
  <c r="CT228" i="1" s="1"/>
  <c r="CT191" i="1"/>
  <c r="U197" i="1"/>
  <c r="U199" i="1"/>
  <c r="U200" i="1"/>
  <c r="U228" i="1" s="1"/>
  <c r="U191" i="1"/>
  <c r="U193" i="1"/>
  <c r="U195" i="1"/>
  <c r="BV186" i="1"/>
  <c r="BV184" i="1"/>
  <c r="BV185" i="1" s="1"/>
  <c r="AW200" i="1"/>
  <c r="AW228" i="1" s="1"/>
  <c r="AW195" i="1"/>
  <c r="AW197" i="1"/>
  <c r="AW199" i="1"/>
  <c r="AW193" i="1"/>
  <c r="AW191" i="1"/>
  <c r="EC186" i="1"/>
  <c r="EC184" i="1"/>
  <c r="EC185" i="1" s="1"/>
  <c r="BU180" i="1"/>
  <c r="BU225" i="1" s="1"/>
  <c r="FQ122" i="1"/>
  <c r="AA197" i="1"/>
  <c r="AA199" i="1"/>
  <c r="AA200" i="1"/>
  <c r="AA228" i="1" s="1"/>
  <c r="AA195" i="1"/>
  <c r="AA191" i="1"/>
  <c r="AA193" i="1"/>
  <c r="BW184" i="1"/>
  <c r="BW185" i="1" s="1"/>
  <c r="BW186" i="1"/>
  <c r="CN180" i="1"/>
  <c r="CN225" i="1" s="1"/>
  <c r="DU111" i="1"/>
  <c r="DU121" i="1" s="1"/>
  <c r="AO184" i="1"/>
  <c r="AO185" i="1" s="1"/>
  <c r="AO186" i="1" s="1"/>
  <c r="ES195" i="1"/>
  <c r="ES197" i="1"/>
  <c r="ES199" i="1"/>
  <c r="ES200" i="1"/>
  <c r="ES228" i="1" s="1"/>
  <c r="ES191" i="1"/>
  <c r="ES193" i="1"/>
  <c r="R186" i="1"/>
  <c r="R184" i="1"/>
  <c r="R185" i="1" s="1"/>
  <c r="DN111" i="1"/>
  <c r="DN121" i="1" s="1"/>
  <c r="DN208" i="1"/>
  <c r="DN266" i="1"/>
  <c r="AS266" i="1"/>
  <c r="AS208" i="1"/>
  <c r="DY184" i="1"/>
  <c r="DY185" i="1" s="1"/>
  <c r="DY186" i="1"/>
  <c r="FU184" i="1"/>
  <c r="FU185" i="1" s="1"/>
  <c r="FU186" i="1" s="1"/>
  <c r="W199" i="1"/>
  <c r="W200" i="1"/>
  <c r="W228" i="1" s="1"/>
  <c r="W195" i="1"/>
  <c r="W197" i="1"/>
  <c r="W191" i="1"/>
  <c r="W193" i="1"/>
  <c r="FX117" i="1"/>
  <c r="FX120" i="1"/>
  <c r="DB120" i="1"/>
  <c r="DB117" i="1"/>
  <c r="BU208" i="1"/>
  <c r="BU266" i="1"/>
  <c r="FA200" i="1"/>
  <c r="FA228" i="1" s="1"/>
  <c r="FA195" i="1"/>
  <c r="FA197" i="1"/>
  <c r="FA199" i="1"/>
  <c r="FA193" i="1"/>
  <c r="FA191" i="1"/>
  <c r="CB186" i="1"/>
  <c r="CB184" i="1"/>
  <c r="CB185" i="1" s="1"/>
  <c r="AM184" i="1"/>
  <c r="AM185" i="1" s="1"/>
  <c r="AM186" i="1" s="1"/>
  <c r="EW184" i="1"/>
  <c r="EW185" i="1" s="1"/>
  <c r="EW186" i="1"/>
  <c r="F117" i="1"/>
  <c r="F122" i="1" s="1"/>
  <c r="F120" i="1"/>
  <c r="F266" i="1"/>
  <c r="F208" i="1"/>
  <c r="EP208" i="1"/>
  <c r="EP266" i="1"/>
  <c r="DX208" i="1"/>
  <c r="DX266" i="1"/>
  <c r="EY120" i="1"/>
  <c r="EY117" i="1"/>
  <c r="EY122" i="1" s="1"/>
  <c r="AV200" i="1"/>
  <c r="AV228" i="1" s="1"/>
  <c r="AV195" i="1"/>
  <c r="AV197" i="1"/>
  <c r="AV191" i="1"/>
  <c r="AV193" i="1"/>
  <c r="AV199" i="1"/>
  <c r="CR184" i="1"/>
  <c r="CR185" i="1" s="1"/>
  <c r="CR186" i="1"/>
  <c r="DF117" i="1"/>
  <c r="DF122" i="1" s="1"/>
  <c r="DF120" i="1"/>
  <c r="FN199" i="1"/>
  <c r="FN193" i="1"/>
  <c r="AG184" i="1"/>
  <c r="AG185" i="1" s="1"/>
  <c r="AG186" i="1" s="1"/>
  <c r="AY117" i="1"/>
  <c r="AY120" i="1"/>
  <c r="FP199" i="1"/>
  <c r="FP193" i="1"/>
  <c r="CK117" i="1"/>
  <c r="CK120" i="1"/>
  <c r="CK266" i="1"/>
  <c r="CK208" i="1"/>
  <c r="ET186" i="1"/>
  <c r="ET184" i="1"/>
  <c r="ET185" i="1" s="1"/>
  <c r="DT186" i="1"/>
  <c r="DT184" i="1"/>
  <c r="DT185" i="1" s="1"/>
  <c r="AP186" i="1"/>
  <c r="AP184" i="1"/>
  <c r="AP185" i="1" s="1"/>
  <c r="EH195" i="1"/>
  <c r="EH197" i="1"/>
  <c r="EH199" i="1"/>
  <c r="EH200" i="1"/>
  <c r="EH228" i="1" s="1"/>
  <c r="EH191" i="1"/>
  <c r="EH193" i="1"/>
  <c r="BD120" i="1"/>
  <c r="BD117" i="1"/>
  <c r="BD122" i="1" s="1"/>
  <c r="CO120" i="1"/>
  <c r="CO117" i="1"/>
  <c r="CO122" i="1" s="1"/>
  <c r="FB208" i="1"/>
  <c r="FB266" i="1"/>
  <c r="AC122" i="1"/>
  <c r="DQ117" i="1"/>
  <c r="DQ122" i="1" s="1"/>
  <c r="DQ120" i="1"/>
  <c r="O184" i="1"/>
  <c r="O185" i="1" s="1"/>
  <c r="O186" i="1"/>
  <c r="DH184" i="1"/>
  <c r="DH185" i="1" s="1"/>
  <c r="DH186" i="1" s="1"/>
  <c r="ER197" i="1"/>
  <c r="ER199" i="1"/>
  <c r="ER200" i="1"/>
  <c r="ER228" i="1" s="1"/>
  <c r="ER195" i="1"/>
  <c r="ER191" i="1"/>
  <c r="ER193" i="1"/>
  <c r="BQ197" i="1"/>
  <c r="BQ199" i="1"/>
  <c r="BQ200" i="1"/>
  <c r="BQ228" i="1" s="1"/>
  <c r="BQ195" i="1"/>
  <c r="BQ191" i="1"/>
  <c r="BQ193" i="1"/>
  <c r="BG266" i="1"/>
  <c r="BG208" i="1"/>
  <c r="AY197" i="1"/>
  <c r="AY199" i="1"/>
  <c r="AY200" i="1"/>
  <c r="AY228" i="1" s="1"/>
  <c r="AY195" i="1"/>
  <c r="AY191" i="1"/>
  <c r="AY193" i="1"/>
  <c r="DD266" i="1"/>
  <c r="DD208" i="1"/>
  <c r="BK266" i="1"/>
  <c r="BK208" i="1"/>
  <c r="FC184" i="1"/>
  <c r="FC185" i="1" s="1"/>
  <c r="FC186" i="1"/>
  <c r="AH120" i="1"/>
  <c r="AH117" i="1"/>
  <c r="AH122" i="1" s="1"/>
  <c r="FR117" i="1"/>
  <c r="FR120" i="1"/>
  <c r="CW195" i="1"/>
  <c r="CW197" i="1"/>
  <c r="CW199" i="1"/>
  <c r="CW200" i="1"/>
  <c r="CW228" i="1" s="1"/>
  <c r="CW191" i="1"/>
  <c r="CW193" i="1"/>
  <c r="BE184" i="1"/>
  <c r="BE185" i="1" s="1"/>
  <c r="BE186" i="1"/>
  <c r="O117" i="1"/>
  <c r="O122" i="1" s="1"/>
  <c r="O120" i="1"/>
  <c r="BK111" i="1"/>
  <c r="BK121" i="1" s="1"/>
  <c r="DG266" i="1"/>
  <c r="DG208" i="1"/>
  <c r="FC197" i="1"/>
  <c r="FC199" i="1"/>
  <c r="FC200" i="1"/>
  <c r="FC228" i="1" s="1"/>
  <c r="FC195" i="1"/>
  <c r="FC191" i="1"/>
  <c r="FC193" i="1"/>
  <c r="BI180" i="1"/>
  <c r="BI225" i="1" s="1"/>
  <c r="CY180" i="1"/>
  <c r="CY225" i="1" s="1"/>
  <c r="CW117" i="1"/>
  <c r="CW120" i="1"/>
  <c r="CW266" i="1"/>
  <c r="CW208" i="1"/>
  <c r="FQ195" i="1"/>
  <c r="FQ197" i="1"/>
  <c r="FQ199" i="1"/>
  <c r="FQ200" i="1"/>
  <c r="FQ228" i="1" s="1"/>
  <c r="FQ191" i="1"/>
  <c r="FQ193" i="1"/>
  <c r="CL184" i="1"/>
  <c r="CL185" i="1" s="1"/>
  <c r="CL186" i="1" s="1"/>
  <c r="Q152" i="1"/>
  <c r="BC208" i="1"/>
  <c r="BC266" i="1"/>
  <c r="BG122" i="1"/>
  <c r="BZ195" i="1"/>
  <c r="BZ199" i="1"/>
  <c r="BZ200" i="1"/>
  <c r="BZ228" i="1" s="1"/>
  <c r="BZ197" i="1"/>
  <c r="BZ191" i="1"/>
  <c r="BZ193" i="1"/>
  <c r="DH111" i="1"/>
  <c r="DH121" i="1" s="1"/>
  <c r="CH186" i="1"/>
  <c r="CH184" i="1"/>
  <c r="CH185" i="1" s="1"/>
  <c r="CB180" i="1"/>
  <c r="CB225" i="1" s="1"/>
  <c r="AL117" i="1"/>
  <c r="AL122" i="1" s="1"/>
  <c r="AL120" i="1"/>
  <c r="EV111" i="1"/>
  <c r="EV121" i="1" s="1"/>
  <c r="CT208" i="1"/>
  <c r="CT266" i="1"/>
  <c r="U184" i="1"/>
  <c r="U185" i="1" s="1"/>
  <c r="U186" i="1"/>
  <c r="DM184" i="1"/>
  <c r="DM185" i="1" s="1"/>
  <c r="DM186" i="1"/>
  <c r="BV195" i="1"/>
  <c r="BV197" i="1"/>
  <c r="BV199" i="1"/>
  <c r="BV193" i="1"/>
  <c r="BV191" i="1"/>
  <c r="BV200" i="1"/>
  <c r="BV228" i="1" s="1"/>
  <c r="BF184" i="1"/>
  <c r="BF185" i="1" s="1"/>
  <c r="BF186" i="1"/>
  <c r="DP117" i="1"/>
  <c r="DP120" i="1"/>
  <c r="AW208" i="1"/>
  <c r="AW266" i="1"/>
  <c r="EC200" i="1"/>
  <c r="EC228" i="1" s="1"/>
  <c r="EC195" i="1"/>
  <c r="EC197" i="1"/>
  <c r="EC199" i="1"/>
  <c r="EC193" i="1"/>
  <c r="EC191" i="1"/>
  <c r="AK184" i="1"/>
  <c r="AK185" i="1" s="1"/>
  <c r="AK186" i="1" s="1"/>
  <c r="BP144" i="1"/>
  <c r="BP146" i="1" s="1"/>
  <c r="AA266" i="1"/>
  <c r="AA208" i="1"/>
  <c r="BW197" i="1"/>
  <c r="BW199" i="1"/>
  <c r="BW200" i="1"/>
  <c r="BW228" i="1" s="1"/>
  <c r="BW195" i="1"/>
  <c r="BW191" i="1"/>
  <c r="BW193" i="1"/>
  <c r="DS184" i="1"/>
  <c r="DS185" i="1" s="1"/>
  <c r="DS186" i="1"/>
  <c r="BW180" i="1"/>
  <c r="BW225" i="1" s="1"/>
  <c r="DE200" i="1"/>
  <c r="DE228" i="1" s="1"/>
  <c r="DE195" i="1"/>
  <c r="DE197" i="1"/>
  <c r="DE199" i="1"/>
  <c r="DE193" i="1"/>
  <c r="DE191" i="1"/>
  <c r="AO117" i="1"/>
  <c r="AO122" i="1" s="1"/>
  <c r="AO120" i="1"/>
  <c r="AO208" i="1"/>
  <c r="AO266" i="1"/>
  <c r="ES184" i="1"/>
  <c r="ES185" i="1" s="1"/>
  <c r="ES186" i="1" s="1"/>
  <c r="CV184" i="1"/>
  <c r="CV185" i="1" s="1"/>
  <c r="CV186" i="1" s="1"/>
  <c r="CX111" i="1"/>
  <c r="CX121" i="1" s="1"/>
  <c r="CX122" i="1" s="1"/>
  <c r="R199" i="1"/>
  <c r="R193" i="1"/>
  <c r="BC180" i="1"/>
  <c r="BC225" i="1" s="1"/>
  <c r="CN184" i="1"/>
  <c r="CN185" i="1" s="1"/>
  <c r="CN186" i="1"/>
  <c r="J120" i="1"/>
  <c r="J117" i="1"/>
  <c r="AS120" i="1"/>
  <c r="AS117" i="1"/>
  <c r="AS122" i="1" s="1"/>
  <c r="DY266" i="1"/>
  <c r="DY208" i="1"/>
  <c r="FU199" i="1"/>
  <c r="FU193" i="1"/>
  <c r="Z122" i="1"/>
  <c r="W111" i="1"/>
  <c r="W121" i="1" s="1"/>
  <c r="W208" i="1"/>
  <c r="W266" i="1"/>
  <c r="CQ199" i="1"/>
  <c r="CQ193" i="1"/>
  <c r="EM184" i="1"/>
  <c r="EM185" i="1" s="1"/>
  <c r="EM186" i="1" s="1"/>
  <c r="AI120" i="1"/>
  <c r="AI117" i="1"/>
  <c r="AI122" i="1" s="1"/>
  <c r="BU111" i="1"/>
  <c r="BU121" i="1" s="1"/>
  <c r="FA208" i="1"/>
  <c r="FA266" i="1"/>
  <c r="CB197" i="1"/>
  <c r="CB199" i="1"/>
  <c r="CB200" i="1"/>
  <c r="CB228" i="1" s="1"/>
  <c r="CB195" i="1"/>
  <c r="CB191" i="1"/>
  <c r="CB193" i="1"/>
  <c r="K184" i="1"/>
  <c r="K185" i="1" s="1"/>
  <c r="K186" i="1" s="1"/>
  <c r="EG122" i="1"/>
  <c r="AM197" i="1"/>
  <c r="AM199" i="1"/>
  <c r="AM200" i="1"/>
  <c r="AM228" i="1" s="1"/>
  <c r="AM195" i="1"/>
  <c r="AM191" i="1"/>
  <c r="AM193" i="1"/>
  <c r="CI184" i="1"/>
  <c r="CI185" i="1" s="1"/>
  <c r="CI186" i="1"/>
  <c r="DI180" i="1"/>
  <c r="DI225" i="1" s="1"/>
  <c r="EI180" i="1"/>
  <c r="EI225" i="1" s="1"/>
  <c r="ER111" i="1"/>
  <c r="ER121" i="1" s="1"/>
  <c r="BM111" i="1"/>
  <c r="BM121" i="1" s="1"/>
  <c r="CM186" i="1"/>
  <c r="CM184" i="1"/>
  <c r="CM185" i="1" s="1"/>
  <c r="AN111" i="1"/>
  <c r="AN121" i="1" s="1"/>
  <c r="CK122" i="1"/>
  <c r="EL120" i="1"/>
  <c r="EL117" i="1"/>
  <c r="EL122" i="1" s="1"/>
  <c r="DR111" i="1"/>
  <c r="DR121" i="1" s="1"/>
  <c r="CP184" i="1"/>
  <c r="CP185" i="1" s="1"/>
  <c r="CP186" i="1" s="1"/>
  <c r="EK111" i="1"/>
  <c r="EK121" i="1" s="1"/>
  <c r="N111" i="1"/>
  <c r="N121" i="1" s="1"/>
  <c r="DX120" i="1"/>
  <c r="DX117" i="1"/>
  <c r="DX122" i="1" s="1"/>
  <c r="BT122" i="1"/>
  <c r="AV111" i="1"/>
  <c r="AV121" i="1" s="1"/>
  <c r="AV208" i="1"/>
  <c r="AV266" i="1"/>
  <c r="CR200" i="1"/>
  <c r="CR228" i="1" s="1"/>
  <c r="CR195" i="1"/>
  <c r="CR197" i="1"/>
  <c r="CR199" i="1"/>
  <c r="CR191" i="1"/>
  <c r="CR193" i="1"/>
  <c r="EN186" i="1"/>
  <c r="EN184" i="1"/>
  <c r="EN185" i="1" s="1"/>
  <c r="L117" i="1"/>
  <c r="L122" i="1" s="1"/>
  <c r="L120" i="1"/>
  <c r="FN208" i="1"/>
  <c r="FN266" i="1"/>
  <c r="DU180" i="1"/>
  <c r="DU225" i="1" s="1"/>
  <c r="EU180" i="1"/>
  <c r="EU225" i="1" s="1"/>
  <c r="AG266" i="1"/>
  <c r="AG208" i="1"/>
  <c r="CU117" i="1"/>
  <c r="CU122" i="1" s="1"/>
  <c r="CU120" i="1"/>
  <c r="FP117" i="1"/>
  <c r="FP120" i="1"/>
  <c r="FP266" i="1"/>
  <c r="FP208" i="1"/>
  <c r="BP111" i="1"/>
  <c r="BP121" i="1" s="1"/>
  <c r="ET195" i="1"/>
  <c r="ET197" i="1"/>
  <c r="ET199" i="1"/>
  <c r="ET200" i="1"/>
  <c r="ET228" i="1" s="1"/>
  <c r="ET191" i="1"/>
  <c r="ET193" i="1"/>
  <c r="S186" i="1"/>
  <c r="S184" i="1"/>
  <c r="S185" i="1" s="1"/>
  <c r="G111" i="1"/>
  <c r="G121" i="1" s="1"/>
  <c r="AP199" i="1"/>
  <c r="AP191" i="1"/>
  <c r="AP195" i="1" s="1"/>
  <c r="AP197" i="1" s="1"/>
  <c r="AP193" i="1"/>
  <c r="EO122" i="1"/>
  <c r="FD111" i="1"/>
  <c r="FD121" i="1" s="1"/>
  <c r="BX184" i="1"/>
  <c r="BX185" i="1" s="1"/>
  <c r="BX186" i="1"/>
  <c r="EH117" i="1"/>
  <c r="EH122" i="1" s="1"/>
  <c r="EH120" i="1"/>
  <c r="EH266" i="1"/>
  <c r="EH208" i="1"/>
  <c r="FK184" i="1"/>
  <c r="FK185" i="1" s="1"/>
  <c r="FK186" i="1" s="1"/>
  <c r="M117" i="1"/>
  <c r="M120" i="1"/>
  <c r="M122" i="1" s="1"/>
  <c r="EI208" i="1"/>
  <c r="EI266" i="1"/>
  <c r="EV184" i="1"/>
  <c r="EV185" i="1" s="1"/>
  <c r="EV186" i="1" s="1"/>
  <c r="DU184" i="1"/>
  <c r="DU185" i="1" s="1"/>
  <c r="DU186" i="1"/>
  <c r="FX200" i="1"/>
  <c r="FX228" i="1" s="1"/>
  <c r="FX195" i="1"/>
  <c r="FX197" i="1"/>
  <c r="FX191" i="1"/>
  <c r="FX193" i="1"/>
  <c r="FX199" i="1"/>
  <c r="V208" i="1"/>
  <c r="V266" i="1"/>
  <c r="EL184" i="1"/>
  <c r="EL185" i="1" s="1"/>
  <c r="EL186" i="1" s="1"/>
  <c r="DF199" i="1"/>
  <c r="DF193" i="1"/>
  <c r="BY117" i="1"/>
  <c r="BY122" i="1" s="1"/>
  <c r="BY120" i="1"/>
  <c r="DW208" i="1"/>
  <c r="DW266" i="1"/>
  <c r="FK120" i="1"/>
  <c r="FK117" i="1"/>
  <c r="BE197" i="1"/>
  <c r="BE199" i="1"/>
  <c r="BE200" i="1"/>
  <c r="BE228" i="1" s="1"/>
  <c r="BE195" i="1"/>
  <c r="BE191" i="1"/>
  <c r="BE193" i="1"/>
  <c r="FC266" i="1"/>
  <c r="FC208" i="1"/>
  <c r="FQ117" i="1"/>
  <c r="FQ120" i="1"/>
  <c r="FQ266" i="1"/>
  <c r="FQ208" i="1"/>
  <c r="CL195" i="1"/>
  <c r="CL197" i="1"/>
  <c r="CL199" i="1"/>
  <c r="CL200" i="1"/>
  <c r="CL228" i="1" s="1"/>
  <c r="CL191" i="1"/>
  <c r="CL193" i="1"/>
  <c r="Q184" i="1"/>
  <c r="Q185" i="1" s="1"/>
  <c r="Q186" i="1"/>
  <c r="BC186" i="1"/>
  <c r="BC184" i="1"/>
  <c r="BC185" i="1" s="1"/>
  <c r="EU186" i="1"/>
  <c r="EU184" i="1"/>
  <c r="EU185" i="1" s="1"/>
  <c r="BZ117" i="1"/>
  <c r="BZ122" i="1" s="1"/>
  <c r="BZ120" i="1"/>
  <c r="BZ208" i="1"/>
  <c r="BZ266" i="1"/>
  <c r="CH195" i="1"/>
  <c r="CH197" i="1"/>
  <c r="CH199" i="1"/>
  <c r="CH193" i="1"/>
  <c r="CH200" i="1"/>
  <c r="CH228" i="1" s="1"/>
  <c r="CH191" i="1"/>
  <c r="U266" i="1"/>
  <c r="U208" i="1"/>
  <c r="DM197" i="1"/>
  <c r="DM199" i="1"/>
  <c r="DM200" i="1"/>
  <c r="DM228" i="1" s="1"/>
  <c r="DM195" i="1"/>
  <c r="DM191" i="1"/>
  <c r="DM193" i="1"/>
  <c r="FI199" i="1"/>
  <c r="FI193" i="1"/>
  <c r="BV266" i="1"/>
  <c r="BV208" i="1"/>
  <c r="BF199" i="1"/>
  <c r="BF200" i="1"/>
  <c r="BF228" i="1" s="1"/>
  <c r="BF195" i="1"/>
  <c r="BF191" i="1"/>
  <c r="BF193" i="1"/>
  <c r="BF197" i="1"/>
  <c r="CE184" i="1"/>
  <c r="CE185" i="1" s="1"/>
  <c r="CE186" i="1" s="1"/>
  <c r="FL117" i="1"/>
  <c r="FL120" i="1"/>
  <c r="EC208" i="1"/>
  <c r="EC266" i="1"/>
  <c r="FJ184" i="1"/>
  <c r="FJ185" i="1" s="1"/>
  <c r="FJ186" i="1" s="1"/>
  <c r="EZ184" i="1"/>
  <c r="EZ185" i="1" s="1"/>
  <c r="EZ186" i="1"/>
  <c r="CC197" i="1"/>
  <c r="CC199" i="1"/>
  <c r="CC200" i="1"/>
  <c r="CC228" i="1" s="1"/>
  <c r="CC195" i="1"/>
  <c r="CC191" i="1"/>
  <c r="CC193" i="1"/>
  <c r="AX122" i="1"/>
  <c r="BW266" i="1"/>
  <c r="BW208" i="1"/>
  <c r="DS199" i="1"/>
  <c r="DS193" i="1"/>
  <c r="FO184" i="1"/>
  <c r="FO185" i="1" s="1"/>
  <c r="FO186" i="1"/>
  <c r="DE208" i="1"/>
  <c r="DE266" i="1"/>
  <c r="D111" i="1"/>
  <c r="D121" i="1" s="1"/>
  <c r="ES117" i="1"/>
  <c r="ES122" i="1" s="1"/>
  <c r="ES120" i="1"/>
  <c r="ES266" i="1"/>
  <c r="ES208" i="1"/>
  <c r="BO266" i="1"/>
  <c r="BO208" i="1"/>
  <c r="DV111" i="1"/>
  <c r="DV121" i="1" s="1"/>
  <c r="CV197" i="1"/>
  <c r="CV199" i="1"/>
  <c r="CV200" i="1"/>
  <c r="CV228" i="1" s="1"/>
  <c r="CV195" i="1"/>
  <c r="CV191" i="1"/>
  <c r="CV193" i="1"/>
  <c r="R117" i="1"/>
  <c r="R122" i="1" s="1"/>
  <c r="R120" i="1"/>
  <c r="R266" i="1"/>
  <c r="R208" i="1"/>
  <c r="DN120" i="1"/>
  <c r="DN117" i="1"/>
  <c r="DN122" i="1" s="1"/>
  <c r="CN197" i="1"/>
  <c r="CN199" i="1"/>
  <c r="CN200" i="1"/>
  <c r="CN228" i="1" s="1"/>
  <c r="CN191" i="1"/>
  <c r="CN193" i="1"/>
  <c r="CN195" i="1"/>
  <c r="DY120" i="1"/>
  <c r="DY117" i="1"/>
  <c r="DY122" i="1" s="1"/>
  <c r="FU208" i="1"/>
  <c r="FU266" i="1"/>
  <c r="CQ266" i="1"/>
  <c r="CQ208" i="1"/>
  <c r="EM199" i="1"/>
  <c r="EM200" i="1"/>
  <c r="EM228" i="1" s="1"/>
  <c r="EM195" i="1"/>
  <c r="EM197" i="1"/>
  <c r="EM191" i="1"/>
  <c r="EM193" i="1"/>
  <c r="CB266" i="1"/>
  <c r="CB208" i="1"/>
  <c r="K199" i="1"/>
  <c r="K200" i="1"/>
  <c r="K228" i="1" s="1"/>
  <c r="K197" i="1"/>
  <c r="K191" i="1"/>
  <c r="K193" i="1"/>
  <c r="K195" i="1"/>
  <c r="BI186" i="1"/>
  <c r="BI184" i="1"/>
  <c r="BI185" i="1" s="1"/>
  <c r="AM208" i="1"/>
  <c r="AM266" i="1"/>
  <c r="CI199" i="1"/>
  <c r="CI193" i="1"/>
  <c r="EE184" i="1"/>
  <c r="EE185" i="1" s="1"/>
  <c r="EE186" i="1"/>
  <c r="G122" i="1"/>
  <c r="AR186" i="1"/>
  <c r="AR184" i="1"/>
  <c r="AR185" i="1" s="1"/>
  <c r="CM266" i="1"/>
  <c r="CM208" i="1"/>
  <c r="FS208" i="1"/>
  <c r="FS266" i="1"/>
  <c r="EV122" i="1"/>
  <c r="FF184" i="1"/>
  <c r="FF185" i="1" s="1"/>
  <c r="FF186" i="1" s="1"/>
  <c r="BB186" i="1"/>
  <c r="BB184" i="1"/>
  <c r="BB185" i="1" s="1"/>
  <c r="EP111" i="1"/>
  <c r="EP121" i="1" s="1"/>
  <c r="CP199" i="1"/>
  <c r="CP193" i="1"/>
  <c r="AQ122" i="1"/>
  <c r="AT120" i="1"/>
  <c r="AT117" i="1"/>
  <c r="CR266" i="1"/>
  <c r="CR208" i="1"/>
  <c r="EN193" i="1"/>
  <c r="EN199" i="1"/>
  <c r="T184" i="1"/>
  <c r="T185" i="1" s="1"/>
  <c r="T186" i="1" s="1"/>
  <c r="CG117" i="1"/>
  <c r="CG120" i="1"/>
  <c r="AG120" i="1"/>
  <c r="AG117" i="1"/>
  <c r="AG122" i="1" s="1"/>
  <c r="EQ117" i="1"/>
  <c r="EQ122" i="1" s="1"/>
  <c r="EQ120" i="1"/>
  <c r="AJ122" i="1"/>
  <c r="ET117" i="1"/>
  <c r="ET122" i="1" s="1"/>
  <c r="ET120" i="1"/>
  <c r="ET266" i="1"/>
  <c r="ET208" i="1"/>
  <c r="S199" i="1"/>
  <c r="S193" i="1"/>
  <c r="DK186" i="1"/>
  <c r="DK184" i="1"/>
  <c r="DK185" i="1" s="1"/>
  <c r="AP117" i="1"/>
  <c r="AP120" i="1"/>
  <c r="AP208" i="1"/>
  <c r="AP266" i="1"/>
  <c r="BX197" i="1"/>
  <c r="BX199" i="1"/>
  <c r="BX200" i="1"/>
  <c r="BX228" i="1" s="1"/>
  <c r="BX195" i="1"/>
  <c r="BX191" i="1"/>
  <c r="BX193" i="1"/>
  <c r="AD184" i="1"/>
  <c r="AD185" i="1" s="1"/>
  <c r="AD186" i="1" s="1"/>
  <c r="FB111" i="1"/>
  <c r="FB121" i="1" s="1"/>
  <c r="ER122" i="1"/>
  <c r="E206" i="1"/>
  <c r="E182" i="1"/>
  <c r="E189" i="1"/>
  <c r="E148" i="1"/>
  <c r="E152" i="1" s="1"/>
  <c r="E150" i="1"/>
  <c r="E102" i="1"/>
  <c r="E107" i="1"/>
  <c r="E109" i="1" s="1"/>
  <c r="E111" i="1" s="1"/>
  <c r="E121" i="1" s="1"/>
  <c r="E110" i="1"/>
  <c r="E113" i="1"/>
  <c r="E140" i="1"/>
  <c r="E144" i="1" s="1"/>
  <c r="E146" i="1" s="1"/>
  <c r="E142" i="1"/>
  <c r="BE266" i="1"/>
  <c r="BE208" i="1"/>
  <c r="BK117" i="1"/>
  <c r="BK122" i="1" s="1"/>
  <c r="BK120" i="1"/>
  <c r="CL117" i="1"/>
  <c r="CL122" i="1" s="1"/>
  <c r="CL120" i="1"/>
  <c r="CL208" i="1"/>
  <c r="CL266" i="1"/>
  <c r="Q199" i="1"/>
  <c r="Q193" i="1"/>
  <c r="DI184" i="1"/>
  <c r="DI185" i="1" s="1"/>
  <c r="DI186" i="1" s="1"/>
  <c r="BC117" i="1"/>
  <c r="BC120" i="1"/>
  <c r="BC199" i="1"/>
  <c r="BC193" i="1"/>
  <c r="EU199" i="1"/>
  <c r="EU193" i="1"/>
  <c r="DB122" i="1"/>
  <c r="AZ186" i="1"/>
  <c r="AZ184" i="1"/>
  <c r="AZ185" i="1" s="1"/>
  <c r="CH208" i="1"/>
  <c r="CH266" i="1"/>
  <c r="U120" i="1"/>
  <c r="U117" i="1"/>
  <c r="DM208" i="1"/>
  <c r="DM266" i="1"/>
  <c r="FI184" i="1"/>
  <c r="FI185" i="1" s="1"/>
  <c r="FI186" i="1"/>
  <c r="BR184" i="1"/>
  <c r="BR185" i="1" s="1"/>
  <c r="BR186" i="1"/>
  <c r="BJ122" i="1"/>
  <c r="BF111" i="1"/>
  <c r="BF121" i="1" s="1"/>
  <c r="BF266" i="1"/>
  <c r="BF208" i="1"/>
  <c r="CE199" i="1"/>
  <c r="CE200" i="1"/>
  <c r="CE228" i="1" s="1"/>
  <c r="CE195" i="1"/>
  <c r="CE197" i="1"/>
  <c r="CE191" i="1"/>
  <c r="CE193" i="1"/>
  <c r="EA184" i="1"/>
  <c r="EA185" i="1" s="1"/>
  <c r="EA186" i="1" s="1"/>
  <c r="FJ199" i="1"/>
  <c r="FJ200" i="1"/>
  <c r="FJ228" i="1" s="1"/>
  <c r="FJ195" i="1"/>
  <c r="FJ191" i="1"/>
  <c r="FJ193" i="1"/>
  <c r="FJ197" i="1"/>
  <c r="EZ200" i="1"/>
  <c r="EZ228" i="1" s="1"/>
  <c r="EZ195" i="1"/>
  <c r="EZ197" i="1"/>
  <c r="EZ191" i="1"/>
  <c r="EZ193" i="1"/>
  <c r="EZ199" i="1"/>
  <c r="DS266" i="1"/>
  <c r="DS208" i="1"/>
  <c r="FO199" i="1"/>
  <c r="FO193" i="1"/>
  <c r="DJ184" i="1"/>
  <c r="DJ185" i="1" s="1"/>
  <c r="DJ186" i="1" s="1"/>
  <c r="BO184" i="1"/>
  <c r="BO185" i="1" s="1"/>
  <c r="BO186" i="1" s="1"/>
  <c r="FG186" i="1"/>
  <c r="FG184" i="1"/>
  <c r="FG185" i="1" s="1"/>
  <c r="CV117" i="1"/>
  <c r="CV120" i="1"/>
  <c r="CV266" i="1"/>
  <c r="CV208" i="1"/>
  <c r="DP122" i="1"/>
  <c r="CN266" i="1"/>
  <c r="CN208" i="1"/>
  <c r="FU120" i="1"/>
  <c r="FU117" i="1"/>
  <c r="FU122" i="1" s="1"/>
  <c r="W120" i="1"/>
  <c r="W117" i="1"/>
  <c r="EM266" i="1"/>
  <c r="EM208" i="1"/>
  <c r="ED186" i="1"/>
  <c r="ED184" i="1"/>
  <c r="ED185" i="1" s="1"/>
  <c r="BU117" i="1"/>
  <c r="BU122" i="1" s="1"/>
  <c r="BU120" i="1"/>
  <c r="CB120" i="1"/>
  <c r="CB117" i="1"/>
  <c r="K266" i="1"/>
  <c r="K208" i="1"/>
  <c r="BI200" i="1"/>
  <c r="BI228" i="1" s="1"/>
  <c r="BI195" i="1"/>
  <c r="BI197" i="1"/>
  <c r="BI199" i="1"/>
  <c r="BI193" i="1"/>
  <c r="BI191" i="1"/>
  <c r="Z186" i="1"/>
  <c r="Z184" i="1"/>
  <c r="Z185" i="1" s="1"/>
  <c r="I184" i="1"/>
  <c r="I185" i="1" s="1"/>
  <c r="I186" i="1"/>
  <c r="AT122" i="1"/>
  <c r="CI266" i="1"/>
  <c r="CI208" i="1"/>
  <c r="EE197" i="1"/>
  <c r="EE199" i="1"/>
  <c r="EE200" i="1"/>
  <c r="EE228" i="1" s="1"/>
  <c r="EE195" i="1"/>
  <c r="EE191" i="1"/>
  <c r="EE193" i="1"/>
  <c r="AB184" i="1"/>
  <c r="AB185" i="1" s="1"/>
  <c r="AB186" i="1"/>
  <c r="BJ186" i="1"/>
  <c r="BJ184" i="1"/>
  <c r="BJ185" i="1" s="1"/>
  <c r="AR197" i="1"/>
  <c r="AR199" i="1"/>
  <c r="AR200" i="1"/>
  <c r="AR228" i="1" s="1"/>
  <c r="AR191" i="1"/>
  <c r="AR193" i="1"/>
  <c r="AR195" i="1"/>
  <c r="DO186" i="1"/>
  <c r="DO184" i="1"/>
  <c r="DO185" i="1" s="1"/>
  <c r="F180" i="1"/>
  <c r="F225" i="1" s="1"/>
  <c r="CM117" i="1"/>
  <c r="CM120" i="1"/>
  <c r="CM195" i="1"/>
  <c r="CM197" i="1"/>
  <c r="CM199" i="1"/>
  <c r="CM200" i="1"/>
  <c r="CM228" i="1" s="1"/>
  <c r="CM191" i="1"/>
  <c r="CM193" i="1"/>
  <c r="FS184" i="1"/>
  <c r="FS185" i="1" s="1"/>
  <c r="FS186" i="1" s="1"/>
  <c r="FF195" i="1"/>
  <c r="FF197" i="1"/>
  <c r="FF199" i="1"/>
  <c r="FF200" i="1"/>
  <c r="FF228" i="1" s="1"/>
  <c r="FF191" i="1"/>
  <c r="FF193" i="1"/>
  <c r="BB195" i="1"/>
  <c r="BB199" i="1"/>
  <c r="BB200" i="1"/>
  <c r="BB228" i="1" s="1"/>
  <c r="BB191" i="1"/>
  <c r="BB193" i="1"/>
  <c r="BB197" i="1"/>
  <c r="CU180" i="1"/>
  <c r="CU225" i="1" s="1"/>
  <c r="DR117" i="1"/>
  <c r="DR122" i="1" s="1"/>
  <c r="DR120" i="1"/>
  <c r="CP111" i="1"/>
  <c r="CP121" i="1" s="1"/>
  <c r="CP208" i="1"/>
  <c r="CP266" i="1"/>
  <c r="DL184" i="1"/>
  <c r="DL185" i="1" s="1"/>
  <c r="DL186" i="1"/>
  <c r="N117" i="1"/>
  <c r="N122" i="1" s="1"/>
  <c r="N120" i="1"/>
  <c r="AN122" i="1"/>
  <c r="AV117" i="1"/>
  <c r="AV120" i="1"/>
  <c r="CR111" i="1"/>
  <c r="CR121" i="1" s="1"/>
  <c r="EN208" i="1"/>
  <c r="EN266" i="1"/>
  <c r="T197" i="1"/>
  <c r="T199" i="1"/>
  <c r="T200" i="1"/>
  <c r="T228" i="1" s="1"/>
  <c r="T191" i="1"/>
  <c r="T193" i="1"/>
  <c r="T195" i="1"/>
  <c r="FT184" i="1"/>
  <c r="FT185" i="1" s="1"/>
  <c r="FT186" i="1" s="1"/>
  <c r="FP122" i="1"/>
  <c r="AM180" i="1"/>
  <c r="AM225" i="1" s="1"/>
  <c r="BS186" i="1"/>
  <c r="BS184" i="1"/>
  <c r="BS185" i="1" s="1"/>
  <c r="S117" i="1"/>
  <c r="S122" i="1" s="1"/>
  <c r="S120" i="1"/>
  <c r="S208" i="1"/>
  <c r="S266" i="1"/>
  <c r="DK266" i="1"/>
  <c r="DK208" i="1"/>
  <c r="BM122" i="1"/>
  <c r="BX117" i="1"/>
  <c r="BX120" i="1"/>
  <c r="BX266" i="1"/>
  <c r="BX208" i="1"/>
  <c r="AD199" i="1"/>
  <c r="AD200" i="1"/>
  <c r="AD228" i="1" s="1"/>
  <c r="AD195" i="1"/>
  <c r="AD197" i="1"/>
  <c r="AD191" i="1"/>
  <c r="AD193" i="1"/>
  <c r="AP122" i="1"/>
  <c r="AH199" i="1"/>
  <c r="AH193" i="1"/>
  <c r="CZ120" i="1"/>
  <c r="CZ117" i="1"/>
  <c r="CZ122" i="1" s="1"/>
  <c r="CV122" i="1"/>
  <c r="DA184" i="1"/>
  <c r="DA185" i="1" s="1"/>
  <c r="DA186" i="1"/>
  <c r="EG117" i="1"/>
  <c r="EG120" i="1"/>
  <c r="FX122" i="1"/>
  <c r="FL122" i="1"/>
  <c r="BE120" i="1"/>
  <c r="BE117" i="1"/>
  <c r="BE122" i="1" s="1"/>
  <c r="EI122" i="1"/>
  <c r="EI191" i="1" s="1"/>
  <c r="EI195" i="1" s="1"/>
  <c r="EI197" i="1" s="1"/>
  <c r="DG117" i="1"/>
  <c r="DG122" i="1" s="1"/>
  <c r="DG120" i="1"/>
  <c r="EC180" i="1"/>
  <c r="EC225" i="1" s="1"/>
  <c r="FS180" i="1"/>
  <c r="FS225" i="1" s="1"/>
  <c r="FQ111" i="1"/>
  <c r="FQ121" i="1" s="1"/>
  <c r="Q117" i="1"/>
  <c r="Q122" i="1" s="1"/>
  <c r="Q120" i="1"/>
  <c r="Q266" i="1"/>
  <c r="Q208" i="1"/>
  <c r="DI199" i="1"/>
  <c r="DI193" i="1"/>
  <c r="BL197" i="1"/>
  <c r="BL199" i="1"/>
  <c r="BL200" i="1"/>
  <c r="BL228" i="1" s="1"/>
  <c r="BL195" i="1"/>
  <c r="BL191" i="1"/>
  <c r="BL193" i="1"/>
  <c r="EU117" i="1"/>
  <c r="EU120" i="1"/>
  <c r="EU122" i="1" s="1"/>
  <c r="EU208" i="1"/>
  <c r="EU266" i="1"/>
  <c r="CH111" i="1"/>
  <c r="CH121" i="1" s="1"/>
  <c r="EV180" i="1"/>
  <c r="EV225" i="1" s="1"/>
  <c r="FV184" i="1"/>
  <c r="FV185" i="1" s="1"/>
  <c r="FV186" i="1" s="1"/>
  <c r="CT117" i="1"/>
  <c r="CT120" i="1"/>
  <c r="DM120" i="1"/>
  <c r="DM117" i="1"/>
  <c r="DM122" i="1" s="1"/>
  <c r="FI266" i="1"/>
  <c r="FI208" i="1"/>
  <c r="BR199" i="1"/>
  <c r="BR193" i="1"/>
  <c r="CJ199" i="1"/>
  <c r="CJ193" i="1"/>
  <c r="I122" i="1"/>
  <c r="CE111" i="1"/>
  <c r="CE121" i="1" s="1"/>
  <c r="CE266" i="1"/>
  <c r="CE208" i="1"/>
  <c r="EA199" i="1"/>
  <c r="EA200" i="1"/>
  <c r="EA228" i="1" s="1"/>
  <c r="EA195" i="1"/>
  <c r="EA197" i="1"/>
  <c r="EA191" i="1"/>
  <c r="EA193" i="1"/>
  <c r="FW186" i="1"/>
  <c r="FW184" i="1"/>
  <c r="FW185" i="1" s="1"/>
  <c r="AW117" i="1"/>
  <c r="AW120" i="1"/>
  <c r="FJ111" i="1"/>
  <c r="FJ121" i="1" s="1"/>
  <c r="FJ208" i="1"/>
  <c r="FJ266" i="1"/>
  <c r="AK200" i="1"/>
  <c r="AK228" i="1" s="1"/>
  <c r="AK195" i="1"/>
  <c r="AK197" i="1"/>
  <c r="AK199" i="1"/>
  <c r="AK193" i="1"/>
  <c r="AK191" i="1"/>
  <c r="EO184" i="1"/>
  <c r="EO185" i="1" s="1"/>
  <c r="EO186" i="1" s="1"/>
  <c r="D180" i="1"/>
  <c r="FZ172" i="1"/>
  <c r="EZ111" i="1"/>
  <c r="EZ121" i="1" s="1"/>
  <c r="EZ208" i="1"/>
  <c r="EZ266" i="1"/>
  <c r="CG122" i="1"/>
  <c r="CW122" i="1"/>
  <c r="AA117" i="1"/>
  <c r="AA122" i="1" s="1"/>
  <c r="AA120" i="1"/>
  <c r="DS111" i="1"/>
  <c r="DS121" i="1" s="1"/>
  <c r="FO266" i="1"/>
  <c r="FO208" i="1"/>
  <c r="DJ199" i="1"/>
  <c r="DJ193" i="1"/>
  <c r="ES111" i="1"/>
  <c r="ES121" i="1" s="1"/>
  <c r="BO117" i="1"/>
  <c r="BO120" i="1"/>
  <c r="BO122" i="1" s="1"/>
  <c r="BO195" i="1"/>
  <c r="BO197" i="1"/>
  <c r="BO199" i="1"/>
  <c r="BO200" i="1"/>
  <c r="BO228" i="1" s="1"/>
  <c r="BO191" i="1"/>
  <c r="BO193" i="1"/>
  <c r="FG195" i="1"/>
  <c r="FG197" i="1"/>
  <c r="FG199" i="1"/>
  <c r="FG200" i="1"/>
  <c r="FG228" i="1" s="1"/>
  <c r="FG191" i="1"/>
  <c r="FG193" i="1"/>
  <c r="BN184" i="1"/>
  <c r="BN185" i="1" s="1"/>
  <c r="BN186" i="1" s="1"/>
  <c r="CM122" i="1"/>
  <c r="R111" i="1"/>
  <c r="R121" i="1" s="1"/>
  <c r="DW180" i="1"/>
  <c r="DW225" i="1" s="1"/>
  <c r="CN120" i="1"/>
  <c r="CN117" i="1"/>
  <c r="CN122" i="1" s="1"/>
  <c r="DY111" i="1"/>
  <c r="DY121" i="1" s="1"/>
  <c r="AF122" i="1"/>
  <c r="CQ120" i="1"/>
  <c r="CQ117" i="1"/>
  <c r="CQ122" i="1" s="1"/>
  <c r="ED195" i="1"/>
  <c r="ED197" i="1"/>
  <c r="ED199" i="1"/>
  <c r="ED193" i="1"/>
  <c r="ED200" i="1"/>
  <c r="ED228" i="1" s="1"/>
  <c r="ED191" i="1"/>
  <c r="AJ184" i="1"/>
  <c r="AJ185" i="1" s="1"/>
  <c r="AJ186" i="1"/>
  <c r="FA117" i="1"/>
  <c r="FA122" i="1" s="1"/>
  <c r="FA120" i="1"/>
  <c r="BI208" i="1"/>
  <c r="BI266" i="1"/>
  <c r="Z195" i="1"/>
  <c r="Z197" i="1"/>
  <c r="Z199" i="1"/>
  <c r="Z193" i="1"/>
  <c r="Z200" i="1"/>
  <c r="Z228" i="1" s="1"/>
  <c r="Z191" i="1"/>
  <c r="EJ184" i="1"/>
  <c r="EJ185" i="1" s="1"/>
  <c r="EJ186" i="1"/>
  <c r="DA122" i="1"/>
  <c r="EE266" i="1"/>
  <c r="EE208" i="1"/>
  <c r="AB197" i="1"/>
  <c r="AB199" i="1"/>
  <c r="AB200" i="1"/>
  <c r="AB228" i="1" s="1"/>
  <c r="AB195" i="1"/>
  <c r="AB191" i="1"/>
  <c r="AB193" i="1"/>
  <c r="BJ195" i="1"/>
  <c r="BJ197" i="1"/>
  <c r="BJ199" i="1"/>
  <c r="BJ200" i="1"/>
  <c r="BJ228" i="1" s="1"/>
  <c r="BJ193" i="1"/>
  <c r="BJ191" i="1"/>
  <c r="AR208" i="1"/>
  <c r="AR266" i="1"/>
  <c r="DO199" i="1"/>
  <c r="DO193" i="1"/>
  <c r="FS117" i="1"/>
  <c r="FS122" i="1" s="1"/>
  <c r="FS120" i="1"/>
  <c r="FS195" i="1"/>
  <c r="FS197" i="1"/>
  <c r="FS199" i="1"/>
  <c r="FS200" i="1"/>
  <c r="FS228" i="1" s="1"/>
  <c r="FS191" i="1"/>
  <c r="FS193" i="1"/>
  <c r="H122" i="1"/>
  <c r="FF117" i="1"/>
  <c r="FF122" i="1" s="1"/>
  <c r="FF120" i="1"/>
  <c r="FF266" i="1"/>
  <c r="FF208" i="1"/>
  <c r="BB208" i="1"/>
  <c r="BB266" i="1"/>
  <c r="EP117" i="1"/>
  <c r="EP122" i="1" s="1"/>
  <c r="EP120" i="1"/>
  <c r="DL199" i="1"/>
  <c r="DL193" i="1"/>
  <c r="T208" i="1"/>
  <c r="T266" i="1"/>
  <c r="X184" i="1"/>
  <c r="X185" i="1" s="1"/>
  <c r="X186" i="1" s="1"/>
  <c r="AN180" i="1"/>
  <c r="AN225" i="1" s="1"/>
  <c r="D91" i="2"/>
  <c r="I12" i="2"/>
  <c r="FT197" i="1"/>
  <c r="FT199" i="1"/>
  <c r="FT200" i="1"/>
  <c r="FT228" i="1" s="1"/>
  <c r="FT195" i="1"/>
  <c r="FT191" i="1"/>
  <c r="FT193" i="1"/>
  <c r="AE122" i="1"/>
  <c r="BS199" i="1"/>
  <c r="BS193" i="1"/>
  <c r="DK117" i="1"/>
  <c r="DK122" i="1" s="1"/>
  <c r="DK120" i="1"/>
  <c r="DK195" i="1"/>
  <c r="DK197" i="1"/>
  <c r="DK199" i="1"/>
  <c r="DK200" i="1"/>
  <c r="DK228" i="1" s="1"/>
  <c r="DK191" i="1"/>
  <c r="DK193" i="1"/>
  <c r="AD117" i="1"/>
  <c r="AD122" i="1" s="1"/>
  <c r="AD120" i="1"/>
  <c r="AD266" i="1"/>
  <c r="AD208" i="1"/>
  <c r="FB117" i="1"/>
  <c r="FB122" i="1" s="1"/>
  <c r="FB120" i="1"/>
  <c r="AY122" i="1"/>
  <c r="CB122" i="1"/>
  <c r="DP184" i="1"/>
  <c r="DP185" i="1" s="1"/>
  <c r="DP186" i="1" s="1"/>
  <c r="EF122" i="1"/>
  <c r="X122" i="1"/>
  <c r="FC117" i="1"/>
  <c r="FC122" i="1" s="1"/>
  <c r="FC120" i="1"/>
  <c r="DI117" i="1"/>
  <c r="DI122" i="1" s="1"/>
  <c r="DI120" i="1"/>
  <c r="DI208" i="1"/>
  <c r="DI266" i="1"/>
  <c r="BL186" i="1"/>
  <c r="BL184" i="1"/>
  <c r="BL185" i="1" s="1"/>
  <c r="BC111" i="1"/>
  <c r="BC121" i="1" s="1"/>
  <c r="BC122" i="1" s="1"/>
  <c r="BZ111" i="1"/>
  <c r="BZ121" i="1" s="1"/>
  <c r="AZ199" i="1"/>
  <c r="AZ193" i="1"/>
  <c r="H186" i="1"/>
  <c r="H184" i="1"/>
  <c r="H185" i="1" s="1"/>
  <c r="FV199" i="1"/>
  <c r="FV193" i="1"/>
  <c r="U111" i="1"/>
  <c r="U121" i="1" s="1"/>
  <c r="FI120" i="1"/>
  <c r="FI117" i="1"/>
  <c r="FI122" i="1" s="1"/>
  <c r="BR111" i="1"/>
  <c r="BR121" i="1" s="1"/>
  <c r="BR208" i="1"/>
  <c r="BR266" i="1"/>
  <c r="CJ184" i="1"/>
  <c r="CJ185" i="1" s="1"/>
  <c r="CJ186" i="1"/>
  <c r="CS122" i="1"/>
  <c r="BF120" i="1"/>
  <c r="BF117" i="1"/>
  <c r="BF122" i="1" s="1"/>
  <c r="EA111" i="1"/>
  <c r="EA121" i="1" s="1"/>
  <c r="EA266" i="1"/>
  <c r="EA208" i="1"/>
  <c r="FW199" i="1"/>
  <c r="FW200" i="1"/>
  <c r="FW228" i="1" s="1"/>
  <c r="FW195" i="1"/>
  <c r="FW197" i="1"/>
  <c r="FW191" i="1"/>
  <c r="FW193" i="1"/>
  <c r="CZ184" i="1"/>
  <c r="CZ185" i="1" s="1"/>
  <c r="CZ186" i="1" s="1"/>
  <c r="EC117" i="1"/>
  <c r="EC122" i="1" s="1"/>
  <c r="EC120" i="1"/>
  <c r="AK208" i="1"/>
  <c r="AK266" i="1"/>
  <c r="EO200" i="1"/>
  <c r="EO228" i="1" s="1"/>
  <c r="EO195" i="1"/>
  <c r="EO197" i="1"/>
  <c r="EO199" i="1"/>
  <c r="EO193" i="1"/>
  <c r="EO191" i="1"/>
  <c r="FE180" i="1"/>
  <c r="FE225" i="1" s="1"/>
  <c r="CC184" i="1"/>
  <c r="CC185" i="1" s="1"/>
  <c r="CC186" i="1"/>
  <c r="BW117" i="1"/>
  <c r="BW122" i="1" s="1"/>
  <c r="BW120" i="1"/>
  <c r="FO111" i="1"/>
  <c r="FO121" i="1" s="1"/>
  <c r="DJ117" i="1"/>
  <c r="DJ122" i="1" s="1"/>
  <c r="DJ120" i="1"/>
  <c r="DJ208" i="1"/>
  <c r="DJ266" i="1"/>
  <c r="DE117" i="1"/>
  <c r="DE120" i="1"/>
  <c r="DS180" i="1"/>
  <c r="DS225" i="1" s="1"/>
  <c r="FG117" i="1"/>
  <c r="FG122" i="1" s="1"/>
  <c r="FG120" i="1"/>
  <c r="FG208" i="1"/>
  <c r="FG266" i="1"/>
  <c r="BN199" i="1"/>
  <c r="BN193" i="1"/>
  <c r="FK122" i="1"/>
  <c r="R152" i="1"/>
  <c r="FA180" i="1"/>
  <c r="FA225" i="1" s="1"/>
  <c r="FQ180" i="1"/>
  <c r="FQ225" i="1" s="1"/>
  <c r="FH184" i="1"/>
  <c r="FH185" i="1" s="1"/>
  <c r="FH186" i="1" s="1"/>
  <c r="FU111" i="1"/>
  <c r="FU121" i="1" s="1"/>
  <c r="DD122" i="1"/>
  <c r="EM120" i="1"/>
  <c r="EM117" i="1"/>
  <c r="EM122" i="1" s="1"/>
  <c r="ED208" i="1"/>
  <c r="ED266" i="1"/>
  <c r="AJ200" i="1"/>
  <c r="AJ228" i="1" s="1"/>
  <c r="AJ195" i="1"/>
  <c r="AJ197" i="1"/>
  <c r="AJ191" i="1"/>
  <c r="AJ193" i="1"/>
  <c r="AJ199" i="1"/>
  <c r="CF184" i="1"/>
  <c r="CF185" i="1" s="1"/>
  <c r="CF186" i="1" s="1"/>
  <c r="K120" i="1"/>
  <c r="K117" i="1"/>
  <c r="K122" i="1" s="1"/>
  <c r="BI111" i="1"/>
  <c r="BI121" i="1" s="1"/>
  <c r="Z208" i="1"/>
  <c r="Z266" i="1"/>
  <c r="EJ199" i="1"/>
  <c r="EJ193" i="1"/>
  <c r="BG144" i="1"/>
  <c r="BG146" i="1" s="1"/>
  <c r="AM117" i="1"/>
  <c r="AM122" i="1" s="1"/>
  <c r="AM120" i="1"/>
  <c r="EE111" i="1"/>
  <c r="EE121" i="1" s="1"/>
  <c r="AB117" i="1"/>
  <c r="AB120" i="1"/>
  <c r="AB266" i="1"/>
  <c r="AB208" i="1"/>
  <c r="CQ144" i="1"/>
  <c r="CQ146" i="1" s="1"/>
  <c r="BJ266" i="1"/>
  <c r="BJ208" i="1"/>
  <c r="EW197" i="1"/>
  <c r="EW199" i="1"/>
  <c r="EW200" i="1"/>
  <c r="EW228" i="1" s="1"/>
  <c r="EW195" i="1"/>
  <c r="EW191" i="1"/>
  <c r="EW193" i="1"/>
  <c r="DO111" i="1"/>
  <c r="DO121" i="1" s="1"/>
  <c r="DO266" i="1"/>
  <c r="DO208" i="1"/>
  <c r="AX186" i="1"/>
  <c r="AX184" i="1"/>
  <c r="AX185" i="1" s="1"/>
  <c r="BQ180" i="1"/>
  <c r="BQ225" i="1" s="1"/>
  <c r="BA184" i="1"/>
  <c r="BA185" i="1" s="1"/>
  <c r="BA186" i="1"/>
  <c r="CM111" i="1"/>
  <c r="CM121" i="1" s="1"/>
  <c r="BB117" i="1"/>
  <c r="BB122" i="1" s="1"/>
  <c r="BB120" i="1"/>
  <c r="AF184" i="1"/>
  <c r="AF185" i="1" s="1"/>
  <c r="AF186" i="1"/>
  <c r="CP120" i="1"/>
  <c r="CP117" i="1"/>
  <c r="CP122" i="1" s="1"/>
  <c r="DL208" i="1"/>
  <c r="DL266" i="1"/>
  <c r="DZ184" i="1"/>
  <c r="DZ185" i="1" s="1"/>
  <c r="DZ186" i="1"/>
  <c r="CR117" i="1"/>
  <c r="CR122" i="1" s="1"/>
  <c r="CR120" i="1"/>
  <c r="X200" i="1"/>
  <c r="X228" i="1" s="1"/>
  <c r="X197" i="1"/>
  <c r="X191" i="1"/>
  <c r="X193" i="1"/>
  <c r="X195" i="1"/>
  <c r="X199" i="1"/>
  <c r="CS186" i="1"/>
  <c r="CS184" i="1"/>
  <c r="CS185" i="1" s="1"/>
  <c r="FN117" i="1"/>
  <c r="FN122" i="1" s="1"/>
  <c r="FN120" i="1"/>
  <c r="AK180" i="1"/>
  <c r="AK225" i="1" s="1"/>
  <c r="FT208" i="1"/>
  <c r="FT266" i="1"/>
  <c r="AB122" i="1"/>
  <c r="DC122" i="1"/>
  <c r="BS111" i="1"/>
  <c r="BS121" i="1" s="1"/>
  <c r="BS266" i="1"/>
  <c r="BS208" i="1"/>
  <c r="Y184" i="1"/>
  <c r="Y185" i="1" s="1"/>
  <c r="Y186" i="1" s="1"/>
  <c r="S111" i="1"/>
  <c r="S121" i="1" s="1"/>
  <c r="DT197" i="1"/>
  <c r="DT199" i="1"/>
  <c r="DT200" i="1"/>
  <c r="DT228" i="1" s="1"/>
  <c r="DT195" i="1"/>
  <c r="DT191" i="1"/>
  <c r="DT193" i="1"/>
  <c r="FD122" i="1"/>
  <c r="AV122" i="1"/>
  <c r="BX111" i="1"/>
  <c r="BX121" i="1" s="1"/>
  <c r="FZ89" i="1"/>
  <c r="GB89" i="1" s="1"/>
  <c r="C95" i="1"/>
  <c r="FB144" i="1"/>
  <c r="FB146" i="1" s="1"/>
  <c r="FK199" i="1"/>
  <c r="FK193" i="1"/>
  <c r="BH184" i="1"/>
  <c r="BH185" i="1" s="1"/>
  <c r="BH186" i="1" s="1"/>
  <c r="AK117" i="1"/>
  <c r="AK122" i="1" s="1"/>
  <c r="AK120" i="1"/>
  <c r="FR122" i="1"/>
  <c r="GB135" i="1"/>
  <c r="FZ137" i="1"/>
  <c r="C19" i="1"/>
  <c r="BL117" i="1"/>
  <c r="BL122" i="1" s="1"/>
  <c r="BL120" i="1"/>
  <c r="BL266" i="1"/>
  <c r="BL208" i="1"/>
  <c r="AQ208" i="1"/>
  <c r="AQ266" i="1"/>
  <c r="U122" i="1"/>
  <c r="AZ117" i="1"/>
  <c r="AZ120" i="1"/>
  <c r="AZ266" i="1"/>
  <c r="AZ208" i="1"/>
  <c r="EE180" i="1"/>
  <c r="EE225" i="1" s="1"/>
  <c r="H197" i="1"/>
  <c r="H199" i="1"/>
  <c r="H200" i="1"/>
  <c r="H228" i="1" s="1"/>
  <c r="H191" i="1"/>
  <c r="H193" i="1"/>
  <c r="H195" i="1"/>
  <c r="FV208" i="1"/>
  <c r="FV266" i="1"/>
  <c r="CJ117" i="1"/>
  <c r="CJ122" i="1" s="1"/>
  <c r="CJ120" i="1"/>
  <c r="CJ266" i="1"/>
  <c r="CJ208" i="1"/>
  <c r="BV117" i="1"/>
  <c r="BV122" i="1" s="1"/>
  <c r="BV120" i="1"/>
  <c r="CE120" i="1"/>
  <c r="CE117" i="1"/>
  <c r="CE122" i="1" s="1"/>
  <c r="FW266" i="1"/>
  <c r="FW208" i="1"/>
  <c r="CZ199" i="1"/>
  <c r="CZ193" i="1"/>
  <c r="AU184" i="1"/>
  <c r="AU185" i="1" s="1"/>
  <c r="AU186" i="1" s="1"/>
  <c r="EO208" i="1"/>
  <c r="EO266" i="1"/>
  <c r="CC266" i="1"/>
  <c r="CC208" i="1"/>
  <c r="EB122" i="1"/>
  <c r="DS117" i="1"/>
  <c r="DS122" i="1" s="1"/>
  <c r="DS120" i="1"/>
  <c r="BN208" i="1"/>
  <c r="BN266" i="1"/>
  <c r="FH197" i="1"/>
  <c r="FH199" i="1"/>
  <c r="FH200" i="1"/>
  <c r="FH228" i="1" s="1"/>
  <c r="FH195" i="1"/>
  <c r="FH191" i="1"/>
  <c r="FH193" i="1"/>
  <c r="DN152" i="1"/>
  <c r="CA122" i="1"/>
  <c r="CQ184" i="1"/>
  <c r="CQ185" i="1" s="1"/>
  <c r="CQ186" i="1" s="1"/>
  <c r="AJ208" i="1"/>
  <c r="AJ266" i="1"/>
  <c r="CF200" i="1"/>
  <c r="CF228" i="1" s="1"/>
  <c r="CF195" i="1"/>
  <c r="CF197" i="1"/>
  <c r="CF191" i="1"/>
  <c r="CF199" i="1"/>
  <c r="CF193" i="1"/>
  <c r="EB184" i="1"/>
  <c r="EB185" i="1" s="1"/>
  <c r="EB186" i="1" s="1"/>
  <c r="EJ208" i="1"/>
  <c r="EJ266" i="1"/>
  <c r="O180" i="1"/>
  <c r="O225" i="1" s="1"/>
  <c r="FH122" i="1"/>
  <c r="CI117" i="1"/>
  <c r="CI122" i="1" s="1"/>
  <c r="CI120" i="1"/>
  <c r="EW266" i="1"/>
  <c r="EW208" i="1"/>
  <c r="AR120" i="1"/>
  <c r="AR117" i="1"/>
  <c r="AR122" i="1" s="1"/>
  <c r="AX195" i="1"/>
  <c r="AX197" i="1"/>
  <c r="AX199" i="1"/>
  <c r="AX193" i="1"/>
  <c r="AX200" i="1"/>
  <c r="AX228" i="1" s="1"/>
  <c r="AX191" i="1"/>
  <c r="V184" i="1"/>
  <c r="V185" i="1" s="1"/>
  <c r="V186" i="1" s="1"/>
  <c r="BA199" i="1"/>
  <c r="BA193" i="1"/>
  <c r="EG195" i="1"/>
  <c r="EG197" i="1"/>
  <c r="EG199" i="1"/>
  <c r="EG200" i="1"/>
  <c r="EG228" i="1" s="1"/>
  <c r="EG191" i="1"/>
  <c r="EG193" i="1"/>
  <c r="FO180" i="1"/>
  <c r="FO225" i="1" s="1"/>
  <c r="AF197" i="1"/>
  <c r="AF199" i="1"/>
  <c r="AF200" i="1"/>
  <c r="AF228" i="1" s="1"/>
  <c r="AF195" i="1"/>
  <c r="AF191" i="1"/>
  <c r="AF193" i="1"/>
  <c r="DL120" i="1"/>
  <c r="DL117" i="1"/>
  <c r="DL122" i="1" s="1"/>
  <c r="EX184" i="1"/>
  <c r="EX185" i="1" s="1"/>
  <c r="EX186" i="1" s="1"/>
  <c r="DZ199" i="1"/>
  <c r="DZ200" i="1"/>
  <c r="DZ228" i="1" s="1"/>
  <c r="DZ195" i="1"/>
  <c r="DZ197" i="1"/>
  <c r="DZ191" i="1"/>
  <c r="DZ193" i="1"/>
  <c r="BG184" i="1"/>
  <c r="BG185" i="1" s="1"/>
  <c r="BG186" i="1" s="1"/>
  <c r="EN117" i="1"/>
  <c r="EN122" i="1" s="1"/>
  <c r="EN120" i="1"/>
  <c r="T120" i="1"/>
  <c r="T117" i="1"/>
  <c r="T122" i="1" s="1"/>
  <c r="X208" i="1"/>
  <c r="X266" i="1"/>
  <c r="CS200" i="1"/>
  <c r="CS228" i="1" s="1"/>
  <c r="CS195" i="1"/>
  <c r="CS197" i="1"/>
  <c r="CS199" i="1"/>
  <c r="CS193" i="1"/>
  <c r="CS191" i="1"/>
  <c r="FM186" i="1"/>
  <c r="FM184" i="1"/>
  <c r="FM185" i="1" s="1"/>
  <c r="Y199" i="1"/>
  <c r="Y193" i="1"/>
  <c r="BY184" i="1"/>
  <c r="BY185" i="1" s="1"/>
  <c r="BY186" i="1" s="1"/>
  <c r="DT117" i="1"/>
  <c r="DT122" i="1" s="1"/>
  <c r="DT120" i="1"/>
  <c r="DT266" i="1"/>
  <c r="DT208" i="1"/>
  <c r="AE208" i="1"/>
  <c r="AE266" i="1"/>
  <c r="AP152" i="1"/>
  <c r="CT122" i="1"/>
  <c r="FK266" i="1"/>
  <c r="FK208" i="1"/>
  <c r="BH200" i="1"/>
  <c r="BH228" i="1" s="1"/>
  <c r="BH195" i="1"/>
  <c r="BH197" i="1"/>
  <c r="BH191" i="1"/>
  <c r="BH193" i="1"/>
  <c r="BH199" i="1"/>
  <c r="DD184" i="1"/>
  <c r="DD185" i="1" s="1"/>
  <c r="DD186" i="1" s="1"/>
  <c r="DU122" i="1"/>
  <c r="BS122" i="1"/>
  <c r="C190" i="1"/>
  <c r="AH184" i="1"/>
  <c r="AH185" i="1" s="1"/>
  <c r="AH186" i="1"/>
  <c r="AQ184" i="1"/>
  <c r="AQ185" i="1" s="1"/>
  <c r="AQ186" i="1" s="1"/>
  <c r="EI186" i="1"/>
  <c r="EI184" i="1"/>
  <c r="EI185" i="1" s="1"/>
  <c r="DE122" i="1"/>
  <c r="CH117" i="1"/>
  <c r="CH122" i="1" s="1"/>
  <c r="CH120" i="1"/>
  <c r="H208" i="1"/>
  <c r="H266" i="1"/>
  <c r="AL184" i="1"/>
  <c r="AL185" i="1" s="1"/>
  <c r="AL186" i="1" s="1"/>
  <c r="BR120" i="1"/>
  <c r="BR117" i="1"/>
  <c r="BR122" i="1" s="1"/>
  <c r="EA120" i="1"/>
  <c r="EA117" i="1"/>
  <c r="EA122" i="1" s="1"/>
  <c r="CZ208" i="1"/>
  <c r="CZ266" i="1"/>
  <c r="AU199" i="1"/>
  <c r="AU200" i="1"/>
  <c r="AU228" i="1" s="1"/>
  <c r="AU195" i="1"/>
  <c r="AU197" i="1"/>
  <c r="AU191" i="1"/>
  <c r="AU193" i="1"/>
  <c r="BT184" i="1"/>
  <c r="BT185" i="1" s="1"/>
  <c r="BT186" i="1" s="1"/>
  <c r="FJ120" i="1"/>
  <c r="FJ117" i="1"/>
  <c r="FJ122" i="1" s="1"/>
  <c r="EZ117" i="1"/>
  <c r="EZ122" i="1" s="1"/>
  <c r="EZ120" i="1"/>
  <c r="CC120" i="1"/>
  <c r="CC117" i="1"/>
  <c r="CC122" i="1" s="1"/>
  <c r="CY122" i="1"/>
  <c r="FO117" i="1"/>
  <c r="FO122" i="1" s="1"/>
  <c r="FO120" i="1"/>
  <c r="DE184" i="1"/>
  <c r="DE185" i="1" s="1"/>
  <c r="DE186" i="1" s="1"/>
  <c r="AC184" i="1"/>
  <c r="AC185" i="1" s="1"/>
  <c r="AC186" i="1" s="1"/>
  <c r="BN117" i="1"/>
  <c r="BN122" i="1" s="1"/>
  <c r="BN120" i="1"/>
  <c r="CA266" i="1"/>
  <c r="CA208" i="1"/>
  <c r="W122" i="1"/>
  <c r="FH208" i="1"/>
  <c r="FH266" i="1"/>
  <c r="BX122" i="1"/>
  <c r="CF266" i="1"/>
  <c r="CF208" i="1"/>
  <c r="EB191" i="1"/>
  <c r="EB195" i="1" s="1"/>
  <c r="EB197" i="1" s="1"/>
  <c r="EB193" i="1"/>
  <c r="EB199" i="1"/>
  <c r="FX186" i="1"/>
  <c r="FX184" i="1"/>
  <c r="FX185" i="1" s="1"/>
  <c r="BI117" i="1"/>
  <c r="BI122" i="1" s="1"/>
  <c r="BI120" i="1"/>
  <c r="EJ120" i="1"/>
  <c r="EJ117" i="1"/>
  <c r="EJ122" i="1" s="1"/>
  <c r="I197" i="1"/>
  <c r="I199" i="1"/>
  <c r="I191" i="1"/>
  <c r="I193" i="1"/>
  <c r="I195" i="1"/>
  <c r="DA197" i="1"/>
  <c r="DA199" i="1"/>
  <c r="DA200" i="1"/>
  <c r="DA228" i="1" s="1"/>
  <c r="DA195" i="1"/>
  <c r="DA191" i="1"/>
  <c r="DA193" i="1"/>
  <c r="AW122" i="1"/>
  <c r="EE117" i="1"/>
  <c r="EE122" i="1" s="1"/>
  <c r="EE120" i="1"/>
  <c r="EW120" i="1"/>
  <c r="EW117" i="1"/>
  <c r="EW122" i="1" s="1"/>
  <c r="DO120" i="1"/>
  <c r="DO117" i="1"/>
  <c r="DO122" i="1" s="1"/>
  <c r="AX266" i="1"/>
  <c r="AX208" i="1"/>
  <c r="V199" i="1"/>
  <c r="V200" i="1"/>
  <c r="V228" i="1" s="1"/>
  <c r="V191" i="1"/>
  <c r="V193" i="1"/>
  <c r="V195" i="1"/>
  <c r="V197" i="1"/>
  <c r="CD184" i="1"/>
  <c r="CD185" i="1" s="1"/>
  <c r="CD186" i="1"/>
  <c r="BA117" i="1"/>
  <c r="BA122" i="1" s="1"/>
  <c r="BA120" i="1"/>
  <c r="BA266" i="1"/>
  <c r="BA208" i="1"/>
  <c r="EG184" i="1"/>
  <c r="EG185" i="1" s="1"/>
  <c r="EG186" i="1" s="1"/>
  <c r="AZ122" i="1"/>
  <c r="EF199" i="1"/>
  <c r="EF191" i="1"/>
  <c r="EF195" i="1" s="1"/>
  <c r="EF197" i="1" s="1"/>
  <c r="EF193" i="1"/>
  <c r="AF208" i="1"/>
  <c r="AF266" i="1"/>
  <c r="EX199" i="1"/>
  <c r="EX200" i="1"/>
  <c r="EX228" i="1" s="1"/>
  <c r="EX195" i="1"/>
  <c r="EX191" i="1"/>
  <c r="EX193" i="1"/>
  <c r="EX197" i="1"/>
  <c r="BQ184" i="1"/>
  <c r="BQ185" i="1" s="1"/>
  <c r="BQ186" i="1"/>
  <c r="ED122" i="1"/>
  <c r="DZ208" i="1"/>
  <c r="DZ266" i="1"/>
  <c r="BG199" i="1"/>
  <c r="BG195" i="1"/>
  <c r="BG197" i="1" s="1"/>
  <c r="BG191" i="1"/>
  <c r="BG193" i="1"/>
  <c r="DC184" i="1"/>
  <c r="DC185" i="1" s="1"/>
  <c r="DC186" i="1" s="1"/>
  <c r="CS266" i="1"/>
  <c r="CS208" i="1"/>
  <c r="FM200" i="1"/>
  <c r="FM228" i="1" s="1"/>
  <c r="FM195" i="1"/>
  <c r="FM197" i="1"/>
  <c r="FM199" i="1"/>
  <c r="FM193" i="1"/>
  <c r="FM191" i="1"/>
  <c r="DF186" i="1"/>
  <c r="DF184" i="1"/>
  <c r="DF185" i="1" s="1"/>
  <c r="G180" i="1"/>
  <c r="G225" i="1" s="1"/>
  <c r="FT120" i="1"/>
  <c r="FT117" i="1"/>
  <c r="FT122" i="1" s="1"/>
  <c r="DP180" i="1"/>
  <c r="DP225" i="1" s="1"/>
  <c r="EX122" i="1"/>
  <c r="AY184" i="1"/>
  <c r="AY185" i="1" s="1"/>
  <c r="AY186" i="1" s="1"/>
  <c r="BD180" i="1"/>
  <c r="BD225" i="1" s="1"/>
  <c r="C202" i="2"/>
  <c r="C109" i="2"/>
  <c r="C136" i="2"/>
  <c r="C98" i="2"/>
  <c r="H20" i="2" s="1"/>
  <c r="C178" i="2"/>
  <c r="C146" i="2"/>
  <c r="C106" i="2"/>
  <c r="C185" i="2"/>
  <c r="C103" i="2"/>
  <c r="C105" i="2" s="1"/>
  <c r="C107" i="2" s="1"/>
  <c r="C117" i="2" s="1"/>
  <c r="H19" i="2"/>
  <c r="C138" i="2"/>
  <c r="BP184" i="1"/>
  <c r="BP185" i="1" s="1"/>
  <c r="BP186" i="1" s="1"/>
  <c r="BS120" i="1"/>
  <c r="BS117" i="1"/>
  <c r="Y208" i="1"/>
  <c r="Y266" i="1"/>
  <c r="BY195" i="1"/>
  <c r="BY199" i="1"/>
  <c r="BY200" i="1"/>
  <c r="BY228" i="1" s="1"/>
  <c r="BY197" i="1"/>
  <c r="BY191" i="1"/>
  <c r="BY193" i="1"/>
  <c r="FE184" i="1"/>
  <c r="FE185" i="1" s="1"/>
  <c r="FE186" i="1"/>
  <c r="S152" i="1"/>
  <c r="AE184" i="1"/>
  <c r="AE185" i="1" s="1"/>
  <c r="AE186" i="1" s="1"/>
  <c r="DW184" i="1"/>
  <c r="DW185" i="1" s="1"/>
  <c r="DW186" i="1" s="1"/>
  <c r="EH186" i="1"/>
  <c r="EH184" i="1"/>
  <c r="EH185" i="1" s="1"/>
  <c r="DQ180" i="1"/>
  <c r="DQ225" i="1" s="1"/>
  <c r="BH111" i="1"/>
  <c r="BH121" i="1" s="1"/>
  <c r="BH122" i="1" s="1"/>
  <c r="BH266" i="1"/>
  <c r="BH208" i="1"/>
  <c r="DD200" i="1"/>
  <c r="DD228" i="1" s="1"/>
  <c r="DD195" i="1"/>
  <c r="DD197" i="1"/>
  <c r="DD191" i="1"/>
  <c r="DD193" i="1"/>
  <c r="DD199" i="1"/>
  <c r="DQ186" i="1"/>
  <c r="DQ184" i="1"/>
  <c r="DQ185" i="1" s="1"/>
  <c r="CE165" i="1" l="1"/>
  <c r="CE166" i="1" s="1"/>
  <c r="CE167" i="1" s="1"/>
  <c r="CE224" i="1" s="1"/>
  <c r="CE126" i="1"/>
  <c r="CE221" i="1" s="1"/>
  <c r="CE148" i="1"/>
  <c r="FN165" i="1"/>
  <c r="FN166" i="1" s="1"/>
  <c r="FN167" i="1" s="1"/>
  <c r="FN224" i="1" s="1"/>
  <c r="FN126" i="1"/>
  <c r="FN221" i="1" s="1"/>
  <c r="FN154" i="1"/>
  <c r="FN191" i="1"/>
  <c r="FN195" i="1" s="1"/>
  <c r="FN197" i="1" s="1"/>
  <c r="DJ165" i="1"/>
  <c r="DJ166" i="1" s="1"/>
  <c r="DJ167" i="1" s="1"/>
  <c r="DJ224" i="1" s="1"/>
  <c r="DJ154" i="1"/>
  <c r="DJ126" i="1"/>
  <c r="DJ221" i="1" s="1"/>
  <c r="DJ191" i="1"/>
  <c r="DJ195" i="1" s="1"/>
  <c r="DJ197" i="1" s="1"/>
  <c r="FB165" i="1"/>
  <c r="FB166" i="1" s="1"/>
  <c r="FB167" i="1" s="1"/>
  <c r="FB224" i="1" s="1"/>
  <c r="FB126" i="1"/>
  <c r="FB221" i="1" s="1"/>
  <c r="FB148" i="1"/>
  <c r="DK165" i="1"/>
  <c r="DK166" i="1" s="1"/>
  <c r="DK167" i="1" s="1"/>
  <c r="DK224" i="1" s="1"/>
  <c r="DK126" i="1"/>
  <c r="DK221" i="1" s="1"/>
  <c r="DK150" i="1"/>
  <c r="BO165" i="1"/>
  <c r="BO166" i="1" s="1"/>
  <c r="BO167" i="1" s="1"/>
  <c r="BO224" i="1" s="1"/>
  <c r="BO126" i="1"/>
  <c r="BO221" i="1" s="1"/>
  <c r="BO150" i="1"/>
  <c r="DR165" i="1"/>
  <c r="DR166" i="1" s="1"/>
  <c r="DR167" i="1" s="1"/>
  <c r="DR224" i="1" s="1"/>
  <c r="DR154" i="1"/>
  <c r="DR126" i="1"/>
  <c r="DR221" i="1" s="1"/>
  <c r="DR191" i="1"/>
  <c r="DR195" i="1" s="1"/>
  <c r="DR197" i="1" s="1"/>
  <c r="BU165" i="1"/>
  <c r="BU166" i="1" s="1"/>
  <c r="BU167" i="1" s="1"/>
  <c r="BU224" i="1" s="1"/>
  <c r="BU126" i="1"/>
  <c r="BU221" i="1" s="1"/>
  <c r="BU148" i="1"/>
  <c r="BU160" i="1" s="1"/>
  <c r="BU222" i="1" s="1"/>
  <c r="CL165" i="1"/>
  <c r="CL166" i="1" s="1"/>
  <c r="CL167" i="1" s="1"/>
  <c r="CL224" i="1" s="1"/>
  <c r="CL150" i="1"/>
  <c r="CL126" i="1"/>
  <c r="CL221" i="1" s="1"/>
  <c r="ET165" i="1"/>
  <c r="ET166" i="1" s="1"/>
  <c r="ET167" i="1" s="1"/>
  <c r="ET224" i="1" s="1"/>
  <c r="ET126" i="1"/>
  <c r="ET221" i="1" s="1"/>
  <c r="ET148" i="1"/>
  <c r="CX165" i="1"/>
  <c r="CX166" i="1" s="1"/>
  <c r="CX167" i="1" s="1"/>
  <c r="CX224" i="1" s="1"/>
  <c r="CX154" i="1"/>
  <c r="CX126" i="1"/>
  <c r="CX221" i="1" s="1"/>
  <c r="CX191" i="1"/>
  <c r="CX195" i="1" s="1"/>
  <c r="CX197" i="1" s="1"/>
  <c r="Y165" i="1"/>
  <c r="Y166" i="1" s="1"/>
  <c r="Y167" i="1" s="1"/>
  <c r="Y224" i="1" s="1"/>
  <c r="Y154" i="1"/>
  <c r="Y126" i="1"/>
  <c r="Y221" i="1" s="1"/>
  <c r="Y191" i="1"/>
  <c r="Y195" i="1" s="1"/>
  <c r="Y197" i="1" s="1"/>
  <c r="DH165" i="1"/>
  <c r="DH166" i="1" s="1"/>
  <c r="DH167" i="1" s="1"/>
  <c r="DH224" i="1" s="1"/>
  <c r="DH126" i="1"/>
  <c r="DH221" i="1" s="1"/>
  <c r="DH154" i="1"/>
  <c r="DH191" i="1"/>
  <c r="DH195" i="1" s="1"/>
  <c r="DH197" i="1" s="1"/>
  <c r="FO165" i="1"/>
  <c r="FO166" i="1" s="1"/>
  <c r="FO167" i="1" s="1"/>
  <c r="FO224" i="1" s="1"/>
  <c r="FO126" i="1"/>
  <c r="FO221" i="1" s="1"/>
  <c r="FO154" i="1"/>
  <c r="FO191" i="1"/>
  <c r="FO195" i="1" s="1"/>
  <c r="FO197" i="1" s="1"/>
  <c r="DS165" i="1"/>
  <c r="DS166" i="1" s="1"/>
  <c r="DS167" i="1" s="1"/>
  <c r="DS224" i="1" s="1"/>
  <c r="DS126" i="1"/>
  <c r="DS221" i="1" s="1"/>
  <c r="DS154" i="1"/>
  <c r="DS191" i="1"/>
  <c r="DS195" i="1" s="1"/>
  <c r="DS197" i="1" s="1"/>
  <c r="FF165" i="1"/>
  <c r="FF166" i="1" s="1"/>
  <c r="FF167" i="1" s="1"/>
  <c r="FF224" i="1" s="1"/>
  <c r="FF126" i="1"/>
  <c r="FF221" i="1" s="1"/>
  <c r="FF148" i="1"/>
  <c r="CZ165" i="1"/>
  <c r="CZ166" i="1" s="1"/>
  <c r="CZ167" i="1" s="1"/>
  <c r="CZ224" i="1" s="1"/>
  <c r="CZ154" i="1"/>
  <c r="CZ126" i="1"/>
  <c r="CZ221" i="1" s="1"/>
  <c r="CZ191" i="1"/>
  <c r="CZ195" i="1" s="1"/>
  <c r="CZ197" i="1" s="1"/>
  <c r="M165" i="1"/>
  <c r="M166" i="1" s="1"/>
  <c r="M167" i="1" s="1"/>
  <c r="M224" i="1" s="1"/>
  <c r="M154" i="1"/>
  <c r="M126" i="1"/>
  <c r="M221" i="1" s="1"/>
  <c r="M191" i="1"/>
  <c r="M195" i="1" s="1"/>
  <c r="M197" i="1" s="1"/>
  <c r="DQ165" i="1"/>
  <c r="DQ166" i="1" s="1"/>
  <c r="DQ167" i="1" s="1"/>
  <c r="DQ224" i="1" s="1"/>
  <c r="DQ150" i="1"/>
  <c r="DQ126" i="1"/>
  <c r="DQ221" i="1" s="1"/>
  <c r="EK165" i="1"/>
  <c r="EK166" i="1" s="1"/>
  <c r="EK167" i="1" s="1"/>
  <c r="EK224" i="1" s="1"/>
  <c r="EK150" i="1"/>
  <c r="EK126" i="1"/>
  <c r="EK221" i="1" s="1"/>
  <c r="BP165" i="1"/>
  <c r="BP166" i="1" s="1"/>
  <c r="BP167" i="1" s="1"/>
  <c r="BP224" i="1" s="1"/>
  <c r="BP148" i="1"/>
  <c r="BP126" i="1"/>
  <c r="BP221" i="1" s="1"/>
  <c r="EW165" i="1"/>
  <c r="EW166" i="1" s="1"/>
  <c r="EW167" i="1" s="1"/>
  <c r="EW224" i="1" s="1"/>
  <c r="EW126" i="1"/>
  <c r="EW221" i="1" s="1"/>
  <c r="EW150" i="1"/>
  <c r="EE165" i="1"/>
  <c r="EE166" i="1" s="1"/>
  <c r="EE167" i="1" s="1"/>
  <c r="EE224" i="1" s="1"/>
  <c r="EE148" i="1"/>
  <c r="EE126" i="1"/>
  <c r="EE221" i="1" s="1"/>
  <c r="CH165" i="1"/>
  <c r="CH166" i="1" s="1"/>
  <c r="CH167" i="1" s="1"/>
  <c r="CH224" i="1" s="1"/>
  <c r="CH148" i="1"/>
  <c r="CH126" i="1"/>
  <c r="CH221" i="1" s="1"/>
  <c r="CQ165" i="1"/>
  <c r="CQ166" i="1" s="1"/>
  <c r="CQ167" i="1" s="1"/>
  <c r="CQ224" i="1" s="1"/>
  <c r="CQ126" i="1"/>
  <c r="CQ221" i="1" s="1"/>
  <c r="CQ154" i="1"/>
  <c r="CQ191" i="1"/>
  <c r="CQ195" i="1" s="1"/>
  <c r="CQ197" i="1" s="1"/>
  <c r="DG165" i="1"/>
  <c r="DG166" i="1" s="1"/>
  <c r="DG167" i="1" s="1"/>
  <c r="DG224" i="1" s="1"/>
  <c r="DG148" i="1"/>
  <c r="DG160" i="1" s="1"/>
  <c r="DG222" i="1" s="1"/>
  <c r="DG126" i="1"/>
  <c r="DG221" i="1" s="1"/>
  <c r="DG223" i="1" s="1"/>
  <c r="DG226" i="1" s="1"/>
  <c r="DG231" i="1" s="1"/>
  <c r="BK165" i="1"/>
  <c r="BK166" i="1" s="1"/>
  <c r="BK167" i="1" s="1"/>
  <c r="BK224" i="1" s="1"/>
  <c r="BK154" i="1"/>
  <c r="BK126" i="1"/>
  <c r="BK221" i="1" s="1"/>
  <c r="BK191" i="1"/>
  <c r="BK195" i="1" s="1"/>
  <c r="BK197" i="1" s="1"/>
  <c r="BZ165" i="1"/>
  <c r="BZ166" i="1" s="1"/>
  <c r="BZ167" i="1" s="1"/>
  <c r="BZ224" i="1" s="1"/>
  <c r="BZ126" i="1"/>
  <c r="BZ221" i="1" s="1"/>
  <c r="BZ148" i="1"/>
  <c r="L165" i="1"/>
  <c r="L166" i="1" s="1"/>
  <c r="L167" i="1" s="1"/>
  <c r="L224" i="1" s="1"/>
  <c r="L154" i="1"/>
  <c r="L126" i="1"/>
  <c r="L221" i="1" s="1"/>
  <c r="L191" i="1"/>
  <c r="L195" i="1" s="1"/>
  <c r="L197" i="1" s="1"/>
  <c r="AI165" i="1"/>
  <c r="AI166" i="1" s="1"/>
  <c r="AI167" i="1" s="1"/>
  <c r="AI224" i="1" s="1"/>
  <c r="AI148" i="1"/>
  <c r="AI126" i="1"/>
  <c r="AI221" i="1" s="1"/>
  <c r="EJ165" i="1"/>
  <c r="EJ166" i="1" s="1"/>
  <c r="EJ167" i="1" s="1"/>
  <c r="EJ224" i="1" s="1"/>
  <c r="EJ126" i="1"/>
  <c r="EJ221" i="1" s="1"/>
  <c r="EJ154" i="1"/>
  <c r="EJ191" i="1"/>
  <c r="EJ195" i="1" s="1"/>
  <c r="EJ197" i="1" s="1"/>
  <c r="CC165" i="1"/>
  <c r="CC166" i="1" s="1"/>
  <c r="CC167" i="1" s="1"/>
  <c r="CC224" i="1" s="1"/>
  <c r="CC126" i="1"/>
  <c r="CC221" i="1" s="1"/>
  <c r="CC148" i="1"/>
  <c r="BV165" i="1"/>
  <c r="BV166" i="1" s="1"/>
  <c r="BV167" i="1" s="1"/>
  <c r="BV224" i="1" s="1"/>
  <c r="BV126" i="1"/>
  <c r="BV221" i="1" s="1"/>
  <c r="BV150" i="1"/>
  <c r="BL165" i="1"/>
  <c r="BL166" i="1" s="1"/>
  <c r="BL167" i="1" s="1"/>
  <c r="BL224" i="1" s="1"/>
  <c r="BL126" i="1"/>
  <c r="BL221" i="1" s="1"/>
  <c r="BL148" i="1"/>
  <c r="BL160" i="1" s="1"/>
  <c r="BL222" i="1" s="1"/>
  <c r="CP165" i="1"/>
  <c r="CP166" i="1" s="1"/>
  <c r="CP167" i="1" s="1"/>
  <c r="CP224" i="1" s="1"/>
  <c r="CP126" i="1"/>
  <c r="CP221" i="1" s="1"/>
  <c r="CP154" i="1"/>
  <c r="CP191" i="1"/>
  <c r="CP195" i="1" s="1"/>
  <c r="CP197" i="1" s="1"/>
  <c r="EM165" i="1"/>
  <c r="EM166" i="1" s="1"/>
  <c r="EM167" i="1" s="1"/>
  <c r="EM224" i="1" s="1"/>
  <c r="EM126" i="1"/>
  <c r="EM221" i="1" s="1"/>
  <c r="EM148" i="1"/>
  <c r="BW165" i="1"/>
  <c r="BW166" i="1" s="1"/>
  <c r="BW167" i="1" s="1"/>
  <c r="BW224" i="1" s="1"/>
  <c r="BW126" i="1"/>
  <c r="BW221" i="1" s="1"/>
  <c r="BW150" i="1"/>
  <c r="BF165" i="1"/>
  <c r="BF166" i="1" s="1"/>
  <c r="BF167" i="1" s="1"/>
  <c r="BF224" i="1" s="1"/>
  <c r="BF126" i="1"/>
  <c r="BF221" i="1" s="1"/>
  <c r="BF150" i="1"/>
  <c r="DI165" i="1"/>
  <c r="DI166" i="1" s="1"/>
  <c r="DI167" i="1" s="1"/>
  <c r="DI224" i="1" s="1"/>
  <c r="DI126" i="1"/>
  <c r="DI221" i="1" s="1"/>
  <c r="DI154" i="1"/>
  <c r="DI191" i="1"/>
  <c r="DI195" i="1" s="1"/>
  <c r="DI197" i="1" s="1"/>
  <c r="EQ165" i="1"/>
  <c r="EQ166" i="1" s="1"/>
  <c r="EQ167" i="1" s="1"/>
  <c r="EQ224" i="1" s="1"/>
  <c r="EQ126" i="1"/>
  <c r="EQ221" i="1" s="1"/>
  <c r="EQ150" i="1"/>
  <c r="DX165" i="1"/>
  <c r="DX166" i="1" s="1"/>
  <c r="DX167" i="1" s="1"/>
  <c r="DX224" i="1" s="1"/>
  <c r="DX148" i="1"/>
  <c r="DX160" i="1" s="1"/>
  <c r="DX222" i="1" s="1"/>
  <c r="DX126" i="1"/>
  <c r="DX221" i="1" s="1"/>
  <c r="AS165" i="1"/>
  <c r="AS166" i="1" s="1"/>
  <c r="AS167" i="1" s="1"/>
  <c r="AS224" i="1" s="1"/>
  <c r="AS150" i="1"/>
  <c r="AS126" i="1"/>
  <c r="AS221" i="1" s="1"/>
  <c r="F165" i="1"/>
  <c r="F166" i="1" s="1"/>
  <c r="F167" i="1" s="1"/>
  <c r="F224" i="1" s="1"/>
  <c r="F150" i="1"/>
  <c r="F126" i="1"/>
  <c r="F221" i="1" s="1"/>
  <c r="DT165" i="1"/>
  <c r="DT166" i="1" s="1"/>
  <c r="DT167" i="1" s="1"/>
  <c r="DT224" i="1" s="1"/>
  <c r="DT126" i="1"/>
  <c r="DT221" i="1" s="1"/>
  <c r="DT148" i="1"/>
  <c r="K165" i="1"/>
  <c r="K166" i="1" s="1"/>
  <c r="K167" i="1" s="1"/>
  <c r="K224" i="1" s="1"/>
  <c r="K126" i="1"/>
  <c r="K221" i="1" s="1"/>
  <c r="K148" i="1"/>
  <c r="EC165" i="1"/>
  <c r="EC166" i="1" s="1"/>
  <c r="EC167" i="1" s="1"/>
  <c r="EC224" i="1" s="1"/>
  <c r="EC126" i="1"/>
  <c r="EC221" i="1" s="1"/>
  <c r="EC148" i="1"/>
  <c r="EC160" i="1" s="1"/>
  <c r="EC222" i="1" s="1"/>
  <c r="AD165" i="1"/>
  <c r="AD166" i="1" s="1"/>
  <c r="AD167" i="1" s="1"/>
  <c r="AD224" i="1" s="1"/>
  <c r="AD126" i="1"/>
  <c r="AD221" i="1" s="1"/>
  <c r="AD150" i="1"/>
  <c r="BE165" i="1"/>
  <c r="BE166" i="1" s="1"/>
  <c r="BE167" i="1" s="1"/>
  <c r="BE224" i="1" s="1"/>
  <c r="BE126" i="1"/>
  <c r="BE221" i="1" s="1"/>
  <c r="BE150" i="1"/>
  <c r="AG165" i="1"/>
  <c r="AG166" i="1" s="1"/>
  <c r="AG167" i="1" s="1"/>
  <c r="AG224" i="1" s="1"/>
  <c r="AG150" i="1"/>
  <c r="AG126" i="1"/>
  <c r="AG221" i="1" s="1"/>
  <c r="DN165" i="1"/>
  <c r="DN166" i="1" s="1"/>
  <c r="DN167" i="1" s="1"/>
  <c r="DN224" i="1" s="1"/>
  <c r="DN154" i="1"/>
  <c r="DN126" i="1"/>
  <c r="DN221" i="1" s="1"/>
  <c r="DN191" i="1"/>
  <c r="DN195" i="1" s="1"/>
  <c r="DN197" i="1" s="1"/>
  <c r="AL165" i="1"/>
  <c r="AL166" i="1" s="1"/>
  <c r="AL167" i="1" s="1"/>
  <c r="AL224" i="1" s="1"/>
  <c r="AL148" i="1"/>
  <c r="AL126" i="1"/>
  <c r="AL221" i="1" s="1"/>
  <c r="CD165" i="1"/>
  <c r="CD166" i="1" s="1"/>
  <c r="CD167" i="1" s="1"/>
  <c r="CD224" i="1" s="1"/>
  <c r="CD148" i="1"/>
  <c r="CD160" i="1" s="1"/>
  <c r="CD222" i="1" s="1"/>
  <c r="CD126" i="1"/>
  <c r="CD221" i="1" s="1"/>
  <c r="P165" i="1"/>
  <c r="P166" i="1" s="1"/>
  <c r="P167" i="1" s="1"/>
  <c r="P224" i="1" s="1"/>
  <c r="P126" i="1"/>
  <c r="P221" i="1" s="1"/>
  <c r="P148" i="1"/>
  <c r="FW165" i="1"/>
  <c r="FW166" i="1" s="1"/>
  <c r="FW167" i="1" s="1"/>
  <c r="FW224" i="1" s="1"/>
  <c r="FW148" i="1"/>
  <c r="FW126" i="1"/>
  <c r="FW221" i="1" s="1"/>
  <c r="FG165" i="1"/>
  <c r="FG166" i="1" s="1"/>
  <c r="FG167" i="1" s="1"/>
  <c r="FG224" i="1" s="1"/>
  <c r="FG126" i="1"/>
  <c r="FG221" i="1" s="1"/>
  <c r="FG148" i="1"/>
  <c r="FC165" i="1"/>
  <c r="FC166" i="1" s="1"/>
  <c r="FC167" i="1" s="1"/>
  <c r="FC224" i="1" s="1"/>
  <c r="FC126" i="1"/>
  <c r="FC221" i="1" s="1"/>
  <c r="FC150" i="1"/>
  <c r="FA165" i="1"/>
  <c r="FA166" i="1" s="1"/>
  <c r="FA167" i="1" s="1"/>
  <c r="FA224" i="1" s="1"/>
  <c r="FA126" i="1"/>
  <c r="FA221" i="1" s="1"/>
  <c r="FA150" i="1"/>
  <c r="N165" i="1"/>
  <c r="N166" i="1" s="1"/>
  <c r="N167" i="1" s="1"/>
  <c r="N224" i="1" s="1"/>
  <c r="N126" i="1"/>
  <c r="N221" i="1" s="1"/>
  <c r="N150" i="1"/>
  <c r="AH165" i="1"/>
  <c r="AH166" i="1" s="1"/>
  <c r="AH167" i="1" s="1"/>
  <c r="AH224" i="1" s="1"/>
  <c r="AH154" i="1"/>
  <c r="AH126" i="1"/>
  <c r="AH221" i="1" s="1"/>
  <c r="AH191" i="1"/>
  <c r="AH195" i="1" s="1"/>
  <c r="AH197" i="1" s="1"/>
  <c r="CO165" i="1"/>
  <c r="CO166" i="1" s="1"/>
  <c r="CO167" i="1" s="1"/>
  <c r="CO224" i="1" s="1"/>
  <c r="CO150" i="1"/>
  <c r="CO126" i="1"/>
  <c r="CO221" i="1" s="1"/>
  <c r="CF165" i="1"/>
  <c r="CF166" i="1" s="1"/>
  <c r="CF167" i="1" s="1"/>
  <c r="CF224" i="1" s="1"/>
  <c r="CF126" i="1"/>
  <c r="CF221" i="1" s="1"/>
  <c r="CF148" i="1"/>
  <c r="FI165" i="1"/>
  <c r="FI166" i="1" s="1"/>
  <c r="FI167" i="1" s="1"/>
  <c r="FI224" i="1" s="1"/>
  <c r="FI154" i="1"/>
  <c r="FI126" i="1"/>
  <c r="FI221" i="1" s="1"/>
  <c r="FI191" i="1"/>
  <c r="FI195" i="1" s="1"/>
  <c r="FI197" i="1" s="1"/>
  <c r="BI165" i="1"/>
  <c r="BI166" i="1" s="1"/>
  <c r="BI167" i="1" s="1"/>
  <c r="BI224" i="1" s="1"/>
  <c r="BI126" i="1"/>
  <c r="BI221" i="1" s="1"/>
  <c r="BI148" i="1"/>
  <c r="EZ165" i="1"/>
  <c r="EZ166" i="1" s="1"/>
  <c r="EZ167" i="1" s="1"/>
  <c r="EZ224" i="1" s="1"/>
  <c r="EZ126" i="1"/>
  <c r="EZ221" i="1" s="1"/>
  <c r="EZ148" i="1"/>
  <c r="EA165" i="1"/>
  <c r="EA166" i="1" s="1"/>
  <c r="EA167" i="1" s="1"/>
  <c r="EA224" i="1" s="1"/>
  <c r="EA126" i="1"/>
  <c r="EA221" i="1" s="1"/>
  <c r="EA150" i="1"/>
  <c r="T165" i="1"/>
  <c r="T166" i="1" s="1"/>
  <c r="T167" i="1" s="1"/>
  <c r="T224" i="1" s="1"/>
  <c r="T126" i="1"/>
  <c r="T221" i="1" s="1"/>
  <c r="T148" i="1"/>
  <c r="DL165" i="1"/>
  <c r="DL166" i="1" s="1"/>
  <c r="DL167" i="1" s="1"/>
  <c r="DL224" i="1" s="1"/>
  <c r="DL154" i="1"/>
  <c r="DL126" i="1"/>
  <c r="DL221" i="1" s="1"/>
  <c r="DL191" i="1"/>
  <c r="DL195" i="1" s="1"/>
  <c r="DL197" i="1" s="1"/>
  <c r="AR165" i="1"/>
  <c r="AR166" i="1" s="1"/>
  <c r="AR167" i="1" s="1"/>
  <c r="AR224" i="1" s="1"/>
  <c r="AR126" i="1"/>
  <c r="AR221" i="1" s="1"/>
  <c r="AR150" i="1"/>
  <c r="CN165" i="1"/>
  <c r="CN166" i="1" s="1"/>
  <c r="CN167" i="1" s="1"/>
  <c r="CN224" i="1" s="1"/>
  <c r="CN126" i="1"/>
  <c r="CN221" i="1" s="1"/>
  <c r="CN150" i="1"/>
  <c r="CU165" i="1"/>
  <c r="CU166" i="1" s="1"/>
  <c r="CU167" i="1" s="1"/>
  <c r="CU224" i="1" s="1"/>
  <c r="CU154" i="1"/>
  <c r="CU126" i="1"/>
  <c r="CU221" i="1" s="1"/>
  <c r="CU191" i="1"/>
  <c r="CU195" i="1" s="1"/>
  <c r="CU197" i="1" s="1"/>
  <c r="AO165" i="1"/>
  <c r="AO166" i="1" s="1"/>
  <c r="AO167" i="1" s="1"/>
  <c r="AO224" i="1" s="1"/>
  <c r="AO126" i="1"/>
  <c r="AO221" i="1" s="1"/>
  <c r="AO154" i="1"/>
  <c r="AO191" i="1"/>
  <c r="AO195" i="1" s="1"/>
  <c r="AO197" i="1" s="1"/>
  <c r="O165" i="1"/>
  <c r="O166" i="1" s="1"/>
  <c r="O167" i="1" s="1"/>
  <c r="O224" i="1" s="1"/>
  <c r="O150" i="1"/>
  <c r="O126" i="1"/>
  <c r="O221" i="1" s="1"/>
  <c r="EY165" i="1"/>
  <c r="EY166" i="1" s="1"/>
  <c r="EY167" i="1" s="1"/>
  <c r="EY224" i="1" s="1"/>
  <c r="EY154" i="1"/>
  <c r="EY126" i="1"/>
  <c r="EY221" i="1" s="1"/>
  <c r="EY191" i="1"/>
  <c r="EY195" i="1" s="1"/>
  <c r="EY197" i="1" s="1"/>
  <c r="V165" i="1"/>
  <c r="V166" i="1" s="1"/>
  <c r="V167" i="1" s="1"/>
  <c r="V224" i="1" s="1"/>
  <c r="V148" i="1"/>
  <c r="V126" i="1"/>
  <c r="V221" i="1" s="1"/>
  <c r="DV165" i="1"/>
  <c r="DV166" i="1" s="1"/>
  <c r="DV167" i="1" s="1"/>
  <c r="DV224" i="1" s="1"/>
  <c r="DV148" i="1"/>
  <c r="DV160" i="1" s="1"/>
  <c r="DV222" i="1" s="1"/>
  <c r="DV126" i="1"/>
  <c r="DV221" i="1" s="1"/>
  <c r="DM165" i="1"/>
  <c r="DM166" i="1" s="1"/>
  <c r="DM167" i="1" s="1"/>
  <c r="DM224" i="1" s="1"/>
  <c r="DM126" i="1"/>
  <c r="DM221" i="1" s="1"/>
  <c r="DM148" i="1"/>
  <c r="FT165" i="1"/>
  <c r="FT166" i="1" s="1"/>
  <c r="FT167" i="1" s="1"/>
  <c r="FT224" i="1" s="1"/>
  <c r="FT148" i="1"/>
  <c r="FT126" i="1"/>
  <c r="FT221" i="1" s="1"/>
  <c r="FJ165" i="1"/>
  <c r="FJ166" i="1" s="1"/>
  <c r="FJ167" i="1" s="1"/>
  <c r="FJ224" i="1" s="1"/>
  <c r="FJ126" i="1"/>
  <c r="FJ221" i="1" s="1"/>
  <c r="FJ150" i="1"/>
  <c r="CJ165" i="1"/>
  <c r="CJ166" i="1" s="1"/>
  <c r="CJ167" i="1" s="1"/>
  <c r="CJ224" i="1" s="1"/>
  <c r="CJ126" i="1"/>
  <c r="CJ221" i="1" s="1"/>
  <c r="CJ154" i="1"/>
  <c r="CJ191" i="1"/>
  <c r="CJ195" i="1" s="1"/>
  <c r="CJ197" i="1" s="1"/>
  <c r="EP165" i="1"/>
  <c r="EP166" i="1" s="1"/>
  <c r="EP167" i="1" s="1"/>
  <c r="EP224" i="1" s="1"/>
  <c r="EP126" i="1"/>
  <c r="EP221" i="1" s="1"/>
  <c r="EP223" i="1" s="1"/>
  <c r="EP148" i="1"/>
  <c r="EP160" i="1" s="1"/>
  <c r="EP222" i="1" s="1"/>
  <c r="FU165" i="1"/>
  <c r="FU166" i="1" s="1"/>
  <c r="FU167" i="1" s="1"/>
  <c r="FU224" i="1" s="1"/>
  <c r="FU154" i="1"/>
  <c r="FU126" i="1"/>
  <c r="FU221" i="1" s="1"/>
  <c r="FU191" i="1"/>
  <c r="FU195" i="1" s="1"/>
  <c r="FU197" i="1" s="1"/>
  <c r="EH165" i="1"/>
  <c r="EH166" i="1" s="1"/>
  <c r="EH167" i="1" s="1"/>
  <c r="EH224" i="1" s="1"/>
  <c r="EH126" i="1"/>
  <c r="EH221" i="1" s="1"/>
  <c r="EH148" i="1"/>
  <c r="BD165" i="1"/>
  <c r="BD166" i="1" s="1"/>
  <c r="BD167" i="1" s="1"/>
  <c r="BD224" i="1" s="1"/>
  <c r="BD150" i="1"/>
  <c r="BD126" i="1"/>
  <c r="BD221" i="1" s="1"/>
  <c r="BQ165" i="1"/>
  <c r="BQ166" i="1" s="1"/>
  <c r="BQ167" i="1" s="1"/>
  <c r="BQ224" i="1" s="1"/>
  <c r="BQ150" i="1"/>
  <c r="BQ126" i="1"/>
  <c r="BQ221" i="1" s="1"/>
  <c r="CI165" i="1"/>
  <c r="CI166" i="1" s="1"/>
  <c r="CI167" i="1" s="1"/>
  <c r="CI224" i="1" s="1"/>
  <c r="CI126" i="1"/>
  <c r="CI221" i="1" s="1"/>
  <c r="CI154" i="1"/>
  <c r="CI191" i="1"/>
  <c r="CI195" i="1" s="1"/>
  <c r="CI197" i="1" s="1"/>
  <c r="D165" i="1"/>
  <c r="D166" i="1" s="1"/>
  <c r="D167" i="1" s="1"/>
  <c r="D224" i="1" s="1"/>
  <c r="D154" i="1"/>
  <c r="D126" i="1"/>
  <c r="D221" i="1" s="1"/>
  <c r="D191" i="1"/>
  <c r="D195" i="1" s="1"/>
  <c r="D197" i="1" s="1"/>
  <c r="BH165" i="1"/>
  <c r="BH166" i="1" s="1"/>
  <c r="BH167" i="1" s="1"/>
  <c r="BH224" i="1" s="1"/>
  <c r="BH126" i="1"/>
  <c r="BH221" i="1" s="1"/>
  <c r="BH150" i="1"/>
  <c r="BR165" i="1"/>
  <c r="BR166" i="1" s="1"/>
  <c r="BR167" i="1" s="1"/>
  <c r="BR224" i="1" s="1"/>
  <c r="BR154" i="1"/>
  <c r="BR126" i="1"/>
  <c r="BR221" i="1" s="1"/>
  <c r="BR191" i="1"/>
  <c r="BR195" i="1" s="1"/>
  <c r="BR197" i="1" s="1"/>
  <c r="BB165" i="1"/>
  <c r="BB166" i="1" s="1"/>
  <c r="BB167" i="1" s="1"/>
  <c r="BB224" i="1" s="1"/>
  <c r="BB126" i="1"/>
  <c r="BB221" i="1" s="1"/>
  <c r="BB150" i="1"/>
  <c r="EU165" i="1"/>
  <c r="EU166" i="1" s="1"/>
  <c r="EU167" i="1" s="1"/>
  <c r="EU224" i="1" s="1"/>
  <c r="EU154" i="1"/>
  <c r="EU126" i="1"/>
  <c r="EU221" i="1" s="1"/>
  <c r="EU191" i="1"/>
  <c r="EU195" i="1" s="1"/>
  <c r="EU197" i="1" s="1"/>
  <c r="DY165" i="1"/>
  <c r="DY166" i="1" s="1"/>
  <c r="DY167" i="1" s="1"/>
  <c r="DY224" i="1" s="1"/>
  <c r="DY126" i="1"/>
  <c r="DY221" i="1" s="1"/>
  <c r="DY148" i="1"/>
  <c r="DY160" i="1" s="1"/>
  <c r="DY222" i="1" s="1"/>
  <c r="BY165" i="1"/>
  <c r="BY166" i="1" s="1"/>
  <c r="BY167" i="1" s="1"/>
  <c r="BY224" i="1" s="1"/>
  <c r="BY126" i="1"/>
  <c r="BY221" i="1" s="1"/>
  <c r="BY148" i="1"/>
  <c r="DO165" i="1"/>
  <c r="DO166" i="1" s="1"/>
  <c r="DO167" i="1" s="1"/>
  <c r="DO224" i="1" s="1"/>
  <c r="DO126" i="1"/>
  <c r="DO221" i="1" s="1"/>
  <c r="DO154" i="1"/>
  <c r="DO191" i="1"/>
  <c r="DO195" i="1" s="1"/>
  <c r="DO197" i="1" s="1"/>
  <c r="BN165" i="1"/>
  <c r="BN166" i="1" s="1"/>
  <c r="BN167" i="1" s="1"/>
  <c r="BN224" i="1" s="1"/>
  <c r="BN126" i="1"/>
  <c r="BN221" i="1" s="1"/>
  <c r="BN154" i="1"/>
  <c r="BN191" i="1"/>
  <c r="BN195" i="1" s="1"/>
  <c r="BN197" i="1" s="1"/>
  <c r="EN165" i="1"/>
  <c r="EN166" i="1" s="1"/>
  <c r="EN167" i="1" s="1"/>
  <c r="EN224" i="1" s="1"/>
  <c r="EN126" i="1"/>
  <c r="EN221" i="1" s="1"/>
  <c r="EN154" i="1"/>
  <c r="EN191" i="1"/>
  <c r="EN195" i="1" s="1"/>
  <c r="EN197" i="1" s="1"/>
  <c r="AK165" i="1"/>
  <c r="AK166" i="1" s="1"/>
  <c r="AK167" i="1" s="1"/>
  <c r="AK224" i="1" s="1"/>
  <c r="AK126" i="1"/>
  <c r="AK221" i="1" s="1"/>
  <c r="AK148" i="1"/>
  <c r="AM165" i="1"/>
  <c r="AM166" i="1" s="1"/>
  <c r="AM167" i="1" s="1"/>
  <c r="AM224" i="1" s="1"/>
  <c r="AM126" i="1"/>
  <c r="AM221" i="1" s="1"/>
  <c r="AM148" i="1"/>
  <c r="BC165" i="1"/>
  <c r="BC166" i="1" s="1"/>
  <c r="BC167" i="1" s="1"/>
  <c r="BC224" i="1" s="1"/>
  <c r="BC154" i="1"/>
  <c r="BC126" i="1"/>
  <c r="BC221" i="1" s="1"/>
  <c r="BC191" i="1"/>
  <c r="BC195" i="1" s="1"/>
  <c r="BC197" i="1" s="1"/>
  <c r="AA165" i="1"/>
  <c r="AA166" i="1" s="1"/>
  <c r="AA167" i="1" s="1"/>
  <c r="AA224" i="1" s="1"/>
  <c r="AA126" i="1"/>
  <c r="AA221" i="1" s="1"/>
  <c r="AA150" i="1"/>
  <c r="Q165" i="1"/>
  <c r="Q166" i="1" s="1"/>
  <c r="Q167" i="1" s="1"/>
  <c r="Q224" i="1" s="1"/>
  <c r="Q126" i="1"/>
  <c r="Q221" i="1" s="1"/>
  <c r="Q154" i="1"/>
  <c r="Q191" i="1"/>
  <c r="Q195" i="1" s="1"/>
  <c r="Q197" i="1" s="1"/>
  <c r="R165" i="1"/>
  <c r="R166" i="1" s="1"/>
  <c r="R167" i="1" s="1"/>
  <c r="R224" i="1" s="1"/>
  <c r="R126" i="1"/>
  <c r="R221" i="1" s="1"/>
  <c r="R154" i="1"/>
  <c r="R191" i="1"/>
  <c r="R195" i="1" s="1"/>
  <c r="R197" i="1" s="1"/>
  <c r="EL165" i="1"/>
  <c r="EL166" i="1" s="1"/>
  <c r="EL167" i="1" s="1"/>
  <c r="EL224" i="1" s="1"/>
  <c r="EL126" i="1"/>
  <c r="EL221" i="1" s="1"/>
  <c r="EL154" i="1"/>
  <c r="EL191" i="1"/>
  <c r="EL195" i="1" s="1"/>
  <c r="EL197" i="1" s="1"/>
  <c r="DF165" i="1"/>
  <c r="DF166" i="1" s="1"/>
  <c r="DF167" i="1" s="1"/>
  <c r="DF224" i="1" s="1"/>
  <c r="DF154" i="1"/>
  <c r="DF126" i="1"/>
  <c r="DF221" i="1" s="1"/>
  <c r="DF191" i="1"/>
  <c r="DF195" i="1" s="1"/>
  <c r="DF197" i="1" s="1"/>
  <c r="FM165" i="1"/>
  <c r="FM166" i="1" s="1"/>
  <c r="FM167" i="1" s="1"/>
  <c r="FM224" i="1" s="1"/>
  <c r="FM150" i="1"/>
  <c r="FM126" i="1"/>
  <c r="FM221" i="1" s="1"/>
  <c r="FV165" i="1"/>
  <c r="FV166" i="1" s="1"/>
  <c r="FV167" i="1" s="1"/>
  <c r="FV224" i="1" s="1"/>
  <c r="FV126" i="1"/>
  <c r="FV221" i="1" s="1"/>
  <c r="FV154" i="1"/>
  <c r="FV191" i="1"/>
  <c r="FV195" i="1" s="1"/>
  <c r="FV197" i="1" s="1"/>
  <c r="BA165" i="1"/>
  <c r="BA166" i="1" s="1"/>
  <c r="BA167" i="1" s="1"/>
  <c r="BA224" i="1" s="1"/>
  <c r="BA126" i="1"/>
  <c r="BA221" i="1" s="1"/>
  <c r="BA154" i="1"/>
  <c r="BA191" i="1"/>
  <c r="BA195" i="1" s="1"/>
  <c r="BA197" i="1" s="1"/>
  <c r="CR165" i="1"/>
  <c r="CR166" i="1" s="1"/>
  <c r="CR167" i="1" s="1"/>
  <c r="CR224" i="1" s="1"/>
  <c r="CR126" i="1"/>
  <c r="CR221" i="1" s="1"/>
  <c r="CR148" i="1"/>
  <c r="CR160" i="1" s="1"/>
  <c r="CR222" i="1" s="1"/>
  <c r="FS165" i="1"/>
  <c r="FS166" i="1" s="1"/>
  <c r="FS167" i="1" s="1"/>
  <c r="FS224" i="1" s="1"/>
  <c r="FS126" i="1"/>
  <c r="FS221" i="1" s="1"/>
  <c r="FS148" i="1"/>
  <c r="FS160" i="1" s="1"/>
  <c r="FS222" i="1" s="1"/>
  <c r="S165" i="1"/>
  <c r="S166" i="1" s="1"/>
  <c r="S167" i="1" s="1"/>
  <c r="S224" i="1" s="1"/>
  <c r="S126" i="1"/>
  <c r="S221" i="1" s="1"/>
  <c r="S154" i="1"/>
  <c r="S191" i="1"/>
  <c r="S195" i="1" s="1"/>
  <c r="S197" i="1" s="1"/>
  <c r="ES165" i="1"/>
  <c r="ES166" i="1" s="1"/>
  <c r="ES167" i="1" s="1"/>
  <c r="ES224" i="1" s="1"/>
  <c r="ES148" i="1"/>
  <c r="ES126" i="1"/>
  <c r="ES221" i="1" s="1"/>
  <c r="EA235" i="1"/>
  <c r="CM235" i="1"/>
  <c r="DQ235" i="1"/>
  <c r="EX165" i="1"/>
  <c r="EX166" i="1" s="1"/>
  <c r="EX167" i="1" s="1"/>
  <c r="EX224" i="1" s="1"/>
  <c r="EX148" i="1"/>
  <c r="EX126" i="1"/>
  <c r="EX221" i="1" s="1"/>
  <c r="CF235" i="1"/>
  <c r="CZ235" i="1"/>
  <c r="DE165" i="1"/>
  <c r="DE166" i="1" s="1"/>
  <c r="DE167" i="1" s="1"/>
  <c r="DE224" i="1" s="1"/>
  <c r="DE126" i="1"/>
  <c r="DE221" i="1" s="1"/>
  <c r="DE148" i="1"/>
  <c r="DE160" i="1" s="1"/>
  <c r="DE222" i="1" s="1"/>
  <c r="DU165" i="1"/>
  <c r="DU166" i="1" s="1"/>
  <c r="DU167" i="1" s="1"/>
  <c r="DU224" i="1" s="1"/>
  <c r="DU148" i="1"/>
  <c r="DU126" i="1"/>
  <c r="DU221" i="1" s="1"/>
  <c r="CT165" i="1"/>
  <c r="CT166" i="1" s="1"/>
  <c r="CT167" i="1" s="1"/>
  <c r="CT224" i="1" s="1"/>
  <c r="CT148" i="1"/>
  <c r="CT126" i="1"/>
  <c r="CT221" i="1" s="1"/>
  <c r="AJ235" i="1"/>
  <c r="EO235" i="1"/>
  <c r="AQ235" i="1"/>
  <c r="C213" i="1"/>
  <c r="C218" i="1" s="1"/>
  <c r="C101" i="1"/>
  <c r="FZ95" i="1"/>
  <c r="C125" i="1"/>
  <c r="AK235" i="1"/>
  <c r="AY165" i="1"/>
  <c r="AY166" i="1" s="1"/>
  <c r="AY167" i="1" s="1"/>
  <c r="AY224" i="1" s="1"/>
  <c r="AY126" i="1"/>
  <c r="AY221" i="1" s="1"/>
  <c r="AY148" i="1"/>
  <c r="T235" i="1"/>
  <c r="BI235" i="1"/>
  <c r="CV235" i="1"/>
  <c r="CB235" i="1"/>
  <c r="FU235" i="1"/>
  <c r="W235" i="1"/>
  <c r="EX235" i="1"/>
  <c r="EQ235" i="1"/>
  <c r="AT235" i="1"/>
  <c r="BD235" i="1"/>
  <c r="DB235" i="1"/>
  <c r="DF235" i="1"/>
  <c r="DC235" i="1"/>
  <c r="BQ235" i="1"/>
  <c r="BT235" i="1"/>
  <c r="AL235" i="1"/>
  <c r="BS165" i="1"/>
  <c r="BS166" i="1" s="1"/>
  <c r="BS167" i="1" s="1"/>
  <c r="BS224" i="1" s="1"/>
  <c r="BS126" i="1"/>
  <c r="BS221" i="1" s="1"/>
  <c r="BS154" i="1"/>
  <c r="AN165" i="1"/>
  <c r="AN166" i="1" s="1"/>
  <c r="AN167" i="1" s="1"/>
  <c r="AN224" i="1" s="1"/>
  <c r="AN126" i="1"/>
  <c r="AN221" i="1" s="1"/>
  <c r="AN223" i="1" s="1"/>
  <c r="AN226" i="1" s="1"/>
  <c r="AN231" i="1" s="1"/>
  <c r="AN148" i="1"/>
  <c r="AN160" i="1" s="1"/>
  <c r="AN222" i="1" s="1"/>
  <c r="R235" i="1"/>
  <c r="BH235" i="1"/>
  <c r="BL235" i="1"/>
  <c r="BB235" i="1"/>
  <c r="DA165" i="1"/>
  <c r="DA166" i="1" s="1"/>
  <c r="DA167" i="1" s="1"/>
  <c r="DA224" i="1" s="1"/>
  <c r="DA126" i="1"/>
  <c r="DA221" i="1" s="1"/>
  <c r="DA148" i="1"/>
  <c r="DA160" i="1" s="1"/>
  <c r="DA222" i="1" s="1"/>
  <c r="AF165" i="1"/>
  <c r="AF166" i="1" s="1"/>
  <c r="AF167" i="1" s="1"/>
  <c r="AF224" i="1" s="1"/>
  <c r="AF148" i="1"/>
  <c r="AF126" i="1"/>
  <c r="AF221" i="1" s="1"/>
  <c r="Q235" i="1"/>
  <c r="BX235" i="1"/>
  <c r="ES235" i="1"/>
  <c r="FQ235" i="1"/>
  <c r="BG165" i="1"/>
  <c r="BG166" i="1" s="1"/>
  <c r="BG167" i="1" s="1"/>
  <c r="BG224" i="1" s="1"/>
  <c r="BG154" i="1"/>
  <c r="BG126" i="1"/>
  <c r="BG221" i="1" s="1"/>
  <c r="DD235" i="1"/>
  <c r="EB235" i="1"/>
  <c r="N235" i="1"/>
  <c r="D133" i="2"/>
  <c r="I25" i="2"/>
  <c r="AZ165" i="1"/>
  <c r="AZ166" i="1" s="1"/>
  <c r="AZ167" i="1" s="1"/>
  <c r="AZ224" i="1" s="1"/>
  <c r="AZ126" i="1"/>
  <c r="AZ221" i="1" s="1"/>
  <c r="AZ154" i="1"/>
  <c r="FG235" i="1"/>
  <c r="BO235" i="1"/>
  <c r="FA235" i="1"/>
  <c r="J165" i="1"/>
  <c r="J166" i="1" s="1"/>
  <c r="J167" i="1" s="1"/>
  <c r="J224" i="1" s="1"/>
  <c r="J154" i="1"/>
  <c r="J126" i="1"/>
  <c r="J221" i="1" s="1"/>
  <c r="C180" i="2"/>
  <c r="C181" i="2" s="1"/>
  <c r="C182" i="2" s="1"/>
  <c r="H32" i="2" s="1"/>
  <c r="BA235" i="1"/>
  <c r="AX235" i="1"/>
  <c r="EJ235" i="1"/>
  <c r="Z235" i="1"/>
  <c r="FK165" i="1"/>
  <c r="FK166" i="1" s="1"/>
  <c r="FK167" i="1" s="1"/>
  <c r="FK224" i="1" s="1"/>
  <c r="FK126" i="1"/>
  <c r="FK221" i="1" s="1"/>
  <c r="FK154" i="1"/>
  <c r="FF235" i="1"/>
  <c r="CW165" i="1"/>
  <c r="CW166" i="1" s="1"/>
  <c r="CW167" i="1" s="1"/>
  <c r="CW224" i="1" s="1"/>
  <c r="CW148" i="1"/>
  <c r="CW126" i="1"/>
  <c r="CW221" i="1" s="1"/>
  <c r="FL165" i="1"/>
  <c r="FL166" i="1" s="1"/>
  <c r="FL167" i="1" s="1"/>
  <c r="FL224" i="1" s="1"/>
  <c r="FL150" i="1"/>
  <c r="FL126" i="1"/>
  <c r="FL221" i="1" s="1"/>
  <c r="EM235" i="1"/>
  <c r="BF235" i="1"/>
  <c r="BE235" i="1"/>
  <c r="EH235" i="1"/>
  <c r="Z165" i="1"/>
  <c r="Z166" i="1" s="1"/>
  <c r="Z167" i="1" s="1"/>
  <c r="Z224" i="1" s="1"/>
  <c r="Z148" i="1"/>
  <c r="Z160" i="1" s="1"/>
  <c r="Z222" i="1" s="1"/>
  <c r="Z126" i="1"/>
  <c r="Z221" i="1" s="1"/>
  <c r="AA235" i="1"/>
  <c r="CW235" i="1"/>
  <c r="DG235" i="1"/>
  <c r="CK235" i="1"/>
  <c r="DX235" i="1"/>
  <c r="FE165" i="1"/>
  <c r="FE166" i="1" s="1"/>
  <c r="FE167" i="1" s="1"/>
  <c r="FE224" i="1" s="1"/>
  <c r="FE148" i="1"/>
  <c r="FE126" i="1"/>
  <c r="FE221" i="1" s="1"/>
  <c r="DR235" i="1"/>
  <c r="EY235" i="1"/>
  <c r="CX235" i="1"/>
  <c r="EF235" i="1"/>
  <c r="FH165" i="1"/>
  <c r="FH166" i="1" s="1"/>
  <c r="FH167" i="1" s="1"/>
  <c r="FH224" i="1" s="1"/>
  <c r="FH148" i="1"/>
  <c r="FH126" i="1"/>
  <c r="FH221" i="1" s="1"/>
  <c r="EE235" i="1"/>
  <c r="CS235" i="1"/>
  <c r="DZ235" i="1"/>
  <c r="AF235" i="1"/>
  <c r="BX165" i="1"/>
  <c r="BX166" i="1" s="1"/>
  <c r="BX167" i="1" s="1"/>
  <c r="BX224" i="1" s="1"/>
  <c r="BX126" i="1"/>
  <c r="BX221" i="1" s="1"/>
  <c r="BX148" i="1"/>
  <c r="BX160" i="1" s="1"/>
  <c r="BX222" i="1" s="1"/>
  <c r="BN235" i="1"/>
  <c r="AV165" i="1"/>
  <c r="AV166" i="1" s="1"/>
  <c r="AV167" i="1" s="1"/>
  <c r="AV224" i="1" s="1"/>
  <c r="AV126" i="1"/>
  <c r="AV221" i="1" s="1"/>
  <c r="AV148" i="1"/>
  <c r="AD235" i="1"/>
  <c r="CG165" i="1"/>
  <c r="CG166" i="1" s="1"/>
  <c r="CG167" i="1" s="1"/>
  <c r="CG224" i="1" s="1"/>
  <c r="CG126" i="1"/>
  <c r="CG221" i="1" s="1"/>
  <c r="CG148" i="1"/>
  <c r="CG160" i="1" s="1"/>
  <c r="CG222" i="1" s="1"/>
  <c r="FX165" i="1"/>
  <c r="FX166" i="1" s="1"/>
  <c r="FX167" i="1" s="1"/>
  <c r="FX224" i="1" s="1"/>
  <c r="FX126" i="1"/>
  <c r="FX221" i="1" s="1"/>
  <c r="FX148" i="1"/>
  <c r="CH235" i="1"/>
  <c r="CR235" i="1"/>
  <c r="G165" i="1"/>
  <c r="G166" i="1" s="1"/>
  <c r="G167" i="1" s="1"/>
  <c r="G224" i="1" s="1"/>
  <c r="G150" i="1"/>
  <c r="G126" i="1"/>
  <c r="G221" i="1" s="1"/>
  <c r="AM235" i="1"/>
  <c r="FP235" i="1"/>
  <c r="FN235" i="1"/>
  <c r="AW235" i="1"/>
  <c r="AI235" i="1"/>
  <c r="ER235" i="1"/>
  <c r="DU235" i="1"/>
  <c r="EG235" i="1"/>
  <c r="AE165" i="1"/>
  <c r="AE166" i="1" s="1"/>
  <c r="AE167" i="1" s="1"/>
  <c r="AE224" i="1" s="1"/>
  <c r="AE126" i="1"/>
  <c r="AE221" i="1" s="1"/>
  <c r="AE148" i="1"/>
  <c r="EV235" i="1"/>
  <c r="AH235" i="1"/>
  <c r="C140" i="2"/>
  <c r="C142" i="2" s="1"/>
  <c r="CA165" i="1"/>
  <c r="CA166" i="1" s="1"/>
  <c r="CA167" i="1" s="1"/>
  <c r="CA224" i="1" s="1"/>
  <c r="CA148" i="1"/>
  <c r="CA160" i="1" s="1"/>
  <c r="CA222" i="1" s="1"/>
  <c r="CA126" i="1"/>
  <c r="CA221" i="1" s="1"/>
  <c r="FD165" i="1"/>
  <c r="FD166" i="1" s="1"/>
  <c r="FD167" i="1" s="1"/>
  <c r="FD224" i="1" s="1"/>
  <c r="FD126" i="1"/>
  <c r="FD221" i="1" s="1"/>
  <c r="FD223" i="1" s="1"/>
  <c r="FD226" i="1" s="1"/>
  <c r="FD231" i="1" s="1"/>
  <c r="FD148" i="1"/>
  <c r="FD160" i="1" s="1"/>
  <c r="FD222" i="1" s="1"/>
  <c r="BS235" i="1"/>
  <c r="ED235" i="1"/>
  <c r="X165" i="1"/>
  <c r="X166" i="1" s="1"/>
  <c r="X167" i="1" s="1"/>
  <c r="X224" i="1" s="1"/>
  <c r="X148" i="1"/>
  <c r="X126" i="1"/>
  <c r="X221" i="1" s="1"/>
  <c r="CI235" i="1"/>
  <c r="DS235" i="1"/>
  <c r="E199" i="1"/>
  <c r="E193" i="1"/>
  <c r="AV235" i="1"/>
  <c r="BC235" i="1"/>
  <c r="BU235" i="1"/>
  <c r="DZ165" i="1"/>
  <c r="DZ166" i="1" s="1"/>
  <c r="DZ167" i="1" s="1"/>
  <c r="DZ224" i="1" s="1"/>
  <c r="DZ150" i="1"/>
  <c r="DZ126" i="1"/>
  <c r="DZ221" i="1" s="1"/>
  <c r="FL235" i="1"/>
  <c r="DP235" i="1"/>
  <c r="DH235" i="1"/>
  <c r="O235" i="1"/>
  <c r="DA235" i="1"/>
  <c r="Y235" i="1"/>
  <c r="AZ191" i="1"/>
  <c r="AZ195" i="1" s="1"/>
  <c r="AZ197" i="1" s="1"/>
  <c r="EI165" i="1"/>
  <c r="EI166" i="1" s="1"/>
  <c r="EI167" i="1" s="1"/>
  <c r="EI224" i="1" s="1"/>
  <c r="EI154" i="1"/>
  <c r="EI126" i="1"/>
  <c r="EI221" i="1" s="1"/>
  <c r="FQ165" i="1"/>
  <c r="FQ166" i="1" s="1"/>
  <c r="FQ167" i="1" s="1"/>
  <c r="FQ224" i="1" s="1"/>
  <c r="FQ150" i="1"/>
  <c r="FQ126" i="1"/>
  <c r="FQ221" i="1" s="1"/>
  <c r="ED165" i="1"/>
  <c r="ED166" i="1" s="1"/>
  <c r="ED167" i="1" s="1"/>
  <c r="ED224" i="1" s="1"/>
  <c r="ED126" i="1"/>
  <c r="ED221" i="1" s="1"/>
  <c r="ED150" i="1"/>
  <c r="AE235" i="1"/>
  <c r="X235" i="1"/>
  <c r="CJ235" i="1"/>
  <c r="FK191" i="1"/>
  <c r="FK195" i="1" s="1"/>
  <c r="FK197" i="1" s="1"/>
  <c r="CS165" i="1"/>
  <c r="CS166" i="1" s="1"/>
  <c r="CS167" i="1" s="1"/>
  <c r="CS224" i="1" s="1"/>
  <c r="CS148" i="1"/>
  <c r="CS160" i="1" s="1"/>
  <c r="CS222" i="1" s="1"/>
  <c r="CS126" i="1"/>
  <c r="CS221" i="1" s="1"/>
  <c r="EF165" i="1"/>
  <c r="EF166" i="1" s="1"/>
  <c r="EF167" i="1" s="1"/>
  <c r="EF224" i="1" s="1"/>
  <c r="EF126" i="1"/>
  <c r="EF221" i="1" s="1"/>
  <c r="EF154" i="1"/>
  <c r="EZ235" i="1"/>
  <c r="BM165" i="1"/>
  <c r="BM166" i="1" s="1"/>
  <c r="BM167" i="1" s="1"/>
  <c r="BM224" i="1" s="1"/>
  <c r="BM148" i="1"/>
  <c r="BM126" i="1"/>
  <c r="BM221" i="1" s="1"/>
  <c r="EN235" i="1"/>
  <c r="CP235" i="1"/>
  <c r="BJ165" i="1"/>
  <c r="BJ166" i="1" s="1"/>
  <c r="BJ167" i="1" s="1"/>
  <c r="BJ224" i="1" s="1"/>
  <c r="BJ150" i="1"/>
  <c r="BJ126" i="1"/>
  <c r="BJ221" i="1" s="1"/>
  <c r="E184" i="1"/>
  <c r="E185" i="1" s="1"/>
  <c r="E186" i="1"/>
  <c r="BW235" i="1"/>
  <c r="FC235" i="1"/>
  <c r="CK165" i="1"/>
  <c r="CK166" i="1" s="1"/>
  <c r="CK167" i="1" s="1"/>
  <c r="CK224" i="1" s="1"/>
  <c r="CK150" i="1"/>
  <c r="CK126" i="1"/>
  <c r="CK221" i="1" s="1"/>
  <c r="G235" i="1"/>
  <c r="BM235" i="1"/>
  <c r="M235" i="1"/>
  <c r="L235" i="1"/>
  <c r="EK235" i="1"/>
  <c r="DM235" i="1"/>
  <c r="C116" i="2"/>
  <c r="C113" i="2"/>
  <c r="C118" i="2" s="1"/>
  <c r="FH235" i="1"/>
  <c r="DT235" i="1"/>
  <c r="AZ235" i="1"/>
  <c r="DJ235" i="1"/>
  <c r="BS191" i="1"/>
  <c r="BS195" i="1" s="1"/>
  <c r="BS197" i="1" s="1"/>
  <c r="H165" i="1"/>
  <c r="H166" i="1" s="1"/>
  <c r="H167" i="1" s="1"/>
  <c r="H224" i="1" s="1"/>
  <c r="H126" i="1"/>
  <c r="H221" i="1" s="1"/>
  <c r="H150" i="1"/>
  <c r="FJ235" i="1"/>
  <c r="CE235" i="1"/>
  <c r="AP165" i="1"/>
  <c r="AP166" i="1" s="1"/>
  <c r="AP167" i="1" s="1"/>
  <c r="AP224" i="1" s="1"/>
  <c r="AP154" i="1"/>
  <c r="AP126" i="1"/>
  <c r="AP221" i="1" s="1"/>
  <c r="DK235" i="1"/>
  <c r="FP165" i="1"/>
  <c r="FP166" i="1" s="1"/>
  <c r="FP167" i="1" s="1"/>
  <c r="FP224" i="1" s="1"/>
  <c r="FP126" i="1"/>
  <c r="FP221" i="1" s="1"/>
  <c r="FP154" i="1"/>
  <c r="AT165" i="1"/>
  <c r="AT166" i="1" s="1"/>
  <c r="AT167" i="1" s="1"/>
  <c r="AT224" i="1" s="1"/>
  <c r="AT150" i="1"/>
  <c r="AT126" i="1"/>
  <c r="AT221" i="1" s="1"/>
  <c r="K235" i="1"/>
  <c r="E117" i="1"/>
  <c r="E120" i="1"/>
  <c r="E266" i="1"/>
  <c r="E208" i="1"/>
  <c r="ET235" i="1"/>
  <c r="AC165" i="1"/>
  <c r="AC166" i="1" s="1"/>
  <c r="AC167" i="1" s="1"/>
  <c r="AC224" i="1" s="1"/>
  <c r="AC150" i="1"/>
  <c r="AC126" i="1"/>
  <c r="AC221" i="1" s="1"/>
  <c r="EP235" i="1"/>
  <c r="CG235" i="1"/>
  <c r="D235" i="1"/>
  <c r="J191" i="1"/>
  <c r="J195" i="1" s="1"/>
  <c r="J197" i="1" s="1"/>
  <c r="FT235" i="1"/>
  <c r="C262" i="2"/>
  <c r="C204" i="2"/>
  <c r="W165" i="1"/>
  <c r="W166" i="1" s="1"/>
  <c r="W167" i="1" s="1"/>
  <c r="W224" i="1" s="1"/>
  <c r="W126" i="1"/>
  <c r="W221" i="1" s="1"/>
  <c r="W148" i="1"/>
  <c r="EW235" i="1"/>
  <c r="BJ235" i="1"/>
  <c r="DD165" i="1"/>
  <c r="DD166" i="1" s="1"/>
  <c r="DD167" i="1" s="1"/>
  <c r="DD224" i="1" s="1"/>
  <c r="DD126" i="1"/>
  <c r="DD221" i="1" s="1"/>
  <c r="DD148" i="1"/>
  <c r="D97" i="2"/>
  <c r="D209" i="2"/>
  <c r="D214" i="2" s="1"/>
  <c r="D223" i="2" s="1"/>
  <c r="I40" i="2" s="1"/>
  <c r="D121" i="2"/>
  <c r="I15" i="2"/>
  <c r="DB165" i="1"/>
  <c r="DB166" i="1" s="1"/>
  <c r="DB167" i="1" s="1"/>
  <c r="DB224" i="1" s="1"/>
  <c r="DB148" i="1"/>
  <c r="DB160" i="1" s="1"/>
  <c r="DB222" i="1" s="1"/>
  <c r="DB126" i="1"/>
  <c r="DB221" i="1" s="1"/>
  <c r="ER165" i="1"/>
  <c r="ER166" i="1" s="1"/>
  <c r="ER167" i="1" s="1"/>
  <c r="ER224" i="1" s="1"/>
  <c r="ER148" i="1"/>
  <c r="ER160" i="1" s="1"/>
  <c r="ER222" i="1" s="1"/>
  <c r="ER126" i="1"/>
  <c r="ER221" i="1" s="1"/>
  <c r="ER223" i="1" s="1"/>
  <c r="ER226" i="1" s="1"/>
  <c r="ER231" i="1" s="1"/>
  <c r="ER236" i="1" s="1"/>
  <c r="ER247" i="1" s="1"/>
  <c r="AP235" i="1"/>
  <c r="AQ165" i="1"/>
  <c r="AQ166" i="1" s="1"/>
  <c r="AQ167" i="1" s="1"/>
  <c r="AQ224" i="1" s="1"/>
  <c r="AQ126" i="1"/>
  <c r="AQ221" i="1" s="1"/>
  <c r="AQ148" i="1"/>
  <c r="AX165" i="1"/>
  <c r="AX166" i="1" s="1"/>
  <c r="AX167" i="1" s="1"/>
  <c r="AX224" i="1" s="1"/>
  <c r="AX148" i="1"/>
  <c r="AX126" i="1"/>
  <c r="AX221" i="1" s="1"/>
  <c r="EC235" i="1"/>
  <c r="BV235" i="1"/>
  <c r="DW235" i="1"/>
  <c r="V235" i="1"/>
  <c r="EI235" i="1"/>
  <c r="BT165" i="1"/>
  <c r="BT166" i="1" s="1"/>
  <c r="BT167" i="1" s="1"/>
  <c r="BT224" i="1" s="1"/>
  <c r="BT148" i="1"/>
  <c r="BT160" i="1" s="1"/>
  <c r="BT222" i="1" s="1"/>
  <c r="BT126" i="1"/>
  <c r="BT221" i="1" s="1"/>
  <c r="CU235" i="1"/>
  <c r="EL235" i="1"/>
  <c r="DW165" i="1"/>
  <c r="DW166" i="1" s="1"/>
  <c r="DW167" i="1" s="1"/>
  <c r="DW224" i="1" s="1"/>
  <c r="DW148" i="1"/>
  <c r="DW126" i="1"/>
  <c r="DW221" i="1" s="1"/>
  <c r="FE235" i="1"/>
  <c r="AC235" i="1"/>
  <c r="DN235" i="1"/>
  <c r="AU235" i="1"/>
  <c r="CY165" i="1"/>
  <c r="CY166" i="1" s="1"/>
  <c r="CY167" i="1" s="1"/>
  <c r="CY224" i="1" s="1"/>
  <c r="CY126" i="1"/>
  <c r="CY221" i="1" s="1"/>
  <c r="CY148" i="1"/>
  <c r="EB165" i="1"/>
  <c r="EB166" i="1" s="1"/>
  <c r="EB167" i="1" s="1"/>
  <c r="EB224" i="1" s="1"/>
  <c r="EB126" i="1"/>
  <c r="EB221" i="1" s="1"/>
  <c r="EB154" i="1"/>
  <c r="DC165" i="1"/>
  <c r="DC166" i="1" s="1"/>
  <c r="DC167" i="1" s="1"/>
  <c r="DC224" i="1" s="1"/>
  <c r="DC148" i="1"/>
  <c r="DC160" i="1" s="1"/>
  <c r="DC222" i="1" s="1"/>
  <c r="DC126" i="1"/>
  <c r="DC221" i="1" s="1"/>
  <c r="DL235" i="1"/>
  <c r="CM165" i="1"/>
  <c r="CM166" i="1" s="1"/>
  <c r="CM167" i="1" s="1"/>
  <c r="CM224" i="1" s="1"/>
  <c r="CM150" i="1"/>
  <c r="CM126" i="1"/>
  <c r="CM221" i="1" s="1"/>
  <c r="D225" i="1"/>
  <c r="FZ225" i="1" s="1"/>
  <c r="FZ180" i="1"/>
  <c r="GB180" i="1" s="1"/>
  <c r="CV165" i="1"/>
  <c r="CV166" i="1" s="1"/>
  <c r="CV167" i="1" s="1"/>
  <c r="CV224" i="1" s="1"/>
  <c r="CV148" i="1"/>
  <c r="CV160" i="1" s="1"/>
  <c r="CV222" i="1" s="1"/>
  <c r="CV126" i="1"/>
  <c r="CV221" i="1" s="1"/>
  <c r="EV165" i="1"/>
  <c r="EV166" i="1" s="1"/>
  <c r="EV167" i="1" s="1"/>
  <c r="EV224" i="1" s="1"/>
  <c r="EV148" i="1"/>
  <c r="EV126" i="1"/>
  <c r="EV221" i="1" s="1"/>
  <c r="CQ235" i="1"/>
  <c r="DE235" i="1"/>
  <c r="AO235" i="1"/>
  <c r="FB235" i="1"/>
  <c r="FP191" i="1"/>
  <c r="FP195" i="1" s="1"/>
  <c r="FP197" i="1" s="1"/>
  <c r="F235" i="1"/>
  <c r="AS235" i="1"/>
  <c r="CO235" i="1"/>
  <c r="AN235" i="1"/>
  <c r="DV235" i="1"/>
  <c r="BY235" i="1"/>
  <c r="J235" i="1"/>
  <c r="CY235" i="1"/>
  <c r="FM235" i="1"/>
  <c r="EG165" i="1"/>
  <c r="EG166" i="1" s="1"/>
  <c r="EG167" i="1" s="1"/>
  <c r="EG224" i="1" s="1"/>
  <c r="EG126" i="1"/>
  <c r="EG221" i="1" s="1"/>
  <c r="EG148" i="1"/>
  <c r="BP235" i="1"/>
  <c r="I200" i="1"/>
  <c r="I228" i="1" s="1"/>
  <c r="CA235" i="1"/>
  <c r="H235" i="1"/>
  <c r="CC235" i="1"/>
  <c r="FR165" i="1"/>
  <c r="FR166" i="1" s="1"/>
  <c r="FR167" i="1" s="1"/>
  <c r="FR224" i="1" s="1"/>
  <c r="FR148" i="1"/>
  <c r="FR160" i="1" s="1"/>
  <c r="FR222" i="1" s="1"/>
  <c r="FR126" i="1"/>
  <c r="FR221" i="1" s="1"/>
  <c r="AB165" i="1"/>
  <c r="AB166" i="1" s="1"/>
  <c r="AB167" i="1" s="1"/>
  <c r="AB224" i="1" s="1"/>
  <c r="AB150" i="1"/>
  <c r="AB126" i="1"/>
  <c r="AB221" i="1" s="1"/>
  <c r="BR235" i="1"/>
  <c r="CB165" i="1"/>
  <c r="CB166" i="1" s="1"/>
  <c r="CB167" i="1" s="1"/>
  <c r="CB224" i="1" s="1"/>
  <c r="CB126" i="1"/>
  <c r="CB221" i="1" s="1"/>
  <c r="CB150" i="1"/>
  <c r="FO235" i="1"/>
  <c r="I165" i="1"/>
  <c r="I166" i="1" s="1"/>
  <c r="I167" i="1" s="1"/>
  <c r="I224" i="1" s="1"/>
  <c r="I126" i="1"/>
  <c r="I221" i="1" s="1"/>
  <c r="I154" i="1"/>
  <c r="S235" i="1"/>
  <c r="CN235" i="1"/>
  <c r="CL235" i="1"/>
  <c r="BZ235" i="1"/>
  <c r="EO165" i="1"/>
  <c r="EO166" i="1" s="1"/>
  <c r="EO167" i="1" s="1"/>
  <c r="EO224" i="1" s="1"/>
  <c r="EO148" i="1"/>
  <c r="EO126" i="1"/>
  <c r="EO221" i="1" s="1"/>
  <c r="DY235" i="1"/>
  <c r="AU165" i="1"/>
  <c r="AU166" i="1" s="1"/>
  <c r="AU167" i="1" s="1"/>
  <c r="AU224" i="1" s="1"/>
  <c r="AU148" i="1"/>
  <c r="AU160" i="1" s="1"/>
  <c r="AU222" i="1" s="1"/>
  <c r="AU126" i="1"/>
  <c r="AU221" i="1" s="1"/>
  <c r="P235" i="1"/>
  <c r="CD235" i="1"/>
  <c r="FX235" i="1"/>
  <c r="AW165" i="1"/>
  <c r="AW166" i="1" s="1"/>
  <c r="AW167" i="1" s="1"/>
  <c r="AW224" i="1" s="1"/>
  <c r="AW126" i="1"/>
  <c r="AW221" i="1" s="1"/>
  <c r="AW148" i="1"/>
  <c r="AW160" i="1" s="1"/>
  <c r="AW222" i="1" s="1"/>
  <c r="DP165" i="1"/>
  <c r="DP166" i="1" s="1"/>
  <c r="DP167" i="1" s="1"/>
  <c r="DP224" i="1" s="1"/>
  <c r="DP148" i="1"/>
  <c r="DP160" i="1" s="1"/>
  <c r="DP222" i="1" s="1"/>
  <c r="DP126" i="1"/>
  <c r="DP221" i="1" s="1"/>
  <c r="DP223" i="1" s="1"/>
  <c r="DP226" i="1" s="1"/>
  <c r="DP231" i="1" s="1"/>
  <c r="DP236" i="1" s="1"/>
  <c r="DP244" i="1" s="1"/>
  <c r="CT235" i="1"/>
  <c r="C191" i="2"/>
  <c r="C189" i="2"/>
  <c r="C187" i="2"/>
  <c r="C196" i="2"/>
  <c r="C224" i="2" s="1"/>
  <c r="C195" i="2"/>
  <c r="C193" i="2"/>
  <c r="FK235" i="1"/>
  <c r="FW235" i="1"/>
  <c r="FV235" i="1"/>
  <c r="U165" i="1"/>
  <c r="U166" i="1" s="1"/>
  <c r="U167" i="1" s="1"/>
  <c r="U224" i="1" s="1"/>
  <c r="U126" i="1"/>
  <c r="U221" i="1" s="1"/>
  <c r="U148" i="1"/>
  <c r="DO235" i="1"/>
  <c r="AB235" i="1"/>
  <c r="DI235" i="1"/>
  <c r="AR235" i="1"/>
  <c r="FI235" i="1"/>
  <c r="EU235" i="1"/>
  <c r="AJ165" i="1"/>
  <c r="AJ166" i="1" s="1"/>
  <c r="AJ167" i="1" s="1"/>
  <c r="AJ224" i="1" s="1"/>
  <c r="AJ126" i="1"/>
  <c r="AJ221" i="1" s="1"/>
  <c r="AJ148" i="1"/>
  <c r="FS235" i="1"/>
  <c r="U235" i="1"/>
  <c r="AG235" i="1"/>
  <c r="BK235" i="1"/>
  <c r="BG235" i="1"/>
  <c r="FR235" i="1"/>
  <c r="I235" i="1"/>
  <c r="FD235" i="1"/>
  <c r="AY235" i="1"/>
  <c r="C227" i="1" l="1"/>
  <c r="FZ227" i="1" s="1"/>
  <c r="FZ218" i="1"/>
  <c r="DJ200" i="1"/>
  <c r="DJ228" i="1" s="1"/>
  <c r="AU223" i="1"/>
  <c r="AU226" i="1" s="1"/>
  <c r="AU231" i="1" s="1"/>
  <c r="AU236" i="1" s="1"/>
  <c r="I156" i="1"/>
  <c r="I158" i="1"/>
  <c r="I160" i="1" s="1"/>
  <c r="I222" i="1" s="1"/>
  <c r="C161" i="2"/>
  <c r="C122" i="2"/>
  <c r="C217" i="2" s="1"/>
  <c r="C144" i="2"/>
  <c r="CK152" i="1"/>
  <c r="CK154" i="1" s="1"/>
  <c r="DZ152" i="1"/>
  <c r="DZ154" i="1" s="1"/>
  <c r="CA223" i="1"/>
  <c r="CA226" i="1" s="1"/>
  <c r="CA231" i="1" s="1"/>
  <c r="CA236" i="1" s="1"/>
  <c r="AO158" i="1"/>
  <c r="AO160" i="1" s="1"/>
  <c r="AO222" i="1" s="1"/>
  <c r="AO156" i="1"/>
  <c r="EA152" i="1"/>
  <c r="EA154" i="1" s="1"/>
  <c r="DN200" i="1"/>
  <c r="DN228" i="1" s="1"/>
  <c r="AD152" i="1"/>
  <c r="AD154" i="1" s="1"/>
  <c r="CH152" i="1"/>
  <c r="CH154" i="1" s="1"/>
  <c r="BP152" i="1"/>
  <c r="BP154" i="1" s="1"/>
  <c r="M200" i="1"/>
  <c r="M228" i="1" s="1"/>
  <c r="DS200" i="1"/>
  <c r="DS228" i="1" s="1"/>
  <c r="Y200" i="1"/>
  <c r="Y228" i="1" s="1"/>
  <c r="EV152" i="1"/>
  <c r="EV154" i="1" s="1"/>
  <c r="AK152" i="1"/>
  <c r="AK154" i="1" s="1"/>
  <c r="FW152" i="1"/>
  <c r="FW154" i="1" s="1"/>
  <c r="DI156" i="1"/>
  <c r="DI158" i="1" s="1"/>
  <c r="DI160" i="1" s="1"/>
  <c r="DI222" i="1" s="1"/>
  <c r="DI223" i="1" s="1"/>
  <c r="EO152" i="1"/>
  <c r="EO154" i="1" s="1"/>
  <c r="DP247" i="1"/>
  <c r="CG223" i="1"/>
  <c r="CG226" i="1" s="1"/>
  <c r="CG231" i="1" s="1"/>
  <c r="CG236" i="1" s="1"/>
  <c r="FS223" i="1"/>
  <c r="FS226" i="1" s="1"/>
  <c r="FS231" i="1" s="1"/>
  <c r="FS236" i="1" s="1"/>
  <c r="BB152" i="1"/>
  <c r="BB154" i="1" s="1"/>
  <c r="D200" i="1"/>
  <c r="D228" i="1" s="1"/>
  <c r="FT152" i="1"/>
  <c r="FT154" i="1" s="1"/>
  <c r="V152" i="1"/>
  <c r="V154" i="1" s="1"/>
  <c r="AO223" i="1"/>
  <c r="AO226" i="1" s="1"/>
  <c r="FI156" i="1"/>
  <c r="FI158" i="1"/>
  <c r="FI160" i="1" s="1"/>
  <c r="FI222" i="1" s="1"/>
  <c r="FI223" i="1" s="1"/>
  <c r="AH200" i="1"/>
  <c r="AH228" i="1" s="1"/>
  <c r="P152" i="1"/>
  <c r="P154" i="1" s="1"/>
  <c r="DX223" i="1"/>
  <c r="DX226" i="1" s="1"/>
  <c r="DX231" i="1" s="1"/>
  <c r="DX236" i="1" s="1"/>
  <c r="AI152" i="1"/>
  <c r="AI154" i="1" s="1"/>
  <c r="BK156" i="1"/>
  <c r="BK158" i="1"/>
  <c r="BK160" i="1" s="1"/>
  <c r="BK222" i="1" s="1"/>
  <c r="BK223" i="1" s="1"/>
  <c r="DS158" i="1"/>
  <c r="DS160" i="1" s="1"/>
  <c r="DS222" i="1" s="1"/>
  <c r="DS223" i="1" s="1"/>
  <c r="DS156" i="1"/>
  <c r="DJ156" i="1"/>
  <c r="DJ158" i="1" s="1"/>
  <c r="DJ160" i="1" s="1"/>
  <c r="DJ222" i="1" s="1"/>
  <c r="DJ223" i="1" s="1"/>
  <c r="AO337" i="1"/>
  <c r="AO336" i="1" s="1"/>
  <c r="AO200" i="1"/>
  <c r="AO228" i="1" s="1"/>
  <c r="BK200" i="1"/>
  <c r="BK228" i="1" s="1"/>
  <c r="CV223" i="1"/>
  <c r="CV226" i="1" s="1"/>
  <c r="CV231" i="1" s="1"/>
  <c r="CV236" i="1" s="1"/>
  <c r="DW152" i="1"/>
  <c r="DW154" i="1" s="1"/>
  <c r="D98" i="2"/>
  <c r="I20" i="2" s="1"/>
  <c r="D178" i="2"/>
  <c r="D146" i="2"/>
  <c r="D106" i="2"/>
  <c r="D185" i="2"/>
  <c r="I19" i="2"/>
  <c r="D109" i="2"/>
  <c r="D202" i="2"/>
  <c r="D103" i="2"/>
  <c r="D105" i="2" s="1"/>
  <c r="D107" i="2" s="1"/>
  <c r="D117" i="2" s="1"/>
  <c r="BJ152" i="1"/>
  <c r="BJ154" i="1" s="1"/>
  <c r="CS223" i="1"/>
  <c r="CS226" i="1" s="1"/>
  <c r="CS231" i="1" s="1"/>
  <c r="CS236" i="1" s="1"/>
  <c r="FQ152" i="1"/>
  <c r="FQ154" i="1" s="1"/>
  <c r="DP246" i="1"/>
  <c r="DP248" i="1" s="1"/>
  <c r="DP252" i="1" s="1"/>
  <c r="DP257" i="1" s="1"/>
  <c r="R200" i="1"/>
  <c r="R228" i="1" s="1"/>
  <c r="BC200" i="1"/>
  <c r="BC228" i="1" s="1"/>
  <c r="EN200" i="1"/>
  <c r="EN228" i="1" s="1"/>
  <c r="BY152" i="1"/>
  <c r="BY154" i="1" s="1"/>
  <c r="EP226" i="1"/>
  <c r="EP231" i="1" s="1"/>
  <c r="EP236" i="1" s="1"/>
  <c r="FC152" i="1"/>
  <c r="FC154" i="1" s="1"/>
  <c r="DN156" i="1"/>
  <c r="DN158" i="1" s="1"/>
  <c r="DN160" i="1" s="1"/>
  <c r="DN222" i="1" s="1"/>
  <c r="DN223" i="1" s="1"/>
  <c r="BF152" i="1"/>
  <c r="BF154" i="1" s="1"/>
  <c r="CP337" i="1"/>
  <c r="CP336" i="1" s="1"/>
  <c r="CP200" i="1"/>
  <c r="CP228" i="1" s="1"/>
  <c r="CC152" i="1"/>
  <c r="CC154" i="1" s="1"/>
  <c r="M156" i="1"/>
  <c r="M158" i="1" s="1"/>
  <c r="M160" i="1" s="1"/>
  <c r="M222" i="1" s="1"/>
  <c r="M223" i="1" s="1"/>
  <c r="Y156" i="1"/>
  <c r="Y158" i="1"/>
  <c r="Y160" i="1" s="1"/>
  <c r="Y222" i="1" s="1"/>
  <c r="Y223" i="1" s="1"/>
  <c r="Y226" i="1" s="1"/>
  <c r="Y231" i="1" s="1"/>
  <c r="Y236" i="1" s="1"/>
  <c r="CL152" i="1"/>
  <c r="CL154" i="1" s="1"/>
  <c r="EF156" i="1"/>
  <c r="EF158" i="1" s="1"/>
  <c r="EF160" i="1" s="1"/>
  <c r="EF222" i="1" s="1"/>
  <c r="EF223" i="1" s="1"/>
  <c r="DT152" i="1"/>
  <c r="DT154" i="1" s="1"/>
  <c r="I223" i="1"/>
  <c r="FP200" i="1"/>
  <c r="FP228" i="1" s="1"/>
  <c r="AP156" i="1"/>
  <c r="AP158" i="1" s="1"/>
  <c r="AP160" i="1" s="1"/>
  <c r="AP222" i="1" s="1"/>
  <c r="AP223" i="1" s="1"/>
  <c r="H152" i="1"/>
  <c r="H154" i="1" s="1"/>
  <c r="BM152" i="1"/>
  <c r="BM154" i="1" s="1"/>
  <c r="AE152" i="1"/>
  <c r="AE154" i="1" s="1"/>
  <c r="J156" i="1"/>
  <c r="J158" i="1" s="1"/>
  <c r="J160" i="1" s="1"/>
  <c r="J222" i="1" s="1"/>
  <c r="J223" i="1" s="1"/>
  <c r="CT152" i="1"/>
  <c r="CT154" i="1" s="1"/>
  <c r="R156" i="1"/>
  <c r="R158" i="1"/>
  <c r="R160" i="1" s="1"/>
  <c r="R222" i="1" s="1"/>
  <c r="R223" i="1" s="1"/>
  <c r="EN156" i="1"/>
  <c r="EN158" i="1" s="1"/>
  <c r="EN160" i="1" s="1"/>
  <c r="EN222" i="1" s="1"/>
  <c r="EN223" i="1" s="1"/>
  <c r="D156" i="1"/>
  <c r="D158" i="1"/>
  <c r="D160" i="1" s="1"/>
  <c r="D222" i="1" s="1"/>
  <c r="D223" i="1" s="1"/>
  <c r="BD152" i="1"/>
  <c r="BD154" i="1" s="1"/>
  <c r="EY200" i="1"/>
  <c r="EY228" i="1" s="1"/>
  <c r="CU200" i="1"/>
  <c r="CU228" i="1" s="1"/>
  <c r="DL200" i="1"/>
  <c r="DL228" i="1" s="1"/>
  <c r="BG200" i="1"/>
  <c r="BG228" i="1" s="1"/>
  <c r="AH158" i="1"/>
  <c r="AH160" i="1" s="1"/>
  <c r="AH222" i="1" s="1"/>
  <c r="AH223" i="1" s="1"/>
  <c r="AH156" i="1"/>
  <c r="EB200" i="1"/>
  <c r="EB228" i="1" s="1"/>
  <c r="CP156" i="1"/>
  <c r="CP158" i="1"/>
  <c r="CP160" i="1" s="1"/>
  <c r="CP222" i="1" s="1"/>
  <c r="L200" i="1"/>
  <c r="L228" i="1" s="1"/>
  <c r="DG236" i="1"/>
  <c r="DK152" i="1"/>
  <c r="DK154" i="1" s="1"/>
  <c r="FN200" i="1"/>
  <c r="FN228" i="1" s="1"/>
  <c r="DC223" i="1"/>
  <c r="DC226" i="1" s="1"/>
  <c r="DC231" i="1" s="1"/>
  <c r="DC236" i="1" s="1"/>
  <c r="CR223" i="1"/>
  <c r="CR226" i="1" s="1"/>
  <c r="CR231" i="1" s="1"/>
  <c r="CR236" i="1" s="1"/>
  <c r="FM152" i="1"/>
  <c r="FM154" i="1" s="1"/>
  <c r="BC156" i="1"/>
  <c r="BC158" i="1"/>
  <c r="BC160" i="1" s="1"/>
  <c r="BC222" i="1" s="1"/>
  <c r="BC223" i="1" s="1"/>
  <c r="CJ200" i="1"/>
  <c r="CJ228" i="1" s="1"/>
  <c r="DM152" i="1"/>
  <c r="DM154" i="1" s="1"/>
  <c r="EZ152" i="1"/>
  <c r="EZ154" i="1" s="1"/>
  <c r="EQ152" i="1"/>
  <c r="EQ154" i="1" s="1"/>
  <c r="CP223" i="1"/>
  <c r="CP226" i="1" s="1"/>
  <c r="CP231" i="1" s="1"/>
  <c r="CP236" i="1" s="1"/>
  <c r="EE152" i="1"/>
  <c r="EE154" i="1" s="1"/>
  <c r="EK152" i="1"/>
  <c r="EK154" i="1" s="1"/>
  <c r="CZ200" i="1"/>
  <c r="CZ228" i="1" s="1"/>
  <c r="FO200" i="1"/>
  <c r="FO228" i="1" s="1"/>
  <c r="CX200" i="1"/>
  <c r="CX228" i="1" s="1"/>
  <c r="FN156" i="1"/>
  <c r="FN158" i="1" s="1"/>
  <c r="FN160" i="1" s="1"/>
  <c r="FN222" i="1" s="1"/>
  <c r="FN223" i="1" s="1"/>
  <c r="FV158" i="1"/>
  <c r="FV160" i="1" s="1"/>
  <c r="FV222" i="1" s="1"/>
  <c r="FV223" i="1" s="1"/>
  <c r="FV156" i="1"/>
  <c r="DP256" i="1"/>
  <c r="DP238" i="1"/>
  <c r="ER256" i="1"/>
  <c r="ER238" i="1"/>
  <c r="DD152" i="1"/>
  <c r="DD154" i="1" s="1"/>
  <c r="J200" i="1"/>
  <c r="J228" i="1" s="1"/>
  <c r="AT152" i="1"/>
  <c r="AT154" i="1" s="1"/>
  <c r="FK200" i="1"/>
  <c r="FK228" i="1" s="1"/>
  <c r="EI156" i="1"/>
  <c r="EI158" i="1"/>
  <c r="EI160" i="1" s="1"/>
  <c r="EI222" i="1" s="1"/>
  <c r="EI223" i="1" s="1"/>
  <c r="ER246" i="1"/>
  <c r="FL152" i="1"/>
  <c r="FL154" i="1" s="1"/>
  <c r="FK156" i="1"/>
  <c r="FK158" i="1" s="1"/>
  <c r="FK160" i="1" s="1"/>
  <c r="FK222" i="1" s="1"/>
  <c r="FK223" i="1" s="1"/>
  <c r="BG158" i="1"/>
  <c r="BG160" i="1" s="1"/>
  <c r="BG222" i="1" s="1"/>
  <c r="BG223" i="1" s="1"/>
  <c r="BG156" i="1"/>
  <c r="AF152" i="1"/>
  <c r="AF154" i="1" s="1"/>
  <c r="BR200" i="1"/>
  <c r="BR228" i="1" s="1"/>
  <c r="CI200" i="1"/>
  <c r="CI228" i="1" s="1"/>
  <c r="CJ156" i="1"/>
  <c r="CJ158" i="1"/>
  <c r="CJ160" i="1" s="1"/>
  <c r="CJ222" i="1" s="1"/>
  <c r="EY156" i="1"/>
  <c r="EY158" i="1" s="1"/>
  <c r="EY160" i="1" s="1"/>
  <c r="CU156" i="1"/>
  <c r="CU158" i="1"/>
  <c r="CU160" i="1" s="1"/>
  <c r="CU222" i="1" s="1"/>
  <c r="CU223" i="1" s="1"/>
  <c r="CU226" i="1" s="1"/>
  <c r="CU231" i="1" s="1"/>
  <c r="CU236" i="1" s="1"/>
  <c r="DL156" i="1"/>
  <c r="DL158" i="1"/>
  <c r="DL160" i="1" s="1"/>
  <c r="DL222" i="1" s="1"/>
  <c r="DL223" i="1" s="1"/>
  <c r="N152" i="1"/>
  <c r="N154" i="1" s="1"/>
  <c r="FG152" i="1"/>
  <c r="FG154" i="1" s="1"/>
  <c r="CD223" i="1"/>
  <c r="CD226" i="1" s="1"/>
  <c r="CD231" i="1" s="1"/>
  <c r="CD236" i="1" s="1"/>
  <c r="EC223" i="1"/>
  <c r="EC226" i="1" s="1"/>
  <c r="EC231" i="1" s="1"/>
  <c r="EC236" i="1" s="1"/>
  <c r="EJ200" i="1"/>
  <c r="EJ228" i="1" s="1"/>
  <c r="L156" i="1"/>
  <c r="L158" i="1"/>
  <c r="L160" i="1" s="1"/>
  <c r="L222" i="1" s="1"/>
  <c r="L223" i="1" s="1"/>
  <c r="FO156" i="1"/>
  <c r="FO158" i="1" s="1"/>
  <c r="FO160" i="1" s="1"/>
  <c r="FO222" i="1" s="1"/>
  <c r="FO223" i="1" s="1"/>
  <c r="BU223" i="1"/>
  <c r="BU226" i="1" s="1"/>
  <c r="BU231" i="1" s="1"/>
  <c r="BU236" i="1" s="1"/>
  <c r="FI200" i="1"/>
  <c r="FI228" i="1" s="1"/>
  <c r="U152" i="1"/>
  <c r="U154" i="1" s="1"/>
  <c r="AJ152" i="1"/>
  <c r="AJ154" i="1" s="1"/>
  <c r="EG152" i="1"/>
  <c r="EG154" i="1" s="1"/>
  <c r="BT223" i="1"/>
  <c r="BT226" i="1" s="1"/>
  <c r="BT231" i="1" s="1"/>
  <c r="BT236" i="1" s="1"/>
  <c r="AX152" i="1"/>
  <c r="AX154" i="1" s="1"/>
  <c r="W152" i="1"/>
  <c r="W154" i="1" s="1"/>
  <c r="BS200" i="1"/>
  <c r="BS228" i="1" s="1"/>
  <c r="ER244" i="1"/>
  <c r="ER248" i="1" s="1"/>
  <c r="ER252" i="1" s="1"/>
  <c r="ER257" i="1" s="1"/>
  <c r="FH152" i="1"/>
  <c r="FH154" i="1" s="1"/>
  <c r="FE152" i="1"/>
  <c r="FE154" i="1" s="1"/>
  <c r="AZ156" i="1"/>
  <c r="AZ158" i="1"/>
  <c r="AZ160" i="1" s="1"/>
  <c r="AZ222" i="1" s="1"/>
  <c r="AN236" i="1"/>
  <c r="DU152" i="1"/>
  <c r="DU154" i="1" s="1"/>
  <c r="ES152" i="1"/>
  <c r="ES154" i="1" s="1"/>
  <c r="BA200" i="1"/>
  <c r="BA228" i="1" s="1"/>
  <c r="DF200" i="1"/>
  <c r="DF228" i="1" s="1"/>
  <c r="Q200" i="1"/>
  <c r="Q228" i="1" s="1"/>
  <c r="BN200" i="1"/>
  <c r="BN228" i="1" s="1"/>
  <c r="CI156" i="1"/>
  <c r="CI158" i="1" s="1"/>
  <c r="CI160" i="1" s="1"/>
  <c r="CI222" i="1" s="1"/>
  <c r="CI223" i="1" s="1"/>
  <c r="EH152" i="1"/>
  <c r="EH154" i="1" s="1"/>
  <c r="CJ223" i="1"/>
  <c r="CJ226" i="1" s="1"/>
  <c r="CJ231" i="1" s="1"/>
  <c r="CJ236" i="1" s="1"/>
  <c r="CF152" i="1"/>
  <c r="CF154" i="1" s="1"/>
  <c r="AG152" i="1"/>
  <c r="AG154" i="1" s="1"/>
  <c r="EJ156" i="1"/>
  <c r="EJ158" i="1" s="1"/>
  <c r="EJ160" i="1" s="1"/>
  <c r="EJ222" i="1" s="1"/>
  <c r="EJ223" i="1" s="1"/>
  <c r="CQ200" i="1"/>
  <c r="CQ228" i="1" s="1"/>
  <c r="CZ156" i="1"/>
  <c r="CZ158" i="1" s="1"/>
  <c r="CZ160" i="1" s="1"/>
  <c r="CZ222" i="1" s="1"/>
  <c r="CZ223" i="1" s="1"/>
  <c r="CX156" i="1"/>
  <c r="CX158" i="1"/>
  <c r="CX160" i="1" s="1"/>
  <c r="CX222" i="1" s="1"/>
  <c r="CX223" i="1" s="1"/>
  <c r="CY152" i="1"/>
  <c r="CY154" i="1" s="1"/>
  <c r="AC152" i="1"/>
  <c r="AC154" i="1" s="1"/>
  <c r="CW152" i="1"/>
  <c r="CW154" i="1" s="1"/>
  <c r="EX152" i="1"/>
  <c r="EX154" i="1" s="1"/>
  <c r="EU156" i="1"/>
  <c r="EU158" i="1" s="1"/>
  <c r="EU160" i="1" s="1"/>
  <c r="EU222" i="1" s="1"/>
  <c r="EU223" i="1" s="1"/>
  <c r="CO152" i="1"/>
  <c r="CO154" i="1" s="1"/>
  <c r="AB152" i="1"/>
  <c r="AB154" i="1" s="1"/>
  <c r="EB156" i="1"/>
  <c r="EB158" i="1"/>
  <c r="EB160" i="1" s="1"/>
  <c r="EB222" i="1" s="1"/>
  <c r="EB223" i="1" s="1"/>
  <c r="E235" i="1"/>
  <c r="FP156" i="1"/>
  <c r="FP158" i="1" s="1"/>
  <c r="FP160" i="1" s="1"/>
  <c r="FP222" i="1" s="1"/>
  <c r="FP223" i="1" s="1"/>
  <c r="AZ337" i="1"/>
  <c r="AZ336" i="1" s="1"/>
  <c r="AZ200" i="1"/>
  <c r="AZ228" i="1" s="1"/>
  <c r="G152" i="1"/>
  <c r="G154" i="1" s="1"/>
  <c r="Z223" i="1"/>
  <c r="Z226" i="1" s="1"/>
  <c r="Z231" i="1" s="1"/>
  <c r="Z236" i="1" s="1"/>
  <c r="AZ223" i="1"/>
  <c r="AZ226" i="1" s="1"/>
  <c r="AZ231" i="1" s="1"/>
  <c r="AZ236" i="1" s="1"/>
  <c r="BA156" i="1"/>
  <c r="BA158" i="1"/>
  <c r="BA160" i="1" s="1"/>
  <c r="BA222" i="1" s="1"/>
  <c r="BA223" i="1" s="1"/>
  <c r="Q156" i="1"/>
  <c r="Q158" i="1"/>
  <c r="Q160" i="1" s="1"/>
  <c r="Q222" i="1" s="1"/>
  <c r="AM152" i="1"/>
  <c r="AM154" i="1" s="1"/>
  <c r="BN156" i="1"/>
  <c r="BN158" i="1"/>
  <c r="BN160" i="1" s="1"/>
  <c r="BN222" i="1" s="1"/>
  <c r="DY223" i="1"/>
  <c r="DY226" i="1" s="1"/>
  <c r="DY231" i="1" s="1"/>
  <c r="DY236" i="1" s="1"/>
  <c r="BR158" i="1"/>
  <c r="BR160" i="1" s="1"/>
  <c r="BR222" i="1" s="1"/>
  <c r="BR223" i="1" s="1"/>
  <c r="BR156" i="1"/>
  <c r="CN152" i="1"/>
  <c r="CN154" i="1" s="1"/>
  <c r="T152" i="1"/>
  <c r="T154" i="1" s="1"/>
  <c r="K152" i="1"/>
  <c r="K154" i="1" s="1"/>
  <c r="F152" i="1"/>
  <c r="F154" i="1" s="1"/>
  <c r="BW152" i="1"/>
  <c r="BW154" i="1" s="1"/>
  <c r="BL223" i="1"/>
  <c r="BL226" i="1" s="1"/>
  <c r="BL231" i="1" s="1"/>
  <c r="BL236" i="1" s="1"/>
  <c r="BZ152" i="1"/>
  <c r="BZ154" i="1" s="1"/>
  <c r="CQ156" i="1"/>
  <c r="CQ158" i="1"/>
  <c r="CQ160" i="1" s="1"/>
  <c r="CQ222" i="1" s="1"/>
  <c r="EW152" i="1"/>
  <c r="EW154" i="1" s="1"/>
  <c r="DR200" i="1"/>
  <c r="DR228" i="1" s="1"/>
  <c r="FB152" i="1"/>
  <c r="FB154" i="1" s="1"/>
  <c r="AY152" i="1"/>
  <c r="AY154" i="1" s="1"/>
  <c r="DO156" i="1"/>
  <c r="DO158" i="1" s="1"/>
  <c r="DO160" i="1" s="1"/>
  <c r="DO222" i="1" s="1"/>
  <c r="DO223" i="1" s="1"/>
  <c r="BO152" i="1"/>
  <c r="BO154" i="1" s="1"/>
  <c r="DB223" i="1"/>
  <c r="DB226" i="1" s="1"/>
  <c r="DB231" i="1" s="1"/>
  <c r="DB236" i="1" s="1"/>
  <c r="ED152" i="1"/>
  <c r="ED154" i="1" s="1"/>
  <c r="BX223" i="1"/>
  <c r="BX226" i="1" s="1"/>
  <c r="BX231" i="1" s="1"/>
  <c r="BX236" i="1" s="1"/>
  <c r="DA223" i="1"/>
  <c r="DA226" i="1" s="1"/>
  <c r="DA231" i="1" s="1"/>
  <c r="DA236" i="1" s="1"/>
  <c r="BS156" i="1"/>
  <c r="BS158" i="1" s="1"/>
  <c r="BS160" i="1" s="1"/>
  <c r="BS222" i="1" s="1"/>
  <c r="BS223" i="1" s="1"/>
  <c r="FZ125" i="1"/>
  <c r="S200" i="1"/>
  <c r="S228" i="1" s="1"/>
  <c r="DF156" i="1"/>
  <c r="DF158" i="1" s="1"/>
  <c r="DF160" i="1" s="1"/>
  <c r="DF222" i="1" s="1"/>
  <c r="DF223" i="1" s="1"/>
  <c r="Q223" i="1"/>
  <c r="Q226" i="1" s="1"/>
  <c r="Q231" i="1" s="1"/>
  <c r="Q236" i="1" s="1"/>
  <c r="BN223" i="1"/>
  <c r="BN226" i="1" s="1"/>
  <c r="BN231" i="1" s="1"/>
  <c r="BN236" i="1" s="1"/>
  <c r="DV223" i="1"/>
  <c r="DV226" i="1" s="1"/>
  <c r="DV231" i="1" s="1"/>
  <c r="DV236" i="1" s="1"/>
  <c r="BI152" i="1"/>
  <c r="BI154" i="1" s="1"/>
  <c r="BE152" i="1"/>
  <c r="BE154" i="1" s="1"/>
  <c r="EI200" i="1"/>
  <c r="EI228" i="1" s="1"/>
  <c r="CQ223" i="1"/>
  <c r="CQ226" i="1" s="1"/>
  <c r="CQ231" i="1" s="1"/>
  <c r="CQ236" i="1" s="1"/>
  <c r="DQ152" i="1"/>
  <c r="DQ154" i="1" s="1"/>
  <c r="FF152" i="1"/>
  <c r="FF154" i="1" s="1"/>
  <c r="DH200" i="1"/>
  <c r="DH228" i="1" s="1"/>
  <c r="DR223" i="1"/>
  <c r="DR226" i="1" s="1"/>
  <c r="DR231" i="1" s="1"/>
  <c r="DR236" i="1" s="1"/>
  <c r="CE152" i="1"/>
  <c r="CE154" i="1" s="1"/>
  <c r="EL156" i="1"/>
  <c r="EL158" i="1" s="1"/>
  <c r="EL160" i="1" s="1"/>
  <c r="EL222" i="1" s="1"/>
  <c r="EL223" i="1" s="1"/>
  <c r="FU156" i="1"/>
  <c r="FU158" i="1"/>
  <c r="FU160" i="1" s="1"/>
  <c r="FU222" i="1" s="1"/>
  <c r="AR152" i="1"/>
  <c r="AR154" i="1" s="1"/>
  <c r="AS152" i="1"/>
  <c r="AS154" i="1" s="1"/>
  <c r="AW223" i="1"/>
  <c r="AW226" i="1" s="1"/>
  <c r="AW231" i="1" s="1"/>
  <c r="AW236" i="1" s="1"/>
  <c r="CM152" i="1"/>
  <c r="CM154" i="1" s="1"/>
  <c r="AQ152" i="1"/>
  <c r="AQ154" i="1" s="1"/>
  <c r="FD236" i="1"/>
  <c r="FX152" i="1"/>
  <c r="FX154" i="1" s="1"/>
  <c r="AV152" i="1"/>
  <c r="AV154" i="1" s="1"/>
  <c r="S156" i="1"/>
  <c r="S158" i="1" s="1"/>
  <c r="S160" i="1" s="1"/>
  <c r="S222" i="1" s="1"/>
  <c r="S223" i="1" s="1"/>
  <c r="EU200" i="1"/>
  <c r="EU228" i="1" s="1"/>
  <c r="FU200" i="1"/>
  <c r="FU228" i="1" s="1"/>
  <c r="FJ152" i="1"/>
  <c r="FJ154" i="1" s="1"/>
  <c r="O152" i="1"/>
  <c r="O154" i="1" s="1"/>
  <c r="FA152" i="1"/>
  <c r="FA154" i="1" s="1"/>
  <c r="AL152" i="1"/>
  <c r="AL154" i="1" s="1"/>
  <c r="EF200" i="1"/>
  <c r="EF228" i="1" s="1"/>
  <c r="DH156" i="1"/>
  <c r="DH158" i="1" s="1"/>
  <c r="DH160" i="1" s="1"/>
  <c r="DH222" i="1" s="1"/>
  <c r="DH223" i="1" s="1"/>
  <c r="ET152" i="1"/>
  <c r="ET154" i="1" s="1"/>
  <c r="DR156" i="1"/>
  <c r="DR158" i="1"/>
  <c r="DR160" i="1" s="1"/>
  <c r="DR222" i="1" s="1"/>
  <c r="BQ152" i="1"/>
  <c r="BQ154" i="1" s="1"/>
  <c r="CB152" i="1"/>
  <c r="CB154" i="1" s="1"/>
  <c r="FR223" i="1"/>
  <c r="FR226" i="1" s="1"/>
  <c r="FR231" i="1" s="1"/>
  <c r="FR236" i="1" s="1"/>
  <c r="C231" i="2"/>
  <c r="H41" i="2" s="1"/>
  <c r="E122" i="1"/>
  <c r="X152" i="1"/>
  <c r="X154" i="1" s="1"/>
  <c r="D138" i="2"/>
  <c r="D136" i="2"/>
  <c r="D186" i="2"/>
  <c r="C206" i="1"/>
  <c r="C189" i="1"/>
  <c r="C182" i="1"/>
  <c r="C150" i="1"/>
  <c r="C148" i="1"/>
  <c r="C113" i="1"/>
  <c r="C102" i="1"/>
  <c r="FZ102" i="1" s="1"/>
  <c r="C107" i="1"/>
  <c r="FZ101" i="1"/>
  <c r="GB101" i="1" s="1"/>
  <c r="C110" i="1"/>
  <c r="C142" i="1"/>
  <c r="C140" i="1"/>
  <c r="C144" i="1" s="1"/>
  <c r="C146" i="1" s="1"/>
  <c r="FZ146" i="1" s="1"/>
  <c r="DE223" i="1"/>
  <c r="DE226" i="1" s="1"/>
  <c r="DE231" i="1" s="1"/>
  <c r="DE236" i="1" s="1"/>
  <c r="FV200" i="1"/>
  <c r="FV228" i="1" s="1"/>
  <c r="EL200" i="1"/>
  <c r="EL228" i="1" s="1"/>
  <c r="AA152" i="1"/>
  <c r="AA154" i="1" s="1"/>
  <c r="DO200" i="1"/>
  <c r="DO228" i="1" s="1"/>
  <c r="BH152" i="1"/>
  <c r="BH154" i="1" s="1"/>
  <c r="FU223" i="1"/>
  <c r="FU226" i="1" s="1"/>
  <c r="FU231" i="1" s="1"/>
  <c r="FU236" i="1" s="1"/>
  <c r="DI200" i="1"/>
  <c r="DI228" i="1" s="1"/>
  <c r="EM152" i="1"/>
  <c r="EM154" i="1" s="1"/>
  <c r="BV152" i="1"/>
  <c r="BV154" i="1" s="1"/>
  <c r="AP200" i="1"/>
  <c r="AP228" i="1" s="1"/>
  <c r="FN226" i="1" l="1"/>
  <c r="FN231" i="1" s="1"/>
  <c r="FN236" i="1" s="1"/>
  <c r="FN337" i="1"/>
  <c r="FN336" i="1" s="1"/>
  <c r="DO226" i="1"/>
  <c r="DO231" i="1" s="1"/>
  <c r="DO236" i="1" s="1"/>
  <c r="DO337" i="1"/>
  <c r="DO336" i="1" s="1"/>
  <c r="EL226" i="1"/>
  <c r="EL231" i="1" s="1"/>
  <c r="EL236" i="1" s="1"/>
  <c r="EL337" i="1"/>
  <c r="EL336" i="1" s="1"/>
  <c r="AP226" i="1"/>
  <c r="AP231" i="1" s="1"/>
  <c r="AP236" i="1" s="1"/>
  <c r="AP337" i="1"/>
  <c r="AP336" i="1" s="1"/>
  <c r="S226" i="1"/>
  <c r="S231" i="1" s="1"/>
  <c r="S236" i="1" s="1"/>
  <c r="S337" i="1"/>
  <c r="S336" i="1" s="1"/>
  <c r="DF226" i="1"/>
  <c r="DF231" i="1" s="1"/>
  <c r="DF236" i="1" s="1"/>
  <c r="DF337" i="1"/>
  <c r="DF336" i="1" s="1"/>
  <c r="BR226" i="1"/>
  <c r="BR231" i="1" s="1"/>
  <c r="BR236" i="1" s="1"/>
  <c r="BR337" i="1"/>
  <c r="BR336" i="1" s="1"/>
  <c r="DN226" i="1"/>
  <c r="DN231" i="1" s="1"/>
  <c r="DN236" i="1" s="1"/>
  <c r="DN337" i="1"/>
  <c r="DN336" i="1" s="1"/>
  <c r="AH226" i="1"/>
  <c r="AH231" i="1" s="1"/>
  <c r="AH236" i="1" s="1"/>
  <c r="AH337" i="1"/>
  <c r="AH336" i="1" s="1"/>
  <c r="EI226" i="1"/>
  <c r="EI231" i="1" s="1"/>
  <c r="EI236" i="1" s="1"/>
  <c r="EI337" i="1"/>
  <c r="EI336" i="1" s="1"/>
  <c r="BA226" i="1"/>
  <c r="BA231" i="1" s="1"/>
  <c r="BA236" i="1" s="1"/>
  <c r="BA337" i="1"/>
  <c r="BA336" i="1" s="1"/>
  <c r="J226" i="1"/>
  <c r="J231" i="1" s="1"/>
  <c r="J236" i="1" s="1"/>
  <c r="J337" i="1"/>
  <c r="J336" i="1" s="1"/>
  <c r="DJ226" i="1"/>
  <c r="DJ231" i="1" s="1"/>
  <c r="DJ236" i="1" s="1"/>
  <c r="DJ337" i="1"/>
  <c r="DJ336" i="1" s="1"/>
  <c r="FP226" i="1"/>
  <c r="FP231" i="1" s="1"/>
  <c r="FP236" i="1" s="1"/>
  <c r="FP337" i="1"/>
  <c r="FP336" i="1" s="1"/>
  <c r="BS226" i="1"/>
  <c r="BS231" i="1" s="1"/>
  <c r="BS236" i="1" s="1"/>
  <c r="BS337" i="1"/>
  <c r="BS336" i="1" s="1"/>
  <c r="CZ226" i="1"/>
  <c r="CZ231" i="1" s="1"/>
  <c r="CZ236" i="1" s="1"/>
  <c r="CZ337" i="1"/>
  <c r="CZ336" i="1" s="1"/>
  <c r="BG226" i="1"/>
  <c r="BG231" i="1" s="1"/>
  <c r="BG236" i="1" s="1"/>
  <c r="BG337" i="1"/>
  <c r="BG336" i="1" s="1"/>
  <c r="EN226" i="1"/>
  <c r="EN231" i="1" s="1"/>
  <c r="EN236" i="1" s="1"/>
  <c r="EN337" i="1"/>
  <c r="EN336" i="1" s="1"/>
  <c r="EF226" i="1"/>
  <c r="EF231" i="1" s="1"/>
  <c r="EF236" i="1" s="1"/>
  <c r="EF337" i="1"/>
  <c r="EF336" i="1" s="1"/>
  <c r="DS226" i="1"/>
  <c r="DS231" i="1" s="1"/>
  <c r="DS236" i="1" s="1"/>
  <c r="DS337" i="1"/>
  <c r="DS336" i="1" s="1"/>
  <c r="EU226" i="1"/>
  <c r="EU231" i="1" s="1"/>
  <c r="EU236" i="1" s="1"/>
  <c r="EU337" i="1"/>
  <c r="EU336" i="1" s="1"/>
  <c r="L226" i="1"/>
  <c r="L231" i="1" s="1"/>
  <c r="L236" i="1" s="1"/>
  <c r="L337" i="1"/>
  <c r="L336" i="1" s="1"/>
  <c r="CX226" i="1"/>
  <c r="CX231" i="1" s="1"/>
  <c r="CX236" i="1" s="1"/>
  <c r="CX337" i="1"/>
  <c r="CX336" i="1" s="1"/>
  <c r="M226" i="1"/>
  <c r="M231" i="1" s="1"/>
  <c r="M236" i="1" s="1"/>
  <c r="M337" i="1"/>
  <c r="M336" i="1" s="1"/>
  <c r="D226" i="1"/>
  <c r="D231" i="1" s="1"/>
  <c r="D236" i="1" s="1"/>
  <c r="D337" i="1"/>
  <c r="D336" i="1" s="1"/>
  <c r="DH226" i="1"/>
  <c r="DH231" i="1" s="1"/>
  <c r="DH236" i="1" s="1"/>
  <c r="DH337" i="1"/>
  <c r="DH336" i="1" s="1"/>
  <c r="EB226" i="1"/>
  <c r="EB231" i="1" s="1"/>
  <c r="EB236" i="1" s="1"/>
  <c r="EB337" i="1"/>
  <c r="EB336" i="1" s="1"/>
  <c r="DL226" i="1"/>
  <c r="DL231" i="1" s="1"/>
  <c r="DL236" i="1" s="1"/>
  <c r="DL337" i="1"/>
  <c r="DL336" i="1" s="1"/>
  <c r="FK226" i="1"/>
  <c r="FK231" i="1" s="1"/>
  <c r="FK236" i="1" s="1"/>
  <c r="FK337" i="1"/>
  <c r="FK336" i="1" s="1"/>
  <c r="R226" i="1"/>
  <c r="R231" i="1" s="1"/>
  <c r="R236" i="1" s="1"/>
  <c r="R337" i="1"/>
  <c r="R336" i="1" s="1"/>
  <c r="BK226" i="1"/>
  <c r="BK231" i="1" s="1"/>
  <c r="BK236" i="1" s="1"/>
  <c r="BK337" i="1"/>
  <c r="BK336" i="1" s="1"/>
  <c r="EJ226" i="1"/>
  <c r="EJ231" i="1" s="1"/>
  <c r="EJ236" i="1" s="1"/>
  <c r="EJ337" i="1"/>
  <c r="EJ336" i="1" s="1"/>
  <c r="Y256" i="1"/>
  <c r="Y238" i="1"/>
  <c r="Y246" i="1"/>
  <c r="Y247" i="1"/>
  <c r="Y244" i="1"/>
  <c r="Y248" i="1" s="1"/>
  <c r="Y252" i="1" s="1"/>
  <c r="Y257" i="1" s="1"/>
  <c r="CU238" i="1"/>
  <c r="CU256" i="1"/>
  <c r="CU247" i="1"/>
  <c r="CU244" i="1"/>
  <c r="CU246" i="1"/>
  <c r="FV226" i="1"/>
  <c r="FV231" i="1" s="1"/>
  <c r="FV236" i="1" s="1"/>
  <c r="FV337" i="1"/>
  <c r="FV336" i="1" s="1"/>
  <c r="BC226" i="1"/>
  <c r="BC231" i="1" s="1"/>
  <c r="BC236" i="1" s="1"/>
  <c r="BC337" i="1"/>
  <c r="BC336" i="1" s="1"/>
  <c r="EY222" i="1"/>
  <c r="EY223" i="1" s="1"/>
  <c r="EY226" i="1" s="1"/>
  <c r="EY231" i="1" s="1"/>
  <c r="EY236" i="1" s="1"/>
  <c r="EY162" i="1"/>
  <c r="DI226" i="1"/>
  <c r="DI231" i="1" s="1"/>
  <c r="DI236" i="1" s="1"/>
  <c r="DI337" i="1"/>
  <c r="DI336" i="1" s="1"/>
  <c r="FO226" i="1"/>
  <c r="FO231" i="1" s="1"/>
  <c r="FO236" i="1" s="1"/>
  <c r="FO337" i="1"/>
  <c r="FO336" i="1" s="1"/>
  <c r="CI226" i="1"/>
  <c r="CI231" i="1" s="1"/>
  <c r="CI236" i="1" s="1"/>
  <c r="CI337" i="1"/>
  <c r="CI336" i="1" s="1"/>
  <c r="FI226" i="1"/>
  <c r="FI231" i="1" s="1"/>
  <c r="FI236" i="1" s="1"/>
  <c r="FI337" i="1"/>
  <c r="FI336" i="1" s="1"/>
  <c r="FH156" i="1"/>
  <c r="FH158" i="1" s="1"/>
  <c r="FH160" i="1" s="1"/>
  <c r="FH222" i="1" s="1"/>
  <c r="FH223" i="1" s="1"/>
  <c r="FH226" i="1" s="1"/>
  <c r="FH231" i="1" s="1"/>
  <c r="FH236" i="1" s="1"/>
  <c r="AT156" i="1"/>
  <c r="AT158" i="1" s="1"/>
  <c r="AT160" i="1" s="1"/>
  <c r="AT222" i="1" s="1"/>
  <c r="AT223" i="1" s="1"/>
  <c r="AT226" i="1" s="1"/>
  <c r="AT231" i="1" s="1"/>
  <c r="AT236" i="1" s="1"/>
  <c r="FS238" i="1"/>
  <c r="FS256" i="1"/>
  <c r="FS244" i="1"/>
  <c r="FS248" i="1" s="1"/>
  <c r="FS252" i="1" s="1"/>
  <c r="FS257" i="1" s="1"/>
  <c r="FS246" i="1"/>
  <c r="FS247" i="1"/>
  <c r="H28" i="2"/>
  <c r="C162" i="2"/>
  <c r="O156" i="1"/>
  <c r="O158" i="1" s="1"/>
  <c r="O160" i="1" s="1"/>
  <c r="O222" i="1" s="1"/>
  <c r="O223" i="1" s="1"/>
  <c r="O226" i="1" s="1"/>
  <c r="O231" i="1" s="1"/>
  <c r="O236" i="1" s="1"/>
  <c r="AV156" i="1"/>
  <c r="AV158" i="1"/>
  <c r="AV160" i="1" s="1"/>
  <c r="AV222" i="1" s="1"/>
  <c r="AV223" i="1" s="1"/>
  <c r="AV226" i="1" s="1"/>
  <c r="AV231" i="1" s="1"/>
  <c r="AV236" i="1" s="1"/>
  <c r="DB256" i="1"/>
  <c r="DB238" i="1"/>
  <c r="DB244" i="1"/>
  <c r="DB246" i="1"/>
  <c r="DB247" i="1"/>
  <c r="EH156" i="1"/>
  <c r="EH158" i="1"/>
  <c r="EH160" i="1" s="1"/>
  <c r="EH222" i="1" s="1"/>
  <c r="EH223" i="1" s="1"/>
  <c r="EH226" i="1" s="1"/>
  <c r="EH231" i="1" s="1"/>
  <c r="EH236" i="1" s="1"/>
  <c r="DM156" i="1"/>
  <c r="DM158" i="1" s="1"/>
  <c r="DM160" i="1" s="1"/>
  <c r="DM222" i="1" s="1"/>
  <c r="DM223" i="1" s="1"/>
  <c r="DM226" i="1" s="1"/>
  <c r="DM231" i="1" s="1"/>
  <c r="DM236" i="1" s="1"/>
  <c r="H156" i="1"/>
  <c r="H158" i="1" s="1"/>
  <c r="H160" i="1" s="1"/>
  <c r="H222" i="1" s="1"/>
  <c r="H223" i="1" s="1"/>
  <c r="H226" i="1" s="1"/>
  <c r="H231" i="1" s="1"/>
  <c r="H236" i="1" s="1"/>
  <c r="BF156" i="1"/>
  <c r="BF158" i="1"/>
  <c r="BF160" i="1" s="1"/>
  <c r="BF222" i="1" s="1"/>
  <c r="BF223" i="1" s="1"/>
  <c r="BF226" i="1" s="1"/>
  <c r="BF231" i="1" s="1"/>
  <c r="BF236" i="1" s="1"/>
  <c r="BY156" i="1"/>
  <c r="BY158" i="1" s="1"/>
  <c r="BY160" i="1" s="1"/>
  <c r="BY222" i="1" s="1"/>
  <c r="BY223" i="1" s="1"/>
  <c r="BY226" i="1" s="1"/>
  <c r="BY231" i="1" s="1"/>
  <c r="BY236" i="1" s="1"/>
  <c r="C117" i="1"/>
  <c r="C120" i="1"/>
  <c r="CJ256" i="1"/>
  <c r="CJ238" i="1"/>
  <c r="CJ244" i="1"/>
  <c r="CJ248" i="1" s="1"/>
  <c r="CJ252" i="1" s="1"/>
  <c r="CJ257" i="1" s="1"/>
  <c r="CJ246" i="1"/>
  <c r="CJ247" i="1"/>
  <c r="CB156" i="1"/>
  <c r="CB158" i="1"/>
  <c r="CB160" i="1" s="1"/>
  <c r="CB222" i="1" s="1"/>
  <c r="CB223" i="1" s="1"/>
  <c r="CB226" i="1" s="1"/>
  <c r="CB231" i="1" s="1"/>
  <c r="CB236" i="1" s="1"/>
  <c r="FJ156" i="1"/>
  <c r="FJ158" i="1" s="1"/>
  <c r="FJ160" i="1" s="1"/>
  <c r="FJ222" i="1" s="1"/>
  <c r="FJ223" i="1" s="1"/>
  <c r="FJ226" i="1" s="1"/>
  <c r="FJ231" i="1" s="1"/>
  <c r="FJ236" i="1" s="1"/>
  <c r="AS156" i="1"/>
  <c r="AS158" i="1" s="1"/>
  <c r="AS160" i="1" s="1"/>
  <c r="AS222" i="1" s="1"/>
  <c r="AS223" i="1" s="1"/>
  <c r="AS226" i="1" s="1"/>
  <c r="AS231" i="1" s="1"/>
  <c r="AS236" i="1" s="1"/>
  <c r="BI156" i="1"/>
  <c r="BI158" i="1" s="1"/>
  <c r="BI160" i="1" s="1"/>
  <c r="BI222" i="1" s="1"/>
  <c r="BI223" i="1" s="1"/>
  <c r="BI226" i="1" s="1"/>
  <c r="BI231" i="1" s="1"/>
  <c r="BI236" i="1" s="1"/>
  <c r="DR337" i="1"/>
  <c r="DR336" i="1" s="1"/>
  <c r="F158" i="1"/>
  <c r="F160" i="1" s="1"/>
  <c r="F222" i="1" s="1"/>
  <c r="F223" i="1" s="1"/>
  <c r="F226" i="1" s="1"/>
  <c r="F231" i="1" s="1"/>
  <c r="F236" i="1" s="1"/>
  <c r="F156" i="1"/>
  <c r="AZ256" i="1"/>
  <c r="AZ238" i="1"/>
  <c r="AZ244" i="1"/>
  <c r="AZ246" i="1"/>
  <c r="AZ247" i="1"/>
  <c r="CW156" i="1"/>
  <c r="CW158" i="1" s="1"/>
  <c r="CW160" i="1" s="1"/>
  <c r="CW222" i="1" s="1"/>
  <c r="CW223" i="1" s="1"/>
  <c r="CW226" i="1" s="1"/>
  <c r="CW231" i="1" s="1"/>
  <c r="CW236" i="1" s="1"/>
  <c r="ES156" i="1"/>
  <c r="ES158" i="1" s="1"/>
  <c r="ES160" i="1" s="1"/>
  <c r="ES222" i="1" s="1"/>
  <c r="ES223" i="1" s="1"/>
  <c r="ES226" i="1" s="1"/>
  <c r="ES231" i="1" s="1"/>
  <c r="ES236" i="1" s="1"/>
  <c r="CT156" i="1"/>
  <c r="CT158" i="1" s="1"/>
  <c r="CT160" i="1" s="1"/>
  <c r="CT222" i="1" s="1"/>
  <c r="CT223" i="1" s="1"/>
  <c r="CT226" i="1" s="1"/>
  <c r="CT231" i="1" s="1"/>
  <c r="CT236" i="1" s="1"/>
  <c r="CL156" i="1"/>
  <c r="CL158" i="1" s="1"/>
  <c r="CL160" i="1" s="1"/>
  <c r="CL222" i="1" s="1"/>
  <c r="CL223" i="1" s="1"/>
  <c r="CL226" i="1" s="1"/>
  <c r="CL231" i="1" s="1"/>
  <c r="CL236" i="1" s="1"/>
  <c r="FQ156" i="1"/>
  <c r="FQ158" i="1" s="1"/>
  <c r="FQ160" i="1" s="1"/>
  <c r="FQ222" i="1" s="1"/>
  <c r="FQ223" i="1" s="1"/>
  <c r="FQ226" i="1" s="1"/>
  <c r="FQ231" i="1" s="1"/>
  <c r="FQ236" i="1" s="1"/>
  <c r="D187" i="2"/>
  <c r="D196" i="2"/>
  <c r="D224" i="2" s="1"/>
  <c r="D195" i="2"/>
  <c r="D193" i="2"/>
  <c r="D191" i="2"/>
  <c r="D189" i="2"/>
  <c r="CG256" i="1"/>
  <c r="CG258" i="1" s="1"/>
  <c r="CG238" i="1"/>
  <c r="CG244" i="1"/>
  <c r="CG248" i="1" s="1"/>
  <c r="CG252" i="1" s="1"/>
  <c r="CG257" i="1" s="1"/>
  <c r="CG246" i="1"/>
  <c r="CG247" i="1"/>
  <c r="AK156" i="1"/>
  <c r="AK158" i="1"/>
  <c r="AK160" i="1" s="1"/>
  <c r="AK222" i="1" s="1"/>
  <c r="AK223" i="1" s="1"/>
  <c r="AK226" i="1" s="1"/>
  <c r="AK231" i="1" s="1"/>
  <c r="AK236" i="1" s="1"/>
  <c r="BP156" i="1"/>
  <c r="BP158" i="1" s="1"/>
  <c r="BP160" i="1" s="1"/>
  <c r="BP222" i="1" s="1"/>
  <c r="BP223" i="1" s="1"/>
  <c r="BP226" i="1" s="1"/>
  <c r="BP231" i="1" s="1"/>
  <c r="BP236" i="1" s="1"/>
  <c r="CA238" i="1"/>
  <c r="CA256" i="1"/>
  <c r="CA247" i="1"/>
  <c r="CA244" i="1"/>
  <c r="CA248" i="1" s="1"/>
  <c r="CA252" i="1" s="1"/>
  <c r="CA257" i="1" s="1"/>
  <c r="CA246" i="1"/>
  <c r="FR238" i="1"/>
  <c r="FR256" i="1"/>
  <c r="FR246" i="1"/>
  <c r="FR244" i="1"/>
  <c r="FR247" i="1"/>
  <c r="CV256" i="1"/>
  <c r="CV238" i="1"/>
  <c r="CV247" i="1"/>
  <c r="CV246" i="1"/>
  <c r="CV244" i="1"/>
  <c r="X158" i="1"/>
  <c r="X160" i="1" s="1"/>
  <c r="X222" i="1" s="1"/>
  <c r="X223" i="1" s="1"/>
  <c r="X226" i="1" s="1"/>
  <c r="X231" i="1" s="1"/>
  <c r="X236" i="1" s="1"/>
  <c r="X156" i="1"/>
  <c r="K156" i="1"/>
  <c r="K158" i="1" s="1"/>
  <c r="K160" i="1" s="1"/>
  <c r="K222" i="1" s="1"/>
  <c r="K223" i="1" s="1"/>
  <c r="K226" i="1" s="1"/>
  <c r="K231" i="1" s="1"/>
  <c r="K236" i="1" s="1"/>
  <c r="Z256" i="1"/>
  <c r="Z238" i="1"/>
  <c r="Z244" i="1"/>
  <c r="Z248" i="1" s="1"/>
  <c r="Z252" i="1" s="1"/>
  <c r="Z257" i="1" s="1"/>
  <c r="Z246" i="1"/>
  <c r="Z247" i="1"/>
  <c r="CQ337" i="1"/>
  <c r="CQ336" i="1" s="1"/>
  <c r="AJ156" i="1"/>
  <c r="AJ158" i="1"/>
  <c r="AJ160" i="1" s="1"/>
  <c r="AJ222" i="1" s="1"/>
  <c r="AJ223" i="1" s="1"/>
  <c r="AJ226" i="1" s="1"/>
  <c r="AJ231" i="1" s="1"/>
  <c r="AJ236" i="1" s="1"/>
  <c r="N156" i="1"/>
  <c r="N158" i="1" s="1"/>
  <c r="N160" i="1" s="1"/>
  <c r="N222" i="1" s="1"/>
  <c r="N223" i="1" s="1"/>
  <c r="N226" i="1" s="1"/>
  <c r="N231" i="1" s="1"/>
  <c r="N236" i="1" s="1"/>
  <c r="FL156" i="1"/>
  <c r="FL158" i="1" s="1"/>
  <c r="FL160" i="1" s="1"/>
  <c r="FL222" i="1" s="1"/>
  <c r="FL223" i="1" s="1"/>
  <c r="FL226" i="1" s="1"/>
  <c r="FL231" i="1" s="1"/>
  <c r="FL236" i="1" s="1"/>
  <c r="DD156" i="1"/>
  <c r="DD158" i="1"/>
  <c r="DD160" i="1" s="1"/>
  <c r="DD222" i="1" s="1"/>
  <c r="DD223" i="1" s="1"/>
  <c r="DD226" i="1" s="1"/>
  <c r="DD231" i="1" s="1"/>
  <c r="DD236" i="1" s="1"/>
  <c r="CP256" i="1"/>
  <c r="CP238" i="1"/>
  <c r="CP247" i="1"/>
  <c r="CP244" i="1"/>
  <c r="CP248" i="1" s="1"/>
  <c r="CP252" i="1" s="1"/>
  <c r="CP257" i="1" s="1"/>
  <c r="CP246" i="1"/>
  <c r="CS256" i="1"/>
  <c r="CS238" i="1"/>
  <c r="CS244" i="1"/>
  <c r="CS248" i="1" s="1"/>
  <c r="CS252" i="1" s="1"/>
  <c r="CS257" i="1" s="1"/>
  <c r="CS246" i="1"/>
  <c r="CS247" i="1"/>
  <c r="AO231" i="1"/>
  <c r="AO236" i="1" s="1"/>
  <c r="BU256" i="1"/>
  <c r="BU238" i="1"/>
  <c r="BU244" i="1"/>
  <c r="BU246" i="1"/>
  <c r="BU247" i="1"/>
  <c r="EE156" i="1"/>
  <c r="EE158" i="1"/>
  <c r="EE160" i="1" s="1"/>
  <c r="EE222" i="1" s="1"/>
  <c r="EE223" i="1" s="1"/>
  <c r="EE226" i="1" s="1"/>
  <c r="EE231" i="1" s="1"/>
  <c r="EE236" i="1" s="1"/>
  <c r="FU256" i="1"/>
  <c r="FU238" i="1"/>
  <c r="FU246" i="1"/>
  <c r="FU247" i="1"/>
  <c r="FU244" i="1"/>
  <c r="FX156" i="1"/>
  <c r="FX158" i="1"/>
  <c r="FX160" i="1" s="1"/>
  <c r="FX222" i="1" s="1"/>
  <c r="FX223" i="1" s="1"/>
  <c r="FX226" i="1" s="1"/>
  <c r="FX231" i="1" s="1"/>
  <c r="FX236" i="1" s="1"/>
  <c r="FF156" i="1"/>
  <c r="FF158" i="1" s="1"/>
  <c r="FF160" i="1" s="1"/>
  <c r="FF222" i="1" s="1"/>
  <c r="FF223" i="1" s="1"/>
  <c r="FF226" i="1" s="1"/>
  <c r="FF231" i="1" s="1"/>
  <c r="FF236" i="1" s="1"/>
  <c r="DE238" i="1"/>
  <c r="DE256" i="1"/>
  <c r="DE244" i="1"/>
  <c r="DE246" i="1"/>
  <c r="DE247" i="1"/>
  <c r="C152" i="1"/>
  <c r="BQ156" i="1"/>
  <c r="BQ158" i="1" s="1"/>
  <c r="BQ160" i="1" s="1"/>
  <c r="BQ222" i="1" s="1"/>
  <c r="BQ223" i="1" s="1"/>
  <c r="BQ226" i="1" s="1"/>
  <c r="BQ231" i="1" s="1"/>
  <c r="BQ236" i="1" s="1"/>
  <c r="AR156" i="1"/>
  <c r="AR158" i="1"/>
  <c r="AR160" i="1" s="1"/>
  <c r="AR222" i="1" s="1"/>
  <c r="AR223" i="1" s="1"/>
  <c r="AR226" i="1" s="1"/>
  <c r="AR231" i="1" s="1"/>
  <c r="AR236" i="1" s="1"/>
  <c r="EW156" i="1"/>
  <c r="EW158" i="1" s="1"/>
  <c r="EW160" i="1" s="1"/>
  <c r="EW222" i="1" s="1"/>
  <c r="EW223" i="1" s="1"/>
  <c r="EW226" i="1" s="1"/>
  <c r="EW231" i="1" s="1"/>
  <c r="EW236" i="1" s="1"/>
  <c r="DY256" i="1"/>
  <c r="DY238" i="1"/>
  <c r="DY246" i="1"/>
  <c r="DY247" i="1"/>
  <c r="DY244" i="1"/>
  <c r="DU156" i="1"/>
  <c r="DU158" i="1" s="1"/>
  <c r="DU160" i="1" s="1"/>
  <c r="DU222" i="1" s="1"/>
  <c r="DU223" i="1" s="1"/>
  <c r="DU226" i="1" s="1"/>
  <c r="DU231" i="1" s="1"/>
  <c r="DU236" i="1" s="1"/>
  <c r="CJ337" i="1"/>
  <c r="CJ336" i="1" s="1"/>
  <c r="AI156" i="1"/>
  <c r="AI158" i="1" s="1"/>
  <c r="AI160" i="1" s="1"/>
  <c r="AI222" i="1" s="1"/>
  <c r="AI223" i="1" s="1"/>
  <c r="AI226" i="1" s="1"/>
  <c r="AI231" i="1" s="1"/>
  <c r="AI236" i="1" s="1"/>
  <c r="V158" i="1"/>
  <c r="V160" i="1" s="1"/>
  <c r="V222" i="1" s="1"/>
  <c r="V223" i="1" s="1"/>
  <c r="V226" i="1" s="1"/>
  <c r="V231" i="1" s="1"/>
  <c r="V236" i="1" s="1"/>
  <c r="V156" i="1"/>
  <c r="EV156" i="1"/>
  <c r="EV158" i="1" s="1"/>
  <c r="EV160" i="1" s="1"/>
  <c r="EV222" i="1" s="1"/>
  <c r="EV223" i="1" s="1"/>
  <c r="EV226" i="1" s="1"/>
  <c r="EV231" i="1" s="1"/>
  <c r="EV236" i="1" s="1"/>
  <c r="CH156" i="1"/>
  <c r="CH158" i="1"/>
  <c r="CH160" i="1" s="1"/>
  <c r="CH222" i="1" s="1"/>
  <c r="CH223" i="1" s="1"/>
  <c r="CH226" i="1" s="1"/>
  <c r="CH231" i="1" s="1"/>
  <c r="CH236" i="1" s="1"/>
  <c r="EA158" i="1"/>
  <c r="EA160" i="1" s="1"/>
  <c r="EA222" i="1" s="1"/>
  <c r="EA223" i="1" s="1"/>
  <c r="EA226" i="1" s="1"/>
  <c r="EA231" i="1" s="1"/>
  <c r="EA236" i="1" s="1"/>
  <c r="EA156" i="1"/>
  <c r="DZ158" i="1"/>
  <c r="DZ160" i="1" s="1"/>
  <c r="DZ222" i="1" s="1"/>
  <c r="DZ223" i="1" s="1"/>
  <c r="DZ226" i="1" s="1"/>
  <c r="DZ231" i="1" s="1"/>
  <c r="DZ236" i="1" s="1"/>
  <c r="DZ156" i="1"/>
  <c r="DR256" i="1"/>
  <c r="DR238" i="1"/>
  <c r="DR244" i="1"/>
  <c r="DR246" i="1"/>
  <c r="DR247" i="1"/>
  <c r="BV156" i="1"/>
  <c r="BV158" i="1" s="1"/>
  <c r="BV160" i="1" s="1"/>
  <c r="BV222" i="1" s="1"/>
  <c r="BV223" i="1" s="1"/>
  <c r="BV226" i="1" s="1"/>
  <c r="BV231" i="1" s="1"/>
  <c r="BV236" i="1" s="1"/>
  <c r="BH156" i="1"/>
  <c r="BH158" i="1" s="1"/>
  <c r="BH160" i="1" s="1"/>
  <c r="BH222" i="1" s="1"/>
  <c r="BH223" i="1" s="1"/>
  <c r="BH226" i="1" s="1"/>
  <c r="BH231" i="1" s="1"/>
  <c r="BH236" i="1" s="1"/>
  <c r="FU337" i="1"/>
  <c r="FU336" i="1" s="1"/>
  <c r="FD256" i="1"/>
  <c r="FD238" i="1"/>
  <c r="FD244" i="1"/>
  <c r="FD246" i="1"/>
  <c r="FD247" i="1"/>
  <c r="G156" i="1"/>
  <c r="G158" i="1"/>
  <c r="G160" i="1" s="1"/>
  <c r="G222" i="1" s="1"/>
  <c r="G223" i="1" s="1"/>
  <c r="G226" i="1" s="1"/>
  <c r="G231" i="1" s="1"/>
  <c r="G236" i="1" s="1"/>
  <c r="AB156" i="1"/>
  <c r="AB158" i="1"/>
  <c r="AB160" i="1" s="1"/>
  <c r="AB222" i="1" s="1"/>
  <c r="AB223" i="1" s="1"/>
  <c r="AB226" i="1" s="1"/>
  <c r="AB231" i="1" s="1"/>
  <c r="AB236" i="1" s="1"/>
  <c r="AC156" i="1"/>
  <c r="AC158" i="1" s="1"/>
  <c r="AC160" i="1" s="1"/>
  <c r="AC222" i="1" s="1"/>
  <c r="AC223" i="1" s="1"/>
  <c r="AC226" i="1" s="1"/>
  <c r="AC231" i="1" s="1"/>
  <c r="AC236" i="1" s="1"/>
  <c r="U156" i="1"/>
  <c r="U158" i="1" s="1"/>
  <c r="U160" i="1" s="1"/>
  <c r="U222" i="1" s="1"/>
  <c r="U223" i="1" s="1"/>
  <c r="U226" i="1" s="1"/>
  <c r="U231" i="1" s="1"/>
  <c r="U236" i="1" s="1"/>
  <c r="DC256" i="1"/>
  <c r="DC238" i="1"/>
  <c r="DC247" i="1"/>
  <c r="DC244" i="1"/>
  <c r="DC246" i="1"/>
  <c r="BD156" i="1"/>
  <c r="BD158" i="1" s="1"/>
  <c r="BD160" i="1" s="1"/>
  <c r="BD222" i="1" s="1"/>
  <c r="BD223" i="1" s="1"/>
  <c r="BD226" i="1" s="1"/>
  <c r="BD231" i="1" s="1"/>
  <c r="BD236" i="1" s="1"/>
  <c r="BJ156" i="1"/>
  <c r="BJ158" i="1"/>
  <c r="BJ160" i="1" s="1"/>
  <c r="BJ222" i="1" s="1"/>
  <c r="BJ223" i="1" s="1"/>
  <c r="BJ226" i="1" s="1"/>
  <c r="BJ231" i="1" s="1"/>
  <c r="BJ236" i="1" s="1"/>
  <c r="AU256" i="1"/>
  <c r="AU238" i="1"/>
  <c r="AU247" i="1"/>
  <c r="AU244" i="1"/>
  <c r="AU246" i="1"/>
  <c r="AW256" i="1"/>
  <c r="AW238" i="1"/>
  <c r="AW244" i="1"/>
  <c r="AW246" i="1"/>
  <c r="AW247" i="1"/>
  <c r="C184" i="1"/>
  <c r="C185" i="1" s="1"/>
  <c r="C186" i="1"/>
  <c r="FZ186" i="1" s="1"/>
  <c r="E165" i="1"/>
  <c r="E166" i="1" s="1"/>
  <c r="E167" i="1" s="1"/>
  <c r="E224" i="1" s="1"/>
  <c r="E126" i="1"/>
  <c r="E221" i="1" s="1"/>
  <c r="E154" i="1"/>
  <c r="E191" i="1"/>
  <c r="E195" i="1" s="1"/>
  <c r="E197" i="1" s="1"/>
  <c r="AL156" i="1"/>
  <c r="AL158" i="1"/>
  <c r="AL160" i="1" s="1"/>
  <c r="AL222" i="1" s="1"/>
  <c r="AL223" i="1" s="1"/>
  <c r="AL226" i="1" s="1"/>
  <c r="AL231" i="1" s="1"/>
  <c r="AL236" i="1" s="1"/>
  <c r="DQ156" i="1"/>
  <c r="DQ158" i="1" s="1"/>
  <c r="DQ160" i="1" s="1"/>
  <c r="DQ222" i="1" s="1"/>
  <c r="DQ223" i="1" s="1"/>
  <c r="DQ226" i="1" s="1"/>
  <c r="DQ231" i="1" s="1"/>
  <c r="DQ236" i="1" s="1"/>
  <c r="DV238" i="1"/>
  <c r="DV256" i="1"/>
  <c r="DV244" i="1"/>
  <c r="DV246" i="1"/>
  <c r="DV247" i="1"/>
  <c r="BO156" i="1"/>
  <c r="BO158" i="1" s="1"/>
  <c r="BO160" i="1" s="1"/>
  <c r="BO222" i="1" s="1"/>
  <c r="BO223" i="1" s="1"/>
  <c r="BO226" i="1" s="1"/>
  <c r="BO231" i="1" s="1"/>
  <c r="BO236" i="1" s="1"/>
  <c r="CY156" i="1"/>
  <c r="CY158" i="1"/>
  <c r="CY160" i="1" s="1"/>
  <c r="CY222" i="1" s="1"/>
  <c r="CY223" i="1" s="1"/>
  <c r="CY226" i="1" s="1"/>
  <c r="CY231" i="1" s="1"/>
  <c r="CY236" i="1" s="1"/>
  <c r="AN256" i="1"/>
  <c r="AN238" i="1"/>
  <c r="AN244" i="1"/>
  <c r="AN246" i="1"/>
  <c r="AN247" i="1"/>
  <c r="W156" i="1"/>
  <c r="W158" i="1"/>
  <c r="W160" i="1" s="1"/>
  <c r="W222" i="1" s="1"/>
  <c r="W223" i="1" s="1"/>
  <c r="W226" i="1" s="1"/>
  <c r="W231" i="1" s="1"/>
  <c r="W236" i="1" s="1"/>
  <c r="ER258" i="1"/>
  <c r="EQ156" i="1"/>
  <c r="EQ158" i="1" s="1"/>
  <c r="EQ160" i="1" s="1"/>
  <c r="EQ222" i="1" s="1"/>
  <c r="EQ223" i="1" s="1"/>
  <c r="EQ226" i="1" s="1"/>
  <c r="EQ231" i="1" s="1"/>
  <c r="EQ236" i="1" s="1"/>
  <c r="FC156" i="1"/>
  <c r="FC158" i="1" s="1"/>
  <c r="FC160" i="1" s="1"/>
  <c r="FC222" i="1" s="1"/>
  <c r="FC223" i="1" s="1"/>
  <c r="FC226" i="1" s="1"/>
  <c r="FC231" i="1" s="1"/>
  <c r="FC236" i="1" s="1"/>
  <c r="D182" i="2"/>
  <c r="I32" i="2" s="1"/>
  <c r="D180" i="2"/>
  <c r="D181" i="2" s="1"/>
  <c r="DX238" i="1"/>
  <c r="DX256" i="1"/>
  <c r="DX244" i="1"/>
  <c r="DX247" i="1"/>
  <c r="DX246" i="1"/>
  <c r="FT156" i="1"/>
  <c r="FT158" i="1" s="1"/>
  <c r="FT160" i="1" s="1"/>
  <c r="FT222" i="1" s="1"/>
  <c r="FT223" i="1" s="1"/>
  <c r="FT226" i="1" s="1"/>
  <c r="FT231" i="1" s="1"/>
  <c r="FT236" i="1" s="1"/>
  <c r="EO156" i="1"/>
  <c r="EO158" i="1" s="1"/>
  <c r="EO160" i="1" s="1"/>
  <c r="EO222" i="1" s="1"/>
  <c r="EO223" i="1" s="1"/>
  <c r="EO226" i="1" s="1"/>
  <c r="EO231" i="1" s="1"/>
  <c r="EO236" i="1" s="1"/>
  <c r="C199" i="1"/>
  <c r="C193" i="1"/>
  <c r="AQ156" i="1"/>
  <c r="AQ158" i="1"/>
  <c r="AQ160" i="1" s="1"/>
  <c r="AQ222" i="1" s="1"/>
  <c r="AQ223" i="1" s="1"/>
  <c r="AQ226" i="1" s="1"/>
  <c r="AQ231" i="1" s="1"/>
  <c r="AQ236" i="1" s="1"/>
  <c r="BN238" i="1"/>
  <c r="BN256" i="1"/>
  <c r="BN244" i="1"/>
  <c r="BN246" i="1"/>
  <c r="BN247" i="1"/>
  <c r="DA256" i="1"/>
  <c r="DA238" i="1"/>
  <c r="DA246" i="1"/>
  <c r="DA247" i="1"/>
  <c r="DA244" i="1"/>
  <c r="BZ156" i="1"/>
  <c r="BZ158" i="1"/>
  <c r="BZ160" i="1" s="1"/>
  <c r="BZ222" i="1" s="1"/>
  <c r="BZ223" i="1" s="1"/>
  <c r="BZ226" i="1" s="1"/>
  <c r="BZ231" i="1" s="1"/>
  <c r="BZ236" i="1" s="1"/>
  <c r="T156" i="1"/>
  <c r="T158" i="1" s="1"/>
  <c r="T160" i="1" s="1"/>
  <c r="T222" i="1" s="1"/>
  <c r="T223" i="1" s="1"/>
  <c r="T226" i="1" s="1"/>
  <c r="T231" i="1" s="1"/>
  <c r="T236" i="1" s="1"/>
  <c r="AM158" i="1"/>
  <c r="AM160" i="1" s="1"/>
  <c r="AM222" i="1" s="1"/>
  <c r="AM223" i="1" s="1"/>
  <c r="AM226" i="1" s="1"/>
  <c r="AM231" i="1" s="1"/>
  <c r="AM236" i="1" s="1"/>
  <c r="AM156" i="1"/>
  <c r="BN337" i="1"/>
  <c r="BN336" i="1" s="1"/>
  <c r="I226" i="1"/>
  <c r="I231" i="1" s="1"/>
  <c r="I236" i="1" s="1"/>
  <c r="I337" i="1"/>
  <c r="I336" i="1" s="1"/>
  <c r="EG156" i="1"/>
  <c r="EG158" i="1"/>
  <c r="EG160" i="1" s="1"/>
  <c r="EG222" i="1" s="1"/>
  <c r="EG223" i="1" s="1"/>
  <c r="EG226" i="1" s="1"/>
  <c r="EG231" i="1" s="1"/>
  <c r="EG236" i="1" s="1"/>
  <c r="C266" i="1"/>
  <c r="C208" i="1"/>
  <c r="CQ256" i="1"/>
  <c r="CQ258" i="1" s="1"/>
  <c r="CQ238" i="1"/>
  <c r="CQ247" i="1"/>
  <c r="CQ244" i="1"/>
  <c r="CQ248" i="1" s="1"/>
  <c r="CQ252" i="1" s="1"/>
  <c r="CQ257" i="1" s="1"/>
  <c r="CQ246" i="1"/>
  <c r="BX256" i="1"/>
  <c r="BX238" i="1"/>
  <c r="BX244" i="1"/>
  <c r="BX246" i="1"/>
  <c r="BX247" i="1"/>
  <c r="AG156" i="1"/>
  <c r="AG158" i="1"/>
  <c r="AG160" i="1" s="1"/>
  <c r="AG222" i="1" s="1"/>
  <c r="AG223" i="1" s="1"/>
  <c r="AG226" i="1" s="1"/>
  <c r="AG231" i="1" s="1"/>
  <c r="AG236" i="1" s="1"/>
  <c r="AF156" i="1"/>
  <c r="AF158" i="1" s="1"/>
  <c r="AF160" i="1" s="1"/>
  <c r="AF222" i="1" s="1"/>
  <c r="AF223" i="1" s="1"/>
  <c r="AF226" i="1" s="1"/>
  <c r="AF231" i="1" s="1"/>
  <c r="AF236" i="1" s="1"/>
  <c r="EZ156" i="1"/>
  <c r="EZ158" i="1" s="1"/>
  <c r="EZ160" i="1" s="1"/>
  <c r="EZ222" i="1" s="1"/>
  <c r="EZ223" i="1" s="1"/>
  <c r="EZ226" i="1" s="1"/>
  <c r="EZ231" i="1" s="1"/>
  <c r="EZ236" i="1" s="1"/>
  <c r="AE156" i="1"/>
  <c r="AE158" i="1"/>
  <c r="AE160" i="1" s="1"/>
  <c r="AE222" i="1" s="1"/>
  <c r="AE223" i="1" s="1"/>
  <c r="AE226" i="1" s="1"/>
  <c r="AE231" i="1" s="1"/>
  <c r="AE236" i="1" s="1"/>
  <c r="P156" i="1"/>
  <c r="P158" i="1" s="1"/>
  <c r="P160" i="1" s="1"/>
  <c r="P222" i="1" s="1"/>
  <c r="P223" i="1" s="1"/>
  <c r="P226" i="1" s="1"/>
  <c r="P231" i="1" s="1"/>
  <c r="P236" i="1" s="1"/>
  <c r="CK156" i="1"/>
  <c r="CK158" i="1"/>
  <c r="CK160" i="1" s="1"/>
  <c r="CK222" i="1" s="1"/>
  <c r="CK223" i="1" s="1"/>
  <c r="CK226" i="1" s="1"/>
  <c r="CK231" i="1" s="1"/>
  <c r="CK236" i="1" s="1"/>
  <c r="EX156" i="1"/>
  <c r="EX158" i="1" s="1"/>
  <c r="EX160" i="1" s="1"/>
  <c r="EX222" i="1" s="1"/>
  <c r="EX223" i="1" s="1"/>
  <c r="EX226" i="1" s="1"/>
  <c r="EX231" i="1" s="1"/>
  <c r="EX236" i="1" s="1"/>
  <c r="CR256" i="1"/>
  <c r="CR238" i="1"/>
  <c r="CR246" i="1"/>
  <c r="CR247" i="1"/>
  <c r="CR244" i="1"/>
  <c r="EM156" i="1"/>
  <c r="EM158" i="1"/>
  <c r="EM160" i="1" s="1"/>
  <c r="EM222" i="1" s="1"/>
  <c r="EM223" i="1" s="1"/>
  <c r="EM226" i="1" s="1"/>
  <c r="EM231" i="1" s="1"/>
  <c r="EM236" i="1" s="1"/>
  <c r="C109" i="1"/>
  <c r="C111" i="1" s="1"/>
  <c r="FZ107" i="1"/>
  <c r="ET156" i="1"/>
  <c r="ET158" i="1" s="1"/>
  <c r="ET160" i="1" s="1"/>
  <c r="ET222" i="1" s="1"/>
  <c r="ET223" i="1" s="1"/>
  <c r="ET226" i="1" s="1"/>
  <c r="ET231" i="1" s="1"/>
  <c r="ET236" i="1" s="1"/>
  <c r="FA156" i="1"/>
  <c r="FA158" i="1"/>
  <c r="FA160" i="1" s="1"/>
  <c r="FA222" i="1" s="1"/>
  <c r="FA223" i="1" s="1"/>
  <c r="FA226" i="1" s="1"/>
  <c r="FA231" i="1" s="1"/>
  <c r="FA236" i="1" s="1"/>
  <c r="CE156" i="1"/>
  <c r="CE158" i="1" s="1"/>
  <c r="CE160" i="1" s="1"/>
  <c r="CE222" i="1" s="1"/>
  <c r="CE223" i="1" s="1"/>
  <c r="CE226" i="1" s="1"/>
  <c r="CE231" i="1" s="1"/>
  <c r="CE236" i="1" s="1"/>
  <c r="Q238" i="1"/>
  <c r="Q256" i="1"/>
  <c r="Q247" i="1"/>
  <c r="Q244" i="1"/>
  <c r="Q248" i="1" s="1"/>
  <c r="Q252" i="1" s="1"/>
  <c r="Q257" i="1" s="1"/>
  <c r="Q246" i="1"/>
  <c r="AY156" i="1"/>
  <c r="AY158" i="1"/>
  <c r="AY160" i="1" s="1"/>
  <c r="AY222" i="1" s="1"/>
  <c r="AY223" i="1" s="1"/>
  <c r="AY226" i="1" s="1"/>
  <c r="AY231" i="1" s="1"/>
  <c r="AY236" i="1" s="1"/>
  <c r="CO156" i="1"/>
  <c r="CO158" i="1" s="1"/>
  <c r="CO160" i="1" s="1"/>
  <c r="CO222" i="1" s="1"/>
  <c r="CO223" i="1" s="1"/>
  <c r="CO226" i="1" s="1"/>
  <c r="CO231" i="1" s="1"/>
  <c r="CO236" i="1" s="1"/>
  <c r="Q337" i="1"/>
  <c r="Q336" i="1" s="1"/>
  <c r="AX156" i="1"/>
  <c r="AX158" i="1" s="1"/>
  <c r="AX160" i="1" s="1"/>
  <c r="AX222" i="1" s="1"/>
  <c r="AX223" i="1" s="1"/>
  <c r="AX226" i="1" s="1"/>
  <c r="AX231" i="1" s="1"/>
  <c r="AX236" i="1" s="1"/>
  <c r="DP258" i="1"/>
  <c r="DK156" i="1"/>
  <c r="DK158" i="1"/>
  <c r="DK160" i="1" s="1"/>
  <c r="DK222" i="1" s="1"/>
  <c r="DK223" i="1" s="1"/>
  <c r="DK226" i="1" s="1"/>
  <c r="DK231" i="1" s="1"/>
  <c r="DK236" i="1" s="1"/>
  <c r="DT156" i="1"/>
  <c r="DT158" i="1" s="1"/>
  <c r="DT160" i="1" s="1"/>
  <c r="DT222" i="1" s="1"/>
  <c r="DT223" i="1" s="1"/>
  <c r="DT226" i="1" s="1"/>
  <c r="DT231" i="1" s="1"/>
  <c r="DT236" i="1" s="1"/>
  <c r="CC156" i="1"/>
  <c r="CC158" i="1"/>
  <c r="CC160" i="1" s="1"/>
  <c r="CC222" i="1" s="1"/>
  <c r="CC223" i="1" s="1"/>
  <c r="CC226" i="1" s="1"/>
  <c r="CC231" i="1" s="1"/>
  <c r="CC236" i="1" s="1"/>
  <c r="EP256" i="1"/>
  <c r="EP238" i="1"/>
  <c r="EP244" i="1"/>
  <c r="EP248" i="1" s="1"/>
  <c r="EP252" i="1" s="1"/>
  <c r="EP257" i="1" s="1"/>
  <c r="EP246" i="1"/>
  <c r="EP247" i="1"/>
  <c r="D262" i="2"/>
  <c r="D204" i="2"/>
  <c r="C148" i="2"/>
  <c r="C150" i="2" s="1"/>
  <c r="BE156" i="1"/>
  <c r="BE158" i="1" s="1"/>
  <c r="BE160" i="1" s="1"/>
  <c r="BE222" i="1" s="1"/>
  <c r="BE223" i="1" s="1"/>
  <c r="BE226" i="1" s="1"/>
  <c r="BE231" i="1" s="1"/>
  <c r="BE236" i="1" s="1"/>
  <c r="FG156" i="1"/>
  <c r="FG158" i="1" s="1"/>
  <c r="FG160" i="1" s="1"/>
  <c r="FG222" i="1" s="1"/>
  <c r="FG223" i="1" s="1"/>
  <c r="FG226" i="1" s="1"/>
  <c r="FG231" i="1" s="1"/>
  <c r="FG236" i="1" s="1"/>
  <c r="AA156" i="1"/>
  <c r="AA158" i="1"/>
  <c r="AA160" i="1" s="1"/>
  <c r="AA222" i="1" s="1"/>
  <c r="AA223" i="1" s="1"/>
  <c r="AA226" i="1" s="1"/>
  <c r="AA231" i="1" s="1"/>
  <c r="AA236" i="1" s="1"/>
  <c r="D140" i="2"/>
  <c r="D142" i="2" s="1"/>
  <c r="CM156" i="1"/>
  <c r="CM158" i="1"/>
  <c r="CM160" i="1" s="1"/>
  <c r="CM222" i="1" s="1"/>
  <c r="CM223" i="1" s="1"/>
  <c r="CM226" i="1" s="1"/>
  <c r="CM231" i="1" s="1"/>
  <c r="CM236" i="1" s="1"/>
  <c r="BL256" i="1"/>
  <c r="BL238" i="1"/>
  <c r="BL244" i="1"/>
  <c r="BL248" i="1" s="1"/>
  <c r="BL252" i="1" s="1"/>
  <c r="BL257" i="1" s="1"/>
  <c r="BL246" i="1"/>
  <c r="BL247" i="1"/>
  <c r="CN156" i="1"/>
  <c r="CN158" i="1" s="1"/>
  <c r="CN160" i="1" s="1"/>
  <c r="CN222" i="1" s="1"/>
  <c r="CN223" i="1" s="1"/>
  <c r="CN226" i="1" s="1"/>
  <c r="CN231" i="1" s="1"/>
  <c r="CN236" i="1" s="1"/>
  <c r="CF156" i="1"/>
  <c r="CF158" i="1"/>
  <c r="CF160" i="1" s="1"/>
  <c r="CF222" i="1" s="1"/>
  <c r="CF223" i="1" s="1"/>
  <c r="CF226" i="1" s="1"/>
  <c r="CF231" i="1" s="1"/>
  <c r="CF236" i="1" s="1"/>
  <c r="FE156" i="1"/>
  <c r="FE158" i="1" s="1"/>
  <c r="FE160" i="1" s="1"/>
  <c r="FE222" i="1" s="1"/>
  <c r="FE223" i="1" s="1"/>
  <c r="FE226" i="1" s="1"/>
  <c r="FE231" i="1" s="1"/>
  <c r="FE236" i="1" s="1"/>
  <c r="EC256" i="1"/>
  <c r="EC238" i="1"/>
  <c r="EC244" i="1"/>
  <c r="EC246" i="1"/>
  <c r="EC247" i="1"/>
  <c r="BM156" i="1"/>
  <c r="BM158" i="1"/>
  <c r="BM160" i="1" s="1"/>
  <c r="BM222" i="1" s="1"/>
  <c r="BM223" i="1" s="1"/>
  <c r="BM226" i="1" s="1"/>
  <c r="BM231" i="1" s="1"/>
  <c r="BM236" i="1" s="1"/>
  <c r="D116" i="2"/>
  <c r="D113" i="2"/>
  <c r="D118" i="2" s="1"/>
  <c r="DW156" i="1"/>
  <c r="DW158" i="1" s="1"/>
  <c r="DW160" i="1" s="1"/>
  <c r="DW222" i="1" s="1"/>
  <c r="DW223" i="1" s="1"/>
  <c r="DW226" i="1" s="1"/>
  <c r="DW231" i="1" s="1"/>
  <c r="DW236" i="1" s="1"/>
  <c r="ED156" i="1"/>
  <c r="ED158" i="1"/>
  <c r="ED160" i="1" s="1"/>
  <c r="ED222" i="1" s="1"/>
  <c r="ED223" i="1" s="1"/>
  <c r="ED226" i="1" s="1"/>
  <c r="ED231" i="1" s="1"/>
  <c r="ED236" i="1" s="1"/>
  <c r="FB156" i="1"/>
  <c r="FB158" i="1"/>
  <c r="FB160" i="1" s="1"/>
  <c r="FB222" i="1" s="1"/>
  <c r="FB223" i="1" s="1"/>
  <c r="FB226" i="1" s="1"/>
  <c r="FB231" i="1" s="1"/>
  <c r="FB236" i="1" s="1"/>
  <c r="BW158" i="1"/>
  <c r="BW160" i="1" s="1"/>
  <c r="BW222" i="1" s="1"/>
  <c r="BW223" i="1" s="1"/>
  <c r="BW226" i="1" s="1"/>
  <c r="BW231" i="1" s="1"/>
  <c r="BW236" i="1" s="1"/>
  <c r="BW156" i="1"/>
  <c r="BT256" i="1"/>
  <c r="BT238" i="1"/>
  <c r="BT244" i="1"/>
  <c r="BT246" i="1"/>
  <c r="BT247" i="1"/>
  <c r="CD256" i="1"/>
  <c r="CD238" i="1"/>
  <c r="CD247" i="1"/>
  <c r="CD244" i="1"/>
  <c r="CD246" i="1"/>
  <c r="EK156" i="1"/>
  <c r="EK158" i="1" s="1"/>
  <c r="EK160" i="1" s="1"/>
  <c r="EK222" i="1" s="1"/>
  <c r="EK223" i="1" s="1"/>
  <c r="EK226" i="1" s="1"/>
  <c r="EK231" i="1" s="1"/>
  <c r="EK236" i="1" s="1"/>
  <c r="FM156" i="1"/>
  <c r="FM158" i="1"/>
  <c r="FM160" i="1" s="1"/>
  <c r="FM222" i="1" s="1"/>
  <c r="FM223" i="1" s="1"/>
  <c r="FM226" i="1" s="1"/>
  <c r="FM231" i="1" s="1"/>
  <c r="FM236" i="1" s="1"/>
  <c r="DG238" i="1"/>
  <c r="DG256" i="1"/>
  <c r="DG244" i="1"/>
  <c r="DG248" i="1" s="1"/>
  <c r="DG252" i="1" s="1"/>
  <c r="DG257" i="1" s="1"/>
  <c r="DG246" i="1"/>
  <c r="DG247" i="1"/>
  <c r="BB156" i="1"/>
  <c r="BB158" i="1" s="1"/>
  <c r="BB160" i="1" s="1"/>
  <c r="BB222" i="1" s="1"/>
  <c r="BB223" i="1" s="1"/>
  <c r="BB226" i="1" s="1"/>
  <c r="BB231" i="1" s="1"/>
  <c r="BB236" i="1" s="1"/>
  <c r="FW156" i="1"/>
  <c r="FW158" i="1" s="1"/>
  <c r="FW160" i="1" s="1"/>
  <c r="FW222" i="1" s="1"/>
  <c r="FW223" i="1" s="1"/>
  <c r="FW226" i="1" s="1"/>
  <c r="FW231" i="1" s="1"/>
  <c r="FW236" i="1" s="1"/>
  <c r="AD156" i="1"/>
  <c r="AD158" i="1" s="1"/>
  <c r="AD160" i="1" s="1"/>
  <c r="AD222" i="1" s="1"/>
  <c r="AD223" i="1" s="1"/>
  <c r="AD226" i="1" s="1"/>
  <c r="AD231" i="1" s="1"/>
  <c r="AD236" i="1" s="1"/>
  <c r="H34" i="2"/>
  <c r="ET238" i="1" l="1"/>
  <c r="ET256" i="1"/>
  <c r="ET244" i="1"/>
  <c r="ET248" i="1" s="1"/>
  <c r="ET252" i="1" s="1"/>
  <c r="ET257" i="1" s="1"/>
  <c r="ET246" i="1"/>
  <c r="ET247" i="1"/>
  <c r="T238" i="1"/>
  <c r="T256" i="1"/>
  <c r="T246" i="1"/>
  <c r="T247" i="1"/>
  <c r="T244" i="1"/>
  <c r="T248" i="1" s="1"/>
  <c r="T252" i="1" s="1"/>
  <c r="T257" i="1" s="1"/>
  <c r="AC238" i="1"/>
  <c r="AC256" i="1"/>
  <c r="AC244" i="1"/>
  <c r="AC246" i="1"/>
  <c r="AC247" i="1"/>
  <c r="BV256" i="1"/>
  <c r="BV238" i="1"/>
  <c r="BV246" i="1"/>
  <c r="BV247" i="1"/>
  <c r="BV244" i="1"/>
  <c r="EV238" i="1"/>
  <c r="EV256" i="1"/>
  <c r="EV244" i="1"/>
  <c r="EV247" i="1"/>
  <c r="EV246" i="1"/>
  <c r="DM256" i="1"/>
  <c r="DM238" i="1"/>
  <c r="DM246" i="1"/>
  <c r="DM247" i="1"/>
  <c r="DM244" i="1"/>
  <c r="AD238" i="1"/>
  <c r="AD256" i="1"/>
  <c r="AD244" i="1"/>
  <c r="AD246" i="1"/>
  <c r="AD247" i="1"/>
  <c r="EZ238" i="1"/>
  <c r="EZ256" i="1"/>
  <c r="EZ244" i="1"/>
  <c r="EZ246" i="1"/>
  <c r="EZ247" i="1"/>
  <c r="FL256" i="1"/>
  <c r="FL238" i="1"/>
  <c r="FL244" i="1"/>
  <c r="FL246" i="1"/>
  <c r="FL247" i="1"/>
  <c r="EK256" i="1"/>
  <c r="EK238" i="1"/>
  <c r="EK244" i="1"/>
  <c r="EK248" i="1" s="1"/>
  <c r="EK252" i="1" s="1"/>
  <c r="EK257" i="1" s="1"/>
  <c r="EK246" i="1"/>
  <c r="EK247" i="1"/>
  <c r="FE238" i="1"/>
  <c r="FE256" i="1"/>
  <c r="FE244" i="1"/>
  <c r="FE248" i="1" s="1"/>
  <c r="FE252" i="1" s="1"/>
  <c r="FE257" i="1" s="1"/>
  <c r="FE246" i="1"/>
  <c r="FE247" i="1"/>
  <c r="BO238" i="1"/>
  <c r="BO256" i="1"/>
  <c r="BO247" i="1"/>
  <c r="BO244" i="1"/>
  <c r="BO246" i="1"/>
  <c r="CO256" i="1"/>
  <c r="CO238" i="1"/>
  <c r="CO246" i="1"/>
  <c r="CO247" i="1"/>
  <c r="CO244" i="1"/>
  <c r="CO248" i="1" s="1"/>
  <c r="CO252" i="1" s="1"/>
  <c r="CO257" i="1" s="1"/>
  <c r="FW256" i="1"/>
  <c r="FW238" i="1"/>
  <c r="FW244" i="1"/>
  <c r="FW246" i="1"/>
  <c r="FW247" i="1"/>
  <c r="AF238" i="1"/>
  <c r="AF256" i="1"/>
  <c r="AF244" i="1"/>
  <c r="AF246" i="1"/>
  <c r="AF247" i="1"/>
  <c r="FC238" i="1"/>
  <c r="FC256" i="1"/>
  <c r="FC244" i="1"/>
  <c r="FC246" i="1"/>
  <c r="FC247" i="1"/>
  <c r="BQ256" i="1"/>
  <c r="BQ238" i="1"/>
  <c r="BQ247" i="1"/>
  <c r="BQ244" i="1"/>
  <c r="BQ248" i="1" s="1"/>
  <c r="BQ252" i="1" s="1"/>
  <c r="BQ257" i="1" s="1"/>
  <c r="BQ246" i="1"/>
  <c r="N256" i="1"/>
  <c r="N238" i="1"/>
  <c r="N244" i="1"/>
  <c r="N246" i="1"/>
  <c r="N247" i="1"/>
  <c r="BB238" i="1"/>
  <c r="BB256" i="1"/>
  <c r="BB247" i="1"/>
  <c r="BB246" i="1"/>
  <c r="BB244" i="1"/>
  <c r="EQ238" i="1"/>
  <c r="EQ256" i="1"/>
  <c r="EQ247" i="1"/>
  <c r="EQ246" i="1"/>
  <c r="EQ244" i="1"/>
  <c r="EQ248" i="1" s="1"/>
  <c r="EQ252" i="1" s="1"/>
  <c r="EQ257" i="1" s="1"/>
  <c r="AI256" i="1"/>
  <c r="AI258" i="1" s="1"/>
  <c r="AI238" i="1"/>
  <c r="AI244" i="1"/>
  <c r="AI248" i="1" s="1"/>
  <c r="AI252" i="1" s="1"/>
  <c r="AI257" i="1" s="1"/>
  <c r="AI246" i="1"/>
  <c r="AI247" i="1"/>
  <c r="P256" i="1"/>
  <c r="P238" i="1"/>
  <c r="P244" i="1"/>
  <c r="P248" i="1" s="1"/>
  <c r="P252" i="1" s="1"/>
  <c r="P257" i="1" s="1"/>
  <c r="P246" i="1"/>
  <c r="P247" i="1"/>
  <c r="DT256" i="1"/>
  <c r="DT238" i="1"/>
  <c r="DT244" i="1"/>
  <c r="DT248" i="1" s="1"/>
  <c r="DT252" i="1" s="1"/>
  <c r="DT257" i="1" s="1"/>
  <c r="DT246" i="1"/>
  <c r="DT247" i="1"/>
  <c r="AX256" i="1"/>
  <c r="AX238" i="1"/>
  <c r="AX244" i="1"/>
  <c r="AX246" i="1"/>
  <c r="AX247" i="1"/>
  <c r="DW238" i="1"/>
  <c r="DW256" i="1"/>
  <c r="DW244" i="1"/>
  <c r="DW246" i="1"/>
  <c r="DW247" i="1"/>
  <c r="BP238" i="1"/>
  <c r="BP256" i="1"/>
  <c r="BP246" i="1"/>
  <c r="BP247" i="1"/>
  <c r="BP244" i="1"/>
  <c r="BP248" i="1" s="1"/>
  <c r="BP252" i="1" s="1"/>
  <c r="BP257" i="1" s="1"/>
  <c r="FG238" i="1"/>
  <c r="FG256" i="1"/>
  <c r="FG244" i="1"/>
  <c r="FG246" i="1"/>
  <c r="FG247" i="1"/>
  <c r="BE256" i="1"/>
  <c r="BE238" i="1"/>
  <c r="BE246" i="1"/>
  <c r="BE247" i="1"/>
  <c r="BE244" i="1"/>
  <c r="BD238" i="1"/>
  <c r="BD256" i="1"/>
  <c r="BD246" i="1"/>
  <c r="BD247" i="1"/>
  <c r="BD244" i="1"/>
  <c r="CE256" i="1"/>
  <c r="CE238" i="1"/>
  <c r="CE247" i="1"/>
  <c r="CE244" i="1"/>
  <c r="CE248" i="1" s="1"/>
  <c r="CE252" i="1" s="1"/>
  <c r="CE257" i="1" s="1"/>
  <c r="CE246" i="1"/>
  <c r="CN238" i="1"/>
  <c r="CN256" i="1"/>
  <c r="CN246" i="1"/>
  <c r="CN247" i="1"/>
  <c r="CN244" i="1"/>
  <c r="EO256" i="1"/>
  <c r="EO238" i="1"/>
  <c r="EO244" i="1"/>
  <c r="EO246" i="1"/>
  <c r="EO247" i="1"/>
  <c r="DU238" i="1"/>
  <c r="DU256" i="1"/>
  <c r="DU244" i="1"/>
  <c r="DU248" i="1" s="1"/>
  <c r="DU252" i="1" s="1"/>
  <c r="DU257" i="1" s="1"/>
  <c r="DU246" i="1"/>
  <c r="DU247" i="1"/>
  <c r="FT238" i="1"/>
  <c r="FT256" i="1"/>
  <c r="FT246" i="1"/>
  <c r="FT247" i="1"/>
  <c r="FT244" i="1"/>
  <c r="AT256" i="1"/>
  <c r="AT238" i="1"/>
  <c r="AT247" i="1"/>
  <c r="AT244" i="1"/>
  <c r="AT246" i="1"/>
  <c r="EX256" i="1"/>
  <c r="EX238" i="1"/>
  <c r="EX247" i="1"/>
  <c r="EX244" i="1"/>
  <c r="EX246" i="1"/>
  <c r="FQ238" i="1"/>
  <c r="FQ256" i="1"/>
  <c r="FQ246" i="1"/>
  <c r="FQ247" i="1"/>
  <c r="FQ244" i="1"/>
  <c r="FQ248" i="1" s="1"/>
  <c r="FQ252" i="1" s="1"/>
  <c r="FQ257" i="1" s="1"/>
  <c r="FH238" i="1"/>
  <c r="FH256" i="1"/>
  <c r="FH247" i="1"/>
  <c r="FH244" i="1"/>
  <c r="FH246" i="1"/>
  <c r="DQ256" i="1"/>
  <c r="DQ238" i="1"/>
  <c r="DQ244" i="1"/>
  <c r="DQ248" i="1" s="1"/>
  <c r="DQ252" i="1" s="1"/>
  <c r="DQ257" i="1" s="1"/>
  <c r="DQ246" i="1"/>
  <c r="DQ247" i="1"/>
  <c r="CL256" i="1"/>
  <c r="CL238" i="1"/>
  <c r="CL247" i="1"/>
  <c r="CL246" i="1"/>
  <c r="CL244" i="1"/>
  <c r="BI238" i="1"/>
  <c r="BI256" i="1"/>
  <c r="BI244" i="1"/>
  <c r="BI246" i="1"/>
  <c r="BI247" i="1"/>
  <c r="BY238" i="1"/>
  <c r="BY256" i="1"/>
  <c r="BY244" i="1"/>
  <c r="BY246" i="1"/>
  <c r="BY247" i="1"/>
  <c r="FF238" i="1"/>
  <c r="FF256" i="1"/>
  <c r="FF244" i="1"/>
  <c r="FF246" i="1"/>
  <c r="FF247" i="1"/>
  <c r="CT256" i="1"/>
  <c r="CT238" i="1"/>
  <c r="CT244" i="1"/>
  <c r="CT246" i="1"/>
  <c r="CT247" i="1"/>
  <c r="AS256" i="1"/>
  <c r="AS238" i="1"/>
  <c r="AS246" i="1"/>
  <c r="AS247" i="1"/>
  <c r="AS244" i="1"/>
  <c r="ES238" i="1"/>
  <c r="ES256" i="1"/>
  <c r="ES244" i="1"/>
  <c r="ES248" i="1" s="1"/>
  <c r="ES252" i="1" s="1"/>
  <c r="ES257" i="1" s="1"/>
  <c r="ES246" i="1"/>
  <c r="ES247" i="1"/>
  <c r="FJ256" i="1"/>
  <c r="FJ238" i="1"/>
  <c r="FJ246" i="1"/>
  <c r="FJ244" i="1"/>
  <c r="FJ247" i="1"/>
  <c r="O238" i="1"/>
  <c r="O256" i="1"/>
  <c r="O244" i="1"/>
  <c r="O246" i="1"/>
  <c r="O247" i="1"/>
  <c r="U256" i="1"/>
  <c r="U238" i="1"/>
  <c r="U244" i="1"/>
  <c r="U247" i="1"/>
  <c r="U246" i="1"/>
  <c r="BH238" i="1"/>
  <c r="BH256" i="1"/>
  <c r="BH244" i="1"/>
  <c r="BH246" i="1"/>
  <c r="BH247" i="1"/>
  <c r="EW256" i="1"/>
  <c r="EW238" i="1"/>
  <c r="EW246" i="1"/>
  <c r="EW247" i="1"/>
  <c r="EW244" i="1"/>
  <c r="K256" i="1"/>
  <c r="K238" i="1"/>
  <c r="K246" i="1"/>
  <c r="K247" i="1"/>
  <c r="K244" i="1"/>
  <c r="CW238" i="1"/>
  <c r="CW256" i="1"/>
  <c r="CW247" i="1"/>
  <c r="CW246" i="1"/>
  <c r="CW244" i="1"/>
  <c r="H238" i="1"/>
  <c r="H256" i="1"/>
  <c r="H246" i="1"/>
  <c r="H247" i="1"/>
  <c r="H244" i="1"/>
  <c r="AY238" i="1"/>
  <c r="AY256" i="1"/>
  <c r="AY244" i="1"/>
  <c r="AY246" i="1"/>
  <c r="AY247" i="1"/>
  <c r="FZ117" i="1"/>
  <c r="C122" i="1"/>
  <c r="AN248" i="1"/>
  <c r="AN252" i="1" s="1"/>
  <c r="AN257" i="1" s="1"/>
  <c r="AN258" i="1" s="1"/>
  <c r="AW248" i="1"/>
  <c r="AW252" i="1" s="1"/>
  <c r="AW257" i="1" s="1"/>
  <c r="AW258" i="1" s="1"/>
  <c r="DB248" i="1"/>
  <c r="DB252" i="1" s="1"/>
  <c r="DB257" i="1" s="1"/>
  <c r="FS258" i="1"/>
  <c r="FO256" i="1"/>
  <c r="FO238" i="1"/>
  <c r="FO244" i="1"/>
  <c r="FO246" i="1"/>
  <c r="FO247" i="1"/>
  <c r="CU258" i="1"/>
  <c r="R238" i="1"/>
  <c r="R256" i="1"/>
  <c r="R244" i="1"/>
  <c r="R246" i="1"/>
  <c r="R247" i="1"/>
  <c r="M238" i="1"/>
  <c r="M256" i="1"/>
  <c r="M244" i="1"/>
  <c r="M246" i="1"/>
  <c r="M247" i="1"/>
  <c r="EN256" i="1"/>
  <c r="EN238" i="1"/>
  <c r="EN247" i="1"/>
  <c r="EN246" i="1"/>
  <c r="EN244" i="1"/>
  <c r="EN248" i="1" s="1"/>
  <c r="EN252" i="1" s="1"/>
  <c r="EN257" i="1" s="1"/>
  <c r="J256" i="1"/>
  <c r="J238" i="1"/>
  <c r="J247" i="1"/>
  <c r="J244" i="1"/>
  <c r="J248" i="1" s="1"/>
  <c r="J252" i="1" s="1"/>
  <c r="J257" i="1" s="1"/>
  <c r="J246" i="1"/>
  <c r="DF256" i="1"/>
  <c r="DF238" i="1"/>
  <c r="DF244" i="1"/>
  <c r="DF246" i="1"/>
  <c r="DF247" i="1"/>
  <c r="CF256" i="1"/>
  <c r="CF238" i="1"/>
  <c r="CF244" i="1"/>
  <c r="CF246" i="1"/>
  <c r="CF247" i="1"/>
  <c r="FZ111" i="1"/>
  <c r="C121" i="1"/>
  <c r="FZ121" i="1" s="1"/>
  <c r="BX248" i="1"/>
  <c r="BX252" i="1" s="1"/>
  <c r="BX257" i="1" s="1"/>
  <c r="DC248" i="1"/>
  <c r="DC252" i="1" s="1"/>
  <c r="DC257" i="1" s="1"/>
  <c r="DR248" i="1"/>
  <c r="DR252" i="1" s="1"/>
  <c r="DR257" i="1" s="1"/>
  <c r="V256" i="1"/>
  <c r="V238" i="1"/>
  <c r="V247" i="1"/>
  <c r="V244" i="1"/>
  <c r="V246" i="1"/>
  <c r="BU248" i="1"/>
  <c r="BU252" i="1" s="1"/>
  <c r="BU257" i="1" s="1"/>
  <c r="AL256" i="1"/>
  <c r="AL238" i="1"/>
  <c r="AL247" i="1"/>
  <c r="AL244" i="1"/>
  <c r="AL248" i="1" s="1"/>
  <c r="AL252" i="1" s="1"/>
  <c r="AL257" i="1" s="1"/>
  <c r="AL246" i="1"/>
  <c r="AR238" i="1"/>
  <c r="AR256" i="1"/>
  <c r="AR247" i="1"/>
  <c r="AR244" i="1"/>
  <c r="AR246" i="1"/>
  <c r="FX256" i="1"/>
  <c r="FX238" i="1"/>
  <c r="FX244" i="1"/>
  <c r="FX246" i="1"/>
  <c r="FX247" i="1"/>
  <c r="CP258" i="1"/>
  <c r="AK256" i="1"/>
  <c r="AK238" i="1"/>
  <c r="AK244" i="1"/>
  <c r="AK246" i="1"/>
  <c r="AK247" i="1"/>
  <c r="BF256" i="1"/>
  <c r="BF238" i="1"/>
  <c r="BF247" i="1"/>
  <c r="BF244" i="1"/>
  <c r="BF246" i="1"/>
  <c r="DB258" i="1"/>
  <c r="DI238" i="1"/>
  <c r="DI256" i="1"/>
  <c r="DI244" i="1"/>
  <c r="DI246" i="1"/>
  <c r="DI247" i="1"/>
  <c r="FK256" i="1"/>
  <c r="FK238" i="1"/>
  <c r="FK246" i="1"/>
  <c r="FK247" i="1"/>
  <c r="FK244" i="1"/>
  <c r="CX238" i="1"/>
  <c r="CX256" i="1"/>
  <c r="CX244" i="1"/>
  <c r="CX246" i="1"/>
  <c r="CX247" i="1"/>
  <c r="BG256" i="1"/>
  <c r="BG238" i="1"/>
  <c r="BG244" i="1"/>
  <c r="BG246" i="1"/>
  <c r="BG247" i="1"/>
  <c r="BA238" i="1"/>
  <c r="BA256" i="1"/>
  <c r="BA244" i="1"/>
  <c r="BA246" i="1"/>
  <c r="BA247" i="1"/>
  <c r="S238" i="1"/>
  <c r="S256" i="1"/>
  <c r="S244" i="1"/>
  <c r="S246" i="1"/>
  <c r="S247" i="1"/>
  <c r="EG256" i="1"/>
  <c r="EG238" i="1"/>
  <c r="EG244" i="1"/>
  <c r="EG248" i="1" s="1"/>
  <c r="EG252" i="1" s="1"/>
  <c r="EG257" i="1" s="1"/>
  <c r="EG246" i="1"/>
  <c r="EG247" i="1"/>
  <c r="I256" i="1"/>
  <c r="I238" i="1"/>
  <c r="I244" i="1"/>
  <c r="I246" i="1"/>
  <c r="I247" i="1"/>
  <c r="EC248" i="1"/>
  <c r="EC252" i="1" s="1"/>
  <c r="EC257" i="1" s="1"/>
  <c r="DK238" i="1"/>
  <c r="DK256" i="1"/>
  <c r="DK239" i="1"/>
  <c r="DK247" i="1"/>
  <c r="DK244" i="1"/>
  <c r="DK246" i="1"/>
  <c r="DR258" i="1"/>
  <c r="BU258" i="1"/>
  <c r="DD238" i="1"/>
  <c r="DD256" i="1"/>
  <c r="DD244" i="1"/>
  <c r="DD247" i="1"/>
  <c r="DD246" i="1"/>
  <c r="FR248" i="1"/>
  <c r="FR252" i="1" s="1"/>
  <c r="FR257" i="1" s="1"/>
  <c r="AZ248" i="1"/>
  <c r="AZ252" i="1" s="1"/>
  <c r="AZ257" i="1" s="1"/>
  <c r="CB238" i="1"/>
  <c r="CB256" i="1"/>
  <c r="CB246" i="1"/>
  <c r="CB247" i="1"/>
  <c r="CB244" i="1"/>
  <c r="AV256" i="1"/>
  <c r="AV238" i="1"/>
  <c r="AV244" i="1"/>
  <c r="AV246" i="1"/>
  <c r="AV247" i="1"/>
  <c r="BM238" i="1"/>
  <c r="BM256" i="1"/>
  <c r="BM244" i="1"/>
  <c r="BM248" i="1" s="1"/>
  <c r="BM252" i="1" s="1"/>
  <c r="BM257" i="1" s="1"/>
  <c r="BM247" i="1"/>
  <c r="BM246" i="1"/>
  <c r="G238" i="1"/>
  <c r="G256" i="1"/>
  <c r="G244" i="1"/>
  <c r="G246" i="1"/>
  <c r="G247" i="1"/>
  <c r="EM256" i="1"/>
  <c r="EM238" i="1"/>
  <c r="EM246" i="1"/>
  <c r="EM247" i="1"/>
  <c r="EM244" i="1"/>
  <c r="EM248" i="1" s="1"/>
  <c r="EM252" i="1" s="1"/>
  <c r="EM257" i="1" s="1"/>
  <c r="FB256" i="1"/>
  <c r="FB238" i="1"/>
  <c r="FB244" i="1"/>
  <c r="FB248" i="1" s="1"/>
  <c r="FB252" i="1" s="1"/>
  <c r="FB257" i="1" s="1"/>
  <c r="FB246" i="1"/>
  <c r="FB247" i="1"/>
  <c r="AE238" i="1"/>
  <c r="AE256" i="1"/>
  <c r="AE244" i="1"/>
  <c r="AE246" i="1"/>
  <c r="AE247" i="1"/>
  <c r="BX258" i="1"/>
  <c r="CY238" i="1"/>
  <c r="CY256" i="1"/>
  <c r="CY244" i="1"/>
  <c r="CY248" i="1" s="1"/>
  <c r="CY252" i="1" s="1"/>
  <c r="CY257" i="1" s="1"/>
  <c r="CY246" i="1"/>
  <c r="CY247" i="1"/>
  <c r="FD248" i="1"/>
  <c r="FD252" i="1" s="1"/>
  <c r="FD257" i="1" s="1"/>
  <c r="CD248" i="1"/>
  <c r="CD252" i="1" s="1"/>
  <c r="CD257" i="1" s="1"/>
  <c r="CD258" i="1" s="1"/>
  <c r="BL258" i="1"/>
  <c r="D231" i="2"/>
  <c r="I41" i="2" s="1"/>
  <c r="Q258" i="1"/>
  <c r="CR248" i="1"/>
  <c r="CR252" i="1" s="1"/>
  <c r="CR257" i="1" s="1"/>
  <c r="E200" i="1"/>
  <c r="E228" i="1" s="1"/>
  <c r="AU248" i="1"/>
  <c r="AU252" i="1" s="1"/>
  <c r="AU257" i="1" s="1"/>
  <c r="DC258" i="1"/>
  <c r="FU248" i="1"/>
  <c r="FU252" i="1" s="1"/>
  <c r="FU257" i="1" s="1"/>
  <c r="AO256" i="1"/>
  <c r="AO238" i="1"/>
  <c r="AO244" i="1"/>
  <c r="AO246" i="1"/>
  <c r="AO247" i="1"/>
  <c r="Z258" i="1"/>
  <c r="EY256" i="1"/>
  <c r="EY238" i="1"/>
  <c r="EY244" i="1"/>
  <c r="EY248" i="1" s="1"/>
  <c r="EY252" i="1" s="1"/>
  <c r="EY257" i="1" s="1"/>
  <c r="EY246" i="1"/>
  <c r="EY247" i="1"/>
  <c r="DL238" i="1"/>
  <c r="DL256" i="1"/>
  <c r="DL246" i="1"/>
  <c r="DL247" i="1"/>
  <c r="DL244" i="1"/>
  <c r="L238" i="1"/>
  <c r="L256" i="1"/>
  <c r="L244" i="1"/>
  <c r="L246" i="1"/>
  <c r="L247" i="1"/>
  <c r="CZ238" i="1"/>
  <c r="CZ256" i="1"/>
  <c r="CZ246" i="1"/>
  <c r="CZ247" i="1"/>
  <c r="CZ244" i="1"/>
  <c r="EI256" i="1"/>
  <c r="EI238" i="1"/>
  <c r="EI247" i="1"/>
  <c r="EI246" i="1"/>
  <c r="EI244" i="1"/>
  <c r="AP256" i="1"/>
  <c r="AP238" i="1"/>
  <c r="AP244" i="1"/>
  <c r="AP246" i="1"/>
  <c r="AP247" i="1"/>
  <c r="CK256" i="1"/>
  <c r="CK238" i="1"/>
  <c r="CK244" i="1"/>
  <c r="CK246" i="1"/>
  <c r="CK247" i="1"/>
  <c r="C154" i="2"/>
  <c r="C156" i="2" s="1"/>
  <c r="C218" i="2" s="1"/>
  <c r="C152" i="2"/>
  <c r="CM256" i="1"/>
  <c r="CM238" i="1"/>
  <c r="CM244" i="1"/>
  <c r="CM246" i="1"/>
  <c r="CM247" i="1"/>
  <c r="DP288" i="1"/>
  <c r="DP263" i="1"/>
  <c r="DP269" i="1" s="1"/>
  <c r="DP272" i="1" s="1"/>
  <c r="AM256" i="1"/>
  <c r="AM238" i="1"/>
  <c r="AM244" i="1"/>
  <c r="AM248" i="1" s="1"/>
  <c r="AM252" i="1" s="1"/>
  <c r="AM257" i="1" s="1"/>
  <c r="AM246" i="1"/>
  <c r="AM247" i="1"/>
  <c r="BN248" i="1"/>
  <c r="BN252" i="1" s="1"/>
  <c r="BN257" i="1" s="1"/>
  <c r="BN258" i="1" s="1"/>
  <c r="E156" i="1"/>
  <c r="E158" i="1" s="1"/>
  <c r="E160" i="1" s="1"/>
  <c r="E222" i="1" s="1"/>
  <c r="E223" i="1" s="1"/>
  <c r="FD258" i="1"/>
  <c r="DZ256" i="1"/>
  <c r="DZ238" i="1"/>
  <c r="DZ247" i="1"/>
  <c r="DZ244" i="1"/>
  <c r="DZ248" i="1" s="1"/>
  <c r="DZ252" i="1" s="1"/>
  <c r="DZ257" i="1" s="1"/>
  <c r="DZ246" i="1"/>
  <c r="FR258" i="1"/>
  <c r="AZ258" i="1"/>
  <c r="FM256" i="1"/>
  <c r="FM238" i="1"/>
  <c r="FM244" i="1"/>
  <c r="FM248" i="1" s="1"/>
  <c r="FM252" i="1" s="1"/>
  <c r="FM257" i="1" s="1"/>
  <c r="FM246" i="1"/>
  <c r="FM247" i="1"/>
  <c r="BW256" i="1"/>
  <c r="BW238" i="1"/>
  <c r="BW244" i="1"/>
  <c r="BW246" i="1"/>
  <c r="BW247" i="1"/>
  <c r="ED256" i="1"/>
  <c r="ED238" i="1"/>
  <c r="ED244" i="1"/>
  <c r="ED246" i="1"/>
  <c r="ED247" i="1"/>
  <c r="EC258" i="1"/>
  <c r="BC238" i="1"/>
  <c r="BC256" i="1"/>
  <c r="BC246" i="1"/>
  <c r="BC247" i="1"/>
  <c r="BC244" i="1"/>
  <c r="BC248" i="1" s="1"/>
  <c r="BC252" i="1" s="1"/>
  <c r="BC257" i="1" s="1"/>
  <c r="Y258" i="1"/>
  <c r="EB256" i="1"/>
  <c r="EB238" i="1"/>
  <c r="EB244" i="1"/>
  <c r="EB248" i="1" s="1"/>
  <c r="EB252" i="1" s="1"/>
  <c r="EB257" i="1" s="1"/>
  <c r="EB246" i="1"/>
  <c r="EB247" i="1"/>
  <c r="EU238" i="1"/>
  <c r="EU256" i="1"/>
  <c r="EU246" i="1"/>
  <c r="EU244" i="1"/>
  <c r="EU248" i="1" s="1"/>
  <c r="EU252" i="1" s="1"/>
  <c r="EU257" i="1" s="1"/>
  <c r="EU247" i="1"/>
  <c r="BS256" i="1"/>
  <c r="BS238" i="1"/>
  <c r="BS247" i="1"/>
  <c r="BS244" i="1"/>
  <c r="BS248" i="1" s="1"/>
  <c r="BS252" i="1" s="1"/>
  <c r="BS257" i="1" s="1"/>
  <c r="BS246" i="1"/>
  <c r="AH256" i="1"/>
  <c r="AH238" i="1"/>
  <c r="AH247" i="1"/>
  <c r="AH244" i="1"/>
  <c r="AH248" i="1" s="1"/>
  <c r="AH252" i="1" s="1"/>
  <c r="AH257" i="1" s="1"/>
  <c r="AH246" i="1"/>
  <c r="EL256" i="1"/>
  <c r="EL238" i="1"/>
  <c r="EL247" i="1"/>
  <c r="EL244" i="1"/>
  <c r="EL246" i="1"/>
  <c r="CC256" i="1"/>
  <c r="CC258" i="1" s="1"/>
  <c r="CC238" i="1"/>
  <c r="CC246" i="1"/>
  <c r="CC247" i="1"/>
  <c r="CC244" i="1"/>
  <c r="CC248" i="1" s="1"/>
  <c r="CC252" i="1" s="1"/>
  <c r="CC257" i="1" s="1"/>
  <c r="ER288" i="1"/>
  <c r="ER263" i="1"/>
  <c r="ER269" i="1" s="1"/>
  <c r="ER272" i="1" s="1"/>
  <c r="AU258" i="1"/>
  <c r="EA256" i="1"/>
  <c r="EA238" i="1"/>
  <c r="EA246" i="1"/>
  <c r="EA247" i="1"/>
  <c r="EA244" i="1"/>
  <c r="DY248" i="1"/>
  <c r="DY252" i="1" s="1"/>
  <c r="DY257" i="1" s="1"/>
  <c r="DY258" i="1" s="1"/>
  <c r="F238" i="1"/>
  <c r="F256" i="1"/>
  <c r="F247" i="1"/>
  <c r="F246" i="1"/>
  <c r="F244" i="1"/>
  <c r="H29" i="2"/>
  <c r="C163" i="2"/>
  <c r="BZ238" i="1"/>
  <c r="BZ256" i="1"/>
  <c r="BZ258" i="1" s="1"/>
  <c r="BZ244" i="1"/>
  <c r="BZ248" i="1" s="1"/>
  <c r="BZ252" i="1" s="1"/>
  <c r="BZ257" i="1" s="1"/>
  <c r="BZ246" i="1"/>
  <c r="BZ247" i="1"/>
  <c r="BJ256" i="1"/>
  <c r="BJ238" i="1"/>
  <c r="BJ244" i="1"/>
  <c r="BJ246" i="1"/>
  <c r="BJ247" i="1"/>
  <c r="CH256" i="1"/>
  <c r="CH238" i="1"/>
  <c r="CH244" i="1"/>
  <c r="CH246" i="1"/>
  <c r="CH247" i="1"/>
  <c r="FU258" i="1"/>
  <c r="X256" i="1"/>
  <c r="X238" i="1"/>
  <c r="X247" i="1"/>
  <c r="X244" i="1"/>
  <c r="X246" i="1"/>
  <c r="CG288" i="1"/>
  <c r="CG263" i="1"/>
  <c r="CG269" i="1" s="1"/>
  <c r="CG272" i="1" s="1"/>
  <c r="EH256" i="1"/>
  <c r="EH238" i="1"/>
  <c r="EH247" i="1"/>
  <c r="EH246" i="1"/>
  <c r="EH244" i="1"/>
  <c r="FI256" i="1"/>
  <c r="FI238" i="1"/>
  <c r="FI247" i="1"/>
  <c r="FI246" i="1"/>
  <c r="FI244" i="1"/>
  <c r="FI248" i="1" s="1"/>
  <c r="FI252" i="1" s="1"/>
  <c r="FI257" i="1" s="1"/>
  <c r="FV256" i="1"/>
  <c r="FV238" i="1"/>
  <c r="FV247" i="1"/>
  <c r="FV244" i="1"/>
  <c r="FV246" i="1"/>
  <c r="EJ238" i="1"/>
  <c r="EJ256" i="1"/>
  <c r="EJ246" i="1"/>
  <c r="EJ247" i="1"/>
  <c r="EJ244" i="1"/>
  <c r="EJ248" i="1" s="1"/>
  <c r="EJ252" i="1" s="1"/>
  <c r="EJ257" i="1" s="1"/>
  <c r="DH256" i="1"/>
  <c r="DH238" i="1"/>
  <c r="DH246" i="1"/>
  <c r="DH247" i="1"/>
  <c r="DH244" i="1"/>
  <c r="DS256" i="1"/>
  <c r="DS238" i="1"/>
  <c r="DS244" i="1"/>
  <c r="DS248" i="1" s="1"/>
  <c r="DS252" i="1" s="1"/>
  <c r="DS257" i="1" s="1"/>
  <c r="DS246" i="1"/>
  <c r="DS247" i="1"/>
  <c r="FP256" i="1"/>
  <c r="FP238" i="1"/>
  <c r="FP246" i="1"/>
  <c r="FP247" i="1"/>
  <c r="FP244" i="1"/>
  <c r="DN256" i="1"/>
  <c r="DN238" i="1"/>
  <c r="DN244" i="1"/>
  <c r="DN246" i="1"/>
  <c r="DN247" i="1"/>
  <c r="DO256" i="1"/>
  <c r="DO238" i="1"/>
  <c r="DO244" i="1"/>
  <c r="DO246" i="1"/>
  <c r="DO247" i="1"/>
  <c r="FA238" i="1"/>
  <c r="FA256" i="1"/>
  <c r="FA244" i="1"/>
  <c r="FA248" i="1" s="1"/>
  <c r="FA252" i="1" s="1"/>
  <c r="FA257" i="1" s="1"/>
  <c r="FA246" i="1"/>
  <c r="FA247" i="1"/>
  <c r="CQ288" i="1"/>
  <c r="CQ263" i="1"/>
  <c r="CQ269" i="1" s="1"/>
  <c r="CQ272" i="1" s="1"/>
  <c r="W256" i="1"/>
  <c r="W238" i="1"/>
  <c r="W244" i="1"/>
  <c r="W248" i="1" s="1"/>
  <c r="W252" i="1" s="1"/>
  <c r="W257" i="1" s="1"/>
  <c r="W246" i="1"/>
  <c r="W247" i="1"/>
  <c r="D161" i="2"/>
  <c r="D144" i="2"/>
  <c r="D122" i="2"/>
  <c r="D217" i="2" s="1"/>
  <c r="AG256" i="1"/>
  <c r="AG238" i="1"/>
  <c r="AG246" i="1"/>
  <c r="AG244" i="1"/>
  <c r="AG247" i="1"/>
  <c r="C235" i="1"/>
  <c r="FZ235" i="1" s="1"/>
  <c r="FZ208" i="1"/>
  <c r="DV248" i="1"/>
  <c r="DV252" i="1" s="1"/>
  <c r="DV257" i="1" s="1"/>
  <c r="AB256" i="1"/>
  <c r="AB238" i="1"/>
  <c r="AB247" i="1"/>
  <c r="AB246" i="1"/>
  <c r="AB244" i="1"/>
  <c r="DE248" i="1"/>
  <c r="DE252" i="1" s="1"/>
  <c r="DE257" i="1" s="1"/>
  <c r="EE256" i="1"/>
  <c r="EE238" i="1"/>
  <c r="EE244" i="1"/>
  <c r="EE246" i="1"/>
  <c r="EE247" i="1"/>
  <c r="CS258" i="1"/>
  <c r="AJ256" i="1"/>
  <c r="AJ238" i="1"/>
  <c r="AJ246" i="1"/>
  <c r="AJ247" i="1"/>
  <c r="AJ244" i="1"/>
  <c r="CV248" i="1"/>
  <c r="CV252" i="1" s="1"/>
  <c r="CV257" i="1" s="1"/>
  <c r="CV258" i="1" s="1"/>
  <c r="CJ258" i="1"/>
  <c r="AA256" i="1"/>
  <c r="AA238" i="1"/>
  <c r="AA244" i="1"/>
  <c r="AA246" i="1"/>
  <c r="AA247" i="1"/>
  <c r="CR258" i="1"/>
  <c r="AQ256" i="1"/>
  <c r="AQ238" i="1"/>
  <c r="AQ244" i="1"/>
  <c r="AQ248" i="1" s="1"/>
  <c r="AQ252" i="1" s="1"/>
  <c r="AQ257" i="1" s="1"/>
  <c r="AQ246" i="1"/>
  <c r="AQ247" i="1"/>
  <c r="DG258" i="1"/>
  <c r="BT248" i="1"/>
  <c r="BT252" i="1" s="1"/>
  <c r="BT257" i="1" s="1"/>
  <c r="BT258" i="1" s="1"/>
  <c r="EP258" i="1"/>
  <c r="DA248" i="1"/>
  <c r="DA252" i="1" s="1"/>
  <c r="DA257" i="1" s="1"/>
  <c r="DA258" i="1" s="1"/>
  <c r="DX248" i="1"/>
  <c r="DX252" i="1" s="1"/>
  <c r="DX257" i="1" s="1"/>
  <c r="DX258" i="1" s="1"/>
  <c r="DV258" i="1"/>
  <c r="DE258" i="1"/>
  <c r="CA258" i="1"/>
  <c r="CI256" i="1"/>
  <c r="CI238" i="1"/>
  <c r="CI244" i="1"/>
  <c r="CI246" i="1"/>
  <c r="CI247" i="1"/>
  <c r="CU248" i="1"/>
  <c r="CU252" i="1" s="1"/>
  <c r="CU257" i="1" s="1"/>
  <c r="BK238" i="1"/>
  <c r="BK256" i="1"/>
  <c r="BK246" i="1"/>
  <c r="BK244" i="1"/>
  <c r="BK248" i="1" s="1"/>
  <c r="BK252" i="1" s="1"/>
  <c r="BK257" i="1" s="1"/>
  <c r="BK247" i="1"/>
  <c r="D256" i="1"/>
  <c r="D238" i="1"/>
  <c r="D244" i="1"/>
  <c r="D248" i="1" s="1"/>
  <c r="D252" i="1" s="1"/>
  <c r="D257" i="1" s="1"/>
  <c r="D246" i="1"/>
  <c r="D247" i="1"/>
  <c r="EF256" i="1"/>
  <c r="EF238" i="1"/>
  <c r="EF247" i="1"/>
  <c r="EF246" i="1"/>
  <c r="EF244" i="1"/>
  <c r="DJ238" i="1"/>
  <c r="DJ256" i="1"/>
  <c r="DJ244" i="1"/>
  <c r="DJ246" i="1"/>
  <c r="DJ247" i="1"/>
  <c r="BR256" i="1"/>
  <c r="BR238" i="1"/>
  <c r="BR247" i="1"/>
  <c r="BR244" i="1"/>
  <c r="BR246" i="1"/>
  <c r="FN256" i="1"/>
  <c r="FN238" i="1"/>
  <c r="FN244" i="1"/>
  <c r="FN248" i="1" s="1"/>
  <c r="FN252" i="1" s="1"/>
  <c r="FN257" i="1" s="1"/>
  <c r="FN246" i="1"/>
  <c r="FN247" i="1"/>
  <c r="DA288" i="1" l="1"/>
  <c r="DA263" i="1"/>
  <c r="DA269" i="1" s="1"/>
  <c r="DA272" i="1" s="1"/>
  <c r="DY288" i="1"/>
  <c r="DY263" i="1"/>
  <c r="DY269" i="1" s="1"/>
  <c r="DY272" i="1" s="1"/>
  <c r="BT288" i="1"/>
  <c r="BT263" i="1"/>
  <c r="BT269" i="1" s="1"/>
  <c r="BT272" i="1" s="1"/>
  <c r="CD288" i="1"/>
  <c r="CD263" i="1"/>
  <c r="CD269" i="1" s="1"/>
  <c r="CD272" i="1" s="1"/>
  <c r="CV288" i="1"/>
  <c r="CV263" i="1"/>
  <c r="CV269" i="1" s="1"/>
  <c r="CV272" i="1" s="1"/>
  <c r="E226" i="1"/>
  <c r="E231" i="1" s="1"/>
  <c r="E236" i="1" s="1"/>
  <c r="E337" i="1"/>
  <c r="E336" i="1" s="1"/>
  <c r="AW288" i="1"/>
  <c r="AW263" i="1"/>
  <c r="AW269" i="1" s="1"/>
  <c r="AW272" i="1" s="1"/>
  <c r="BN288" i="1"/>
  <c r="BN263" i="1"/>
  <c r="BN269" i="1" s="1"/>
  <c r="BN272" i="1" s="1"/>
  <c r="AN288" i="1"/>
  <c r="AN263" i="1"/>
  <c r="AN269" i="1" s="1"/>
  <c r="AN272" i="1" s="1"/>
  <c r="DX288" i="1"/>
  <c r="DX263" i="1"/>
  <c r="DX269" i="1" s="1"/>
  <c r="DX272" i="1" s="1"/>
  <c r="DR288" i="1"/>
  <c r="DR263" i="1"/>
  <c r="DR269" i="1" s="1"/>
  <c r="DR272" i="1" s="1"/>
  <c r="DJ248" i="1"/>
  <c r="DJ252" i="1" s="1"/>
  <c r="DJ257" i="1" s="1"/>
  <c r="DJ258" i="1" s="1"/>
  <c r="D258" i="1"/>
  <c r="CA288" i="1"/>
  <c r="CA263" i="1"/>
  <c r="CA269" i="1" s="1"/>
  <c r="CA272" i="1" s="1"/>
  <c r="AQ258" i="1"/>
  <c r="DN248" i="1"/>
  <c r="DN252" i="1" s="1"/>
  <c r="DN257" i="1" s="1"/>
  <c r="DS258" i="1"/>
  <c r="FV248" i="1"/>
  <c r="FV252" i="1" s="1"/>
  <c r="FV257" i="1" s="1"/>
  <c r="FV258" i="1" s="1"/>
  <c r="CH248" i="1"/>
  <c r="CH252" i="1" s="1"/>
  <c r="CH257" i="1" s="1"/>
  <c r="EB258" i="1"/>
  <c r="ED248" i="1"/>
  <c r="ED252" i="1" s="1"/>
  <c r="ED257" i="1" s="1"/>
  <c r="FM258" i="1"/>
  <c r="EI248" i="1"/>
  <c r="EI252" i="1" s="1"/>
  <c r="EI257" i="1" s="1"/>
  <c r="L248" i="1"/>
  <c r="L252" i="1" s="1"/>
  <c r="L257" i="1" s="1"/>
  <c r="L258" i="1" s="1"/>
  <c r="EY258" i="1"/>
  <c r="CY258" i="1"/>
  <c r="FB258" i="1"/>
  <c r="BA248" i="1"/>
  <c r="BA252" i="1" s="1"/>
  <c r="BA257" i="1" s="1"/>
  <c r="DF248" i="1"/>
  <c r="DF252" i="1" s="1"/>
  <c r="DF257" i="1" s="1"/>
  <c r="EN258" i="1"/>
  <c r="ES258" i="1"/>
  <c r="BI248" i="1"/>
  <c r="BI252" i="1" s="1"/>
  <c r="BI257" i="1" s="1"/>
  <c r="DQ258" i="1"/>
  <c r="EX248" i="1"/>
  <c r="EX252" i="1" s="1"/>
  <c r="EX257" i="1" s="1"/>
  <c r="CN248" i="1"/>
  <c r="CN252" i="1" s="1"/>
  <c r="CN257" i="1" s="1"/>
  <c r="BB248" i="1"/>
  <c r="BB252" i="1" s="1"/>
  <c r="BB257" i="1" s="1"/>
  <c r="BB258" i="1" s="1"/>
  <c r="BO248" i="1"/>
  <c r="BO252" i="1" s="1"/>
  <c r="BO257" i="1" s="1"/>
  <c r="EV248" i="1"/>
  <c r="EV252" i="1" s="1"/>
  <c r="EV257" i="1" s="1"/>
  <c r="EV258" i="1" s="1"/>
  <c r="DE288" i="1"/>
  <c r="DE263" i="1"/>
  <c r="DE269" i="1" s="1"/>
  <c r="DE272" i="1" s="1"/>
  <c r="CR288" i="1"/>
  <c r="CR263" i="1"/>
  <c r="CR269" i="1" s="1"/>
  <c r="CR272" i="1" s="1"/>
  <c r="I34" i="2"/>
  <c r="DH248" i="1"/>
  <c r="DH252" i="1" s="1"/>
  <c r="DH257" i="1" s="1"/>
  <c r="C220" i="2"/>
  <c r="H37" i="2" s="1"/>
  <c r="H30" i="2"/>
  <c r="EL248" i="1"/>
  <c r="EL252" i="1" s="1"/>
  <c r="EL257" i="1" s="1"/>
  <c r="EL258" i="1" s="1"/>
  <c r="Y288" i="1"/>
  <c r="Y263" i="1"/>
  <c r="Y269" i="1" s="1"/>
  <c r="Y272" i="1" s="1"/>
  <c r="AZ288" i="1"/>
  <c r="AZ263" i="1"/>
  <c r="AZ269" i="1" s="1"/>
  <c r="AZ272" i="1" s="1"/>
  <c r="H35" i="2"/>
  <c r="C219" i="2"/>
  <c r="Z263" i="1"/>
  <c r="Z269" i="1" s="1"/>
  <c r="Z272" i="1" s="1"/>
  <c r="Z288" i="1"/>
  <c r="Q288" i="1"/>
  <c r="Q263" i="1"/>
  <c r="Q269" i="1" s="1"/>
  <c r="Q272" i="1" s="1"/>
  <c r="CB258" i="1"/>
  <c r="DK248" i="1"/>
  <c r="DK252" i="1" s="1"/>
  <c r="DK257" i="1" s="1"/>
  <c r="BA258" i="1"/>
  <c r="FK248" i="1"/>
  <c r="FK252" i="1" s="1"/>
  <c r="FK257" i="1" s="1"/>
  <c r="BF248" i="1"/>
  <c r="BF252" i="1" s="1"/>
  <c r="BF257" i="1" s="1"/>
  <c r="FX248" i="1"/>
  <c r="FX252" i="1" s="1"/>
  <c r="FX257" i="1" s="1"/>
  <c r="CW258" i="1"/>
  <c r="O248" i="1"/>
  <c r="O252" i="1" s="1"/>
  <c r="O257" i="1" s="1"/>
  <c r="BI258" i="1"/>
  <c r="AX248" i="1"/>
  <c r="AX252" i="1" s="1"/>
  <c r="AX257" i="1" s="1"/>
  <c r="AX258" i="1" s="1"/>
  <c r="P258" i="1"/>
  <c r="EK258" i="1"/>
  <c r="BZ288" i="1"/>
  <c r="BZ263" i="1"/>
  <c r="BZ269" i="1" s="1"/>
  <c r="BZ272" i="1" s="1"/>
  <c r="CU288" i="1"/>
  <c r="CU263" i="1"/>
  <c r="CU269" i="1" s="1"/>
  <c r="CU272" i="1" s="1"/>
  <c r="DV288" i="1"/>
  <c r="DV263" i="1"/>
  <c r="DV269" i="1" s="1"/>
  <c r="DV272" i="1" s="1"/>
  <c r="CS288" i="1"/>
  <c r="CS263" i="1"/>
  <c r="CS269" i="1" s="1"/>
  <c r="CS272" i="1" s="1"/>
  <c r="D148" i="2"/>
  <c r="D150" i="2" s="1"/>
  <c r="DN258" i="1"/>
  <c r="CG325" i="1"/>
  <c r="CG289" i="1"/>
  <c r="CG291" i="1" s="1"/>
  <c r="CG299" i="1" s="1"/>
  <c r="CG302" i="1" s="1"/>
  <c r="CG280" i="1"/>
  <c r="CG284" i="1" s="1"/>
  <c r="CH258" i="1"/>
  <c r="AU288" i="1"/>
  <c r="AU263" i="1"/>
  <c r="AU269" i="1" s="1"/>
  <c r="AU272" i="1" s="1"/>
  <c r="BS258" i="1"/>
  <c r="ED258" i="1"/>
  <c r="FR288" i="1"/>
  <c r="FR263" i="1"/>
  <c r="FR269" i="1" s="1"/>
  <c r="FR272" i="1" s="1"/>
  <c r="BX288" i="1"/>
  <c r="BX263" i="1"/>
  <c r="BX269" i="1" s="1"/>
  <c r="BX272" i="1" s="1"/>
  <c r="AL258" i="1"/>
  <c r="DF258" i="1"/>
  <c r="FO248" i="1"/>
  <c r="FO252" i="1" s="1"/>
  <c r="FO257" i="1" s="1"/>
  <c r="FO258" i="1" s="1"/>
  <c r="AY248" i="1"/>
  <c r="AY252" i="1" s="1"/>
  <c r="AY257" i="1" s="1"/>
  <c r="O258" i="1"/>
  <c r="AS248" i="1"/>
  <c r="AS252" i="1" s="1"/>
  <c r="AS257" i="1" s="1"/>
  <c r="AS258" i="1" s="1"/>
  <c r="FF248" i="1"/>
  <c r="FF252" i="1" s="1"/>
  <c r="FF257" i="1" s="1"/>
  <c r="FH248" i="1"/>
  <c r="FH252" i="1" s="1"/>
  <c r="FH257" i="1" s="1"/>
  <c r="BQ258" i="1"/>
  <c r="BO258" i="1"/>
  <c r="AD248" i="1"/>
  <c r="AD252" i="1" s="1"/>
  <c r="AD257" i="1" s="1"/>
  <c r="AD258" i="1" s="1"/>
  <c r="CC288" i="1"/>
  <c r="CC263" i="1"/>
  <c r="CC269" i="1" s="1"/>
  <c r="CC272" i="1" s="1"/>
  <c r="EF248" i="1"/>
  <c r="EF252" i="1" s="1"/>
  <c r="EF257" i="1" s="1"/>
  <c r="FA258" i="1"/>
  <c r="FP248" i="1"/>
  <c r="FP252" i="1" s="1"/>
  <c r="FP257" i="1" s="1"/>
  <c r="CG295" i="1"/>
  <c r="CG81" i="1"/>
  <c r="CG337" i="1"/>
  <c r="CG336" i="1" s="1"/>
  <c r="F248" i="1"/>
  <c r="F252" i="1" s="1"/>
  <c r="F257" i="1" s="1"/>
  <c r="F258" i="1" s="1"/>
  <c r="ER325" i="1"/>
  <c r="ER289" i="1"/>
  <c r="ER291" i="1" s="1"/>
  <c r="ER299" i="1" s="1"/>
  <c r="ER302" i="1" s="1"/>
  <c r="ER280" i="1"/>
  <c r="ER284" i="1" s="1"/>
  <c r="DL248" i="1"/>
  <c r="DL252" i="1" s="1"/>
  <c r="DL257" i="1" s="1"/>
  <c r="BM258" i="1"/>
  <c r="FX258" i="1"/>
  <c r="M248" i="1"/>
  <c r="M252" i="1" s="1"/>
  <c r="M257" i="1" s="1"/>
  <c r="M258" i="1" s="1"/>
  <c r="AY258" i="1"/>
  <c r="K248" i="1"/>
  <c r="K252" i="1" s="1"/>
  <c r="K257" i="1" s="1"/>
  <c r="BH248" i="1"/>
  <c r="BH252" i="1" s="1"/>
  <c r="BH257" i="1" s="1"/>
  <c r="FF258" i="1"/>
  <c r="CL248" i="1"/>
  <c r="CL252" i="1" s="1"/>
  <c r="CL257" i="1" s="1"/>
  <c r="EX258" i="1"/>
  <c r="CN258" i="1"/>
  <c r="BE248" i="1"/>
  <c r="BE252" i="1" s="1"/>
  <c r="BE257" i="1" s="1"/>
  <c r="FW248" i="1"/>
  <c r="FW252" i="1" s="1"/>
  <c r="FW257" i="1" s="1"/>
  <c r="BV248" i="1"/>
  <c r="BV252" i="1" s="1"/>
  <c r="BV257" i="1" s="1"/>
  <c r="FN258" i="1"/>
  <c r="BK258" i="1"/>
  <c r="AA248" i="1"/>
  <c r="AA252" i="1" s="1"/>
  <c r="AA257" i="1" s="1"/>
  <c r="D162" i="2"/>
  <c r="I28" i="2"/>
  <c r="ER295" i="1"/>
  <c r="ER81" i="1"/>
  <c r="ER337" i="1"/>
  <c r="ER336" i="1" s="1"/>
  <c r="AM258" i="1"/>
  <c r="CK248" i="1"/>
  <c r="CK252" i="1" s="1"/>
  <c r="CK257" i="1" s="1"/>
  <c r="EI258" i="1"/>
  <c r="AO248" i="1"/>
  <c r="AO252" i="1" s="1"/>
  <c r="AO257" i="1" s="1"/>
  <c r="AO258" i="1" s="1"/>
  <c r="DK258" i="1"/>
  <c r="EG258" i="1"/>
  <c r="BF258" i="1"/>
  <c r="BH258" i="1"/>
  <c r="FH258" i="1"/>
  <c r="BP258" i="1"/>
  <c r="FL248" i="1"/>
  <c r="FL252" i="1" s="1"/>
  <c r="FL257" i="1" s="1"/>
  <c r="T258" i="1"/>
  <c r="EP263" i="1"/>
  <c r="EP269" i="1" s="1"/>
  <c r="EP272" i="1" s="1"/>
  <c r="EP288" i="1"/>
  <c r="EE248" i="1"/>
  <c r="EE252" i="1" s="1"/>
  <c r="EE257" i="1" s="1"/>
  <c r="EE258" i="1" s="1"/>
  <c r="DH258" i="1"/>
  <c r="X248" i="1"/>
  <c r="X252" i="1" s="1"/>
  <c r="X257" i="1" s="1"/>
  <c r="X258" i="1" s="1"/>
  <c r="BJ248" i="1"/>
  <c r="BJ252" i="1" s="1"/>
  <c r="BJ257" i="1" s="1"/>
  <c r="BC258" i="1"/>
  <c r="BW248" i="1"/>
  <c r="BW252" i="1" s="1"/>
  <c r="BW257" i="1" s="1"/>
  <c r="BW258" i="1" s="1"/>
  <c r="DP325" i="1"/>
  <c r="DP289" i="1"/>
  <c r="DP274" i="1"/>
  <c r="DP280" i="1"/>
  <c r="DP284" i="1" s="1"/>
  <c r="CZ248" i="1"/>
  <c r="CZ252" i="1" s="1"/>
  <c r="CZ257" i="1" s="1"/>
  <c r="CZ258" i="1" s="1"/>
  <c r="AE248" i="1"/>
  <c r="AE252" i="1" s="1"/>
  <c r="AE257" i="1" s="1"/>
  <c r="BG248" i="1"/>
  <c r="BG252" i="1" s="1"/>
  <c r="BG257" i="1" s="1"/>
  <c r="BG258" i="1" s="1"/>
  <c r="FK258" i="1"/>
  <c r="AR248" i="1"/>
  <c r="AR252" i="1" s="1"/>
  <c r="AR257" i="1" s="1"/>
  <c r="AR258" i="1" s="1"/>
  <c r="FS288" i="1"/>
  <c r="FS263" i="1"/>
  <c r="FS269" i="1" s="1"/>
  <c r="FS272" i="1" s="1"/>
  <c r="H248" i="1"/>
  <c r="H252" i="1" s="1"/>
  <c r="H257" i="1" s="1"/>
  <c r="H258" i="1" s="1"/>
  <c r="FJ248" i="1"/>
  <c r="FJ252" i="1" s="1"/>
  <c r="FJ257" i="1" s="1"/>
  <c r="FJ258" i="1" s="1"/>
  <c r="AT248" i="1"/>
  <c r="AT252" i="1" s="1"/>
  <c r="AT257" i="1" s="1"/>
  <c r="DU258" i="1"/>
  <c r="FC248" i="1"/>
  <c r="FC252" i="1" s="1"/>
  <c r="FC257" i="1" s="1"/>
  <c r="FW258" i="1"/>
  <c r="DM248" i="1"/>
  <c r="DM252" i="1" s="1"/>
  <c r="DM257" i="1" s="1"/>
  <c r="CQ295" i="1"/>
  <c r="CQ81" i="1"/>
  <c r="BR248" i="1"/>
  <c r="BR252" i="1" s="1"/>
  <c r="BR257" i="1" s="1"/>
  <c r="BR258" i="1" s="1"/>
  <c r="AA258" i="1"/>
  <c r="EU258" i="1"/>
  <c r="DP295" i="1"/>
  <c r="DP291" i="1"/>
  <c r="DP299" i="1" s="1"/>
  <c r="DP302" i="1" s="1"/>
  <c r="DP81" i="1"/>
  <c r="DP337" i="1"/>
  <c r="DP336" i="1" s="1"/>
  <c r="CK258" i="1"/>
  <c r="DL258" i="1"/>
  <c r="BL288" i="1"/>
  <c r="BL263" i="1"/>
  <c r="BL269" i="1" s="1"/>
  <c r="BL272" i="1" s="1"/>
  <c r="AE258" i="1"/>
  <c r="EM258" i="1"/>
  <c r="AI288" i="1"/>
  <c r="AI263" i="1"/>
  <c r="AI269" i="1" s="1"/>
  <c r="AI272" i="1" s="1"/>
  <c r="FC258" i="1"/>
  <c r="FL258" i="1"/>
  <c r="EF258" i="1"/>
  <c r="DG263" i="1"/>
  <c r="DG269" i="1" s="1"/>
  <c r="DG272" i="1" s="1"/>
  <c r="DG288" i="1"/>
  <c r="CJ288" i="1"/>
  <c r="CJ263" i="1"/>
  <c r="CJ269" i="1" s="1"/>
  <c r="CJ272" i="1" s="1"/>
  <c r="DO248" i="1"/>
  <c r="DO252" i="1" s="1"/>
  <c r="DO257" i="1" s="1"/>
  <c r="DO258" i="1" s="1"/>
  <c r="FP258" i="1"/>
  <c r="BJ258" i="1"/>
  <c r="DZ258" i="1"/>
  <c r="AV248" i="1"/>
  <c r="AV252" i="1" s="1"/>
  <c r="AV257" i="1" s="1"/>
  <c r="AV258" i="1" s="1"/>
  <c r="DD248" i="1"/>
  <c r="DD252" i="1" s="1"/>
  <c r="DD257" i="1" s="1"/>
  <c r="DD258" i="1" s="1"/>
  <c r="S248" i="1"/>
  <c r="S252" i="1" s="1"/>
  <c r="S257" i="1" s="1"/>
  <c r="AK248" i="1"/>
  <c r="AK252" i="1" s="1"/>
  <c r="AK257" i="1" s="1"/>
  <c r="AK258" i="1" s="1"/>
  <c r="V248" i="1"/>
  <c r="V252" i="1" s="1"/>
  <c r="V257" i="1" s="1"/>
  <c r="V258" i="1" s="1"/>
  <c r="CF248" i="1"/>
  <c r="CF252" i="1" s="1"/>
  <c r="CF257" i="1" s="1"/>
  <c r="J258" i="1"/>
  <c r="K258" i="1"/>
  <c r="BY248" i="1"/>
  <c r="BY252" i="1" s="1"/>
  <c r="BY257" i="1" s="1"/>
  <c r="CL258" i="1"/>
  <c r="BE258" i="1"/>
  <c r="N248" i="1"/>
  <c r="N252" i="1" s="1"/>
  <c r="N257" i="1" s="1"/>
  <c r="N258" i="1" s="1"/>
  <c r="FE258" i="1"/>
  <c r="BV258" i="1"/>
  <c r="FI258" i="1"/>
  <c r="FD288" i="1"/>
  <c r="FD263" i="1"/>
  <c r="FD269" i="1" s="1"/>
  <c r="FD272" i="1" s="1"/>
  <c r="DC288" i="1"/>
  <c r="DC263" i="1"/>
  <c r="DC269" i="1" s="1"/>
  <c r="DC272" i="1" s="1"/>
  <c r="S258" i="1"/>
  <c r="DI248" i="1"/>
  <c r="DI252" i="1" s="1"/>
  <c r="DI257" i="1" s="1"/>
  <c r="DI258" i="1" s="1"/>
  <c r="R248" i="1"/>
  <c r="R252" i="1" s="1"/>
  <c r="R257" i="1" s="1"/>
  <c r="EW248" i="1"/>
  <c r="EW252" i="1" s="1"/>
  <c r="EW257" i="1" s="1"/>
  <c r="EW258" i="1" s="1"/>
  <c r="U248" i="1"/>
  <c r="U252" i="1" s="1"/>
  <c r="U257" i="1" s="1"/>
  <c r="BY258" i="1"/>
  <c r="AT258" i="1"/>
  <c r="DW248" i="1"/>
  <c r="DW252" i="1" s="1"/>
  <c r="DW257" i="1" s="1"/>
  <c r="DW258" i="1" s="1"/>
  <c r="DT258" i="1"/>
  <c r="AP258" i="1"/>
  <c r="DB288" i="1"/>
  <c r="DB263" i="1"/>
  <c r="DB269" i="1" s="1"/>
  <c r="DB272" i="1" s="1"/>
  <c r="CI248" i="1"/>
  <c r="CI252" i="1" s="1"/>
  <c r="CI257" i="1" s="1"/>
  <c r="AJ248" i="1"/>
  <c r="AJ252" i="1" s="1"/>
  <c r="AJ257" i="1" s="1"/>
  <c r="AJ258" i="1" s="1"/>
  <c r="AB248" i="1"/>
  <c r="AB252" i="1" s="1"/>
  <c r="AB257" i="1" s="1"/>
  <c r="AB258" i="1" s="1"/>
  <c r="AG248" i="1"/>
  <c r="AG252" i="1" s="1"/>
  <c r="AG257" i="1" s="1"/>
  <c r="AG258" i="1" s="1"/>
  <c r="W258" i="1"/>
  <c r="EJ258" i="1"/>
  <c r="EH248" i="1"/>
  <c r="EH252" i="1" s="1"/>
  <c r="EH257" i="1" s="1"/>
  <c r="EH258" i="1" s="1"/>
  <c r="FU288" i="1"/>
  <c r="FU263" i="1"/>
  <c r="FU269" i="1" s="1"/>
  <c r="FU272" i="1" s="1"/>
  <c r="EA248" i="1"/>
  <c r="EA252" i="1" s="1"/>
  <c r="EA257" i="1" s="1"/>
  <c r="EA258" i="1" s="1"/>
  <c r="AH258" i="1"/>
  <c r="EC288" i="1"/>
  <c r="EC263" i="1"/>
  <c r="EC269" i="1" s="1"/>
  <c r="EC272" i="1" s="1"/>
  <c r="CM248" i="1"/>
  <c r="CM252" i="1" s="1"/>
  <c r="CM257" i="1" s="1"/>
  <c r="CM258" i="1" s="1"/>
  <c r="AP248" i="1"/>
  <c r="AP252" i="1" s="1"/>
  <c r="AP257" i="1" s="1"/>
  <c r="G248" i="1"/>
  <c r="G252" i="1" s="1"/>
  <c r="G257" i="1" s="1"/>
  <c r="I248" i="1"/>
  <c r="I252" i="1" s="1"/>
  <c r="I257" i="1" s="1"/>
  <c r="I258" i="1" s="1"/>
  <c r="CF258" i="1"/>
  <c r="R258" i="1"/>
  <c r="CT248" i="1"/>
  <c r="CT252" i="1" s="1"/>
  <c r="CT257" i="1" s="1"/>
  <c r="FQ258" i="1"/>
  <c r="FT248" i="1"/>
  <c r="FT252" i="1" s="1"/>
  <c r="FT257" i="1" s="1"/>
  <c r="FT258" i="1" s="1"/>
  <c r="EO248" i="1"/>
  <c r="EO252" i="1" s="1"/>
  <c r="EO257" i="1" s="1"/>
  <c r="EO258" i="1" s="1"/>
  <c r="CE258" i="1"/>
  <c r="EZ248" i="1"/>
  <c r="EZ252" i="1" s="1"/>
  <c r="EZ257" i="1" s="1"/>
  <c r="EZ258" i="1" s="1"/>
  <c r="DM258" i="1"/>
  <c r="ET258" i="1"/>
  <c r="CI258" i="1"/>
  <c r="CT258" i="1"/>
  <c r="CQ325" i="1"/>
  <c r="CQ289" i="1"/>
  <c r="CQ274" i="1"/>
  <c r="CQ280" i="1"/>
  <c r="CQ284" i="1" s="1"/>
  <c r="G258" i="1"/>
  <c r="CB248" i="1"/>
  <c r="CB252" i="1" s="1"/>
  <c r="CB257" i="1" s="1"/>
  <c r="BU288" i="1"/>
  <c r="BU263" i="1"/>
  <c r="BU269" i="1" s="1"/>
  <c r="BU272" i="1" s="1"/>
  <c r="CX248" i="1"/>
  <c r="CX252" i="1" s="1"/>
  <c r="CX257" i="1" s="1"/>
  <c r="CX258" i="1" s="1"/>
  <c r="CP288" i="1"/>
  <c r="CP263" i="1"/>
  <c r="CP269" i="1" s="1"/>
  <c r="CP272" i="1" s="1"/>
  <c r="C165" i="1"/>
  <c r="C166" i="1" s="1"/>
  <c r="C167" i="1" s="1"/>
  <c r="FZ122" i="1"/>
  <c r="FZ123" i="1" s="1"/>
  <c r="C126" i="1"/>
  <c r="C154" i="1"/>
  <c r="C191" i="1"/>
  <c r="C195" i="1" s="1"/>
  <c r="C197" i="1" s="1"/>
  <c r="CW248" i="1"/>
  <c r="CW252" i="1" s="1"/>
  <c r="CW257" i="1" s="1"/>
  <c r="U258" i="1"/>
  <c r="BD248" i="1"/>
  <c r="BD252" i="1" s="1"/>
  <c r="BD257" i="1" s="1"/>
  <c r="BD258" i="1" s="1"/>
  <c r="FG248" i="1"/>
  <c r="FG252" i="1" s="1"/>
  <c r="FG257" i="1" s="1"/>
  <c r="FG258" i="1" s="1"/>
  <c r="EQ258" i="1"/>
  <c r="AF248" i="1"/>
  <c r="AF252" i="1" s="1"/>
  <c r="AF257" i="1" s="1"/>
  <c r="AF258" i="1" s="1"/>
  <c r="CO258" i="1"/>
  <c r="AC248" i="1"/>
  <c r="AC252" i="1" s="1"/>
  <c r="AC257" i="1" s="1"/>
  <c r="AC258" i="1" s="1"/>
  <c r="EH288" i="1" l="1"/>
  <c r="EH263" i="1"/>
  <c r="EH269" i="1" s="1"/>
  <c r="EH272" i="1" s="1"/>
  <c r="H288" i="1"/>
  <c r="H263" i="1"/>
  <c r="H269" i="1" s="1"/>
  <c r="H272" i="1" s="1"/>
  <c r="AV288" i="1"/>
  <c r="AV263" i="1"/>
  <c r="AV269" i="1" s="1"/>
  <c r="AV272" i="1" s="1"/>
  <c r="EL288" i="1"/>
  <c r="EL263" i="1"/>
  <c r="EL269" i="1" s="1"/>
  <c r="EL272" i="1" s="1"/>
  <c r="DJ288" i="1"/>
  <c r="DJ263" i="1"/>
  <c r="DJ269" i="1" s="1"/>
  <c r="DJ272" i="1" s="1"/>
  <c r="DD288" i="1"/>
  <c r="DD263" i="1"/>
  <c r="DD269" i="1" s="1"/>
  <c r="DD272" i="1" s="1"/>
  <c r="BW263" i="1"/>
  <c r="BW269" i="1" s="1"/>
  <c r="BW272" i="1" s="1"/>
  <c r="BW288" i="1"/>
  <c r="AC288" i="1"/>
  <c r="AC263" i="1"/>
  <c r="AC269" i="1" s="1"/>
  <c r="AC272" i="1" s="1"/>
  <c r="I288" i="1"/>
  <c r="I263" i="1"/>
  <c r="I269" i="1" s="1"/>
  <c r="I272" i="1" s="1"/>
  <c r="N288" i="1"/>
  <c r="N263" i="1"/>
  <c r="N269" i="1" s="1"/>
  <c r="N272" i="1" s="1"/>
  <c r="M288" i="1"/>
  <c r="M263" i="1"/>
  <c r="M269" i="1" s="1"/>
  <c r="M272" i="1" s="1"/>
  <c r="FO288" i="1"/>
  <c r="FO263" i="1"/>
  <c r="FO269" i="1" s="1"/>
  <c r="FO272" i="1" s="1"/>
  <c r="BB288" i="1"/>
  <c r="BB263" i="1"/>
  <c r="BB269" i="1" s="1"/>
  <c r="BB272" i="1" s="1"/>
  <c r="AG288" i="1"/>
  <c r="AG263" i="1"/>
  <c r="AG269" i="1" s="1"/>
  <c r="AG272" i="1" s="1"/>
  <c r="EW288" i="1"/>
  <c r="EW263" i="1"/>
  <c r="EW269" i="1" s="1"/>
  <c r="EW272" i="1" s="1"/>
  <c r="BR288" i="1"/>
  <c r="BR263" i="1"/>
  <c r="BR269" i="1" s="1"/>
  <c r="BR272" i="1" s="1"/>
  <c r="AR288" i="1"/>
  <c r="AR263" i="1"/>
  <c r="AR269" i="1" s="1"/>
  <c r="AR272" i="1" s="1"/>
  <c r="X288" i="1"/>
  <c r="X263" i="1"/>
  <c r="X269" i="1" s="1"/>
  <c r="X272" i="1" s="1"/>
  <c r="CG311" i="1"/>
  <c r="CG314" i="1" s="1"/>
  <c r="CG316" i="1" s="1"/>
  <c r="CG308" i="1"/>
  <c r="L288" i="1"/>
  <c r="L263" i="1"/>
  <c r="L269" i="1" s="1"/>
  <c r="L272" i="1" s="1"/>
  <c r="AF288" i="1"/>
  <c r="AF263" i="1"/>
  <c r="AF269" i="1" s="1"/>
  <c r="AF272" i="1" s="1"/>
  <c r="AB288" i="1"/>
  <c r="AB263" i="1"/>
  <c r="AB269" i="1" s="1"/>
  <c r="AB272" i="1" s="1"/>
  <c r="AO288" i="1"/>
  <c r="AO263" i="1"/>
  <c r="AO269" i="1" s="1"/>
  <c r="AO272" i="1" s="1"/>
  <c r="CX288" i="1"/>
  <c r="CX263" i="1"/>
  <c r="CX269" i="1" s="1"/>
  <c r="CX272" i="1" s="1"/>
  <c r="CM288" i="1"/>
  <c r="CM263" i="1"/>
  <c r="CM269" i="1" s="1"/>
  <c r="CM272" i="1" s="1"/>
  <c r="AJ288" i="1"/>
  <c r="AJ263" i="1"/>
  <c r="AJ269" i="1" s="1"/>
  <c r="AJ272" i="1" s="1"/>
  <c r="DI288" i="1"/>
  <c r="DI263" i="1"/>
  <c r="DI269" i="1" s="1"/>
  <c r="DI272" i="1" s="1"/>
  <c r="DO288" i="1"/>
  <c r="DO263" i="1"/>
  <c r="DO269" i="1" s="1"/>
  <c r="DO272" i="1" s="1"/>
  <c r="BG288" i="1"/>
  <c r="BG263" i="1"/>
  <c r="BG269" i="1" s="1"/>
  <c r="BG272" i="1" s="1"/>
  <c r="EE263" i="1"/>
  <c r="EE269" i="1" s="1"/>
  <c r="EE272" i="1" s="1"/>
  <c r="EE288" i="1"/>
  <c r="AX263" i="1"/>
  <c r="AX269" i="1" s="1"/>
  <c r="AX272" i="1" s="1"/>
  <c r="AX288" i="1"/>
  <c r="FG288" i="1"/>
  <c r="FG263" i="1"/>
  <c r="FG269" i="1" s="1"/>
  <c r="FG272" i="1" s="1"/>
  <c r="EZ288" i="1"/>
  <c r="EZ263" i="1"/>
  <c r="EZ269" i="1" s="1"/>
  <c r="EZ272" i="1" s="1"/>
  <c r="AD288" i="1"/>
  <c r="AD263" i="1"/>
  <c r="AD269" i="1" s="1"/>
  <c r="AD272" i="1" s="1"/>
  <c r="FV288" i="1"/>
  <c r="FV263" i="1"/>
  <c r="FV269" i="1" s="1"/>
  <c r="FV272" i="1" s="1"/>
  <c r="BD288" i="1"/>
  <c r="BD263" i="1"/>
  <c r="BD269" i="1" s="1"/>
  <c r="BD272" i="1" s="1"/>
  <c r="CZ288" i="1"/>
  <c r="CZ263" i="1"/>
  <c r="CZ269" i="1" s="1"/>
  <c r="CZ272" i="1" s="1"/>
  <c r="ER311" i="1"/>
  <c r="ER314" i="1" s="1"/>
  <c r="ER316" i="1" s="1"/>
  <c r="ER308" i="1"/>
  <c r="EO288" i="1"/>
  <c r="EO263" i="1"/>
  <c r="EO269" i="1" s="1"/>
  <c r="EO272" i="1" s="1"/>
  <c r="FT288" i="1"/>
  <c r="FT263" i="1"/>
  <c r="FT269" i="1" s="1"/>
  <c r="EA288" i="1"/>
  <c r="EA263" i="1"/>
  <c r="EA269" i="1" s="1"/>
  <c r="EA272" i="1" s="1"/>
  <c r="V288" i="1"/>
  <c r="V263" i="1"/>
  <c r="V269" i="1" s="1"/>
  <c r="V272" i="1" s="1"/>
  <c r="F288" i="1"/>
  <c r="F263" i="1"/>
  <c r="F269" i="1" s="1"/>
  <c r="F272" i="1" s="1"/>
  <c r="AK288" i="1"/>
  <c r="AK263" i="1"/>
  <c r="AK269" i="1" s="1"/>
  <c r="AK272" i="1" s="1"/>
  <c r="EV288" i="1"/>
  <c r="EV263" i="1"/>
  <c r="EV269" i="1" s="1"/>
  <c r="EV272" i="1" s="1"/>
  <c r="DW288" i="1"/>
  <c r="DW263" i="1"/>
  <c r="DW269" i="1" s="1"/>
  <c r="DW272" i="1" s="1"/>
  <c r="DP308" i="1"/>
  <c r="DP311" i="1"/>
  <c r="DP314" i="1" s="1"/>
  <c r="DP316" i="1" s="1"/>
  <c r="DP305" i="1"/>
  <c r="DP319" i="1" s="1"/>
  <c r="FJ288" i="1"/>
  <c r="FJ263" i="1"/>
  <c r="FJ269" i="1" s="1"/>
  <c r="FJ272" i="1" s="1"/>
  <c r="AS288" i="1"/>
  <c r="AS263" i="1"/>
  <c r="AS269" i="1" s="1"/>
  <c r="AS272" i="1" s="1"/>
  <c r="DC295" i="1"/>
  <c r="DC81" i="1"/>
  <c r="DC337" i="1"/>
  <c r="DC336" i="1" s="1"/>
  <c r="AT288" i="1"/>
  <c r="AT263" i="1"/>
  <c r="AT269" i="1" s="1"/>
  <c r="AT272" i="1" s="1"/>
  <c r="J288" i="1"/>
  <c r="J263" i="1"/>
  <c r="J269" i="1" s="1"/>
  <c r="J272" i="1" s="1"/>
  <c r="FP288" i="1"/>
  <c r="FP263" i="1"/>
  <c r="FP269" i="1" s="1"/>
  <c r="FP272" i="1" s="1"/>
  <c r="AI302" i="1"/>
  <c r="AI291" i="1"/>
  <c r="AI299" i="1" s="1"/>
  <c r="AI295" i="1"/>
  <c r="AI81" i="1"/>
  <c r="AI337" i="1"/>
  <c r="AI336" i="1" s="1"/>
  <c r="DP326" i="1"/>
  <c r="DP293" i="1"/>
  <c r="T288" i="1"/>
  <c r="T263" i="1"/>
  <c r="T269" i="1" s="1"/>
  <c r="T272" i="1" s="1"/>
  <c r="FN288" i="1"/>
  <c r="FN263" i="1"/>
  <c r="FN269" i="1" s="1"/>
  <c r="FN272" i="1" s="1"/>
  <c r="BO288" i="1"/>
  <c r="BO263" i="1"/>
  <c r="BO269" i="1" s="1"/>
  <c r="BO272" i="1" s="1"/>
  <c r="FR325" i="1"/>
  <c r="FR289" i="1"/>
  <c r="FR280" i="1"/>
  <c r="FR284" i="1" s="1"/>
  <c r="FR274" i="1"/>
  <c r="D152" i="2"/>
  <c r="D154" i="2" s="1"/>
  <c r="D156" i="2" s="1"/>
  <c r="D218" i="2" s="1"/>
  <c r="Y295" i="1"/>
  <c r="Y81" i="1"/>
  <c r="Y337" i="1"/>
  <c r="Y336" i="1" s="1"/>
  <c r="CR295" i="1"/>
  <c r="CR81" i="1"/>
  <c r="CR337" i="1"/>
  <c r="CR336" i="1" s="1"/>
  <c r="E238" i="1"/>
  <c r="E256" i="1"/>
  <c r="E246" i="1"/>
  <c r="E247" i="1"/>
  <c r="E244" i="1"/>
  <c r="FW288" i="1"/>
  <c r="FW263" i="1"/>
  <c r="FW269" i="1" s="1"/>
  <c r="FW272" i="1" s="1"/>
  <c r="FM288" i="1"/>
  <c r="FM263" i="1"/>
  <c r="FM269" i="1" s="1"/>
  <c r="FM272" i="1" s="1"/>
  <c r="C200" i="1"/>
  <c r="G288" i="1"/>
  <c r="G263" i="1"/>
  <c r="G269" i="1" s="1"/>
  <c r="G272" i="1" s="1"/>
  <c r="W288" i="1"/>
  <c r="W263" i="1"/>
  <c r="W269" i="1" s="1"/>
  <c r="W272" i="1" s="1"/>
  <c r="BY288" i="1"/>
  <c r="BY263" i="1"/>
  <c r="BY269" i="1" s="1"/>
  <c r="BY272" i="1" s="1"/>
  <c r="FD325" i="1"/>
  <c r="FD289" i="1"/>
  <c r="FD274" i="1"/>
  <c r="FD280" i="1"/>
  <c r="FD284" i="1" s="1"/>
  <c r="DU288" i="1"/>
  <c r="DU263" i="1"/>
  <c r="DU269" i="1" s="1"/>
  <c r="DU272" i="1" s="1"/>
  <c r="AM263" i="1"/>
  <c r="AM269" i="1" s="1"/>
  <c r="AM272" i="1" s="1"/>
  <c r="AM288" i="1"/>
  <c r="BQ288" i="1"/>
  <c r="BQ263" i="1"/>
  <c r="BQ269" i="1" s="1"/>
  <c r="BQ272" i="1" s="1"/>
  <c r="FR302" i="1"/>
  <c r="FR295" i="1"/>
  <c r="FR291" i="1"/>
  <c r="FR299" i="1" s="1"/>
  <c r="FR81" i="1"/>
  <c r="FR337" i="1"/>
  <c r="FR336" i="1" s="1"/>
  <c r="EK288" i="1"/>
  <c r="EK263" i="1"/>
  <c r="EK269" i="1" s="1"/>
  <c r="EK272" i="1" s="1"/>
  <c r="CB288" i="1"/>
  <c r="CB263" i="1"/>
  <c r="CB269" i="1" s="1"/>
  <c r="CB272" i="1" s="1"/>
  <c r="DE325" i="1"/>
  <c r="DE289" i="1"/>
  <c r="DE291" i="1" s="1"/>
  <c r="DE299" i="1" s="1"/>
  <c r="DE302" i="1" s="1"/>
  <c r="DE280" i="1"/>
  <c r="DE284" i="1" s="1"/>
  <c r="DE274" i="1"/>
  <c r="ES288" i="1"/>
  <c r="ES263" i="1"/>
  <c r="ES269" i="1" s="1"/>
  <c r="ES272" i="1" s="1"/>
  <c r="EB288" i="1"/>
  <c r="EB263" i="1"/>
  <c r="EB269" i="1" s="1"/>
  <c r="EB272" i="1" s="1"/>
  <c r="DR325" i="1"/>
  <c r="DR289" i="1"/>
  <c r="DR280" i="1"/>
  <c r="DR284" i="1" s="1"/>
  <c r="CV325" i="1"/>
  <c r="CV289" i="1"/>
  <c r="CV280" i="1"/>
  <c r="CV284" i="1" s="1"/>
  <c r="BJ263" i="1"/>
  <c r="BJ269" i="1" s="1"/>
  <c r="BJ272" i="1" s="1"/>
  <c r="BJ288" i="1"/>
  <c r="C156" i="1"/>
  <c r="C158" i="1"/>
  <c r="C160" i="1" s="1"/>
  <c r="CQ326" i="1"/>
  <c r="CQ293" i="1"/>
  <c r="CE288" i="1"/>
  <c r="CE263" i="1"/>
  <c r="CE269" i="1" s="1"/>
  <c r="CE272" i="1" s="1"/>
  <c r="FD295" i="1"/>
  <c r="FD291" i="1"/>
  <c r="FD299" i="1" s="1"/>
  <c r="FD302" i="1" s="1"/>
  <c r="FD81" i="1"/>
  <c r="FD337" i="1"/>
  <c r="FD336" i="1" s="1"/>
  <c r="EM288" i="1"/>
  <c r="EM263" i="1"/>
  <c r="EM269" i="1" s="1"/>
  <c r="EM272" i="1" s="1"/>
  <c r="EU288" i="1"/>
  <c r="EU263" i="1"/>
  <c r="EU269" i="1" s="1"/>
  <c r="EU272" i="1" s="1"/>
  <c r="DP303" i="1"/>
  <c r="DP297" i="1"/>
  <c r="BP288" i="1"/>
  <c r="BP263" i="1"/>
  <c r="BP269" i="1" s="1"/>
  <c r="BP272" i="1" s="1"/>
  <c r="AY288" i="1"/>
  <c r="AY263" i="1"/>
  <c r="AY269" i="1" s="1"/>
  <c r="AY272" i="1" s="1"/>
  <c r="ED263" i="1"/>
  <c r="ED269" i="1" s="1"/>
  <c r="ED272" i="1" s="1"/>
  <c r="ED288" i="1"/>
  <c r="CS325" i="1"/>
  <c r="CS289" i="1"/>
  <c r="CS274" i="1"/>
  <c r="CS280" i="1"/>
  <c r="CS284" i="1" s="1"/>
  <c r="P288" i="1"/>
  <c r="P263" i="1"/>
  <c r="P269" i="1" s="1"/>
  <c r="P272" i="1" s="1"/>
  <c r="Q325" i="1"/>
  <c r="Q289" i="1"/>
  <c r="Q291" i="1" s="1"/>
  <c r="Q299" i="1" s="1"/>
  <c r="Q302" i="1" s="1"/>
  <c r="Q280" i="1"/>
  <c r="Q284" i="1" s="1"/>
  <c r="DE295" i="1"/>
  <c r="DE81" i="1"/>
  <c r="DE337" i="1"/>
  <c r="DE336" i="1" s="1"/>
  <c r="DR302" i="1"/>
  <c r="DR291" i="1"/>
  <c r="DR299" i="1" s="1"/>
  <c r="DR295" i="1"/>
  <c r="DR81" i="1"/>
  <c r="CV295" i="1"/>
  <c r="CV291" i="1"/>
  <c r="CV299" i="1" s="1"/>
  <c r="CV302" i="1" s="1"/>
  <c r="CV81" i="1"/>
  <c r="CV337" i="1"/>
  <c r="CV336" i="1" s="1"/>
  <c r="AI325" i="1"/>
  <c r="AI289" i="1"/>
  <c r="AI274" i="1"/>
  <c r="AI280" i="1"/>
  <c r="AI284" i="1" s="1"/>
  <c r="BK263" i="1"/>
  <c r="BK269" i="1" s="1"/>
  <c r="BK272" i="1" s="1"/>
  <c r="BK288" i="1"/>
  <c r="DQ263" i="1"/>
  <c r="DQ269" i="1" s="1"/>
  <c r="DQ272" i="1" s="1"/>
  <c r="DQ288" i="1"/>
  <c r="C221" i="1"/>
  <c r="FZ126" i="1"/>
  <c r="GB126" i="1" s="1"/>
  <c r="CJ325" i="1"/>
  <c r="CJ289" i="1"/>
  <c r="CJ274" i="1"/>
  <c r="CJ280" i="1"/>
  <c r="CJ284" i="1" s="1"/>
  <c r="AE288" i="1"/>
  <c r="AE263" i="1"/>
  <c r="AE269" i="1" s="1"/>
  <c r="AE272" i="1" s="1"/>
  <c r="DP333" i="1"/>
  <c r="FH288" i="1"/>
  <c r="FH263" i="1"/>
  <c r="FH269" i="1" s="1"/>
  <c r="FH272" i="1" s="1"/>
  <c r="BS288" i="1"/>
  <c r="BS263" i="1"/>
  <c r="BS269" i="1" s="1"/>
  <c r="BS272" i="1" s="1"/>
  <c r="CS302" i="1"/>
  <c r="CS295" i="1"/>
  <c r="CS291" i="1"/>
  <c r="CS299" i="1" s="1"/>
  <c r="CS81" i="1"/>
  <c r="CS337" i="1"/>
  <c r="CS336" i="1" s="1"/>
  <c r="Q295" i="1"/>
  <c r="Q81" i="1"/>
  <c r="EN288" i="1"/>
  <c r="EN263" i="1"/>
  <c r="EN269" i="1" s="1"/>
  <c r="EN272" i="1" s="1"/>
  <c r="DX325" i="1"/>
  <c r="DX289" i="1"/>
  <c r="DX291" i="1" s="1"/>
  <c r="DX299" i="1" s="1"/>
  <c r="DX302" i="1" s="1"/>
  <c r="DX274" i="1"/>
  <c r="DX280" i="1"/>
  <c r="DX284" i="1" s="1"/>
  <c r="CD325" i="1"/>
  <c r="CD289" i="1"/>
  <c r="CD280" i="1"/>
  <c r="CD284" i="1" s="1"/>
  <c r="U288" i="1"/>
  <c r="U263" i="1"/>
  <c r="U269" i="1" s="1"/>
  <c r="U272" i="1" s="1"/>
  <c r="K288" i="1"/>
  <c r="K263" i="1"/>
  <c r="K269" i="1" s="1"/>
  <c r="K272" i="1" s="1"/>
  <c r="Y325" i="1"/>
  <c r="Y274" i="1"/>
  <c r="Y289" i="1"/>
  <c r="Y291" i="1" s="1"/>
  <c r="Y299" i="1" s="1"/>
  <c r="Y302" i="1" s="1"/>
  <c r="Y280" i="1"/>
  <c r="Y284" i="1" s="1"/>
  <c r="CQ303" i="1"/>
  <c r="EC325" i="1"/>
  <c r="EC289" i="1"/>
  <c r="EC280" i="1"/>
  <c r="EC284" i="1" s="1"/>
  <c r="FI288" i="1"/>
  <c r="FI263" i="1"/>
  <c r="FI269" i="1" s="1"/>
  <c r="FI272" i="1" s="1"/>
  <c r="CJ302" i="1"/>
  <c r="CJ295" i="1"/>
  <c r="CJ291" i="1"/>
  <c r="CJ299" i="1" s="1"/>
  <c r="CJ81" i="1"/>
  <c r="BL325" i="1"/>
  <c r="BL289" i="1"/>
  <c r="BL274" i="1"/>
  <c r="BL280" i="1"/>
  <c r="BL284" i="1" s="1"/>
  <c r="AA263" i="1"/>
  <c r="AA269" i="1" s="1"/>
  <c r="AA272" i="1" s="1"/>
  <c r="AA288" i="1"/>
  <c r="BH288" i="1"/>
  <c r="BH263" i="1"/>
  <c r="BH269" i="1" s="1"/>
  <c r="BH272" i="1" s="1"/>
  <c r="FX288" i="1"/>
  <c r="FX263" i="1"/>
  <c r="FX269" i="1" s="1"/>
  <c r="FX272" i="1" s="1"/>
  <c r="AU325" i="1"/>
  <c r="AU289" i="1"/>
  <c r="AU280" i="1"/>
  <c r="AU284" i="1" s="1"/>
  <c r="DV325" i="1"/>
  <c r="DV289" i="1"/>
  <c r="DV291" i="1" s="1"/>
  <c r="DV299" i="1" s="1"/>
  <c r="DV302" i="1" s="1"/>
  <c r="DV274" i="1"/>
  <c r="DV280" i="1"/>
  <c r="DV284" i="1" s="1"/>
  <c r="Z295" i="1"/>
  <c r="Z81" i="1"/>
  <c r="Z337" i="1"/>
  <c r="Z336" i="1" s="1"/>
  <c r="DS263" i="1"/>
  <c r="DS269" i="1" s="1"/>
  <c r="DS272" i="1" s="1"/>
  <c r="DS288" i="1"/>
  <c r="DX295" i="1"/>
  <c r="DX81" i="1"/>
  <c r="DX337" i="1"/>
  <c r="DX336" i="1" s="1"/>
  <c r="CD302" i="1"/>
  <c r="CD295" i="1"/>
  <c r="CD291" i="1"/>
  <c r="CD299" i="1" s="1"/>
  <c r="CD81" i="1"/>
  <c r="CD337" i="1"/>
  <c r="CD336" i="1" s="1"/>
  <c r="BA288" i="1"/>
  <c r="BA263" i="1"/>
  <c r="BA269" i="1" s="1"/>
  <c r="BA272" i="1" s="1"/>
  <c r="C224" i="1"/>
  <c r="FZ167" i="1"/>
  <c r="GB167" i="1" s="1"/>
  <c r="CQ333" i="1"/>
  <c r="FQ288" i="1"/>
  <c r="FQ263" i="1"/>
  <c r="FQ269" i="1" s="1"/>
  <c r="FQ272" i="1" s="1"/>
  <c r="EC302" i="1"/>
  <c r="EC295" i="1"/>
  <c r="EC291" i="1"/>
  <c r="EC299" i="1" s="1"/>
  <c r="EC81" i="1"/>
  <c r="EC337" i="1"/>
  <c r="EC336" i="1" s="1"/>
  <c r="BV288" i="1"/>
  <c r="BV263" i="1"/>
  <c r="BV269" i="1" s="1"/>
  <c r="BV272" i="1" s="1"/>
  <c r="DG295" i="1"/>
  <c r="DG81" i="1"/>
  <c r="DG337" i="1"/>
  <c r="DG336" i="1" s="1"/>
  <c r="BL302" i="1"/>
  <c r="BL295" i="1"/>
  <c r="BL291" i="1"/>
  <c r="BL299" i="1" s="1"/>
  <c r="BL81" i="1"/>
  <c r="BL337" i="1"/>
  <c r="BL336" i="1" s="1"/>
  <c r="FS325" i="1"/>
  <c r="FS289" i="1"/>
  <c r="FS291" i="1" s="1"/>
  <c r="FS299" i="1" s="1"/>
  <c r="FS302" i="1" s="1"/>
  <c r="FS280" i="1"/>
  <c r="FS284" i="1" s="1"/>
  <c r="FS274" i="1"/>
  <c r="BC288" i="1"/>
  <c r="BC263" i="1"/>
  <c r="BC269" i="1" s="1"/>
  <c r="BC272" i="1" s="1"/>
  <c r="BM288" i="1"/>
  <c r="BM263" i="1"/>
  <c r="BM269" i="1" s="1"/>
  <c r="BM272" i="1" s="1"/>
  <c r="O288" i="1"/>
  <c r="O263" i="1"/>
  <c r="O269" i="1" s="1"/>
  <c r="O272" i="1" s="1"/>
  <c r="AU302" i="1"/>
  <c r="AU295" i="1"/>
  <c r="AU291" i="1"/>
  <c r="AU299" i="1" s="1"/>
  <c r="AU81" i="1"/>
  <c r="AU337" i="1"/>
  <c r="AU336" i="1" s="1"/>
  <c r="DV295" i="1"/>
  <c r="DV81" i="1"/>
  <c r="DV337" i="1"/>
  <c r="DV336" i="1" s="1"/>
  <c r="BI288" i="1"/>
  <c r="BI263" i="1"/>
  <c r="BI269" i="1" s="1"/>
  <c r="BI272" i="1" s="1"/>
  <c r="Z325" i="1"/>
  <c r="Z289" i="1"/>
  <c r="Z274" i="1"/>
  <c r="Z280" i="1"/>
  <c r="Z284" i="1" s="1"/>
  <c r="AN325" i="1"/>
  <c r="AN289" i="1"/>
  <c r="AN280" i="1"/>
  <c r="AN284" i="1" s="1"/>
  <c r="BT325" i="1"/>
  <c r="BT289" i="1"/>
  <c r="BT291" i="1" s="1"/>
  <c r="BT299" i="1" s="1"/>
  <c r="BT302" i="1" s="1"/>
  <c r="BT280" i="1"/>
  <c r="BT284" i="1" s="1"/>
  <c r="CR325" i="1"/>
  <c r="CR289" i="1"/>
  <c r="CR291" i="1" s="1"/>
  <c r="CR299" i="1" s="1"/>
  <c r="CR302" i="1" s="1"/>
  <c r="CR274" i="1"/>
  <c r="CR280" i="1"/>
  <c r="CR284" i="1" s="1"/>
  <c r="CO288" i="1"/>
  <c r="CO263" i="1"/>
  <c r="CO269" i="1" s="1"/>
  <c r="CO272" i="1" s="1"/>
  <c r="AH288" i="1"/>
  <c r="AH263" i="1"/>
  <c r="AH269" i="1" s="1"/>
  <c r="AH272" i="1" s="1"/>
  <c r="FE288" i="1"/>
  <c r="FE263" i="1"/>
  <c r="FE269" i="1" s="1"/>
  <c r="FE272" i="1" s="1"/>
  <c r="DG325" i="1"/>
  <c r="DG289" i="1"/>
  <c r="DG291" i="1" s="1"/>
  <c r="DG299" i="1" s="1"/>
  <c r="DG302" i="1" s="1"/>
  <c r="DG280" i="1"/>
  <c r="DG284" i="1" s="1"/>
  <c r="FS295" i="1"/>
  <c r="FS81" i="1"/>
  <c r="FS337" i="1"/>
  <c r="FS336" i="1" s="1"/>
  <c r="CH288" i="1"/>
  <c r="CH263" i="1"/>
  <c r="CH269" i="1" s="1"/>
  <c r="CH272" i="1" s="1"/>
  <c r="FB263" i="1"/>
  <c r="FB269" i="1" s="1"/>
  <c r="FB272" i="1" s="1"/>
  <c r="FB288" i="1"/>
  <c r="AN295" i="1"/>
  <c r="AN291" i="1"/>
  <c r="AN299" i="1" s="1"/>
  <c r="AN302" i="1" s="1"/>
  <c r="AN81" i="1"/>
  <c r="AN337" i="1"/>
  <c r="AN336" i="1" s="1"/>
  <c r="BT295" i="1"/>
  <c r="BT81" i="1"/>
  <c r="BT337" i="1"/>
  <c r="BT336" i="1" s="1"/>
  <c r="EJ288" i="1"/>
  <c r="EJ263" i="1"/>
  <c r="EJ269" i="1" s="1"/>
  <c r="EJ272" i="1" s="1"/>
  <c r="FF288" i="1"/>
  <c r="FF263" i="1"/>
  <c r="FF269" i="1" s="1"/>
  <c r="FF272" i="1" s="1"/>
  <c r="BZ295" i="1"/>
  <c r="BZ81" i="1"/>
  <c r="BZ337" i="1"/>
  <c r="BZ336" i="1" s="1"/>
  <c r="CP325" i="1"/>
  <c r="CP289" i="1"/>
  <c r="CP280" i="1"/>
  <c r="CP284" i="1" s="1"/>
  <c r="CT288" i="1"/>
  <c r="CT263" i="1"/>
  <c r="CT269" i="1" s="1"/>
  <c r="CT272" i="1" s="1"/>
  <c r="R288" i="1"/>
  <c r="R263" i="1"/>
  <c r="R269" i="1" s="1"/>
  <c r="R272" i="1" s="1"/>
  <c r="DB325" i="1"/>
  <c r="DB289" i="1"/>
  <c r="DB291" i="1" s="1"/>
  <c r="DB299" i="1" s="1"/>
  <c r="DB302" i="1" s="1"/>
  <c r="DB280" i="1"/>
  <c r="DB284" i="1" s="1"/>
  <c r="DB274" i="1"/>
  <c r="EF288" i="1"/>
  <c r="EF263" i="1"/>
  <c r="EF269" i="1" s="1"/>
  <c r="EF272" i="1" s="1"/>
  <c r="DL288" i="1"/>
  <c r="DL263" i="1"/>
  <c r="DL269" i="1" s="1"/>
  <c r="DL272" i="1" s="1"/>
  <c r="CQ291" i="1"/>
  <c r="CQ299" i="1" s="1"/>
  <c r="CQ302" i="1" s="1"/>
  <c r="BF288" i="1"/>
  <c r="BF263" i="1"/>
  <c r="BF269" i="1" s="1"/>
  <c r="BF272" i="1" s="1"/>
  <c r="ER326" i="1"/>
  <c r="ER293" i="1"/>
  <c r="FA288" i="1"/>
  <c r="FA263" i="1"/>
  <c r="FA269" i="1" s="1"/>
  <c r="FA272" i="1" s="1"/>
  <c r="CG326" i="1"/>
  <c r="CG293" i="1"/>
  <c r="CU325" i="1"/>
  <c r="CU289" i="1"/>
  <c r="CU274" i="1"/>
  <c r="CU280" i="1"/>
  <c r="CU284" i="1" s="1"/>
  <c r="CW288" i="1"/>
  <c r="CW263" i="1"/>
  <c r="CW269" i="1" s="1"/>
  <c r="CW272" i="1" s="1"/>
  <c r="H36" i="2"/>
  <c r="C222" i="2"/>
  <c r="CY288" i="1"/>
  <c r="CY263" i="1"/>
  <c r="CY269" i="1" s="1"/>
  <c r="CY272" i="1" s="1"/>
  <c r="AQ288" i="1"/>
  <c r="AQ263" i="1"/>
  <c r="AQ269" i="1" s="1"/>
  <c r="AQ272" i="1" s="1"/>
  <c r="BN325" i="1"/>
  <c r="BN289" i="1"/>
  <c r="BN274" i="1"/>
  <c r="BN280" i="1"/>
  <c r="BN284" i="1" s="1"/>
  <c r="DY325" i="1"/>
  <c r="DY289" i="1"/>
  <c r="DY280" i="1"/>
  <c r="DY284" i="1" s="1"/>
  <c r="BU295" i="1"/>
  <c r="BU81" i="1"/>
  <c r="BU337" i="1"/>
  <c r="BU336" i="1" s="1"/>
  <c r="EP325" i="1"/>
  <c r="EP289" i="1"/>
  <c r="EP291" i="1" s="1"/>
  <c r="EP299" i="1" s="1"/>
  <c r="EP302" i="1" s="1"/>
  <c r="EP280" i="1"/>
  <c r="EP284" i="1" s="1"/>
  <c r="BX295" i="1"/>
  <c r="BX81" i="1"/>
  <c r="BX337" i="1"/>
  <c r="BX336" i="1" s="1"/>
  <c r="EQ288" i="1"/>
  <c r="EQ263" i="1"/>
  <c r="EQ269" i="1" s="1"/>
  <c r="EQ272" i="1" s="1"/>
  <c r="CP295" i="1"/>
  <c r="CP291" i="1"/>
  <c r="CP299" i="1" s="1"/>
  <c r="CP302" i="1" s="1"/>
  <c r="CP81" i="1"/>
  <c r="CI288" i="1"/>
  <c r="CI263" i="1"/>
  <c r="CI269" i="1" s="1"/>
  <c r="CI272" i="1" s="1"/>
  <c r="CF288" i="1"/>
  <c r="CF263" i="1"/>
  <c r="CF269" i="1" s="1"/>
  <c r="CF272" i="1" s="1"/>
  <c r="FU325" i="1"/>
  <c r="FU289" i="1"/>
  <c r="FU280" i="1"/>
  <c r="FU284" i="1" s="1"/>
  <c r="DB295" i="1"/>
  <c r="DB81" i="1"/>
  <c r="DB337" i="1"/>
  <c r="DB336" i="1" s="1"/>
  <c r="S288" i="1"/>
  <c r="S263" i="1"/>
  <c r="S269" i="1" s="1"/>
  <c r="S272" i="1" s="1"/>
  <c r="BE288" i="1"/>
  <c r="BE263" i="1"/>
  <c r="BE269" i="1" s="1"/>
  <c r="BE272" i="1" s="1"/>
  <c r="CK288" i="1"/>
  <c r="CK263" i="1"/>
  <c r="CK269" i="1" s="1"/>
  <c r="CK272" i="1" s="1"/>
  <c r="FK288" i="1"/>
  <c r="FK263" i="1"/>
  <c r="FK269" i="1" s="1"/>
  <c r="FK272" i="1" s="1"/>
  <c r="DH288" i="1"/>
  <c r="DH263" i="1"/>
  <c r="DH269" i="1" s="1"/>
  <c r="DH272" i="1" s="1"/>
  <c r="EG288" i="1"/>
  <c r="EG263" i="1"/>
  <c r="EG269" i="1" s="1"/>
  <c r="EG272" i="1" s="1"/>
  <c r="CN288" i="1"/>
  <c r="CN263" i="1"/>
  <c r="CN269" i="1" s="1"/>
  <c r="CN272" i="1" s="1"/>
  <c r="ER274" i="1"/>
  <c r="DF263" i="1"/>
  <c r="DF269" i="1" s="1"/>
  <c r="DF272" i="1" s="1"/>
  <c r="DF288" i="1"/>
  <c r="CG274" i="1"/>
  <c r="CU302" i="1"/>
  <c r="CU295" i="1"/>
  <c r="CU291" i="1"/>
  <c r="CU299" i="1" s="1"/>
  <c r="CU81" i="1"/>
  <c r="CU337" i="1"/>
  <c r="CU336" i="1" s="1"/>
  <c r="EY288" i="1"/>
  <c r="EY263" i="1"/>
  <c r="EY269" i="1" s="1"/>
  <c r="EY272" i="1" s="1"/>
  <c r="CA325" i="1"/>
  <c r="CA289" i="1"/>
  <c r="CA274" i="1"/>
  <c r="CA280" i="1"/>
  <c r="CA284" i="1" s="1"/>
  <c r="BN302" i="1"/>
  <c r="BN295" i="1"/>
  <c r="BN291" i="1"/>
  <c r="BN299" i="1" s="1"/>
  <c r="BN81" i="1"/>
  <c r="DY302" i="1"/>
  <c r="DY291" i="1"/>
  <c r="DY299" i="1" s="1"/>
  <c r="DY295" i="1"/>
  <c r="DY81" i="1"/>
  <c r="DY337" i="1"/>
  <c r="DY336" i="1" s="1"/>
  <c r="EI288" i="1"/>
  <c r="EI263" i="1"/>
  <c r="EI269" i="1" s="1"/>
  <c r="EI272" i="1" s="1"/>
  <c r="DN288" i="1"/>
  <c r="DN263" i="1"/>
  <c r="DN269" i="1" s="1"/>
  <c r="DN272" i="1" s="1"/>
  <c r="ET288" i="1"/>
  <c r="ET263" i="1"/>
  <c r="ET269" i="1" s="1"/>
  <c r="ET272" i="1" s="1"/>
  <c r="FU291" i="1"/>
  <c r="FU299" i="1" s="1"/>
  <c r="FU302" i="1"/>
  <c r="FU295" i="1"/>
  <c r="FU81" i="1"/>
  <c r="AP288" i="1"/>
  <c r="AP263" i="1"/>
  <c r="AP269" i="1" s="1"/>
  <c r="AP272" i="1" s="1"/>
  <c r="CL288" i="1"/>
  <c r="CL263" i="1"/>
  <c r="CL269" i="1" s="1"/>
  <c r="CL272" i="1" s="1"/>
  <c r="DZ288" i="1"/>
  <c r="DZ263" i="1"/>
  <c r="DZ269" i="1" s="1"/>
  <c r="DZ272" i="1" s="1"/>
  <c r="FL288" i="1"/>
  <c r="FL263" i="1"/>
  <c r="FL269" i="1" s="1"/>
  <c r="FL272" i="1" s="1"/>
  <c r="DK288" i="1"/>
  <c r="DK263" i="1"/>
  <c r="DK269" i="1" s="1"/>
  <c r="DK272" i="1" s="1"/>
  <c r="I29" i="2"/>
  <c r="D163" i="2"/>
  <c r="EX288" i="1"/>
  <c r="EX263" i="1"/>
  <c r="EX269" i="1" s="1"/>
  <c r="EX272" i="1" s="1"/>
  <c r="ER303" i="1"/>
  <c r="ER297" i="1"/>
  <c r="CC325" i="1"/>
  <c r="CC289" i="1"/>
  <c r="CC280" i="1"/>
  <c r="CC284" i="1" s="1"/>
  <c r="AL263" i="1"/>
  <c r="AL269" i="1" s="1"/>
  <c r="AL272" i="1" s="1"/>
  <c r="AL288" i="1"/>
  <c r="CG297" i="1"/>
  <c r="CG303" i="1"/>
  <c r="CG305" i="1" s="1"/>
  <c r="CG319" i="1" s="1"/>
  <c r="AZ325" i="1"/>
  <c r="AZ289" i="1"/>
  <c r="AZ291" i="1" s="1"/>
  <c r="AZ299" i="1" s="1"/>
  <c r="AZ302" i="1" s="1"/>
  <c r="AZ280" i="1"/>
  <c r="AZ284" i="1" s="1"/>
  <c r="CA295" i="1"/>
  <c r="CA291" i="1"/>
  <c r="CA299" i="1" s="1"/>
  <c r="CA302" i="1" s="1"/>
  <c r="CA81" i="1"/>
  <c r="CA337" i="1"/>
  <c r="CA336" i="1" s="1"/>
  <c r="AW325" i="1"/>
  <c r="AW289" i="1"/>
  <c r="AW274" i="1"/>
  <c r="AW280" i="1"/>
  <c r="AW284" i="1" s="1"/>
  <c r="DA325" i="1"/>
  <c r="DA289" i="1"/>
  <c r="DA274" i="1"/>
  <c r="DA280" i="1"/>
  <c r="DA284" i="1" s="1"/>
  <c r="BU325" i="1"/>
  <c r="BU289" i="1"/>
  <c r="BU274" i="1"/>
  <c r="BU280" i="1"/>
  <c r="BU284" i="1" s="1"/>
  <c r="DM288" i="1"/>
  <c r="DM263" i="1"/>
  <c r="DM269" i="1" s="1"/>
  <c r="DM272" i="1" s="1"/>
  <c r="DT288" i="1"/>
  <c r="DT263" i="1"/>
  <c r="DT269" i="1" s="1"/>
  <c r="DT272" i="1" s="1"/>
  <c r="DC325" i="1"/>
  <c r="DC289" i="1"/>
  <c r="DC291" i="1" s="1"/>
  <c r="DC299" i="1" s="1"/>
  <c r="DC302" i="1" s="1"/>
  <c r="DC274" i="1"/>
  <c r="DC280" i="1"/>
  <c r="DC284" i="1" s="1"/>
  <c r="FC263" i="1"/>
  <c r="FC269" i="1" s="1"/>
  <c r="FC272" i="1" s="1"/>
  <c r="FC288" i="1"/>
  <c r="EP295" i="1"/>
  <c r="EP81" i="1"/>
  <c r="EP337" i="1"/>
  <c r="EP336" i="1" s="1"/>
  <c r="ER333" i="1"/>
  <c r="CC295" i="1"/>
  <c r="CC81" i="1"/>
  <c r="CC337" i="1"/>
  <c r="CC336" i="1" s="1"/>
  <c r="BX325" i="1"/>
  <c r="BX289" i="1"/>
  <c r="BX280" i="1"/>
  <c r="BX284" i="1" s="1"/>
  <c r="BX274" i="1"/>
  <c r="CG333" i="1"/>
  <c r="BZ325" i="1"/>
  <c r="BZ289" i="1"/>
  <c r="BZ291" i="1" s="1"/>
  <c r="BZ299" i="1" s="1"/>
  <c r="BZ302" i="1" s="1"/>
  <c r="BZ274" i="1"/>
  <c r="BZ280" i="1"/>
  <c r="BZ284" i="1" s="1"/>
  <c r="AZ295" i="1"/>
  <c r="AZ81" i="1"/>
  <c r="D288" i="1"/>
  <c r="D263" i="1"/>
  <c r="D269" i="1" s="1"/>
  <c r="D272" i="1" s="1"/>
  <c r="AW302" i="1"/>
  <c r="AW295" i="1"/>
  <c r="AW291" i="1"/>
  <c r="AW299" i="1" s="1"/>
  <c r="AW81" i="1"/>
  <c r="AW337" i="1"/>
  <c r="AW336" i="1" s="1"/>
  <c r="DA295" i="1"/>
  <c r="DA291" i="1"/>
  <c r="DA299" i="1" s="1"/>
  <c r="DA302" i="1" s="1"/>
  <c r="DA81" i="1"/>
  <c r="DA337" i="1"/>
  <c r="DA336" i="1" s="1"/>
  <c r="AN311" i="1" l="1"/>
  <c r="AN314" i="1" s="1"/>
  <c r="AN316" i="1"/>
  <c r="AN308" i="1"/>
  <c r="CA311" i="1"/>
  <c r="CA314" i="1" s="1"/>
  <c r="CA316" i="1" s="1"/>
  <c r="CA308" i="1"/>
  <c r="FD316" i="1"/>
  <c r="FD311" i="1"/>
  <c r="FD314" i="1" s="1"/>
  <c r="FD308" i="1"/>
  <c r="FS311" i="1"/>
  <c r="FS314" i="1" s="1"/>
  <c r="FS316" i="1" s="1"/>
  <c r="FS308" i="1"/>
  <c r="EP316" i="1"/>
  <c r="EP311" i="1"/>
  <c r="EP314" i="1" s="1"/>
  <c r="EP308" i="1"/>
  <c r="DB316" i="1"/>
  <c r="DB311" i="1"/>
  <c r="DB314" i="1" s="1"/>
  <c r="DB308" i="1"/>
  <c r="Q311" i="1"/>
  <c r="Q314" i="1" s="1"/>
  <c r="Q316" i="1" s="1"/>
  <c r="Q308" i="1"/>
  <c r="AZ316" i="1"/>
  <c r="AZ308" i="1"/>
  <c r="AZ311" i="1"/>
  <c r="AZ314" i="1" s="1"/>
  <c r="CP316" i="1"/>
  <c r="CP311" i="1"/>
  <c r="CP314" i="1" s="1"/>
  <c r="CP308" i="1"/>
  <c r="CP305" i="1"/>
  <c r="CP319" i="1" s="1"/>
  <c r="DC311" i="1"/>
  <c r="DC314" i="1" s="1"/>
  <c r="DC316" i="1" s="1"/>
  <c r="DC308" i="1"/>
  <c r="DV316" i="1"/>
  <c r="DV311" i="1"/>
  <c r="DV314" i="1" s="1"/>
  <c r="DV308" i="1"/>
  <c r="CV316" i="1"/>
  <c r="CV311" i="1"/>
  <c r="CV314" i="1" s="1"/>
  <c r="CV308" i="1"/>
  <c r="I35" i="2"/>
  <c r="D219" i="2"/>
  <c r="Y308" i="1"/>
  <c r="Y311" i="1"/>
  <c r="Y314" i="1" s="1"/>
  <c r="Y316" i="1" s="1"/>
  <c r="DX311" i="1"/>
  <c r="DX314" i="1" s="1"/>
  <c r="DX316" i="1"/>
  <c r="DX308" i="1"/>
  <c r="CR308" i="1"/>
  <c r="CR311" i="1"/>
  <c r="CR314" i="1" s="1"/>
  <c r="CR316" i="1" s="1"/>
  <c r="DA311" i="1"/>
  <c r="DA314" i="1" s="1"/>
  <c r="DA316" i="1" s="1"/>
  <c r="DA308" i="1"/>
  <c r="DG316" i="1"/>
  <c r="DG308" i="1"/>
  <c r="DG311" i="1"/>
  <c r="DG314" i="1" s="1"/>
  <c r="BZ311" i="1"/>
  <c r="BZ314" i="1" s="1"/>
  <c r="BZ316" i="1" s="1"/>
  <c r="BZ308" i="1"/>
  <c r="BT308" i="1"/>
  <c r="BT311" i="1"/>
  <c r="BT314" i="1" s="1"/>
  <c r="BT316" i="1" s="1"/>
  <c r="DE308" i="1"/>
  <c r="DE316" i="1"/>
  <c r="DE311" i="1"/>
  <c r="DE314" i="1" s="1"/>
  <c r="BM325" i="1"/>
  <c r="BM289" i="1"/>
  <c r="BM291" i="1" s="1"/>
  <c r="BM299" i="1" s="1"/>
  <c r="BM302" i="1" s="1"/>
  <c r="BM274" i="1"/>
  <c r="BM280" i="1"/>
  <c r="BM284" i="1" s="1"/>
  <c r="FI295" i="1"/>
  <c r="FI81" i="1"/>
  <c r="DD325" i="1"/>
  <c r="DD289" i="1"/>
  <c r="DD274" i="1"/>
  <c r="DD280" i="1"/>
  <c r="DD284" i="1" s="1"/>
  <c r="D325" i="1"/>
  <c r="D289" i="1"/>
  <c r="D280" i="1"/>
  <c r="D284" i="1" s="1"/>
  <c r="BX326" i="1"/>
  <c r="BX293" i="1"/>
  <c r="BU326" i="1"/>
  <c r="BU293" i="1"/>
  <c r="AL325" i="1"/>
  <c r="AL289" i="1"/>
  <c r="AL274" i="1"/>
  <c r="AL280" i="1"/>
  <c r="AL284" i="1" s="1"/>
  <c r="DK295" i="1"/>
  <c r="DK81" i="1"/>
  <c r="DK337" i="1"/>
  <c r="DK336" i="1" s="1"/>
  <c r="DH295" i="1"/>
  <c r="DH81" i="1"/>
  <c r="BN303" i="1"/>
  <c r="BN297" i="1"/>
  <c r="CU303" i="1"/>
  <c r="CU297" i="1"/>
  <c r="DL295" i="1"/>
  <c r="DL81" i="1"/>
  <c r="CP274" i="1"/>
  <c r="CH325" i="1"/>
  <c r="CH289" i="1"/>
  <c r="CH274" i="1"/>
  <c r="CH280" i="1"/>
  <c r="CH284" i="1" s="1"/>
  <c r="FE295" i="1"/>
  <c r="FE81" i="1"/>
  <c r="FE337" i="1"/>
  <c r="FE336" i="1" s="1"/>
  <c r="BM295" i="1"/>
  <c r="BM81" i="1"/>
  <c r="BM337" i="1"/>
  <c r="BM336" i="1" s="1"/>
  <c r="FQ325" i="1"/>
  <c r="FQ289" i="1"/>
  <c r="FQ280" i="1"/>
  <c r="FQ284" i="1" s="1"/>
  <c r="DV326" i="1"/>
  <c r="DV333" i="1" s="1"/>
  <c r="DV293" i="1"/>
  <c r="AA295" i="1"/>
  <c r="AA81" i="1"/>
  <c r="AA337" i="1"/>
  <c r="AA336" i="1" s="1"/>
  <c r="EC274" i="1"/>
  <c r="U325" i="1"/>
  <c r="U289" i="1"/>
  <c r="U274" i="1"/>
  <c r="U280" i="1"/>
  <c r="U284" i="1" s="1"/>
  <c r="FH295" i="1"/>
  <c r="FH81" i="1"/>
  <c r="FH337" i="1"/>
  <c r="FH336" i="1" s="1"/>
  <c r="BK295" i="1"/>
  <c r="BK81" i="1"/>
  <c r="P325" i="1"/>
  <c r="P289" i="1"/>
  <c r="P274" i="1"/>
  <c r="P280" i="1"/>
  <c r="P284" i="1" s="1"/>
  <c r="CE295" i="1"/>
  <c r="CE81" i="1"/>
  <c r="CE337" i="1"/>
  <c r="CE336" i="1" s="1"/>
  <c r="DR274" i="1"/>
  <c r="CB295" i="1"/>
  <c r="CB81" i="1"/>
  <c r="CB337" i="1"/>
  <c r="CB336" i="1" s="1"/>
  <c r="DU325" i="1"/>
  <c r="DU289" i="1"/>
  <c r="DU291" i="1" s="1"/>
  <c r="DU299" i="1" s="1"/>
  <c r="DU302" i="1" s="1"/>
  <c r="DU280" i="1"/>
  <c r="DU284" i="1" s="1"/>
  <c r="C228" i="1"/>
  <c r="FZ200" i="1"/>
  <c r="FR326" i="1"/>
  <c r="FR293" i="1"/>
  <c r="DW295" i="1"/>
  <c r="DW81" i="1"/>
  <c r="DW337" i="1"/>
  <c r="DW336" i="1" s="1"/>
  <c r="FT295" i="1"/>
  <c r="FT81" i="1"/>
  <c r="FT337" i="1"/>
  <c r="FT336" i="1" s="1"/>
  <c r="FV295" i="1"/>
  <c r="FV81" i="1"/>
  <c r="BG295" i="1"/>
  <c r="BG81" i="1"/>
  <c r="AO295" i="1"/>
  <c r="AO81" i="1"/>
  <c r="X295" i="1"/>
  <c r="X81" i="1"/>
  <c r="X337" i="1"/>
  <c r="X336" i="1" s="1"/>
  <c r="FO302" i="1"/>
  <c r="FO295" i="1"/>
  <c r="FO291" i="1"/>
  <c r="FO299" i="1" s="1"/>
  <c r="FO81" i="1"/>
  <c r="DD295" i="1"/>
  <c r="DD81" i="1"/>
  <c r="DD337" i="1"/>
  <c r="DD336" i="1" s="1"/>
  <c r="FO325" i="1"/>
  <c r="FO289" i="1"/>
  <c r="FO274" i="1"/>
  <c r="FO280" i="1"/>
  <c r="FO284" i="1" s="1"/>
  <c r="D302" i="1"/>
  <c r="D295" i="1"/>
  <c r="D291" i="1"/>
  <c r="D299" i="1" s="1"/>
  <c r="D81" i="1"/>
  <c r="BX303" i="1"/>
  <c r="CC274" i="1"/>
  <c r="FL325" i="1"/>
  <c r="FL289" i="1"/>
  <c r="FL280" i="1"/>
  <c r="FL284" i="1" s="1"/>
  <c r="FL274" i="1"/>
  <c r="ET325" i="1"/>
  <c r="ET289" i="1"/>
  <c r="ET291" i="1" s="1"/>
  <c r="ET299" i="1" s="1"/>
  <c r="ET302" i="1" s="1"/>
  <c r="ET274" i="1"/>
  <c r="ET280" i="1"/>
  <c r="ET284" i="1" s="1"/>
  <c r="FK325" i="1"/>
  <c r="FK289" i="1"/>
  <c r="FK280" i="1"/>
  <c r="FK284" i="1" s="1"/>
  <c r="FK274" i="1"/>
  <c r="EF325" i="1"/>
  <c r="EF289" i="1"/>
  <c r="EF291" i="1" s="1"/>
  <c r="EF299" i="1" s="1"/>
  <c r="EF302" i="1" s="1"/>
  <c r="EF274" i="1"/>
  <c r="EF280" i="1"/>
  <c r="EF284" i="1" s="1"/>
  <c r="CP303" i="1"/>
  <c r="CP297" i="1"/>
  <c r="CH295" i="1"/>
  <c r="CH81" i="1"/>
  <c r="CH337" i="1"/>
  <c r="CH336" i="1" s="1"/>
  <c r="AH325" i="1"/>
  <c r="AH289" i="1"/>
  <c r="AH280" i="1"/>
  <c r="AH284" i="1" s="1"/>
  <c r="AN274" i="1"/>
  <c r="BC325" i="1"/>
  <c r="BC333" i="1" s="1"/>
  <c r="BC289" i="1"/>
  <c r="BC280" i="1"/>
  <c r="BC284" i="1" s="1"/>
  <c r="BC326" i="1" s="1"/>
  <c r="FQ295" i="1"/>
  <c r="FQ291" i="1"/>
  <c r="FQ299" i="1" s="1"/>
  <c r="FQ302" i="1" s="1"/>
  <c r="FQ81" i="1"/>
  <c r="FQ337" i="1"/>
  <c r="FQ336" i="1" s="1"/>
  <c r="AA325" i="1"/>
  <c r="AA289" i="1"/>
  <c r="AA291" i="1" s="1"/>
  <c r="AA299" i="1" s="1"/>
  <c r="AA302" i="1" s="1"/>
  <c r="AA280" i="1"/>
  <c r="AA284" i="1" s="1"/>
  <c r="AA274" i="1"/>
  <c r="EC326" i="1"/>
  <c r="EC293" i="1"/>
  <c r="U295" i="1"/>
  <c r="U291" i="1"/>
  <c r="U299" i="1" s="1"/>
  <c r="U302" i="1"/>
  <c r="U81" i="1"/>
  <c r="U337" i="1"/>
  <c r="U336" i="1" s="1"/>
  <c r="BK325" i="1"/>
  <c r="BK289" i="1"/>
  <c r="BK291" i="1" s="1"/>
  <c r="BK299" i="1" s="1"/>
  <c r="BK302" i="1" s="1"/>
  <c r="BK274" i="1"/>
  <c r="BK280" i="1"/>
  <c r="BK284" i="1" s="1"/>
  <c r="P295" i="1"/>
  <c r="P81" i="1"/>
  <c r="P337" i="1"/>
  <c r="P336" i="1" s="1"/>
  <c r="DP317" i="1"/>
  <c r="DP309" i="1"/>
  <c r="DR297" i="1"/>
  <c r="DR303" i="1"/>
  <c r="EK325" i="1"/>
  <c r="EK289" i="1"/>
  <c r="EK291" i="1" s="1"/>
  <c r="EK299" i="1" s="1"/>
  <c r="EK302" i="1" s="1"/>
  <c r="EK280" i="1"/>
  <c r="EK284" i="1" s="1"/>
  <c r="DU295" i="1"/>
  <c r="DU81" i="1"/>
  <c r="DU337" i="1"/>
  <c r="DU336" i="1" s="1"/>
  <c r="FR303" i="1"/>
  <c r="FR297" i="1"/>
  <c r="EV325" i="1"/>
  <c r="EV289" i="1"/>
  <c r="EV291" i="1" s="1"/>
  <c r="EV299" i="1" s="1"/>
  <c r="EV302" i="1" s="1"/>
  <c r="EV280" i="1"/>
  <c r="EV284" i="1" s="1"/>
  <c r="EO325" i="1"/>
  <c r="EO289" i="1"/>
  <c r="EO274" i="1"/>
  <c r="EO280" i="1"/>
  <c r="EO284" i="1" s="1"/>
  <c r="AD325" i="1"/>
  <c r="AD289" i="1"/>
  <c r="AD274" i="1"/>
  <c r="AD280" i="1"/>
  <c r="AD284" i="1" s="1"/>
  <c r="DO325" i="1"/>
  <c r="DO289" i="1"/>
  <c r="DO291" i="1" s="1"/>
  <c r="DO299" i="1" s="1"/>
  <c r="DO302" i="1" s="1"/>
  <c r="DO280" i="1"/>
  <c r="DO284" i="1" s="1"/>
  <c r="AB325" i="1"/>
  <c r="AB289" i="1"/>
  <c r="AB280" i="1"/>
  <c r="AB284" i="1" s="1"/>
  <c r="AR325" i="1"/>
  <c r="AR289" i="1"/>
  <c r="AR274" i="1"/>
  <c r="AR280" i="1"/>
  <c r="AR284" i="1" s="1"/>
  <c r="M325" i="1"/>
  <c r="M289" i="1"/>
  <c r="M274" i="1"/>
  <c r="M280" i="1"/>
  <c r="M284" i="1" s="1"/>
  <c r="DJ325" i="1"/>
  <c r="DJ289" i="1"/>
  <c r="DJ274" i="1"/>
  <c r="DJ280" i="1"/>
  <c r="DJ284" i="1" s="1"/>
  <c r="DH325" i="1"/>
  <c r="DH289" i="1"/>
  <c r="DH274" i="1"/>
  <c r="DH280" i="1"/>
  <c r="DH284" i="1" s="1"/>
  <c r="FE325" i="1"/>
  <c r="FE289" i="1"/>
  <c r="FE280" i="1"/>
  <c r="FE284" i="1" s="1"/>
  <c r="CD311" i="1"/>
  <c r="CD314" i="1" s="1"/>
  <c r="CD316" i="1" s="1"/>
  <c r="CD308" i="1"/>
  <c r="EN295" i="1"/>
  <c r="EN81" i="1"/>
  <c r="X325" i="1"/>
  <c r="X289" i="1"/>
  <c r="X291" i="1" s="1"/>
  <c r="X299" i="1" s="1"/>
  <c r="X302" i="1" s="1"/>
  <c r="X280" i="1"/>
  <c r="X284" i="1" s="1"/>
  <c r="BX333" i="1"/>
  <c r="FC295" i="1"/>
  <c r="FC81" i="1"/>
  <c r="FC337" i="1"/>
  <c r="FC336" i="1" s="1"/>
  <c r="BU297" i="1"/>
  <c r="BU303" i="1"/>
  <c r="CC326" i="1"/>
  <c r="CC293" i="1"/>
  <c r="FL302" i="1"/>
  <c r="FL295" i="1"/>
  <c r="FL291" i="1"/>
  <c r="FL299" i="1" s="1"/>
  <c r="FL81" i="1"/>
  <c r="FL337" i="1"/>
  <c r="FL336" i="1" s="1"/>
  <c r="ET295" i="1"/>
  <c r="ET81" i="1"/>
  <c r="ET337" i="1"/>
  <c r="ET336" i="1" s="1"/>
  <c r="CU305" i="1"/>
  <c r="CU319" i="1" s="1"/>
  <c r="CU311" i="1"/>
  <c r="CU314" i="1" s="1"/>
  <c r="CU316" i="1" s="1"/>
  <c r="CU308" i="1"/>
  <c r="FK295" i="1"/>
  <c r="FK291" i="1"/>
  <c r="FK299" i="1" s="1"/>
  <c r="FK302" i="1" s="1"/>
  <c r="FK81" i="1"/>
  <c r="FU274" i="1"/>
  <c r="EQ325" i="1"/>
  <c r="EQ289" i="1"/>
  <c r="EQ280" i="1"/>
  <c r="EQ284" i="1" s="1"/>
  <c r="AQ325" i="1"/>
  <c r="AQ289" i="1"/>
  <c r="AQ291" i="1" s="1"/>
  <c r="AQ299" i="1" s="1"/>
  <c r="AQ302" i="1" s="1"/>
  <c r="AQ274" i="1"/>
  <c r="AQ280" i="1"/>
  <c r="AQ284" i="1" s="1"/>
  <c r="EF295" i="1"/>
  <c r="EF81" i="1"/>
  <c r="AH302" i="1"/>
  <c r="AH295" i="1"/>
  <c r="AH291" i="1"/>
  <c r="AH299" i="1" s="1"/>
  <c r="AH81" i="1"/>
  <c r="AN326" i="1"/>
  <c r="AN333" i="1" s="1"/>
  <c r="AN293" i="1"/>
  <c r="BC295" i="1"/>
  <c r="BC291" i="1"/>
  <c r="BC299" i="1" s="1"/>
  <c r="BC302" i="1" s="1"/>
  <c r="BC81" i="1"/>
  <c r="DV303" i="1"/>
  <c r="DV305" i="1" s="1"/>
  <c r="DV319" i="1" s="1"/>
  <c r="DV297" i="1"/>
  <c r="BL326" i="1"/>
  <c r="BL293" i="1"/>
  <c r="EC303" i="1"/>
  <c r="EC297" i="1"/>
  <c r="CD274" i="1"/>
  <c r="AE325" i="1"/>
  <c r="AE289" i="1"/>
  <c r="AE280" i="1"/>
  <c r="AE284" i="1" s="1"/>
  <c r="AI326" i="1"/>
  <c r="AI293" i="1"/>
  <c r="DR311" i="1"/>
  <c r="DR314" i="1" s="1"/>
  <c r="DR316" i="1" s="1"/>
  <c r="DR308" i="1"/>
  <c r="DR305" i="1"/>
  <c r="CS326" i="1"/>
  <c r="CS293" i="1"/>
  <c r="EU325" i="1"/>
  <c r="EU289" i="1"/>
  <c r="EU280" i="1"/>
  <c r="EU284" i="1" s="1"/>
  <c r="EK295" i="1"/>
  <c r="EK81" i="1"/>
  <c r="EK337" i="1"/>
  <c r="EK336" i="1" s="1"/>
  <c r="FD326" i="1"/>
  <c r="FD293" i="1"/>
  <c r="FM325" i="1"/>
  <c r="FM289" i="1"/>
  <c r="FM280" i="1"/>
  <c r="FM284" i="1" s="1"/>
  <c r="FR333" i="1"/>
  <c r="EV295" i="1"/>
  <c r="EV81" i="1"/>
  <c r="EV337" i="1"/>
  <c r="EV336" i="1" s="1"/>
  <c r="EO295" i="1"/>
  <c r="EO291" i="1"/>
  <c r="EO299" i="1" s="1"/>
  <c r="EO302" i="1" s="1"/>
  <c r="EO81" i="1"/>
  <c r="EO337" i="1"/>
  <c r="EO336" i="1" s="1"/>
  <c r="AD302" i="1"/>
  <c r="AD295" i="1"/>
  <c r="AD291" i="1"/>
  <c r="AD299" i="1" s="1"/>
  <c r="AD81" i="1"/>
  <c r="AD337" i="1"/>
  <c r="AD336" i="1" s="1"/>
  <c r="DO295" i="1"/>
  <c r="DO81" i="1"/>
  <c r="AB302" i="1"/>
  <c r="AB295" i="1"/>
  <c r="AB291" i="1"/>
  <c r="AB299" i="1" s="1"/>
  <c r="AB81" i="1"/>
  <c r="AB337" i="1"/>
  <c r="AB336" i="1" s="1"/>
  <c r="AR295" i="1"/>
  <c r="AR291" i="1"/>
  <c r="AR299" i="1" s="1"/>
  <c r="AR302" i="1" s="1"/>
  <c r="AR81" i="1"/>
  <c r="AR337" i="1"/>
  <c r="AR336" i="1" s="1"/>
  <c r="M295" i="1"/>
  <c r="M81" i="1"/>
  <c r="DJ302" i="1"/>
  <c r="DJ295" i="1"/>
  <c r="DJ291" i="1"/>
  <c r="DJ299" i="1" s="1"/>
  <c r="DJ81" i="1"/>
  <c r="DK325" i="1"/>
  <c r="DK289" i="1"/>
  <c r="DK280" i="1"/>
  <c r="DK284" i="1" s="1"/>
  <c r="DL325" i="1"/>
  <c r="DL289" i="1"/>
  <c r="DL280" i="1"/>
  <c r="DL284" i="1" s="1"/>
  <c r="BL316" i="1"/>
  <c r="BL311" i="1"/>
  <c r="BL314" i="1" s="1"/>
  <c r="BL308" i="1"/>
  <c r="K295" i="1"/>
  <c r="K81" i="1"/>
  <c r="K337" i="1"/>
  <c r="K336" i="1" s="1"/>
  <c r="CE325" i="1"/>
  <c r="CE289" i="1"/>
  <c r="CE291" i="1" s="1"/>
  <c r="CE299" i="1" s="1"/>
  <c r="CE302" i="1" s="1"/>
  <c r="CE280" i="1"/>
  <c r="CE284" i="1" s="1"/>
  <c r="CE274" i="1"/>
  <c r="G295" i="1"/>
  <c r="G81" i="1"/>
  <c r="G337" i="1"/>
  <c r="G336" i="1" s="1"/>
  <c r="AO325" i="1"/>
  <c r="AO289" i="1"/>
  <c r="AO280" i="1"/>
  <c r="AO284" i="1" s="1"/>
  <c r="FC325" i="1"/>
  <c r="FC289" i="1"/>
  <c r="FC291" i="1" s="1"/>
  <c r="FC299" i="1" s="1"/>
  <c r="FC302" i="1" s="1"/>
  <c r="FC274" i="1"/>
  <c r="FC280" i="1"/>
  <c r="FC284" i="1" s="1"/>
  <c r="BU333" i="1"/>
  <c r="CC303" i="1"/>
  <c r="DZ325" i="1"/>
  <c r="DZ289" i="1"/>
  <c r="DZ280" i="1"/>
  <c r="DZ284" i="1" s="1"/>
  <c r="DN325" i="1"/>
  <c r="DN289" i="1"/>
  <c r="DN280" i="1"/>
  <c r="DN284" i="1" s="1"/>
  <c r="DN274" i="1"/>
  <c r="BN316" i="1"/>
  <c r="BN308" i="1"/>
  <c r="BN305" i="1"/>
  <c r="BN319" i="1" s="1"/>
  <c r="BN311" i="1"/>
  <c r="BN314" i="1" s="1"/>
  <c r="CK325" i="1"/>
  <c r="CK289" i="1"/>
  <c r="CK274" i="1"/>
  <c r="CK280" i="1"/>
  <c r="CK284" i="1" s="1"/>
  <c r="FU326" i="1"/>
  <c r="FU333" i="1" s="1"/>
  <c r="FU293" i="1"/>
  <c r="EQ302" i="1"/>
  <c r="EQ295" i="1"/>
  <c r="EQ291" i="1"/>
  <c r="EQ299" i="1" s="1"/>
  <c r="EQ81" i="1"/>
  <c r="EQ337" i="1"/>
  <c r="EQ336" i="1" s="1"/>
  <c r="BU291" i="1"/>
  <c r="BU299" i="1" s="1"/>
  <c r="BU302" i="1" s="1"/>
  <c r="AQ295" i="1"/>
  <c r="AQ81" i="1"/>
  <c r="AQ337" i="1"/>
  <c r="AQ336" i="1" s="1"/>
  <c r="CO325" i="1"/>
  <c r="CO289" i="1"/>
  <c r="CO291" i="1" s="1"/>
  <c r="CO299" i="1" s="1"/>
  <c r="CO302" i="1" s="1"/>
  <c r="CO280" i="1"/>
  <c r="CO284" i="1" s="1"/>
  <c r="AN303" i="1"/>
  <c r="AN297" i="1"/>
  <c r="EC333" i="1"/>
  <c r="CD326" i="1"/>
  <c r="CD293" i="1"/>
  <c r="AE295" i="1"/>
  <c r="AE291" i="1"/>
  <c r="AE299" i="1" s="1"/>
  <c r="AE302" i="1" s="1"/>
  <c r="AE81" i="1"/>
  <c r="AE337" i="1"/>
  <c r="AE336" i="1" s="1"/>
  <c r="EU291" i="1"/>
  <c r="EU299" i="1" s="1"/>
  <c r="EU302" i="1" s="1"/>
  <c r="EU295" i="1"/>
  <c r="EU81" i="1"/>
  <c r="C222" i="1"/>
  <c r="FZ222" i="1" s="1"/>
  <c r="FZ160" i="1"/>
  <c r="EB325" i="1"/>
  <c r="EB289" i="1"/>
  <c r="EB274" i="1"/>
  <c r="EB280" i="1"/>
  <c r="EB284" i="1" s="1"/>
  <c r="FM302" i="1"/>
  <c r="FM295" i="1"/>
  <c r="FM291" i="1"/>
  <c r="FM299" i="1" s="1"/>
  <c r="FM81" i="1"/>
  <c r="FM337" i="1"/>
  <c r="FM336" i="1" s="1"/>
  <c r="BO325" i="1"/>
  <c r="BO289" i="1"/>
  <c r="BO280" i="1"/>
  <c r="BO284" i="1" s="1"/>
  <c r="AI308" i="1"/>
  <c r="AI311" i="1"/>
  <c r="AI314" i="1" s="1"/>
  <c r="AI316" i="1" s="1"/>
  <c r="AI305" i="1"/>
  <c r="AS325" i="1"/>
  <c r="AS289" i="1"/>
  <c r="AS274" i="1"/>
  <c r="AS280" i="1"/>
  <c r="AS284" i="1" s="1"/>
  <c r="AK325" i="1"/>
  <c r="AK289" i="1"/>
  <c r="AK274" i="1"/>
  <c r="AK280" i="1"/>
  <c r="AK284" i="1" s="1"/>
  <c r="EZ325" i="1"/>
  <c r="EZ289" i="1"/>
  <c r="EZ274" i="1"/>
  <c r="EZ280" i="1"/>
  <c r="EZ284" i="1" s="1"/>
  <c r="DI325" i="1"/>
  <c r="DI289" i="1"/>
  <c r="DI280" i="1"/>
  <c r="DI284" i="1" s="1"/>
  <c r="AF325" i="1"/>
  <c r="AF289" i="1"/>
  <c r="AF280" i="1"/>
  <c r="AF284" i="1" s="1"/>
  <c r="BR325" i="1"/>
  <c r="BR289" i="1"/>
  <c r="BR274" i="1"/>
  <c r="BR280" i="1"/>
  <c r="BR284" i="1" s="1"/>
  <c r="N325" i="1"/>
  <c r="N333" i="1" s="1"/>
  <c r="N289" i="1"/>
  <c r="N280" i="1"/>
  <c r="N284" i="1" s="1"/>
  <c r="N326" i="1" s="1"/>
  <c r="EL325" i="1"/>
  <c r="EL289" i="1"/>
  <c r="EL280" i="1"/>
  <c r="EL284" i="1" s="1"/>
  <c r="EP297" i="1"/>
  <c r="EP303" i="1"/>
  <c r="EP305" i="1" s="1"/>
  <c r="EP319" i="1" s="1"/>
  <c r="EJ295" i="1"/>
  <c r="EJ81" i="1"/>
  <c r="EC308" i="1"/>
  <c r="EC305" i="1"/>
  <c r="EC311" i="1"/>
  <c r="EC314" i="1" s="1"/>
  <c r="EC316" i="1" s="1"/>
  <c r="DR326" i="1"/>
  <c r="DR333" i="1" s="1"/>
  <c r="DR293" i="1"/>
  <c r="BG325" i="1"/>
  <c r="BG289" i="1"/>
  <c r="BG280" i="1"/>
  <c r="BG284" i="1" s="1"/>
  <c r="DC326" i="1"/>
  <c r="DC293" i="1"/>
  <c r="DA326" i="1"/>
  <c r="DA293" i="1"/>
  <c r="CC333" i="1"/>
  <c r="DZ302" i="1"/>
  <c r="DZ291" i="1"/>
  <c r="DZ299" i="1" s="1"/>
  <c r="DZ295" i="1"/>
  <c r="DZ81" i="1"/>
  <c r="DZ337" i="1"/>
  <c r="DZ336" i="1" s="1"/>
  <c r="DN291" i="1"/>
  <c r="DN299" i="1" s="1"/>
  <c r="DN302" i="1" s="1"/>
  <c r="DN295" i="1"/>
  <c r="DN81" i="1"/>
  <c r="CA326" i="1"/>
  <c r="CA293" i="1"/>
  <c r="DF295" i="1"/>
  <c r="DF81" i="1"/>
  <c r="CK302" i="1"/>
  <c r="CK295" i="1"/>
  <c r="CK291" i="1"/>
  <c r="CK299" i="1" s="1"/>
  <c r="CK81" i="1"/>
  <c r="CK337" i="1"/>
  <c r="CK336" i="1" s="1"/>
  <c r="FU303" i="1"/>
  <c r="FU297" i="1"/>
  <c r="CY325" i="1"/>
  <c r="CY289" i="1"/>
  <c r="CY291" i="1" s="1"/>
  <c r="CY299" i="1" s="1"/>
  <c r="CY302" i="1" s="1"/>
  <c r="CY280" i="1"/>
  <c r="CY284" i="1" s="1"/>
  <c r="FA325" i="1"/>
  <c r="FA289" i="1"/>
  <c r="FA274" i="1"/>
  <c r="FA280" i="1"/>
  <c r="FA284" i="1" s="1"/>
  <c r="DB326" i="1"/>
  <c r="DB293" i="1"/>
  <c r="CO295" i="1"/>
  <c r="CO81" i="1"/>
  <c r="CO337" i="1"/>
  <c r="CO336" i="1" s="1"/>
  <c r="FS326" i="1"/>
  <c r="FS293" i="1"/>
  <c r="AU274" i="1"/>
  <c r="BL303" i="1"/>
  <c r="BL305" i="1" s="1"/>
  <c r="BL319" i="1" s="1"/>
  <c r="BL297" i="1"/>
  <c r="CQ297" i="1"/>
  <c r="CD303" i="1"/>
  <c r="CD305" i="1" s="1"/>
  <c r="CD319" i="1" s="1"/>
  <c r="CD297" i="1"/>
  <c r="CJ326" i="1"/>
  <c r="CJ293" i="1"/>
  <c r="AI297" i="1"/>
  <c r="AI303" i="1"/>
  <c r="CS303" i="1"/>
  <c r="CS297" i="1"/>
  <c r="EM325" i="1"/>
  <c r="EM289" i="1"/>
  <c r="EM274" i="1"/>
  <c r="EM280" i="1"/>
  <c r="EM284" i="1" s="1"/>
  <c r="EB302" i="1"/>
  <c r="EB295" i="1"/>
  <c r="EB291" i="1"/>
  <c r="EB299" i="1" s="1"/>
  <c r="EB81" i="1"/>
  <c r="FD303" i="1"/>
  <c r="FD305" i="1" s="1"/>
  <c r="FD319" i="1" s="1"/>
  <c r="FD297" i="1"/>
  <c r="FW325" i="1"/>
  <c r="FW289" i="1"/>
  <c r="FW280" i="1"/>
  <c r="FW284" i="1" s="1"/>
  <c r="BO302" i="1"/>
  <c r="BO295" i="1"/>
  <c r="BO291" i="1"/>
  <c r="BO299" i="1" s="1"/>
  <c r="BO81" i="1"/>
  <c r="BO337" i="1"/>
  <c r="BO336" i="1" s="1"/>
  <c r="FP325" i="1"/>
  <c r="FP289" i="1"/>
  <c r="FP274" i="1"/>
  <c r="FP280" i="1"/>
  <c r="FP284" i="1" s="1"/>
  <c r="AS302" i="1"/>
  <c r="AS295" i="1"/>
  <c r="AS291" i="1"/>
  <c r="AS299" i="1" s="1"/>
  <c r="AS81" i="1"/>
  <c r="AS337" i="1"/>
  <c r="AS336" i="1" s="1"/>
  <c r="AK295" i="1"/>
  <c r="AK81" i="1"/>
  <c r="AK337" i="1"/>
  <c r="AK336" i="1" s="1"/>
  <c r="EZ295" i="1"/>
  <c r="EZ291" i="1"/>
  <c r="EZ299" i="1" s="1"/>
  <c r="EZ302" i="1" s="1"/>
  <c r="EZ81" i="1"/>
  <c r="EZ337" i="1"/>
  <c r="EZ336" i="1" s="1"/>
  <c r="DI302" i="1"/>
  <c r="DI295" i="1"/>
  <c r="DI291" i="1"/>
  <c r="DI299" i="1" s="1"/>
  <c r="DI81" i="1"/>
  <c r="AF295" i="1"/>
  <c r="AF291" i="1"/>
  <c r="AF299" i="1" s="1"/>
  <c r="AF302" i="1" s="1"/>
  <c r="AF81" i="1"/>
  <c r="AF337" i="1"/>
  <c r="AF336" i="1" s="1"/>
  <c r="BR295" i="1"/>
  <c r="BR81" i="1"/>
  <c r="N302" i="1"/>
  <c r="N295" i="1"/>
  <c r="N291" i="1"/>
  <c r="N299" i="1" s="1"/>
  <c r="N81" i="1"/>
  <c r="N337" i="1"/>
  <c r="N336" i="1" s="1"/>
  <c r="EL291" i="1"/>
  <c r="EL299" i="1" s="1"/>
  <c r="EL302" i="1" s="1"/>
  <c r="EL295" i="1"/>
  <c r="EL81" i="1"/>
  <c r="CC291" i="1"/>
  <c r="CC299" i="1" s="1"/>
  <c r="CC302" i="1" s="1"/>
  <c r="AZ326" i="1"/>
  <c r="AZ293" i="1"/>
  <c r="CL325" i="1"/>
  <c r="CL289" i="1"/>
  <c r="CL280" i="1"/>
  <c r="CL284" i="1" s="1"/>
  <c r="EI325" i="1"/>
  <c r="EI289" i="1"/>
  <c r="EI280" i="1"/>
  <c r="EI284" i="1" s="1"/>
  <c r="DF325" i="1"/>
  <c r="DF289" i="1"/>
  <c r="DF291" i="1" s="1"/>
  <c r="DF299" i="1" s="1"/>
  <c r="DF302" i="1" s="1"/>
  <c r="DF280" i="1"/>
  <c r="DF284" i="1" s="1"/>
  <c r="BE325" i="1"/>
  <c r="BE289" i="1"/>
  <c r="BE274" i="1"/>
  <c r="BE280" i="1"/>
  <c r="BE284" i="1" s="1"/>
  <c r="CY295" i="1"/>
  <c r="CY81" i="1"/>
  <c r="CY337" i="1"/>
  <c r="CY336" i="1" s="1"/>
  <c r="FA295" i="1"/>
  <c r="FA81" i="1"/>
  <c r="FA337" i="1"/>
  <c r="FA336" i="1" s="1"/>
  <c r="DB303" i="1"/>
  <c r="DB305" i="1" s="1"/>
  <c r="DB319" i="1" s="1"/>
  <c r="DB297" i="1"/>
  <c r="CR326" i="1"/>
  <c r="CR333" i="1" s="1"/>
  <c r="CR293" i="1"/>
  <c r="Z326" i="1"/>
  <c r="Z293" i="1"/>
  <c r="FS303" i="1"/>
  <c r="FS305" i="1" s="1"/>
  <c r="FS319" i="1" s="1"/>
  <c r="FS297" i="1"/>
  <c r="BV325" i="1"/>
  <c r="BV289" i="1"/>
  <c r="BV274" i="1"/>
  <c r="BV280" i="1"/>
  <c r="BV284" i="1" s="1"/>
  <c r="BA325" i="1"/>
  <c r="BA289" i="1"/>
  <c r="BA291" i="1" s="1"/>
  <c r="BA299" i="1" s="1"/>
  <c r="BA302" i="1" s="1"/>
  <c r="BA274" i="1"/>
  <c r="BA280" i="1"/>
  <c r="BA284" i="1" s="1"/>
  <c r="DS295" i="1"/>
  <c r="DS291" i="1"/>
  <c r="DS299" i="1" s="1"/>
  <c r="DS302" i="1" s="1"/>
  <c r="DS81" i="1"/>
  <c r="AU326" i="1"/>
  <c r="AU293" i="1"/>
  <c r="BL333" i="1"/>
  <c r="CQ317" i="1"/>
  <c r="CQ309" i="1"/>
  <c r="CD333" i="1"/>
  <c r="AI333" i="1"/>
  <c r="CS333" i="1"/>
  <c r="EM295" i="1"/>
  <c r="EM302" i="1"/>
  <c r="EM291" i="1"/>
  <c r="EM299" i="1" s="1"/>
  <c r="EM81" i="1"/>
  <c r="EM337" i="1"/>
  <c r="EM336" i="1" s="1"/>
  <c r="BJ302" i="1"/>
  <c r="BJ295" i="1"/>
  <c r="BJ291" i="1"/>
  <c r="BJ299" i="1" s="1"/>
  <c r="BJ81" i="1"/>
  <c r="BJ337" i="1"/>
  <c r="BJ336" i="1" s="1"/>
  <c r="ES325" i="1"/>
  <c r="ES289" i="1"/>
  <c r="ES280" i="1"/>
  <c r="ES284" i="1" s="1"/>
  <c r="FD333" i="1"/>
  <c r="FW295" i="1"/>
  <c r="FW81" i="1"/>
  <c r="FW337" i="1"/>
  <c r="FW336" i="1" s="1"/>
  <c r="FN325" i="1"/>
  <c r="FN289" i="1"/>
  <c r="FN274" i="1"/>
  <c r="FN280" i="1"/>
  <c r="FN284" i="1" s="1"/>
  <c r="FP295" i="1"/>
  <c r="FP291" i="1"/>
  <c r="FP299" i="1" s="1"/>
  <c r="FP302" i="1" s="1"/>
  <c r="FP81" i="1"/>
  <c r="FJ325" i="1"/>
  <c r="FJ289" i="1"/>
  <c r="FJ280" i="1"/>
  <c r="FJ284" i="1" s="1"/>
  <c r="F325" i="1"/>
  <c r="F289" i="1"/>
  <c r="F291" i="1" s="1"/>
  <c r="F299" i="1" s="1"/>
  <c r="F302" i="1" s="1"/>
  <c r="F280" i="1"/>
  <c r="F284" i="1" s="1"/>
  <c r="FG325" i="1"/>
  <c r="FG289" i="1"/>
  <c r="FG274" i="1"/>
  <c r="FG280" i="1"/>
  <c r="FG284" i="1" s="1"/>
  <c r="AJ325" i="1"/>
  <c r="AJ289" i="1"/>
  <c r="AJ280" i="1"/>
  <c r="AJ284" i="1" s="1"/>
  <c r="L325" i="1"/>
  <c r="L289" i="1"/>
  <c r="L280" i="1"/>
  <c r="L284" i="1" s="1"/>
  <c r="EW325" i="1"/>
  <c r="EW289" i="1"/>
  <c r="EW280" i="1"/>
  <c r="EW284" i="1" s="1"/>
  <c r="I325" i="1"/>
  <c r="I289" i="1"/>
  <c r="I291" i="1" s="1"/>
  <c r="I299" i="1" s="1"/>
  <c r="I302" i="1" s="1"/>
  <c r="I280" i="1"/>
  <c r="I284" i="1" s="1"/>
  <c r="AV325" i="1"/>
  <c r="AV289" i="1"/>
  <c r="AV274" i="1"/>
  <c r="AV280" i="1"/>
  <c r="AV284" i="1" s="1"/>
  <c r="AL295" i="1"/>
  <c r="AL291" i="1"/>
  <c r="AL299" i="1" s="1"/>
  <c r="AL302" i="1" s="1"/>
  <c r="AL81" i="1"/>
  <c r="AL337" i="1"/>
  <c r="AL336" i="1" s="1"/>
  <c r="FH325" i="1"/>
  <c r="FH289" i="1"/>
  <c r="FH274" i="1"/>
  <c r="FH280" i="1"/>
  <c r="FH284" i="1" s="1"/>
  <c r="BP295" i="1"/>
  <c r="BP81" i="1"/>
  <c r="BP337" i="1"/>
  <c r="BP336" i="1" s="1"/>
  <c r="FV325" i="1"/>
  <c r="FV289" i="1"/>
  <c r="FV291" i="1" s="1"/>
  <c r="FV299" i="1" s="1"/>
  <c r="FV302" i="1" s="1"/>
  <c r="FV274" i="1"/>
  <c r="FV280" i="1"/>
  <c r="FV284" i="1" s="1"/>
  <c r="BZ326" i="1"/>
  <c r="BZ293" i="1"/>
  <c r="DC297" i="1"/>
  <c r="DC303" i="1"/>
  <c r="DA303" i="1"/>
  <c r="DA297" i="1"/>
  <c r="AZ274" i="1"/>
  <c r="ER317" i="1"/>
  <c r="ER309" i="1"/>
  <c r="CL302" i="1"/>
  <c r="CL295" i="1"/>
  <c r="CL291" i="1"/>
  <c r="CL299" i="1" s="1"/>
  <c r="CL81" i="1"/>
  <c r="CL337" i="1"/>
  <c r="CL336" i="1" s="1"/>
  <c r="EI295" i="1"/>
  <c r="EI81" i="1"/>
  <c r="CA303" i="1"/>
  <c r="CA297" i="1"/>
  <c r="BE302" i="1"/>
  <c r="BE295" i="1"/>
  <c r="BE291" i="1"/>
  <c r="BE299" i="1" s="1"/>
  <c r="BE81" i="1"/>
  <c r="BE337" i="1"/>
  <c r="BE336" i="1" s="1"/>
  <c r="CF325" i="1"/>
  <c r="CF289" i="1"/>
  <c r="CF280" i="1"/>
  <c r="CF284" i="1" s="1"/>
  <c r="BX291" i="1"/>
  <c r="BX299" i="1" s="1"/>
  <c r="BX302" i="1" s="1"/>
  <c r="DY274" i="1"/>
  <c r="C227" i="2"/>
  <c r="C232" i="2" s="1"/>
  <c r="H39" i="2"/>
  <c r="DB333" i="1"/>
  <c r="FS333" i="1"/>
  <c r="BV302" i="1"/>
  <c r="BV295" i="1"/>
  <c r="BV291" i="1"/>
  <c r="BV299" i="1" s="1"/>
  <c r="BV81" i="1"/>
  <c r="BV337" i="1"/>
  <c r="BV336" i="1" s="1"/>
  <c r="BA295" i="1"/>
  <c r="BA81" i="1"/>
  <c r="DS325" i="1"/>
  <c r="DS289" i="1"/>
  <c r="DS274" i="1"/>
  <c r="DS280" i="1"/>
  <c r="DS284" i="1" s="1"/>
  <c r="AU303" i="1"/>
  <c r="AU305" i="1" s="1"/>
  <c r="AU319" i="1" s="1"/>
  <c r="AU297" i="1"/>
  <c r="Y326" i="1"/>
  <c r="Y293" i="1"/>
  <c r="DX326" i="1"/>
  <c r="DX293" i="1"/>
  <c r="CJ303" i="1"/>
  <c r="CJ297" i="1"/>
  <c r="ED295" i="1"/>
  <c r="ED81" i="1"/>
  <c r="ED337" i="1"/>
  <c r="ED336" i="1" s="1"/>
  <c r="BJ325" i="1"/>
  <c r="BJ289" i="1"/>
  <c r="BJ280" i="1"/>
  <c r="BJ284" i="1" s="1"/>
  <c r="BJ274" i="1"/>
  <c r="ES295" i="1"/>
  <c r="ES291" i="1"/>
  <c r="ES299" i="1" s="1"/>
  <c r="ES302" i="1" s="1"/>
  <c r="ES81" i="1"/>
  <c r="ES337" i="1"/>
  <c r="ES336" i="1" s="1"/>
  <c r="BY325" i="1"/>
  <c r="BY289" i="1"/>
  <c r="BY280" i="1"/>
  <c r="BY284" i="1" s="1"/>
  <c r="E248" i="1"/>
  <c r="E252" i="1" s="1"/>
  <c r="E257" i="1" s="1"/>
  <c r="FN295" i="1"/>
  <c r="FN291" i="1"/>
  <c r="FN299" i="1" s="1"/>
  <c r="FN302" i="1" s="1"/>
  <c r="FN81" i="1"/>
  <c r="J325" i="1"/>
  <c r="J289" i="1"/>
  <c r="J291" i="1" s="1"/>
  <c r="J299" i="1" s="1"/>
  <c r="J302" i="1" s="1"/>
  <c r="J280" i="1"/>
  <c r="J284" i="1" s="1"/>
  <c r="FJ291" i="1"/>
  <c r="FJ299" i="1" s="1"/>
  <c r="FJ302" i="1" s="1"/>
  <c r="FJ295" i="1"/>
  <c r="FJ81" i="1"/>
  <c r="FJ337" i="1"/>
  <c r="FJ336" i="1" s="1"/>
  <c r="F295" i="1"/>
  <c r="F81" i="1"/>
  <c r="F337" i="1"/>
  <c r="F336" i="1" s="1"/>
  <c r="ER305" i="1"/>
  <c r="ER319" i="1" s="1"/>
  <c r="FG295" i="1"/>
  <c r="FG81" i="1"/>
  <c r="FG337" i="1"/>
  <c r="FG336" i="1" s="1"/>
  <c r="AJ295" i="1"/>
  <c r="AJ291" i="1"/>
  <c r="AJ299" i="1" s="1"/>
  <c r="AJ302" i="1" s="1"/>
  <c r="AJ81" i="1"/>
  <c r="AJ337" i="1"/>
  <c r="AJ336" i="1" s="1"/>
  <c r="L302" i="1"/>
  <c r="L295" i="1"/>
  <c r="L291" i="1"/>
  <c r="L299" i="1" s="1"/>
  <c r="L81" i="1"/>
  <c r="EW295" i="1"/>
  <c r="EW81" i="1"/>
  <c r="EW337" i="1"/>
  <c r="EW336" i="1" s="1"/>
  <c r="I295" i="1"/>
  <c r="I81" i="1"/>
  <c r="AV302" i="1"/>
  <c r="AV295" i="1"/>
  <c r="AV291" i="1"/>
  <c r="AV299" i="1" s="1"/>
  <c r="AV81" i="1"/>
  <c r="AV337" i="1"/>
  <c r="AV336" i="1" s="1"/>
  <c r="CP326" i="1"/>
  <c r="CP333" i="1" s="1"/>
  <c r="CP293" i="1"/>
  <c r="AM325" i="1"/>
  <c r="AM289" i="1"/>
  <c r="AM280" i="1"/>
  <c r="AM284" i="1" s="1"/>
  <c r="AM274" i="1"/>
  <c r="FP279" i="1"/>
  <c r="FT272" i="1"/>
  <c r="DC333" i="1"/>
  <c r="DA333" i="1"/>
  <c r="AZ303" i="1"/>
  <c r="AZ305" i="1" s="1"/>
  <c r="AZ319" i="1" s="1"/>
  <c r="AZ297" i="1"/>
  <c r="EX325" i="1"/>
  <c r="EX289" i="1"/>
  <c r="EX291" i="1" s="1"/>
  <c r="EX299" i="1" s="1"/>
  <c r="EX302" i="1" s="1"/>
  <c r="EX280" i="1"/>
  <c r="EX284" i="1" s="1"/>
  <c r="AP325" i="1"/>
  <c r="AP289" i="1"/>
  <c r="AP274" i="1"/>
  <c r="AP280" i="1"/>
  <c r="AP284" i="1" s="1"/>
  <c r="CA333" i="1"/>
  <c r="CN325" i="1"/>
  <c r="CN289" i="1"/>
  <c r="CN280" i="1"/>
  <c r="CN284" i="1" s="1"/>
  <c r="S325" i="1"/>
  <c r="S289" i="1"/>
  <c r="S280" i="1"/>
  <c r="S284" i="1" s="1"/>
  <c r="CF302" i="1"/>
  <c r="CF295" i="1"/>
  <c r="CF291" i="1"/>
  <c r="CF299" i="1" s="1"/>
  <c r="CF81" i="1"/>
  <c r="CF337" i="1"/>
  <c r="CF336" i="1" s="1"/>
  <c r="DY326" i="1"/>
  <c r="DY293" i="1"/>
  <c r="R325" i="1"/>
  <c r="R289" i="1"/>
  <c r="R274" i="1"/>
  <c r="R280" i="1"/>
  <c r="R284" i="1" s="1"/>
  <c r="DG326" i="1"/>
  <c r="DG293" i="1"/>
  <c r="CR303" i="1"/>
  <c r="CR305" i="1" s="1"/>
  <c r="CR319" i="1" s="1"/>
  <c r="CR297" i="1"/>
  <c r="Z303" i="1"/>
  <c r="AU333" i="1"/>
  <c r="Y303" i="1"/>
  <c r="Y297" i="1"/>
  <c r="CJ333" i="1"/>
  <c r="ED325" i="1"/>
  <c r="ED289" i="1"/>
  <c r="ED280" i="1"/>
  <c r="ED284" i="1" s="1"/>
  <c r="CV326" i="1"/>
  <c r="CV293" i="1"/>
  <c r="FR316" i="1"/>
  <c r="FR308" i="1"/>
  <c r="FR305" i="1"/>
  <c r="FR319" i="1" s="1"/>
  <c r="FR311" i="1"/>
  <c r="FR314" i="1" s="1"/>
  <c r="BY295" i="1"/>
  <c r="BY291" i="1"/>
  <c r="BY299" i="1" s="1"/>
  <c r="BY302" i="1" s="1"/>
  <c r="BY81" i="1"/>
  <c r="BY337" i="1"/>
  <c r="T325" i="1"/>
  <c r="T289" i="1"/>
  <c r="T291" i="1" s="1"/>
  <c r="T299" i="1" s="1"/>
  <c r="T302" i="1" s="1"/>
  <c r="T280" i="1"/>
  <c r="T284" i="1" s="1"/>
  <c r="J295" i="1"/>
  <c r="J81" i="1"/>
  <c r="V325" i="1"/>
  <c r="V289" i="1"/>
  <c r="V274" i="1"/>
  <c r="V280" i="1"/>
  <c r="V284" i="1" s="1"/>
  <c r="CZ325" i="1"/>
  <c r="CZ289" i="1"/>
  <c r="CZ291" i="1" s="1"/>
  <c r="CZ299" i="1" s="1"/>
  <c r="CZ302" i="1" s="1"/>
  <c r="CZ280" i="1"/>
  <c r="CZ284" i="1" s="1"/>
  <c r="AX295" i="1"/>
  <c r="AX81" i="1"/>
  <c r="AX337" i="1"/>
  <c r="AX336" i="1" s="1"/>
  <c r="CM325" i="1"/>
  <c r="CM289" i="1"/>
  <c r="CM280" i="1"/>
  <c r="CM284" i="1" s="1"/>
  <c r="AG325" i="1"/>
  <c r="AG289" i="1"/>
  <c r="AG291" i="1" s="1"/>
  <c r="AG299" i="1" s="1"/>
  <c r="AG302" i="1" s="1"/>
  <c r="AG274" i="1"/>
  <c r="AG280" i="1"/>
  <c r="AG284" i="1" s="1"/>
  <c r="AC325" i="1"/>
  <c r="AC289" i="1"/>
  <c r="AC280" i="1"/>
  <c r="AC284" i="1" s="1"/>
  <c r="AC274" i="1"/>
  <c r="H325" i="1"/>
  <c r="H289" i="1"/>
  <c r="H280" i="1"/>
  <c r="H284" i="1" s="1"/>
  <c r="H274" i="1"/>
  <c r="DM295" i="1"/>
  <c r="DM81" i="1"/>
  <c r="DM337" i="1"/>
  <c r="DM336" i="1" s="1"/>
  <c r="DY311" i="1"/>
  <c r="DY314" i="1" s="1"/>
  <c r="DY316" i="1" s="1"/>
  <c r="DY308" i="1"/>
  <c r="BT297" i="1"/>
  <c r="BT303" i="1"/>
  <c r="BH295" i="1"/>
  <c r="BH81" i="1"/>
  <c r="BH337" i="1"/>
  <c r="BH336" i="1" s="1"/>
  <c r="CB325" i="1"/>
  <c r="CB289" i="1"/>
  <c r="CB291" i="1" s="1"/>
  <c r="CB299" i="1" s="1"/>
  <c r="CB302" i="1" s="1"/>
  <c r="CB280" i="1"/>
  <c r="CB284" i="1" s="1"/>
  <c r="CB274" i="1"/>
  <c r="DW325" i="1"/>
  <c r="DW289" i="1"/>
  <c r="DW280" i="1"/>
  <c r="DW284" i="1" s="1"/>
  <c r="BZ303" i="1"/>
  <c r="BZ297" i="1"/>
  <c r="DT325" i="1"/>
  <c r="DT289" i="1"/>
  <c r="DT280" i="1"/>
  <c r="DT284" i="1" s="1"/>
  <c r="AW326" i="1"/>
  <c r="AW333" i="1" s="1"/>
  <c r="AW293" i="1"/>
  <c r="AZ333" i="1"/>
  <c r="EX295" i="1"/>
  <c r="EX81" i="1"/>
  <c r="EX337" i="1"/>
  <c r="EX336" i="1" s="1"/>
  <c r="AP295" i="1"/>
  <c r="AP81" i="1"/>
  <c r="EY325" i="1"/>
  <c r="EY289" i="1"/>
  <c r="EY280" i="1"/>
  <c r="EY284" i="1" s="1"/>
  <c r="CN295" i="1"/>
  <c r="CN291" i="1"/>
  <c r="CN299" i="1" s="1"/>
  <c r="CN302" i="1" s="1"/>
  <c r="CN81" i="1"/>
  <c r="CN337" i="1"/>
  <c r="CN336" i="1" s="1"/>
  <c r="S295" i="1"/>
  <c r="S291" i="1"/>
  <c r="S299" i="1" s="1"/>
  <c r="S302" i="1" s="1"/>
  <c r="S81" i="1"/>
  <c r="CI325" i="1"/>
  <c r="CI289" i="1"/>
  <c r="CI274" i="1"/>
  <c r="CI280" i="1"/>
  <c r="CI284" i="1" s="1"/>
  <c r="DY303" i="1"/>
  <c r="DY305" i="1" s="1"/>
  <c r="DY319" i="1" s="1"/>
  <c r="DY297" i="1"/>
  <c r="CW325" i="1"/>
  <c r="CW289" i="1"/>
  <c r="CW280" i="1"/>
  <c r="CW284" i="1" s="1"/>
  <c r="BF325" i="1"/>
  <c r="BF289" i="1"/>
  <c r="BF280" i="1"/>
  <c r="BF284" i="1" s="1"/>
  <c r="BF274" i="1"/>
  <c r="R295" i="1"/>
  <c r="R291" i="1"/>
  <c r="R299" i="1" s="1"/>
  <c r="R302" i="1" s="1"/>
  <c r="R81" i="1"/>
  <c r="FF325" i="1"/>
  <c r="FF289" i="1"/>
  <c r="FF291" i="1" s="1"/>
  <c r="FF299" i="1" s="1"/>
  <c r="FF302" i="1" s="1"/>
  <c r="FF274" i="1"/>
  <c r="FF280" i="1"/>
  <c r="FF284" i="1" s="1"/>
  <c r="DG274" i="1"/>
  <c r="Z333" i="1"/>
  <c r="AU308" i="1"/>
  <c r="AU311" i="1"/>
  <c r="AU314" i="1" s="1"/>
  <c r="AU316" i="1" s="1"/>
  <c r="FX325" i="1"/>
  <c r="FX289" i="1"/>
  <c r="FX280" i="1"/>
  <c r="FX284" i="1" s="1"/>
  <c r="DX303" i="1"/>
  <c r="DX305" i="1" s="1"/>
  <c r="DX319" i="1" s="1"/>
  <c r="DX297" i="1"/>
  <c r="CS308" i="1"/>
  <c r="CS305" i="1"/>
  <c r="CS316" i="1"/>
  <c r="CS311" i="1"/>
  <c r="CS314" i="1" s="1"/>
  <c r="Q274" i="1"/>
  <c r="AY325" i="1"/>
  <c r="AY289" i="1"/>
  <c r="AY291" i="1" s="1"/>
  <c r="AY299" i="1" s="1"/>
  <c r="AY302" i="1" s="1"/>
  <c r="AY274" i="1"/>
  <c r="AY280" i="1"/>
  <c r="AY284" i="1" s="1"/>
  <c r="CV274" i="1"/>
  <c r="DE326" i="1"/>
  <c r="DE333" i="1" s="1"/>
  <c r="DE293" i="1"/>
  <c r="BQ325" i="1"/>
  <c r="BQ289" i="1"/>
  <c r="BQ280" i="1"/>
  <c r="BQ284" i="1" s="1"/>
  <c r="W325" i="1"/>
  <c r="W289" i="1"/>
  <c r="W291" i="1" s="1"/>
  <c r="W299" i="1" s="1"/>
  <c r="W302" i="1" s="1"/>
  <c r="W274" i="1"/>
  <c r="W280" i="1"/>
  <c r="W284" i="1" s="1"/>
  <c r="T295" i="1"/>
  <c r="T81" i="1"/>
  <c r="T337" i="1"/>
  <c r="T336" i="1" s="1"/>
  <c r="AT325" i="1"/>
  <c r="AT289" i="1"/>
  <c r="AT280" i="1"/>
  <c r="AT284" i="1" s="1"/>
  <c r="V295" i="1"/>
  <c r="V291" i="1"/>
  <c r="V299" i="1" s="1"/>
  <c r="V302" i="1" s="1"/>
  <c r="V81" i="1"/>
  <c r="V337" i="1"/>
  <c r="V336" i="1" s="1"/>
  <c r="CZ295" i="1"/>
  <c r="CZ81" i="1"/>
  <c r="AX325" i="1"/>
  <c r="AX289" i="1"/>
  <c r="AX280" i="1"/>
  <c r="AX284" i="1" s="1"/>
  <c r="CM302" i="1"/>
  <c r="CM295" i="1"/>
  <c r="CM291" i="1"/>
  <c r="CM299" i="1" s="1"/>
  <c r="CM81" i="1"/>
  <c r="CM337" i="1"/>
  <c r="CM336" i="1" s="1"/>
  <c r="AG295" i="1"/>
  <c r="AG81" i="1"/>
  <c r="AG337" i="1"/>
  <c r="AG336" i="1" s="1"/>
  <c r="AC295" i="1"/>
  <c r="AC291" i="1"/>
  <c r="AC299" i="1" s="1"/>
  <c r="AC302" i="1" s="1"/>
  <c r="AC81" i="1"/>
  <c r="AC337" i="1"/>
  <c r="AC336" i="1" s="1"/>
  <c r="H295" i="1"/>
  <c r="H291" i="1"/>
  <c r="H299" i="1" s="1"/>
  <c r="H302" i="1" s="1"/>
  <c r="H81" i="1"/>
  <c r="H337" i="1"/>
  <c r="H336" i="1" s="1"/>
  <c r="AW308" i="1"/>
  <c r="AW311" i="1"/>
  <c r="AW314" i="1" s="1"/>
  <c r="AW316" i="1" s="1"/>
  <c r="FU311" i="1"/>
  <c r="FU314" i="1" s="1"/>
  <c r="FU316" i="1" s="1"/>
  <c r="FU308" i="1"/>
  <c r="FU305" i="1"/>
  <c r="FB325" i="1"/>
  <c r="FB289" i="1"/>
  <c r="FB291" i="1" s="1"/>
  <c r="FB299" i="1" s="1"/>
  <c r="FB302" i="1" s="1"/>
  <c r="FB280" i="1"/>
  <c r="FB284" i="1" s="1"/>
  <c r="FB274" i="1"/>
  <c r="DQ325" i="1"/>
  <c r="DQ280" i="1"/>
  <c r="DQ284" i="1" s="1"/>
  <c r="DQ289" i="1"/>
  <c r="DQ291" i="1" s="1"/>
  <c r="DQ299" i="1" s="1"/>
  <c r="DQ302" i="1" s="1"/>
  <c r="BZ333" i="1"/>
  <c r="DT302" i="1"/>
  <c r="DT295" i="1"/>
  <c r="DT291" i="1"/>
  <c r="DT299" i="1" s="1"/>
  <c r="DT81" i="1"/>
  <c r="DT337" i="1"/>
  <c r="DT336" i="1" s="1"/>
  <c r="CG317" i="1"/>
  <c r="CG309" i="1"/>
  <c r="I30" i="2"/>
  <c r="D220" i="2"/>
  <c r="I37" i="2" s="1"/>
  <c r="EY295" i="1"/>
  <c r="EY291" i="1"/>
  <c r="EY299" i="1" s="1"/>
  <c r="EY302" i="1" s="1"/>
  <c r="EY81" i="1"/>
  <c r="EY337" i="1"/>
  <c r="EY336" i="1" s="1"/>
  <c r="EG325" i="1"/>
  <c r="EG289" i="1"/>
  <c r="EG280" i="1"/>
  <c r="EG284" i="1" s="1"/>
  <c r="CI295" i="1"/>
  <c r="CI291" i="1"/>
  <c r="CI299" i="1" s="1"/>
  <c r="CI302" i="1" s="1"/>
  <c r="CI81" i="1"/>
  <c r="EP326" i="1"/>
  <c r="EP333" i="1" s="1"/>
  <c r="EP293" i="1"/>
  <c r="DY333" i="1"/>
  <c r="CW302" i="1"/>
  <c r="CW295" i="1"/>
  <c r="CW291" i="1"/>
  <c r="CW299" i="1" s="1"/>
  <c r="CW81" i="1"/>
  <c r="CW337" i="1"/>
  <c r="CW336" i="1" s="1"/>
  <c r="BF295" i="1"/>
  <c r="BF291" i="1"/>
  <c r="BF299" i="1" s="1"/>
  <c r="BF302" i="1" s="1"/>
  <c r="BF81" i="1"/>
  <c r="BF337" i="1"/>
  <c r="BF336" i="1" s="1"/>
  <c r="CT325" i="1"/>
  <c r="CT289" i="1"/>
  <c r="CT291" i="1" s="1"/>
  <c r="CT299" i="1" s="1"/>
  <c r="CT302" i="1" s="1"/>
  <c r="CT280" i="1"/>
  <c r="CT284" i="1" s="1"/>
  <c r="FF295" i="1"/>
  <c r="FF81" i="1"/>
  <c r="FF337" i="1"/>
  <c r="FF336" i="1" s="1"/>
  <c r="DG303" i="1"/>
  <c r="DG297" i="1"/>
  <c r="BT326" i="1"/>
  <c r="BT333" i="1" s="1"/>
  <c r="BT293" i="1"/>
  <c r="BI325" i="1"/>
  <c r="BI289" i="1"/>
  <c r="BI280" i="1"/>
  <c r="BI284" i="1" s="1"/>
  <c r="O325" i="1"/>
  <c r="O289" i="1"/>
  <c r="O280" i="1"/>
  <c r="O284" i="1" s="1"/>
  <c r="O274" i="1"/>
  <c r="Z291" i="1"/>
  <c r="Z299" i="1" s="1"/>
  <c r="Z302" i="1" s="1"/>
  <c r="FX295" i="1"/>
  <c r="FX302" i="1"/>
  <c r="FX291" i="1"/>
  <c r="FX299" i="1" s="1"/>
  <c r="FX81" i="1"/>
  <c r="FX337" i="1"/>
  <c r="FX336" i="1" s="1"/>
  <c r="CJ316" i="1"/>
  <c r="CJ305" i="1"/>
  <c r="CJ311" i="1"/>
  <c r="CJ314" i="1" s="1"/>
  <c r="CJ308" i="1"/>
  <c r="Y333" i="1"/>
  <c r="DX333" i="1"/>
  <c r="BS325" i="1"/>
  <c r="BS289" i="1"/>
  <c r="BS274" i="1"/>
  <c r="BS280" i="1"/>
  <c r="BS284" i="1" s="1"/>
  <c r="C223" i="1"/>
  <c r="FZ221" i="1"/>
  <c r="Q326" i="1"/>
  <c r="Q333" i="1" s="1"/>
  <c r="Q293" i="1"/>
  <c r="AY295" i="1"/>
  <c r="AY81" i="1"/>
  <c r="AY337" i="1"/>
  <c r="AY336" i="1" s="1"/>
  <c r="CV303" i="1"/>
  <c r="CV297" i="1"/>
  <c r="DE297" i="1"/>
  <c r="DE303" i="1"/>
  <c r="DE305" i="1" s="1"/>
  <c r="DE319" i="1" s="1"/>
  <c r="BQ295" i="1"/>
  <c r="BQ291" i="1"/>
  <c r="BQ299" i="1" s="1"/>
  <c r="BQ302" i="1" s="1"/>
  <c r="BQ81" i="1"/>
  <c r="BQ337" i="1"/>
  <c r="BQ336" i="1" s="1"/>
  <c r="W295" i="1"/>
  <c r="W81" i="1"/>
  <c r="W337" i="1"/>
  <c r="W336" i="1" s="1"/>
  <c r="E258" i="1"/>
  <c r="AT295" i="1"/>
  <c r="AT291" i="1"/>
  <c r="AT299" i="1" s="1"/>
  <c r="AT302" i="1" s="1"/>
  <c r="AT81" i="1"/>
  <c r="AT337" i="1"/>
  <c r="AT336" i="1" s="1"/>
  <c r="EA325" i="1"/>
  <c r="EA289" i="1"/>
  <c r="EA280" i="1"/>
  <c r="EA284" i="1" s="1"/>
  <c r="BD325" i="1"/>
  <c r="BD289" i="1"/>
  <c r="BD291" i="1" s="1"/>
  <c r="BD299" i="1" s="1"/>
  <c r="BD302" i="1" s="1"/>
  <c r="BD280" i="1"/>
  <c r="BD284" i="1" s="1"/>
  <c r="EE295" i="1"/>
  <c r="EE81" i="1"/>
  <c r="EE337" i="1"/>
  <c r="EE336" i="1" s="1"/>
  <c r="CX325" i="1"/>
  <c r="CX289" i="1"/>
  <c r="CX274" i="1"/>
  <c r="CX280" i="1"/>
  <c r="CX284" i="1" s="1"/>
  <c r="BB325" i="1"/>
  <c r="BB289" i="1"/>
  <c r="BB280" i="1"/>
  <c r="BB284" i="1" s="1"/>
  <c r="BW295" i="1"/>
  <c r="BW81" i="1"/>
  <c r="BW337" i="1"/>
  <c r="BW336" i="1" s="1"/>
  <c r="EH325" i="1"/>
  <c r="EH289" i="1"/>
  <c r="EH280" i="1"/>
  <c r="EH284" i="1" s="1"/>
  <c r="DM325" i="1"/>
  <c r="DM289" i="1"/>
  <c r="DM280" i="1"/>
  <c r="DM284" i="1" s="1"/>
  <c r="AW297" i="1"/>
  <c r="AW303" i="1"/>
  <c r="AW305" i="1" s="1"/>
  <c r="AW319" i="1" s="1"/>
  <c r="EG295" i="1"/>
  <c r="EG291" i="1"/>
  <c r="EG299" i="1" s="1"/>
  <c r="EG302" i="1" s="1"/>
  <c r="EG81" i="1"/>
  <c r="EG337" i="1"/>
  <c r="EG336" i="1" s="1"/>
  <c r="EP274" i="1"/>
  <c r="BN326" i="1"/>
  <c r="BN333" i="1" s="1"/>
  <c r="BN293" i="1"/>
  <c r="CU326" i="1"/>
  <c r="CU333" i="1" s="1"/>
  <c r="CU293" i="1"/>
  <c r="CQ308" i="1"/>
  <c r="CQ305" i="1"/>
  <c r="CQ311" i="1"/>
  <c r="CQ314" i="1" s="1"/>
  <c r="CQ316" i="1" s="1"/>
  <c r="CT295" i="1"/>
  <c r="CT81" i="1"/>
  <c r="CT337" i="1"/>
  <c r="CT336" i="1" s="1"/>
  <c r="EJ325" i="1"/>
  <c r="EJ289" i="1"/>
  <c r="EJ280" i="1"/>
  <c r="EJ284" i="1" s="1"/>
  <c r="FB295" i="1"/>
  <c r="FB81" i="1"/>
  <c r="FB337" i="1"/>
  <c r="FB336" i="1" s="1"/>
  <c r="DG333" i="1"/>
  <c r="BT274" i="1"/>
  <c r="BI302" i="1"/>
  <c r="BI295" i="1"/>
  <c r="BI291" i="1"/>
  <c r="BI299" i="1" s="1"/>
  <c r="BI81" i="1"/>
  <c r="BI337" i="1"/>
  <c r="BI336" i="1" s="1"/>
  <c r="O302" i="1"/>
  <c r="O295" i="1"/>
  <c r="O291" i="1"/>
  <c r="O299" i="1" s="1"/>
  <c r="O81" i="1"/>
  <c r="O337" i="1"/>
  <c r="O336" i="1" s="1"/>
  <c r="BH325" i="1"/>
  <c r="BH289" i="1"/>
  <c r="BH274" i="1"/>
  <c r="BH280" i="1"/>
  <c r="BH284" i="1" s="1"/>
  <c r="FI325" i="1"/>
  <c r="FI289" i="1"/>
  <c r="FI280" i="1"/>
  <c r="FI284" i="1" s="1"/>
  <c r="FI274" i="1"/>
  <c r="K325" i="1"/>
  <c r="K289" i="1"/>
  <c r="K291" i="1" s="1"/>
  <c r="K299" i="1" s="1"/>
  <c r="K302" i="1" s="1"/>
  <c r="K280" i="1"/>
  <c r="K284" i="1" s="1"/>
  <c r="EN325" i="1"/>
  <c r="EN289" i="1"/>
  <c r="EN291" i="1" s="1"/>
  <c r="EN299" i="1" s="1"/>
  <c r="EN302" i="1" s="1"/>
  <c r="EN280" i="1"/>
  <c r="EN284" i="1" s="1"/>
  <c r="BS302" i="1"/>
  <c r="BS291" i="1"/>
  <c r="BS299" i="1" s="1"/>
  <c r="BS295" i="1"/>
  <c r="BS81" i="1"/>
  <c r="DQ295" i="1"/>
  <c r="DQ81" i="1"/>
  <c r="DQ337" i="1"/>
  <c r="DQ336" i="1" s="1"/>
  <c r="Q303" i="1"/>
  <c r="Q297" i="1"/>
  <c r="BP325" i="1"/>
  <c r="BP289" i="1"/>
  <c r="BP291" i="1" s="1"/>
  <c r="BP299" i="1" s="1"/>
  <c r="BP302" i="1" s="1"/>
  <c r="BP280" i="1"/>
  <c r="BP284" i="1" s="1"/>
  <c r="CV333" i="1"/>
  <c r="AM295" i="1"/>
  <c r="AM291" i="1"/>
  <c r="AM299" i="1" s="1"/>
  <c r="AM302" i="1" s="1"/>
  <c r="AM81" i="1"/>
  <c r="AM337" i="1"/>
  <c r="AM336" i="1" s="1"/>
  <c r="G325" i="1"/>
  <c r="G289" i="1"/>
  <c r="G291" i="1" s="1"/>
  <c r="G299" i="1" s="1"/>
  <c r="G302" i="1" s="1"/>
  <c r="G280" i="1"/>
  <c r="G284" i="1" s="1"/>
  <c r="EA295" i="1"/>
  <c r="EA81" i="1"/>
  <c r="EA337" i="1"/>
  <c r="EA336" i="1" s="1"/>
  <c r="BD295" i="1"/>
  <c r="BD81" i="1"/>
  <c r="BD337" i="1"/>
  <c r="BD336" i="1" s="1"/>
  <c r="EE325" i="1"/>
  <c r="EE289" i="1"/>
  <c r="EE291" i="1" s="1"/>
  <c r="EE299" i="1" s="1"/>
  <c r="EE302" i="1" s="1"/>
  <c r="EE280" i="1"/>
  <c r="EE284" i="1" s="1"/>
  <c r="CX295" i="1"/>
  <c r="CX291" i="1"/>
  <c r="CX299" i="1" s="1"/>
  <c r="CX302" i="1" s="1"/>
  <c r="CX81" i="1"/>
  <c r="BB295" i="1"/>
  <c r="BB291" i="1"/>
  <c r="BB299" i="1" s="1"/>
  <c r="BB302" i="1" s="1"/>
  <c r="BB81" i="1"/>
  <c r="BB337" i="1"/>
  <c r="BB336" i="1" s="1"/>
  <c r="BW325" i="1"/>
  <c r="BW289" i="1"/>
  <c r="BW291" i="1" s="1"/>
  <c r="BW299" i="1" s="1"/>
  <c r="BW302" i="1" s="1"/>
  <c r="BW280" i="1"/>
  <c r="BW284" i="1" s="1"/>
  <c r="EH295" i="1"/>
  <c r="EH291" i="1"/>
  <c r="EH299" i="1" s="1"/>
  <c r="EH302" i="1" s="1"/>
  <c r="EH81" i="1"/>
  <c r="EH337" i="1"/>
  <c r="EH336" i="1" s="1"/>
  <c r="DQ308" i="1" l="1"/>
  <c r="DQ311" i="1"/>
  <c r="DQ314" i="1" s="1"/>
  <c r="DQ316" i="1" s="1"/>
  <c r="CN311" i="1"/>
  <c r="CN314" i="1" s="1"/>
  <c r="CN316" i="1" s="1"/>
  <c r="CN308" i="1"/>
  <c r="DO308" i="1"/>
  <c r="DO311" i="1"/>
  <c r="DO314" i="1" s="1"/>
  <c r="DO316" i="1" s="1"/>
  <c r="EH311" i="1"/>
  <c r="EH314" i="1" s="1"/>
  <c r="EH316" i="1" s="1"/>
  <c r="EH308" i="1"/>
  <c r="FF316" i="1"/>
  <c r="FF311" i="1"/>
  <c r="FF314" i="1" s="1"/>
  <c r="FF308" i="1"/>
  <c r="FN316" i="1"/>
  <c r="FN311" i="1"/>
  <c r="FN314" i="1" s="1"/>
  <c r="FN308" i="1"/>
  <c r="CE311" i="1"/>
  <c r="CE314" i="1" s="1"/>
  <c r="CE316" i="1" s="1"/>
  <c r="CE308" i="1"/>
  <c r="EF316" i="1"/>
  <c r="EF311" i="1"/>
  <c r="EF314" i="1" s="1"/>
  <c r="EF308" i="1"/>
  <c r="EE308" i="1"/>
  <c r="EE311" i="1"/>
  <c r="EE314" i="1" s="1"/>
  <c r="EE316" i="1" s="1"/>
  <c r="CT311" i="1"/>
  <c r="CT314" i="1" s="1"/>
  <c r="CT316" i="1" s="1"/>
  <c r="CT308" i="1"/>
  <c r="H311" i="1"/>
  <c r="H314" i="1" s="1"/>
  <c r="H316" i="1" s="1"/>
  <c r="H308" i="1"/>
  <c r="EX316" i="1"/>
  <c r="EX311" i="1"/>
  <c r="EX314" i="1" s="1"/>
  <c r="EX308" i="1"/>
  <c r="BC311" i="1"/>
  <c r="BC314" i="1" s="1"/>
  <c r="BC316" i="1"/>
  <c r="BC308" i="1"/>
  <c r="AQ311" i="1"/>
  <c r="AQ314" i="1" s="1"/>
  <c r="AQ316" i="1" s="1"/>
  <c r="AQ308" i="1"/>
  <c r="AM316" i="1"/>
  <c r="AM311" i="1"/>
  <c r="AM314" i="1" s="1"/>
  <c r="AM308" i="1"/>
  <c r="EG308" i="1"/>
  <c r="EG311" i="1"/>
  <c r="EG314" i="1" s="1"/>
  <c r="EG316" i="1" s="1"/>
  <c r="BD311" i="1"/>
  <c r="BD314" i="1" s="1"/>
  <c r="BD316" i="1" s="1"/>
  <c r="BD308" i="1"/>
  <c r="T311" i="1"/>
  <c r="T314" i="1" s="1"/>
  <c r="T316" i="1" s="1"/>
  <c r="T308" i="1"/>
  <c r="FP308" i="1"/>
  <c r="FP311" i="1"/>
  <c r="FP314" i="1" s="1"/>
  <c r="FP316" i="1" s="1"/>
  <c r="BA316" i="1"/>
  <c r="BA311" i="1"/>
  <c r="BA314" i="1" s="1"/>
  <c r="BA308" i="1"/>
  <c r="AF316" i="1"/>
  <c r="AF311" i="1"/>
  <c r="AF314" i="1" s="1"/>
  <c r="AF308" i="1"/>
  <c r="AF305" i="1"/>
  <c r="AF319" i="1" s="1"/>
  <c r="FC316" i="1"/>
  <c r="FC311" i="1"/>
  <c r="FC314" i="1" s="1"/>
  <c r="FC308" i="1"/>
  <c r="EO308" i="1"/>
  <c r="EO311" i="1"/>
  <c r="EO314" i="1" s="1"/>
  <c r="EO316" i="1"/>
  <c r="BW311" i="1"/>
  <c r="BW314" i="1" s="1"/>
  <c r="BW308" i="1"/>
  <c r="BW316" i="1"/>
  <c r="R311" i="1"/>
  <c r="R314" i="1" s="1"/>
  <c r="R316" i="1" s="1"/>
  <c r="R308" i="1"/>
  <c r="DF316" i="1"/>
  <c r="DF311" i="1"/>
  <c r="DF314" i="1" s="1"/>
  <c r="DF308" i="1"/>
  <c r="DU316" i="1"/>
  <c r="DU311" i="1"/>
  <c r="DU314" i="1" s="1"/>
  <c r="DU308" i="1"/>
  <c r="BM308" i="1"/>
  <c r="BM311" i="1"/>
  <c r="BM314" i="1" s="1"/>
  <c r="BM316" i="1" s="1"/>
  <c r="CI316" i="1"/>
  <c r="CI311" i="1"/>
  <c r="CI314" i="1" s="1"/>
  <c r="CI308" i="1"/>
  <c r="FB316" i="1"/>
  <c r="FB311" i="1"/>
  <c r="FB314" i="1" s="1"/>
  <c r="FB308" i="1"/>
  <c r="I311" i="1"/>
  <c r="I314" i="1" s="1"/>
  <c r="I308" i="1"/>
  <c r="I316" i="1"/>
  <c r="EL316" i="1"/>
  <c r="EL311" i="1"/>
  <c r="EL314" i="1" s="1"/>
  <c r="EL308" i="1"/>
  <c r="AA308" i="1"/>
  <c r="AA311" i="1"/>
  <c r="AA314" i="1" s="1"/>
  <c r="AA316" i="1" s="1"/>
  <c r="BQ311" i="1"/>
  <c r="BQ314" i="1" s="1"/>
  <c r="BQ308" i="1"/>
  <c r="BQ316" i="1"/>
  <c r="BF316" i="1"/>
  <c r="BF311" i="1"/>
  <c r="BF314" i="1" s="1"/>
  <c r="BF308" i="1"/>
  <c r="AC308" i="1"/>
  <c r="AC311" i="1"/>
  <c r="AC314" i="1" s="1"/>
  <c r="AC316" i="1" s="1"/>
  <c r="CZ311" i="1"/>
  <c r="CZ314" i="1" s="1"/>
  <c r="CZ316" i="1" s="1"/>
  <c r="CZ308" i="1"/>
  <c r="BK316" i="1"/>
  <c r="BK311" i="1"/>
  <c r="BK314" i="1" s="1"/>
  <c r="BK308" i="1"/>
  <c r="BP316" i="1"/>
  <c r="BP311" i="1"/>
  <c r="BP314" i="1" s="1"/>
  <c r="BP308" i="1"/>
  <c r="EN308" i="1"/>
  <c r="EN311" i="1"/>
  <c r="EN314" i="1" s="1"/>
  <c r="EN316" i="1" s="1"/>
  <c r="AY316" i="1"/>
  <c r="AY311" i="1"/>
  <c r="AY314" i="1" s="1"/>
  <c r="AY308" i="1"/>
  <c r="BY316" i="1"/>
  <c r="BY311" i="1"/>
  <c r="BY314" i="1" s="1"/>
  <c r="BY308" i="1"/>
  <c r="CY311" i="1"/>
  <c r="CY314" i="1" s="1"/>
  <c r="CY316" i="1" s="1"/>
  <c r="CY308" i="1"/>
  <c r="CO311" i="1"/>
  <c r="CO314" i="1" s="1"/>
  <c r="CO316" i="1" s="1"/>
  <c r="CO308" i="1"/>
  <c r="X316" i="1"/>
  <c r="X311" i="1"/>
  <c r="X314" i="1" s="1"/>
  <c r="X308" i="1"/>
  <c r="X305" i="1"/>
  <c r="X319" i="1" s="1"/>
  <c r="EK311" i="1"/>
  <c r="EK314" i="1" s="1"/>
  <c r="EK308" i="1"/>
  <c r="EK316" i="1"/>
  <c r="BB316" i="1"/>
  <c r="BB311" i="1"/>
  <c r="BB314" i="1" s="1"/>
  <c r="BB308" i="1"/>
  <c r="S311" i="1"/>
  <c r="S314" i="1" s="1"/>
  <c r="S316" i="1" s="1"/>
  <c r="S308" i="1"/>
  <c r="AJ308" i="1"/>
  <c r="AJ311" i="1"/>
  <c r="AJ314" i="1" s="1"/>
  <c r="AJ316" i="1" s="1"/>
  <c r="FJ316" i="1"/>
  <c r="FJ311" i="1"/>
  <c r="FJ314" i="1" s="1"/>
  <c r="FJ308" i="1"/>
  <c r="EU311" i="1"/>
  <c r="EU314" i="1" s="1"/>
  <c r="EU316" i="1" s="1"/>
  <c r="EU308" i="1"/>
  <c r="EU305" i="1"/>
  <c r="EU319" i="1" s="1"/>
  <c r="W311" i="1"/>
  <c r="W314" i="1" s="1"/>
  <c r="W316" i="1" s="1"/>
  <c r="W308" i="1"/>
  <c r="AG311" i="1"/>
  <c r="AG314" i="1" s="1"/>
  <c r="AG316" i="1" s="1"/>
  <c r="AG308" i="1"/>
  <c r="ES316" i="1"/>
  <c r="ES311" i="1"/>
  <c r="ES314" i="1" s="1"/>
  <c r="ES308" i="1"/>
  <c r="F311" i="1"/>
  <c r="F314" i="1" s="1"/>
  <c r="F316" i="1" s="1"/>
  <c r="F308" i="1"/>
  <c r="FK316" i="1"/>
  <c r="FK311" i="1"/>
  <c r="FK314" i="1" s="1"/>
  <c r="FK308" i="1"/>
  <c r="FQ308" i="1"/>
  <c r="FQ311" i="1"/>
  <c r="FQ314" i="1" s="1"/>
  <c r="FQ316" i="1" s="1"/>
  <c r="ET311" i="1"/>
  <c r="ET314" i="1" s="1"/>
  <c r="ET316" i="1" s="1"/>
  <c r="ET308" i="1"/>
  <c r="EY316" i="1"/>
  <c r="EY308" i="1"/>
  <c r="EY311" i="1"/>
  <c r="EY314" i="1" s="1"/>
  <c r="K308" i="1"/>
  <c r="K311" i="1"/>
  <c r="K314" i="1" s="1"/>
  <c r="K316" i="1" s="1"/>
  <c r="AT311" i="1"/>
  <c r="AT314" i="1" s="1"/>
  <c r="AT316" i="1" s="1"/>
  <c r="AT308" i="1"/>
  <c r="J316" i="1"/>
  <c r="J311" i="1"/>
  <c r="J314" i="1" s="1"/>
  <c r="J308" i="1"/>
  <c r="AL316" i="1"/>
  <c r="AL311" i="1"/>
  <c r="AL314" i="1" s="1"/>
  <c r="AL308" i="1"/>
  <c r="AL305" i="1"/>
  <c r="AL319" i="1" s="1"/>
  <c r="DN311" i="1"/>
  <c r="DN314" i="1" s="1"/>
  <c r="DN316" i="1" s="1"/>
  <c r="DN308" i="1"/>
  <c r="CX316" i="1"/>
  <c r="CX311" i="1"/>
  <c r="CX314" i="1" s="1"/>
  <c r="CX308" i="1"/>
  <c r="G311" i="1"/>
  <c r="G314" i="1" s="1"/>
  <c r="G316" i="1" s="1"/>
  <c r="G308" i="1"/>
  <c r="G305" i="1"/>
  <c r="G319" i="1" s="1"/>
  <c r="V311" i="1"/>
  <c r="V314" i="1" s="1"/>
  <c r="V316" i="1" s="1"/>
  <c r="V308" i="1"/>
  <c r="CB311" i="1"/>
  <c r="CB314" i="1" s="1"/>
  <c r="CB316" i="1" s="1"/>
  <c r="CB308" i="1"/>
  <c r="FV316" i="1"/>
  <c r="FV311" i="1"/>
  <c r="FV314" i="1" s="1"/>
  <c r="FV308" i="1"/>
  <c r="FV305" i="1"/>
  <c r="FV319" i="1" s="1"/>
  <c r="DS311" i="1"/>
  <c r="DS314" i="1" s="1"/>
  <c r="DS316" i="1"/>
  <c r="DS308" i="1"/>
  <c r="EZ316" i="1"/>
  <c r="EZ308" i="1"/>
  <c r="EZ311" i="1"/>
  <c r="EZ314" i="1" s="1"/>
  <c r="AE316" i="1"/>
  <c r="AE311" i="1"/>
  <c r="AE314" i="1" s="1"/>
  <c r="AE308" i="1"/>
  <c r="AE305" i="1"/>
  <c r="AE319" i="1" s="1"/>
  <c r="AR311" i="1"/>
  <c r="AR314" i="1" s="1"/>
  <c r="AR316" i="1"/>
  <c r="AR308" i="1"/>
  <c r="EV311" i="1"/>
  <c r="EV314" i="1" s="1"/>
  <c r="EV316" i="1" s="1"/>
  <c r="EV308" i="1"/>
  <c r="BH303" i="1"/>
  <c r="FG303" i="1"/>
  <c r="AH326" i="1"/>
  <c r="AH293" i="1"/>
  <c r="EH274" i="1"/>
  <c r="CX326" i="1"/>
  <c r="CX293" i="1"/>
  <c r="CV317" i="1"/>
  <c r="CV309" i="1"/>
  <c r="BS297" i="1"/>
  <c r="BS303" i="1"/>
  <c r="DQ274" i="1"/>
  <c r="AX274" i="1"/>
  <c r="AT274" i="1"/>
  <c r="CI326" i="1"/>
  <c r="CI293" i="1"/>
  <c r="DW274" i="1"/>
  <c r="BT317" i="1"/>
  <c r="BT309" i="1"/>
  <c r="H326" i="1"/>
  <c r="H333" i="1" s="1"/>
  <c r="H293" i="1"/>
  <c r="CM274" i="1"/>
  <c r="V326" i="1"/>
  <c r="V293" i="1"/>
  <c r="BY342" i="1"/>
  <c r="BY336" i="1"/>
  <c r="ED274" i="1"/>
  <c r="S274" i="1"/>
  <c r="AM326" i="1"/>
  <c r="AM293" i="1"/>
  <c r="CJ317" i="1"/>
  <c r="CJ309" i="1"/>
  <c r="CA309" i="1"/>
  <c r="CA317" i="1"/>
  <c r="ES274" i="1"/>
  <c r="EI274" i="1"/>
  <c r="FP326" i="1"/>
  <c r="FP333" i="1" s="1"/>
  <c r="FP293" i="1"/>
  <c r="CS309" i="1"/>
  <c r="CS317" i="1"/>
  <c r="BR333" i="1"/>
  <c r="EB303" i="1"/>
  <c r="EB297" i="1"/>
  <c r="CK326" i="1"/>
  <c r="CK333" i="1" s="1"/>
  <c r="CK293" i="1"/>
  <c r="DZ274" i="1"/>
  <c r="AO274" i="1"/>
  <c r="M333" i="1"/>
  <c r="DR317" i="1"/>
  <c r="DR309" i="1"/>
  <c r="AH297" i="1"/>
  <c r="AH303" i="1"/>
  <c r="FL326" i="1"/>
  <c r="FL333" i="1" s="1"/>
  <c r="FL293" i="1"/>
  <c r="FO303" i="1"/>
  <c r="FO297" i="1"/>
  <c r="U303" i="1"/>
  <c r="U297" i="1"/>
  <c r="FQ303" i="1"/>
  <c r="FQ305" i="1" s="1"/>
  <c r="FQ319" i="1" s="1"/>
  <c r="FQ297" i="1"/>
  <c r="AL326" i="1"/>
  <c r="AL293" i="1"/>
  <c r="DD326" i="1"/>
  <c r="DD293" i="1"/>
  <c r="K326" i="1"/>
  <c r="K293" i="1"/>
  <c r="EH303" i="1"/>
  <c r="EH305" i="1" s="1"/>
  <c r="EH319" i="1" s="1"/>
  <c r="EH297" i="1"/>
  <c r="EA326" i="1"/>
  <c r="EA293" i="1"/>
  <c r="Z311" i="1"/>
  <c r="Z314" i="1" s="1"/>
  <c r="Z316" i="1" s="1"/>
  <c r="Z305" i="1"/>
  <c r="Z308" i="1"/>
  <c r="DG317" i="1"/>
  <c r="DG309" i="1"/>
  <c r="DQ326" i="1"/>
  <c r="DQ333" i="1" s="1"/>
  <c r="DQ293" i="1"/>
  <c r="AX297" i="1"/>
  <c r="AX303" i="1"/>
  <c r="AT326" i="1"/>
  <c r="AT333" i="1" s="1"/>
  <c r="AT293" i="1"/>
  <c r="BQ274" i="1"/>
  <c r="EY274" i="1"/>
  <c r="DW303" i="1"/>
  <c r="H303" i="1"/>
  <c r="H297" i="1"/>
  <c r="CM297" i="1"/>
  <c r="CM303" i="1"/>
  <c r="ED303" i="1"/>
  <c r="R326" i="1"/>
  <c r="R293" i="1"/>
  <c r="S326" i="1"/>
  <c r="S333" i="1" s="1"/>
  <c r="S293" i="1"/>
  <c r="EX274" i="1"/>
  <c r="AM303" i="1"/>
  <c r="AM297" i="1"/>
  <c r="BX305" i="1"/>
  <c r="BX316" i="1"/>
  <c r="BX311" i="1"/>
  <c r="BX314" i="1" s="1"/>
  <c r="BX308" i="1"/>
  <c r="AV326" i="1"/>
  <c r="AV293" i="1"/>
  <c r="L274" i="1"/>
  <c r="F274" i="1"/>
  <c r="FN326" i="1"/>
  <c r="FN293" i="1"/>
  <c r="ES303" i="1"/>
  <c r="ES305" i="1" s="1"/>
  <c r="ES319" i="1" s="1"/>
  <c r="ES297" i="1"/>
  <c r="BA326" i="1"/>
  <c r="BA293" i="1"/>
  <c r="EI326" i="1"/>
  <c r="EI293" i="1"/>
  <c r="AI317" i="1"/>
  <c r="AI309" i="1"/>
  <c r="CY274" i="1"/>
  <c r="EL274" i="1"/>
  <c r="AF274" i="1"/>
  <c r="AK326" i="1"/>
  <c r="AK333" i="1" s="1"/>
  <c r="AK293" i="1"/>
  <c r="BO274" i="1"/>
  <c r="DZ326" i="1"/>
  <c r="DZ333" i="1" s="1"/>
  <c r="DZ293" i="1"/>
  <c r="AO303" i="1"/>
  <c r="DK274" i="1"/>
  <c r="DR319" i="1"/>
  <c r="EC309" i="1"/>
  <c r="EC317" i="1"/>
  <c r="EQ326" i="1"/>
  <c r="EQ293" i="1"/>
  <c r="BU309" i="1"/>
  <c r="BU317" i="1"/>
  <c r="DH326" i="1"/>
  <c r="DH333" i="1" s="1"/>
  <c r="DH293" i="1"/>
  <c r="AR326" i="1"/>
  <c r="AR293" i="1"/>
  <c r="AD326" i="1"/>
  <c r="AD293" i="1"/>
  <c r="AH333" i="1"/>
  <c r="FL303" i="1"/>
  <c r="FL297" i="1"/>
  <c r="DW291" i="1"/>
  <c r="DW299" i="1" s="1"/>
  <c r="DW302" i="1" s="1"/>
  <c r="CH326" i="1"/>
  <c r="CH333" i="1" s="1"/>
  <c r="CH293" i="1"/>
  <c r="BN317" i="1"/>
  <c r="BN309" i="1"/>
  <c r="CV305" i="1"/>
  <c r="CV319" i="1" s="1"/>
  <c r="ED326" i="1"/>
  <c r="ED333" i="1" s="1"/>
  <c r="ED293" i="1"/>
  <c r="EW303" i="1"/>
  <c r="CK316" i="1"/>
  <c r="CK308" i="1"/>
  <c r="CK311" i="1"/>
  <c r="CK314" i="1" s="1"/>
  <c r="K274" i="1"/>
  <c r="CX303" i="1"/>
  <c r="CX305" i="1" s="1"/>
  <c r="CX319" i="1" s="1"/>
  <c r="CX297" i="1"/>
  <c r="EA274" i="1"/>
  <c r="AT303" i="1"/>
  <c r="AT297" i="1"/>
  <c r="BQ326" i="1"/>
  <c r="BQ293" i="1"/>
  <c r="CI303" i="1"/>
  <c r="CI305" i="1" s="1"/>
  <c r="CI319" i="1" s="1"/>
  <c r="CI297" i="1"/>
  <c r="EY326" i="1"/>
  <c r="EY293" i="1"/>
  <c r="V303" i="1"/>
  <c r="V297" i="1"/>
  <c r="S303" i="1"/>
  <c r="S305" i="1" s="1"/>
  <c r="S319" i="1" s="1"/>
  <c r="S297" i="1"/>
  <c r="EX326" i="1"/>
  <c r="EX333" i="1" s="1"/>
  <c r="EX293" i="1"/>
  <c r="AM333" i="1"/>
  <c r="CF326" i="1"/>
  <c r="CF293" i="1"/>
  <c r="DA317" i="1"/>
  <c r="DA309" i="1"/>
  <c r="L326" i="1"/>
  <c r="L293" i="1"/>
  <c r="F326" i="1"/>
  <c r="F293" i="1"/>
  <c r="EI303" i="1"/>
  <c r="FP303" i="1"/>
  <c r="FP297" i="1"/>
  <c r="FD317" i="1"/>
  <c r="FD309" i="1"/>
  <c r="CY326" i="1"/>
  <c r="CY293" i="1"/>
  <c r="DZ316" i="1"/>
  <c r="DZ311" i="1"/>
  <c r="DZ314" i="1" s="1"/>
  <c r="DZ308" i="1"/>
  <c r="EL326" i="1"/>
  <c r="EL293" i="1"/>
  <c r="AF326" i="1"/>
  <c r="AF293" i="1"/>
  <c r="BO326" i="1"/>
  <c r="BO293" i="1"/>
  <c r="CK303" i="1"/>
  <c r="CK305" i="1" s="1"/>
  <c r="CK319" i="1" s="1"/>
  <c r="CK297" i="1"/>
  <c r="DZ303" i="1"/>
  <c r="DZ297" i="1"/>
  <c r="AO333" i="1"/>
  <c r="DK326" i="1"/>
  <c r="DK293" i="1"/>
  <c r="EQ303" i="1"/>
  <c r="EQ297" i="1"/>
  <c r="FR317" i="1"/>
  <c r="FR309" i="1"/>
  <c r="AL297" i="1"/>
  <c r="AL303" i="1"/>
  <c r="DD303" i="1"/>
  <c r="BG333" i="1"/>
  <c r="X303" i="1"/>
  <c r="X297" i="1"/>
  <c r="K303" i="1"/>
  <c r="K305" i="1" s="1"/>
  <c r="K319" i="1" s="1"/>
  <c r="K297" i="1"/>
  <c r="CX333" i="1"/>
  <c r="EA303" i="1"/>
  <c r="O326" i="1"/>
  <c r="O293" i="1"/>
  <c r="BQ303" i="1"/>
  <c r="BQ297" i="1"/>
  <c r="CS319" i="1"/>
  <c r="BF326" i="1"/>
  <c r="BF293" i="1"/>
  <c r="CI333" i="1"/>
  <c r="EY303" i="1"/>
  <c r="EY305" i="1" s="1"/>
  <c r="EY319" i="1" s="1"/>
  <c r="EY297" i="1"/>
  <c r="V333" i="1"/>
  <c r="R303" i="1"/>
  <c r="R297" i="1"/>
  <c r="EX303" i="1"/>
  <c r="EX305" i="1" s="1"/>
  <c r="EX319" i="1" s="1"/>
  <c r="EX297" i="1"/>
  <c r="BJ326" i="1"/>
  <c r="BJ293" i="1"/>
  <c r="CF274" i="1"/>
  <c r="EI291" i="1"/>
  <c r="EI299" i="1" s="1"/>
  <c r="EI302" i="1" s="1"/>
  <c r="DC317" i="1"/>
  <c r="DC309" i="1"/>
  <c r="AV303" i="1"/>
  <c r="AV297" i="1"/>
  <c r="L303" i="1"/>
  <c r="L297" i="1"/>
  <c r="F303" i="1"/>
  <c r="F297" i="1"/>
  <c r="FN303" i="1"/>
  <c r="FN305" i="1" s="1"/>
  <c r="FN319" i="1" s="1"/>
  <c r="FN297" i="1"/>
  <c r="BA303" i="1"/>
  <c r="BA305" i="1" s="1"/>
  <c r="BA319" i="1" s="1"/>
  <c r="BA297" i="1"/>
  <c r="EI333" i="1"/>
  <c r="CY303" i="1"/>
  <c r="CY297" i="1"/>
  <c r="EC319" i="1"/>
  <c r="EL297" i="1"/>
  <c r="EL303" i="1"/>
  <c r="EL305" i="1" s="1"/>
  <c r="EL319" i="1" s="1"/>
  <c r="AF303" i="1"/>
  <c r="AF297" i="1"/>
  <c r="AK303" i="1"/>
  <c r="BO303" i="1"/>
  <c r="BO297" i="1"/>
  <c r="DK303" i="1"/>
  <c r="AH311" i="1"/>
  <c r="AH314" i="1" s="1"/>
  <c r="AH316" i="1" s="1"/>
  <c r="AH305" i="1"/>
  <c r="AH308" i="1"/>
  <c r="EQ333" i="1"/>
  <c r="DH303" i="1"/>
  <c r="AR303" i="1"/>
  <c r="AR297" i="1"/>
  <c r="AD303" i="1"/>
  <c r="AD297" i="1"/>
  <c r="U311" i="1"/>
  <c r="U314" i="1" s="1"/>
  <c r="U316" i="1" s="1"/>
  <c r="U308" i="1"/>
  <c r="CH297" i="1"/>
  <c r="CH303" i="1"/>
  <c r="AL333" i="1"/>
  <c r="DD333" i="1"/>
  <c r="Q317" i="1"/>
  <c r="Q309" i="1"/>
  <c r="DQ297" i="1"/>
  <c r="DQ303" i="1"/>
  <c r="W303" i="1"/>
  <c r="W297" i="1"/>
  <c r="T333" i="1"/>
  <c r="CF311" i="1"/>
  <c r="CF314" i="1" s="1"/>
  <c r="CF316" i="1" s="1"/>
  <c r="CF308" i="1"/>
  <c r="CF305" i="1"/>
  <c r="FA303" i="1"/>
  <c r="EZ303" i="1"/>
  <c r="EZ297" i="1"/>
  <c r="DL303" i="1"/>
  <c r="BK303" i="1"/>
  <c r="BK305" i="1" s="1"/>
  <c r="BK319" i="1" s="1"/>
  <c r="BK297" i="1"/>
  <c r="BW274" i="1"/>
  <c r="EA291" i="1"/>
  <c r="EA299" i="1" s="1"/>
  <c r="EA302" i="1" s="1"/>
  <c r="K333" i="1"/>
  <c r="CQ319" i="1"/>
  <c r="EA333" i="1"/>
  <c r="O303" i="1"/>
  <c r="O297" i="1"/>
  <c r="EG274" i="1"/>
  <c r="FB326" i="1"/>
  <c r="FB293" i="1"/>
  <c r="BQ333" i="1"/>
  <c r="BF303" i="1"/>
  <c r="BF305" i="1" s="1"/>
  <c r="BF319" i="1" s="1"/>
  <c r="BF297" i="1"/>
  <c r="EY333" i="1"/>
  <c r="CB326" i="1"/>
  <c r="CB333" i="1" s="1"/>
  <c r="CB293" i="1"/>
  <c r="AC326" i="1"/>
  <c r="AC293" i="1"/>
  <c r="R333" i="1"/>
  <c r="CN274" i="1"/>
  <c r="BJ303" i="1"/>
  <c r="BJ297" i="1"/>
  <c r="CF303" i="1"/>
  <c r="CF297" i="1"/>
  <c r="FH326" i="1"/>
  <c r="FH293" i="1"/>
  <c r="AV333" i="1"/>
  <c r="L333" i="1"/>
  <c r="F333" i="1"/>
  <c r="FN333" i="1"/>
  <c r="BA333" i="1"/>
  <c r="DB317" i="1"/>
  <c r="DB309" i="1"/>
  <c r="BE326" i="1"/>
  <c r="BE333" i="1" s="1"/>
  <c r="BE293" i="1"/>
  <c r="CL274" i="1"/>
  <c r="AK291" i="1"/>
  <c r="AK299" i="1" s="1"/>
  <c r="AK302" i="1" s="1"/>
  <c r="CY333" i="1"/>
  <c r="EL333" i="1"/>
  <c r="AF333" i="1"/>
  <c r="BO333" i="1"/>
  <c r="BU308" i="1"/>
  <c r="BU305" i="1"/>
  <c r="BU311" i="1"/>
  <c r="BU314" i="1" s="1"/>
  <c r="BU316" i="1" s="1"/>
  <c r="CC297" i="1"/>
  <c r="DK333" i="1"/>
  <c r="AR333" i="1"/>
  <c r="AD333" i="1"/>
  <c r="CH291" i="1"/>
  <c r="CH299" i="1" s="1"/>
  <c r="CH302" i="1" s="1"/>
  <c r="FK326" i="1"/>
  <c r="FK293" i="1"/>
  <c r="BX297" i="1"/>
  <c r="DD291" i="1"/>
  <c r="DD299" i="1" s="1"/>
  <c r="DD302" i="1" s="1"/>
  <c r="DH291" i="1"/>
  <c r="DH299" i="1" s="1"/>
  <c r="DH302" i="1" s="1"/>
  <c r="DG305" i="1"/>
  <c r="DG319" i="1" s="1"/>
  <c r="CA305" i="1"/>
  <c r="CA319" i="1" s="1"/>
  <c r="ES326" i="1"/>
  <c r="ES333" i="1" s="1"/>
  <c r="ES293" i="1"/>
  <c r="FW303" i="1"/>
  <c r="AQ303" i="1"/>
  <c r="AQ297" i="1"/>
  <c r="BW326" i="1"/>
  <c r="BW293" i="1"/>
  <c r="EE326" i="1"/>
  <c r="EE333" i="1" s="1"/>
  <c r="EE293" i="1"/>
  <c r="O316" i="1"/>
  <c r="O305" i="1"/>
  <c r="O311" i="1"/>
  <c r="O314" i="1" s="1"/>
  <c r="O308" i="1"/>
  <c r="AW317" i="1"/>
  <c r="AW309" i="1"/>
  <c r="O333" i="1"/>
  <c r="EG326" i="1"/>
  <c r="EG333" i="1" s="1"/>
  <c r="EG293" i="1"/>
  <c r="FB297" i="1"/>
  <c r="FB303" i="1"/>
  <c r="BF333" i="1"/>
  <c r="DT326" i="1"/>
  <c r="DT333" i="1" s="1"/>
  <c r="DT293" i="1"/>
  <c r="CB303" i="1"/>
  <c r="CB305" i="1" s="1"/>
  <c r="CB319" i="1" s="1"/>
  <c r="CB297" i="1"/>
  <c r="AC303" i="1"/>
  <c r="AC305" i="1" s="1"/>
  <c r="AC319" i="1" s="1"/>
  <c r="AC297" i="1"/>
  <c r="Y309" i="1"/>
  <c r="Y317" i="1"/>
  <c r="CN326" i="1"/>
  <c r="CN293" i="1"/>
  <c r="EW291" i="1"/>
  <c r="EW299" i="1" s="1"/>
  <c r="EW302" i="1" s="1"/>
  <c r="BY274" i="1"/>
  <c r="BJ333" i="1"/>
  <c r="CF333" i="1"/>
  <c r="I274" i="1"/>
  <c r="AJ274" i="1"/>
  <c r="FJ274" i="1"/>
  <c r="BV326" i="1"/>
  <c r="BV293" i="1"/>
  <c r="CL326" i="1"/>
  <c r="CL293" i="1"/>
  <c r="N274" i="1"/>
  <c r="DI274" i="1"/>
  <c r="AS326" i="1"/>
  <c r="AS293" i="1"/>
  <c r="CC309" i="1"/>
  <c r="CC317" i="1"/>
  <c r="DV317" i="1"/>
  <c r="DV309" i="1"/>
  <c r="DJ326" i="1"/>
  <c r="DJ293" i="1"/>
  <c r="AB274" i="1"/>
  <c r="EO326" i="1"/>
  <c r="EO293" i="1"/>
  <c r="BC274" i="1"/>
  <c r="FK303" i="1"/>
  <c r="FK305" i="1" s="1"/>
  <c r="FK319" i="1" s="1"/>
  <c r="FK297" i="1"/>
  <c r="BX309" i="1"/>
  <c r="BX317" i="1"/>
  <c r="AO291" i="1"/>
  <c r="AO299" i="1" s="1"/>
  <c r="AO302" i="1" s="1"/>
  <c r="DA305" i="1"/>
  <c r="DA319" i="1" s="1"/>
  <c r="EN297" i="1"/>
  <c r="EN303" i="1"/>
  <c r="BD297" i="1"/>
  <c r="BD303" i="1"/>
  <c r="AX326" i="1"/>
  <c r="AX333" i="1" s="1"/>
  <c r="AX293" i="1"/>
  <c r="DY317" i="1"/>
  <c r="DY309" i="1"/>
  <c r="AP303" i="1"/>
  <c r="AP297" i="1"/>
  <c r="AO326" i="1"/>
  <c r="AO293" i="1"/>
  <c r="DO303" i="1"/>
  <c r="DO305" i="1" s="1"/>
  <c r="DO319" i="1" s="1"/>
  <c r="DO297" i="1"/>
  <c r="P303" i="1"/>
  <c r="BM303" i="1"/>
  <c r="BM297" i="1"/>
  <c r="BW303" i="1"/>
  <c r="BW305" i="1" s="1"/>
  <c r="BW319" i="1" s="1"/>
  <c r="BW297" i="1"/>
  <c r="EE274" i="1"/>
  <c r="BP274" i="1"/>
  <c r="FI326" i="1"/>
  <c r="FI293" i="1"/>
  <c r="EJ274" i="1"/>
  <c r="CJ319" i="1"/>
  <c r="BI274" i="1"/>
  <c r="EG303" i="1"/>
  <c r="EG297" i="1"/>
  <c r="FB333" i="1"/>
  <c r="DX317" i="1"/>
  <c r="DX309" i="1"/>
  <c r="FF326" i="1"/>
  <c r="FF293" i="1"/>
  <c r="CW274" i="1"/>
  <c r="AP291" i="1"/>
  <c r="AP299" i="1" s="1"/>
  <c r="AP302" i="1" s="1"/>
  <c r="DT274" i="1"/>
  <c r="AC333" i="1"/>
  <c r="AX291" i="1"/>
  <c r="AX299" i="1" s="1"/>
  <c r="AX302" i="1" s="1"/>
  <c r="CN297" i="1"/>
  <c r="CN303" i="1"/>
  <c r="CN305" i="1" s="1"/>
  <c r="CN319" i="1" s="1"/>
  <c r="AZ317" i="1"/>
  <c r="AZ309" i="1"/>
  <c r="BY326" i="1"/>
  <c r="BY293" i="1"/>
  <c r="AU317" i="1"/>
  <c r="AU309" i="1"/>
  <c r="FH303" i="1"/>
  <c r="I326" i="1"/>
  <c r="I293" i="1"/>
  <c r="AJ326" i="1"/>
  <c r="AJ333" i="1" s="1"/>
  <c r="AJ293" i="1"/>
  <c r="FJ326" i="1"/>
  <c r="FJ293" i="1"/>
  <c r="BE303" i="1"/>
  <c r="BE297" i="1"/>
  <c r="CL303" i="1"/>
  <c r="CL297" i="1"/>
  <c r="EB316" i="1"/>
  <c r="EB308" i="1"/>
  <c r="EB305" i="1"/>
  <c r="EB319" i="1" s="1"/>
  <c r="EB311" i="1"/>
  <c r="EB314" i="1" s="1"/>
  <c r="CD317" i="1"/>
  <c r="CD309" i="1"/>
  <c r="FU317" i="1"/>
  <c r="FU309" i="1"/>
  <c r="DI326" i="1"/>
  <c r="DI293" i="1"/>
  <c r="AN317" i="1"/>
  <c r="AN309" i="1"/>
  <c r="AB326" i="1"/>
  <c r="AB293" i="1"/>
  <c r="P291" i="1"/>
  <c r="P299" i="1" s="1"/>
  <c r="P302" i="1" s="1"/>
  <c r="FK333" i="1"/>
  <c r="DU274" i="1"/>
  <c r="EH326" i="1"/>
  <c r="EH333" i="1" s="1"/>
  <c r="EH293" i="1"/>
  <c r="FX308" i="1"/>
  <c r="FX311" i="1"/>
  <c r="FX314" i="1" s="1"/>
  <c r="FX316" i="1" s="1"/>
  <c r="CM326" i="1"/>
  <c r="CM333" i="1" s="1"/>
  <c r="CM293" i="1"/>
  <c r="EM308" i="1"/>
  <c r="EM311" i="1"/>
  <c r="EM314" i="1" s="1"/>
  <c r="EM316" i="1" s="1"/>
  <c r="AS311" i="1"/>
  <c r="AS314" i="1" s="1"/>
  <c r="AS316" i="1"/>
  <c r="AS308" i="1"/>
  <c r="AS305" i="1"/>
  <c r="AS319" i="1" s="1"/>
  <c r="EV303" i="1"/>
  <c r="EV305" i="1" s="1"/>
  <c r="EV319" i="1" s="1"/>
  <c r="EV297" i="1"/>
  <c r="BW333" i="1"/>
  <c r="EE303" i="1"/>
  <c r="EE305" i="1" s="1"/>
  <c r="EE319" i="1" s="1"/>
  <c r="EE297" i="1"/>
  <c r="G274" i="1"/>
  <c r="BP326" i="1"/>
  <c r="BP333" i="1" s="1"/>
  <c r="BP293" i="1"/>
  <c r="FI303" i="1"/>
  <c r="FI297" i="1"/>
  <c r="EJ326" i="1"/>
  <c r="EJ293" i="1"/>
  <c r="DM274" i="1"/>
  <c r="BI326" i="1"/>
  <c r="BI293" i="1"/>
  <c r="CT326" i="1"/>
  <c r="CT293" i="1"/>
  <c r="FU319" i="1"/>
  <c r="FX326" i="1"/>
  <c r="FX293" i="1"/>
  <c r="CW326" i="1"/>
  <c r="CW293" i="1"/>
  <c r="DT303" i="1"/>
  <c r="DT297" i="1"/>
  <c r="AG326" i="1"/>
  <c r="AG293" i="1"/>
  <c r="Z297" i="1"/>
  <c r="CN333" i="1"/>
  <c r="BY303" i="1"/>
  <c r="BY297" i="1"/>
  <c r="DS326" i="1"/>
  <c r="DS293" i="1"/>
  <c r="BV311" i="1"/>
  <c r="BV314" i="1" s="1"/>
  <c r="BV316" i="1" s="1"/>
  <c r="BV305" i="1"/>
  <c r="BV308" i="1"/>
  <c r="FV326" i="1"/>
  <c r="FV293" i="1"/>
  <c r="FH333" i="1"/>
  <c r="I303" i="1"/>
  <c r="I297" i="1"/>
  <c r="AJ297" i="1"/>
  <c r="AJ303" i="1"/>
  <c r="AJ305" i="1" s="1"/>
  <c r="AJ319" i="1" s="1"/>
  <c r="FJ303" i="1"/>
  <c r="FJ305" i="1" s="1"/>
  <c r="FJ319" i="1" s="1"/>
  <c r="FJ297" i="1"/>
  <c r="FW291" i="1"/>
  <c r="FW299" i="1" s="1"/>
  <c r="FW302" i="1" s="1"/>
  <c r="BJ311" i="1"/>
  <c r="BJ314" i="1" s="1"/>
  <c r="BJ316" i="1" s="1"/>
  <c r="BJ305" i="1"/>
  <c r="BJ308" i="1"/>
  <c r="BV297" i="1"/>
  <c r="BV303" i="1"/>
  <c r="CL333" i="1"/>
  <c r="N311" i="1"/>
  <c r="N314" i="1" s="1"/>
  <c r="N316" i="1" s="1"/>
  <c r="N308" i="1"/>
  <c r="N305" i="1"/>
  <c r="EM326" i="1"/>
  <c r="EM293" i="1"/>
  <c r="N297" i="1"/>
  <c r="N303" i="1"/>
  <c r="DI303" i="1"/>
  <c r="DI297" i="1"/>
  <c r="AS303" i="1"/>
  <c r="AS297" i="1"/>
  <c r="CO274" i="1"/>
  <c r="FC326" i="1"/>
  <c r="FC293" i="1"/>
  <c r="AD316" i="1"/>
  <c r="AD308" i="1"/>
  <c r="AD305" i="1"/>
  <c r="AD319" i="1" s="1"/>
  <c r="AD311" i="1"/>
  <c r="AD314" i="1" s="1"/>
  <c r="FM274" i="1"/>
  <c r="EU274" i="1"/>
  <c r="AE274" i="1"/>
  <c r="DJ303" i="1"/>
  <c r="DJ297" i="1"/>
  <c r="AB303" i="1"/>
  <c r="AB297" i="1"/>
  <c r="EO297" i="1"/>
  <c r="EO303" i="1"/>
  <c r="EO305" i="1" s="1"/>
  <c r="EO319" i="1" s="1"/>
  <c r="BC297" i="1"/>
  <c r="BC303" i="1"/>
  <c r="ET326" i="1"/>
  <c r="ET293" i="1"/>
  <c r="DU326" i="1"/>
  <c r="DU293" i="1"/>
  <c r="FI291" i="1"/>
  <c r="FI299" i="1" s="1"/>
  <c r="FI302" i="1" s="1"/>
  <c r="BT305" i="1"/>
  <c r="BT319" i="1" s="1"/>
  <c r="Y305" i="1"/>
  <c r="Y319" i="1" s="1"/>
  <c r="DC305" i="1"/>
  <c r="DC319" i="1" s="1"/>
  <c r="DW326" i="1"/>
  <c r="DW333" i="1" s="1"/>
  <c r="DW293" i="1"/>
  <c r="FE303" i="1"/>
  <c r="G326" i="1"/>
  <c r="G293" i="1"/>
  <c r="BP303" i="1"/>
  <c r="BP297" i="1"/>
  <c r="BS316" i="1"/>
  <c r="BS308" i="1"/>
  <c r="BS311" i="1"/>
  <c r="BS314" i="1" s="1"/>
  <c r="FI333" i="1"/>
  <c r="EJ303" i="1"/>
  <c r="DM326" i="1"/>
  <c r="DM293" i="1"/>
  <c r="BB326" i="1"/>
  <c r="BB333" i="1" s="1"/>
  <c r="BB293" i="1"/>
  <c r="BI303" i="1"/>
  <c r="BI297" i="1"/>
  <c r="CT274" i="1"/>
  <c r="CW305" i="1"/>
  <c r="CW311" i="1"/>
  <c r="CW314" i="1" s="1"/>
  <c r="CW316" i="1" s="1"/>
  <c r="CW308" i="1"/>
  <c r="AY326" i="1"/>
  <c r="AY293" i="1"/>
  <c r="FX274" i="1"/>
  <c r="FF303" i="1"/>
  <c r="FF297" i="1"/>
  <c r="CW303" i="1"/>
  <c r="CW297" i="1"/>
  <c r="CZ274" i="1"/>
  <c r="T274" i="1"/>
  <c r="Z317" i="1"/>
  <c r="Z309" i="1"/>
  <c r="FG291" i="1"/>
  <c r="FG299" i="1" s="1"/>
  <c r="FG302" i="1" s="1"/>
  <c r="J274" i="1"/>
  <c r="BY333" i="1"/>
  <c r="ED291" i="1"/>
  <c r="ED299" i="1" s="1"/>
  <c r="ED302" i="1" s="1"/>
  <c r="I333" i="1"/>
  <c r="FJ333" i="1"/>
  <c r="BV333" i="1"/>
  <c r="FA291" i="1"/>
  <c r="FA299" i="1" s="1"/>
  <c r="FA302" i="1" s="1"/>
  <c r="DF326" i="1"/>
  <c r="DF333" i="1" s="1"/>
  <c r="DF293" i="1"/>
  <c r="DI305" i="1"/>
  <c r="DI308" i="1"/>
  <c r="DI311" i="1"/>
  <c r="DI314" i="1" s="1"/>
  <c r="DI316" i="1" s="1"/>
  <c r="BO311" i="1"/>
  <c r="BO314" i="1" s="1"/>
  <c r="BO316" i="1" s="1"/>
  <c r="BO308" i="1"/>
  <c r="BO305" i="1"/>
  <c r="BG326" i="1"/>
  <c r="BG293" i="1"/>
  <c r="EJ291" i="1"/>
  <c r="EJ299" i="1" s="1"/>
  <c r="EJ302" i="1" s="1"/>
  <c r="DI333" i="1"/>
  <c r="AS333" i="1"/>
  <c r="CO326" i="1"/>
  <c r="CO293" i="1"/>
  <c r="DJ316" i="1"/>
  <c r="DJ311" i="1"/>
  <c r="DJ314" i="1" s="1"/>
  <c r="DJ308" i="1"/>
  <c r="DJ305" i="1"/>
  <c r="DJ319" i="1" s="1"/>
  <c r="FM326" i="1"/>
  <c r="FM333" i="1" s="1"/>
  <c r="FM293" i="1"/>
  <c r="EU326" i="1"/>
  <c r="EU293" i="1"/>
  <c r="AE326" i="1"/>
  <c r="AE293" i="1"/>
  <c r="DJ333" i="1"/>
  <c r="AB333" i="1"/>
  <c r="EO333" i="1"/>
  <c r="EK274" i="1"/>
  <c r="CP317" i="1"/>
  <c r="CP309" i="1"/>
  <c r="DU303" i="1"/>
  <c r="DU305" i="1" s="1"/>
  <c r="DU319" i="1" s="1"/>
  <c r="DU297" i="1"/>
  <c r="DL291" i="1"/>
  <c r="DL299" i="1" s="1"/>
  <c r="DL302" i="1" s="1"/>
  <c r="D326" i="1"/>
  <c r="D333" i="1" s="1"/>
  <c r="D293" i="1"/>
  <c r="M303" i="1"/>
  <c r="EF303" i="1"/>
  <c r="EF297" i="1"/>
  <c r="FQ326" i="1"/>
  <c r="FQ333" i="1" s="1"/>
  <c r="FQ293" i="1"/>
  <c r="CU317" i="1"/>
  <c r="CU309" i="1"/>
  <c r="G303" i="1"/>
  <c r="G297" i="1"/>
  <c r="EN274" i="1"/>
  <c r="BH326" i="1"/>
  <c r="BH333" i="1" s="1"/>
  <c r="BH293" i="1"/>
  <c r="EJ333" i="1"/>
  <c r="DM303" i="1"/>
  <c r="DM297" i="1"/>
  <c r="BB274" i="1"/>
  <c r="BD274" i="1"/>
  <c r="DE317" i="1"/>
  <c r="DE309" i="1"/>
  <c r="FZ223" i="1"/>
  <c r="C226" i="1"/>
  <c r="C231" i="1" s="1"/>
  <c r="C236" i="1" s="1"/>
  <c r="C337" i="1"/>
  <c r="BI333" i="1"/>
  <c r="CT303" i="1"/>
  <c r="CT297" i="1"/>
  <c r="DT311" i="1"/>
  <c r="DT314" i="1" s="1"/>
  <c r="DT316" i="1" s="1"/>
  <c r="DT305" i="1"/>
  <c r="DT308" i="1"/>
  <c r="W326" i="1"/>
  <c r="W333" i="1" s="1"/>
  <c r="W293" i="1"/>
  <c r="FX297" i="1"/>
  <c r="FX303" i="1"/>
  <c r="FF333" i="1"/>
  <c r="CW333" i="1"/>
  <c r="BH291" i="1"/>
  <c r="BH299" i="1" s="1"/>
  <c r="BH302" i="1" s="1"/>
  <c r="DM291" i="1"/>
  <c r="DM299" i="1" s="1"/>
  <c r="DM302" i="1" s="1"/>
  <c r="AG297" i="1"/>
  <c r="AG303" i="1"/>
  <c r="AG305" i="1" s="1"/>
  <c r="AG319" i="1" s="1"/>
  <c r="CZ326" i="1"/>
  <c r="CZ333" i="1" s="1"/>
  <c r="CZ293" i="1"/>
  <c r="T326" i="1"/>
  <c r="T293" i="1"/>
  <c r="AP326" i="1"/>
  <c r="AP333" i="1" s="1"/>
  <c r="AP293" i="1"/>
  <c r="FT325" i="1"/>
  <c r="FT289" i="1"/>
  <c r="FT280" i="1"/>
  <c r="FT284" i="1" s="1"/>
  <c r="AV308" i="1"/>
  <c r="AV311" i="1"/>
  <c r="AV314" i="1" s="1"/>
  <c r="AV316" i="1" s="1"/>
  <c r="AV305" i="1"/>
  <c r="AV319" i="1" s="1"/>
  <c r="J326" i="1"/>
  <c r="J333" i="1" s="1"/>
  <c r="J293" i="1"/>
  <c r="DS303" i="1"/>
  <c r="DS297" i="1"/>
  <c r="CL311" i="1"/>
  <c r="CL314" i="1" s="1"/>
  <c r="CL316" i="1" s="1"/>
  <c r="CL308" i="1"/>
  <c r="CL305" i="1"/>
  <c r="CL319" i="1" s="1"/>
  <c r="FV303" i="1"/>
  <c r="FV297" i="1"/>
  <c r="EW274" i="1"/>
  <c r="FG326" i="1"/>
  <c r="FG333" i="1" s="1"/>
  <c r="FG293" i="1"/>
  <c r="DF274" i="1"/>
  <c r="FW274" i="1"/>
  <c r="EM297" i="1"/>
  <c r="EM303" i="1"/>
  <c r="EM305" i="1" s="1"/>
  <c r="EM319" i="1" s="1"/>
  <c r="BL317" i="1"/>
  <c r="BL309" i="1"/>
  <c r="FA326" i="1"/>
  <c r="FA333" i="1" s="1"/>
  <c r="FA293" i="1"/>
  <c r="BG274" i="1"/>
  <c r="BR326" i="1"/>
  <c r="BR293" i="1"/>
  <c r="EZ326" i="1"/>
  <c r="EZ333" i="1" s="1"/>
  <c r="EZ293" i="1"/>
  <c r="AI319" i="1"/>
  <c r="FM308" i="1"/>
  <c r="FM305" i="1"/>
  <c r="FM319" i="1" s="1"/>
  <c r="FM311" i="1"/>
  <c r="FM314" i="1" s="1"/>
  <c r="FM316" i="1" s="1"/>
  <c r="CO303" i="1"/>
  <c r="CO297" i="1"/>
  <c r="EQ311" i="1"/>
  <c r="EQ314" i="1" s="1"/>
  <c r="EQ316" i="1" s="1"/>
  <c r="EQ305" i="1"/>
  <c r="EQ308" i="1"/>
  <c r="DN326" i="1"/>
  <c r="DN333" i="1" s="1"/>
  <c r="DN293" i="1"/>
  <c r="FC303" i="1"/>
  <c r="FC297" i="1"/>
  <c r="CE326" i="1"/>
  <c r="CE333" i="1" s="1"/>
  <c r="CE293" i="1"/>
  <c r="DL274" i="1"/>
  <c r="FM303" i="1"/>
  <c r="FM297" i="1"/>
  <c r="EU303" i="1"/>
  <c r="EU297" i="1"/>
  <c r="AE303" i="1"/>
  <c r="AE297" i="1"/>
  <c r="AQ326" i="1"/>
  <c r="AQ333" i="1" s="1"/>
  <c r="AQ293" i="1"/>
  <c r="X274" i="1"/>
  <c r="FE274" i="1"/>
  <c r="M326" i="1"/>
  <c r="M293" i="1"/>
  <c r="DO274" i="1"/>
  <c r="EV274" i="1"/>
  <c r="EK326" i="1"/>
  <c r="EK333" i="1" s="1"/>
  <c r="EK293" i="1"/>
  <c r="BK326" i="1"/>
  <c r="BK333" i="1" s="1"/>
  <c r="BK293" i="1"/>
  <c r="AA326" i="1"/>
  <c r="AA333" i="1" s="1"/>
  <c r="AA293" i="1"/>
  <c r="EF326" i="1"/>
  <c r="EF333" i="1" s="1"/>
  <c r="EF293" i="1"/>
  <c r="ET303" i="1"/>
  <c r="ET297" i="1"/>
  <c r="D308" i="1"/>
  <c r="D311" i="1"/>
  <c r="D314" i="1" s="1"/>
  <c r="D316" i="1" s="1"/>
  <c r="DU333" i="1"/>
  <c r="P326" i="1"/>
  <c r="P333" i="1" s="1"/>
  <c r="P293" i="1"/>
  <c r="FH291" i="1"/>
  <c r="FH299" i="1" s="1"/>
  <c r="FH302" i="1" s="1"/>
  <c r="D274" i="1"/>
  <c r="BM326" i="1"/>
  <c r="BM333" i="1" s="1"/>
  <c r="BM293" i="1"/>
  <c r="I36" i="2"/>
  <c r="D222" i="2"/>
  <c r="AY333" i="1"/>
  <c r="H42" i="2"/>
  <c r="C252" i="2"/>
  <c r="C254" i="2" s="1"/>
  <c r="C234" i="2"/>
  <c r="C243" i="2"/>
  <c r="C242" i="2"/>
  <c r="C240" i="2"/>
  <c r="C244" i="2" s="1"/>
  <c r="C248" i="2" s="1"/>
  <c r="C253" i="2" s="1"/>
  <c r="H43" i="2" s="1"/>
  <c r="BR303" i="1"/>
  <c r="G333" i="1"/>
  <c r="EN326" i="1"/>
  <c r="EN333" i="1" s="1"/>
  <c r="EN293" i="1"/>
  <c r="BI308" i="1"/>
  <c r="BI311" i="1"/>
  <c r="BI314" i="1" s="1"/>
  <c r="BI316" i="1" s="1"/>
  <c r="BI305" i="1"/>
  <c r="DM333" i="1"/>
  <c r="BB303" i="1"/>
  <c r="BB305" i="1" s="1"/>
  <c r="BB319" i="1" s="1"/>
  <c r="BB297" i="1"/>
  <c r="BD326" i="1"/>
  <c r="BD333" i="1" s="1"/>
  <c r="BD293" i="1"/>
  <c r="E288" i="1"/>
  <c r="E263" i="1"/>
  <c r="E269" i="1" s="1"/>
  <c r="E272" i="1" s="1"/>
  <c r="BS326" i="1"/>
  <c r="BS333" i="1" s="1"/>
  <c r="BS293" i="1"/>
  <c r="CT333" i="1"/>
  <c r="CM311" i="1"/>
  <c r="CM314" i="1" s="1"/>
  <c r="CM316" i="1" s="1"/>
  <c r="CM308" i="1"/>
  <c r="CM305" i="1"/>
  <c r="AY303" i="1"/>
  <c r="AY297" i="1"/>
  <c r="FX333" i="1"/>
  <c r="BZ317" i="1"/>
  <c r="BZ309" i="1"/>
  <c r="AG333" i="1"/>
  <c r="CZ303" i="1"/>
  <c r="CZ297" i="1"/>
  <c r="T303" i="1"/>
  <c r="T305" i="1" s="1"/>
  <c r="T319" i="1" s="1"/>
  <c r="T297" i="1"/>
  <c r="CR309" i="1"/>
  <c r="CR317" i="1"/>
  <c r="L316" i="1"/>
  <c r="L308" i="1"/>
  <c r="L305" i="1"/>
  <c r="L319" i="1" s="1"/>
  <c r="L311" i="1"/>
  <c r="L314" i="1" s="1"/>
  <c r="J303" i="1"/>
  <c r="J297" i="1"/>
  <c r="DS333" i="1"/>
  <c r="BE311" i="1"/>
  <c r="BE314" i="1" s="1"/>
  <c r="BE316" i="1" s="1"/>
  <c r="BE308" i="1"/>
  <c r="BE305" i="1"/>
  <c r="FV333" i="1"/>
  <c r="EW326" i="1"/>
  <c r="EW333" i="1" s="1"/>
  <c r="EW293" i="1"/>
  <c r="FS317" i="1"/>
  <c r="FS309" i="1"/>
  <c r="DF297" i="1"/>
  <c r="DF303" i="1"/>
  <c r="CC311" i="1"/>
  <c r="CC314" i="1" s="1"/>
  <c r="CC316" i="1" s="1"/>
  <c r="CC308" i="1"/>
  <c r="CC305" i="1"/>
  <c r="BR291" i="1"/>
  <c r="BR299" i="1" s="1"/>
  <c r="BR302" i="1" s="1"/>
  <c r="FW326" i="1"/>
  <c r="FW333" i="1" s="1"/>
  <c r="FW293" i="1"/>
  <c r="EM333" i="1"/>
  <c r="BG303" i="1"/>
  <c r="EP317" i="1"/>
  <c r="EP309" i="1"/>
  <c r="EB326" i="1"/>
  <c r="EB333" i="1" s="1"/>
  <c r="EB293" i="1"/>
  <c r="CO333" i="1"/>
  <c r="DN303" i="1"/>
  <c r="DN305" i="1" s="1"/>
  <c r="DN319" i="1" s="1"/>
  <c r="DN297" i="1"/>
  <c r="FC333" i="1"/>
  <c r="CE303" i="1"/>
  <c r="CE297" i="1"/>
  <c r="DL326" i="1"/>
  <c r="DL333" i="1" s="1"/>
  <c r="DL293" i="1"/>
  <c r="M291" i="1"/>
  <c r="M299" i="1" s="1"/>
  <c r="M302" i="1" s="1"/>
  <c r="AB305" i="1"/>
  <c r="AB319" i="1" s="1"/>
  <c r="AB308" i="1"/>
  <c r="AB311" i="1"/>
  <c r="AB314" i="1" s="1"/>
  <c r="AB316" i="1" s="1"/>
  <c r="EU333" i="1"/>
  <c r="AE333" i="1"/>
  <c r="FL311" i="1"/>
  <c r="FL314" i="1" s="1"/>
  <c r="FL316" i="1" s="1"/>
  <c r="FL308" i="1"/>
  <c r="FL305" i="1"/>
  <c r="X326" i="1"/>
  <c r="X333" i="1" s="1"/>
  <c r="X293" i="1"/>
  <c r="FE326" i="1"/>
  <c r="FE333" i="1" s="1"/>
  <c r="FE293" i="1"/>
  <c r="DO326" i="1"/>
  <c r="DO333" i="1" s="1"/>
  <c r="DO293" i="1"/>
  <c r="EV326" i="1"/>
  <c r="EV333" i="1" s="1"/>
  <c r="EV293" i="1"/>
  <c r="EK297" i="1"/>
  <c r="EK303" i="1"/>
  <c r="AA303" i="1"/>
  <c r="AA305" i="1" s="1"/>
  <c r="AA319" i="1" s="1"/>
  <c r="AA297" i="1"/>
  <c r="AH274" i="1"/>
  <c r="ET333" i="1"/>
  <c r="FO326" i="1"/>
  <c r="FO333" i="1" s="1"/>
  <c r="FO293" i="1"/>
  <c r="FO316" i="1"/>
  <c r="FO305" i="1"/>
  <c r="FO308" i="1"/>
  <c r="FO311" i="1"/>
  <c r="FO314" i="1" s="1"/>
  <c r="BG291" i="1"/>
  <c r="BG299" i="1" s="1"/>
  <c r="BG302" i="1" s="1"/>
  <c r="U326" i="1"/>
  <c r="U333" i="1" s="1"/>
  <c r="U293" i="1"/>
  <c r="FQ274" i="1"/>
  <c r="FQ275" i="1" s="1"/>
  <c r="FE291" i="1"/>
  <c r="FE299" i="1" s="1"/>
  <c r="FE302" i="1" s="1"/>
  <c r="DK291" i="1"/>
  <c r="DK299" i="1" s="1"/>
  <c r="DK302" i="1" s="1"/>
  <c r="D303" i="1"/>
  <c r="D305" i="1" s="1"/>
  <c r="D319" i="1" s="1"/>
  <c r="D297" i="1"/>
  <c r="BZ305" i="1"/>
  <c r="BZ319" i="1" s="1"/>
  <c r="Q305" i="1"/>
  <c r="Q319" i="1" s="1"/>
  <c r="AN305" i="1"/>
  <c r="AN319" i="1" s="1"/>
  <c r="BP317" i="1" l="1"/>
  <c r="BP309" i="1"/>
  <c r="DK311" i="1"/>
  <c r="DK314" i="1" s="1"/>
  <c r="DK316" i="1" s="1"/>
  <c r="DK308" i="1"/>
  <c r="DK305" i="1"/>
  <c r="DF317" i="1"/>
  <c r="DF309" i="1"/>
  <c r="D227" i="2"/>
  <c r="D232" i="2" s="1"/>
  <c r="I39" i="2"/>
  <c r="FM317" i="1"/>
  <c r="FM309" i="1"/>
  <c r="FV317" i="1"/>
  <c r="FV309" i="1"/>
  <c r="DM309" i="1"/>
  <c r="DM317" i="1"/>
  <c r="ED316" i="1"/>
  <c r="ED311" i="1"/>
  <c r="ED314" i="1" s="1"/>
  <c r="ED305" i="1"/>
  <c r="ED308" i="1"/>
  <c r="FF309" i="1"/>
  <c r="FF317" i="1"/>
  <c r="FI311" i="1"/>
  <c r="FI314" i="1" s="1"/>
  <c r="FI316" i="1"/>
  <c r="FI308" i="1"/>
  <c r="FI305" i="1"/>
  <c r="DJ317" i="1"/>
  <c r="DJ309" i="1"/>
  <c r="AS317" i="1"/>
  <c r="AS309" i="1"/>
  <c r="BY317" i="1"/>
  <c r="BY309" i="1"/>
  <c r="AX316" i="1"/>
  <c r="AX311" i="1"/>
  <c r="AX314" i="1" s="1"/>
  <c r="AX305" i="1"/>
  <c r="AX319" i="1" s="1"/>
  <c r="AX308" i="1"/>
  <c r="EG309" i="1"/>
  <c r="EG317" i="1"/>
  <c r="P297" i="1"/>
  <c r="BJ317" i="1"/>
  <c r="BJ309" i="1"/>
  <c r="DL297" i="1"/>
  <c r="DD317" i="1"/>
  <c r="DD309" i="1"/>
  <c r="BX319" i="1"/>
  <c r="FO317" i="1"/>
  <c r="FO309" i="1"/>
  <c r="FG297" i="1"/>
  <c r="FE305" i="1"/>
  <c r="FE311" i="1"/>
  <c r="FE314" i="1" s="1"/>
  <c r="FE316" i="1" s="1"/>
  <c r="FE308" i="1"/>
  <c r="M316" i="1"/>
  <c r="M308" i="1"/>
  <c r="M305" i="1"/>
  <c r="M311" i="1"/>
  <c r="M314" i="1" s="1"/>
  <c r="J317" i="1"/>
  <c r="J309" i="1"/>
  <c r="E325" i="1"/>
  <c r="E289" i="1"/>
  <c r="E291" i="1" s="1"/>
  <c r="E299" i="1" s="1"/>
  <c r="E302" i="1" s="1"/>
  <c r="E280" i="1"/>
  <c r="E284" i="1" s="1"/>
  <c r="E274" i="1"/>
  <c r="CO309" i="1"/>
  <c r="CO317" i="1"/>
  <c r="FT326" i="1"/>
  <c r="FT333" i="1" s="1"/>
  <c r="FT293" i="1"/>
  <c r="DM311" i="1"/>
  <c r="DM314" i="1" s="1"/>
  <c r="DM316" i="1"/>
  <c r="DM308" i="1"/>
  <c r="DM305" i="1"/>
  <c r="DM319" i="1" s="1"/>
  <c r="EF309" i="1"/>
  <c r="EF317" i="1"/>
  <c r="BV317" i="1"/>
  <c r="BV309" i="1"/>
  <c r="I317" i="1"/>
  <c r="I309" i="1"/>
  <c r="P305" i="1"/>
  <c r="P319" i="1" s="1"/>
  <c r="P311" i="1"/>
  <c r="P314" i="1" s="1"/>
  <c r="P316" i="1" s="1"/>
  <c r="P308" i="1"/>
  <c r="P317" i="1"/>
  <c r="P309" i="1"/>
  <c r="BD317" i="1"/>
  <c r="BD309" i="1"/>
  <c r="DD316" i="1"/>
  <c r="DD308" i="1"/>
  <c r="DD305" i="1"/>
  <c r="DD319" i="1" s="1"/>
  <c r="DD311" i="1"/>
  <c r="DD314" i="1" s="1"/>
  <c r="BU319" i="1"/>
  <c r="DL317" i="1"/>
  <c r="DL309" i="1"/>
  <c r="W317" i="1"/>
  <c r="W309" i="1"/>
  <c r="DK297" i="1"/>
  <c r="L317" i="1"/>
  <c r="L309" i="1"/>
  <c r="DD297" i="1"/>
  <c r="DZ317" i="1"/>
  <c r="DZ309" i="1"/>
  <c r="AT317" i="1"/>
  <c r="AT309" i="1"/>
  <c r="DW311" i="1"/>
  <c r="DW314" i="1" s="1"/>
  <c r="DW308" i="1"/>
  <c r="DW305" i="1"/>
  <c r="DW319" i="1" s="1"/>
  <c r="DW316" i="1"/>
  <c r="H317" i="1"/>
  <c r="H309" i="1"/>
  <c r="BH297" i="1"/>
  <c r="BY305" i="1"/>
  <c r="BY319" i="1" s="1"/>
  <c r="CZ317" i="1"/>
  <c r="CZ309" i="1"/>
  <c r="BQ309" i="1"/>
  <c r="BQ317" i="1"/>
  <c r="FL319" i="1"/>
  <c r="BG297" i="1"/>
  <c r="E295" i="1"/>
  <c r="E81" i="1"/>
  <c r="ET309" i="1"/>
  <c r="ET317" i="1"/>
  <c r="FT274" i="1"/>
  <c r="BH308" i="1"/>
  <c r="BH305" i="1"/>
  <c r="BH319" i="1" s="1"/>
  <c r="BH311" i="1"/>
  <c r="BH314" i="1" s="1"/>
  <c r="BH316" i="1" s="1"/>
  <c r="CT317" i="1"/>
  <c r="CT309" i="1"/>
  <c r="M317" i="1"/>
  <c r="M309" i="1"/>
  <c r="DI317" i="1"/>
  <c r="DI309" i="1"/>
  <c r="EE317" i="1"/>
  <c r="EE309" i="1"/>
  <c r="FH309" i="1"/>
  <c r="FH317" i="1"/>
  <c r="DQ317" i="1"/>
  <c r="DQ309" i="1"/>
  <c r="DK309" i="1"/>
  <c r="DK317" i="1"/>
  <c r="R317" i="1"/>
  <c r="R309" i="1"/>
  <c r="AL317" i="1"/>
  <c r="AL309" i="1"/>
  <c r="V317" i="1"/>
  <c r="V309" i="1"/>
  <c r="EW297" i="1"/>
  <c r="ES317" i="1"/>
  <c r="ES309" i="1"/>
  <c r="AM317" i="1"/>
  <c r="AM309" i="1"/>
  <c r="DW297" i="1"/>
  <c r="BH309" i="1"/>
  <c r="BH317" i="1"/>
  <c r="AM305" i="1"/>
  <c r="AM319" i="1" s="1"/>
  <c r="D317" i="1"/>
  <c r="D309" i="1"/>
  <c r="BP305" i="1"/>
  <c r="BP319" i="1" s="1"/>
  <c r="AA317" i="1"/>
  <c r="AA309" i="1"/>
  <c r="BG317" i="1"/>
  <c r="BG309" i="1"/>
  <c r="BR297" i="1"/>
  <c r="FT303" i="1"/>
  <c r="FT297" i="1"/>
  <c r="FT291" i="1"/>
  <c r="FT299" i="1" s="1"/>
  <c r="FT302" i="1" s="1"/>
  <c r="M297" i="1"/>
  <c r="DI319" i="1"/>
  <c r="FG311" i="1"/>
  <c r="FG314" i="1" s="1"/>
  <c r="FG308" i="1"/>
  <c r="FG316" i="1"/>
  <c r="FG305" i="1"/>
  <c r="EJ297" i="1"/>
  <c r="N317" i="1"/>
  <c r="N309" i="1"/>
  <c r="FH297" i="1"/>
  <c r="DO317" i="1"/>
  <c r="DO309" i="1"/>
  <c r="EN317" i="1"/>
  <c r="EN309" i="1"/>
  <c r="AQ317" i="1"/>
  <c r="AQ309" i="1"/>
  <c r="EZ317" i="1"/>
  <c r="EZ309" i="1"/>
  <c r="AD317" i="1"/>
  <c r="AD309" i="1"/>
  <c r="CY317" i="1"/>
  <c r="CY309" i="1"/>
  <c r="AV317" i="1"/>
  <c r="AV309" i="1"/>
  <c r="EA297" i="1"/>
  <c r="CK317" i="1"/>
  <c r="CK309" i="1"/>
  <c r="EW317" i="1"/>
  <c r="EW309" i="1"/>
  <c r="DW309" i="1"/>
  <c r="DW317" i="1"/>
  <c r="Z319" i="1"/>
  <c r="EZ305" i="1"/>
  <c r="EZ319" i="1" s="1"/>
  <c r="J305" i="1"/>
  <c r="J319" i="1" s="1"/>
  <c r="CO305" i="1"/>
  <c r="CO319" i="1" s="1"/>
  <c r="BD305" i="1"/>
  <c r="BD319" i="1" s="1"/>
  <c r="AQ305" i="1"/>
  <c r="AQ319" i="1" s="1"/>
  <c r="H305" i="1"/>
  <c r="H319" i="1" s="1"/>
  <c r="EK317" i="1"/>
  <c r="EK309" i="1"/>
  <c r="BR317" i="1"/>
  <c r="BR309" i="1"/>
  <c r="EM317" i="1"/>
  <c r="EM309" i="1"/>
  <c r="C336" i="1"/>
  <c r="FZ337" i="1"/>
  <c r="GA336" i="1" s="1"/>
  <c r="GA337" i="1" s="1"/>
  <c r="C37" i="1" s="1"/>
  <c r="EJ309" i="1"/>
  <c r="EJ317" i="1"/>
  <c r="FE297" i="1"/>
  <c r="BJ319" i="1"/>
  <c r="AP311" i="1"/>
  <c r="AP314" i="1" s="1"/>
  <c r="AP316" i="1" s="1"/>
  <c r="AP308" i="1"/>
  <c r="AP305" i="1"/>
  <c r="FW317" i="1"/>
  <c r="FW309" i="1"/>
  <c r="O317" i="1"/>
  <c r="O309" i="1"/>
  <c r="FA317" i="1"/>
  <c r="FA309" i="1"/>
  <c r="EA317" i="1"/>
  <c r="EA309" i="1"/>
  <c r="FL317" i="1"/>
  <c r="FL309" i="1"/>
  <c r="AH317" i="1"/>
  <c r="AH309" i="1"/>
  <c r="DF305" i="1"/>
  <c r="DF319" i="1" s="1"/>
  <c r="FF305" i="1"/>
  <c r="FF319" i="1" s="1"/>
  <c r="BM317" i="1"/>
  <c r="BM309" i="1"/>
  <c r="BG308" i="1"/>
  <c r="BG311" i="1"/>
  <c r="BG314" i="1" s="1"/>
  <c r="BG316" i="1" s="1"/>
  <c r="BG305" i="1"/>
  <c r="CE317" i="1"/>
  <c r="CE309" i="1"/>
  <c r="AY317" i="1"/>
  <c r="AY309" i="1"/>
  <c r="FH311" i="1"/>
  <c r="FH314" i="1" s="1"/>
  <c r="FH316" i="1" s="1"/>
  <c r="FH308" i="1"/>
  <c r="FH305" i="1"/>
  <c r="FH319" i="1" s="1"/>
  <c r="FC317" i="1"/>
  <c r="FC309" i="1"/>
  <c r="FX309" i="1"/>
  <c r="FX317" i="1"/>
  <c r="C238" i="1"/>
  <c r="C256" i="1"/>
  <c r="FZ236" i="1"/>
  <c r="FZ238" i="1" s="1"/>
  <c r="C244" i="1"/>
  <c r="C248" i="1" s="1"/>
  <c r="C252" i="1" s="1"/>
  <c r="C246" i="1"/>
  <c r="C247" i="1"/>
  <c r="FE317" i="1"/>
  <c r="FE309" i="1"/>
  <c r="BC309" i="1"/>
  <c r="BC317" i="1"/>
  <c r="CL317" i="1"/>
  <c r="CL309" i="1"/>
  <c r="AC317" i="1"/>
  <c r="AC309" i="1"/>
  <c r="FW297" i="1"/>
  <c r="CH316" i="1"/>
  <c r="CH311" i="1"/>
  <c r="CH314" i="1" s="1"/>
  <c r="CH308" i="1"/>
  <c r="CH305" i="1"/>
  <c r="CH319" i="1" s="1"/>
  <c r="FA297" i="1"/>
  <c r="AR317" i="1"/>
  <c r="AR309" i="1"/>
  <c r="EY317" i="1"/>
  <c r="EY309" i="1"/>
  <c r="AY305" i="1"/>
  <c r="AY319" i="1" s="1"/>
  <c r="EF305" i="1"/>
  <c r="EF319" i="1" s="1"/>
  <c r="EW311" i="1"/>
  <c r="EW314" i="1" s="1"/>
  <c r="EW316" i="1"/>
  <c r="EW308" i="1"/>
  <c r="EW305" i="1"/>
  <c r="BS317" i="1"/>
  <c r="BS309" i="1"/>
  <c r="CM319" i="1"/>
  <c r="BB317" i="1"/>
  <c r="BB309" i="1"/>
  <c r="DS317" i="1"/>
  <c r="DS309" i="1"/>
  <c r="EJ316" i="1"/>
  <c r="EJ311" i="1"/>
  <c r="EJ314" i="1" s="1"/>
  <c r="EJ305" i="1"/>
  <c r="EJ319" i="1" s="1"/>
  <c r="EJ308" i="1"/>
  <c r="CW319" i="1"/>
  <c r="BV319" i="1"/>
  <c r="DT317" i="1"/>
  <c r="DT309" i="1"/>
  <c r="EV317" i="1"/>
  <c r="EV309" i="1"/>
  <c r="FX305" i="1"/>
  <c r="FX319" i="1" s="1"/>
  <c r="AO316" i="1"/>
  <c r="AO305" i="1"/>
  <c r="AO319" i="1" s="1"/>
  <c r="AO311" i="1"/>
  <c r="AO314" i="1" s="1"/>
  <c r="AO308" i="1"/>
  <c r="DH297" i="1"/>
  <c r="BO317" i="1"/>
  <c r="BO309" i="1"/>
  <c r="EI316" i="1"/>
  <c r="EI311" i="1"/>
  <c r="EI314" i="1" s="1"/>
  <c r="EI308" i="1"/>
  <c r="EI305" i="1"/>
  <c r="EI319" i="1" s="1"/>
  <c r="CX317" i="1"/>
  <c r="CX309" i="1"/>
  <c r="DH305" i="1"/>
  <c r="DH319" i="1" s="1"/>
  <c r="DH316" i="1"/>
  <c r="DH308" i="1"/>
  <c r="DH311" i="1"/>
  <c r="DH314" i="1" s="1"/>
  <c r="F317" i="1"/>
  <c r="F309" i="1"/>
  <c r="BR316" i="1"/>
  <c r="BR311" i="1"/>
  <c r="BR314" i="1" s="1"/>
  <c r="BR308" i="1"/>
  <c r="BR305" i="1"/>
  <c r="BR319" i="1" s="1"/>
  <c r="BE319" i="1"/>
  <c r="G317" i="1"/>
  <c r="G309" i="1"/>
  <c r="DL311" i="1"/>
  <c r="DL314" i="1" s="1"/>
  <c r="DL316" i="1"/>
  <c r="DL305" i="1"/>
  <c r="DL308" i="1"/>
  <c r="FA308" i="1"/>
  <c r="FA305" i="1"/>
  <c r="FA311" i="1"/>
  <c r="FA314" i="1" s="1"/>
  <c r="FA316" i="1" s="1"/>
  <c r="BS305" i="1"/>
  <c r="BS319" i="1" s="1"/>
  <c r="EO317" i="1"/>
  <c r="EO309" i="1"/>
  <c r="N319" i="1"/>
  <c r="FW316" i="1"/>
  <c r="FW308" i="1"/>
  <c r="FW311" i="1"/>
  <c r="FW314" i="1" s="1"/>
  <c r="FW305" i="1"/>
  <c r="BE309" i="1"/>
  <c r="BE317" i="1"/>
  <c r="AP317" i="1"/>
  <c r="AP309" i="1"/>
  <c r="CB309" i="1"/>
  <c r="CB317" i="1"/>
  <c r="CF319" i="1"/>
  <c r="DH309" i="1"/>
  <c r="DH317" i="1"/>
  <c r="AK309" i="1"/>
  <c r="AK317" i="1"/>
  <c r="BA317" i="1"/>
  <c r="BA309" i="1"/>
  <c r="K317" i="1"/>
  <c r="K309" i="1"/>
  <c r="FP317" i="1"/>
  <c r="FP309" i="1"/>
  <c r="FQ317" i="1"/>
  <c r="FQ309" i="1"/>
  <c r="AR305" i="1"/>
  <c r="AR319" i="1" s="1"/>
  <c r="AT305" i="1"/>
  <c r="AT319" i="1" s="1"/>
  <c r="ET305" i="1"/>
  <c r="ET319" i="1" s="1"/>
  <c r="F305" i="1"/>
  <c r="F319" i="1" s="1"/>
  <c r="W305" i="1"/>
  <c r="W319" i="1" s="1"/>
  <c r="CY305" i="1"/>
  <c r="CY319" i="1" s="1"/>
  <c r="EN305" i="1"/>
  <c r="EN319" i="1" s="1"/>
  <c r="BC305" i="1"/>
  <c r="BC319" i="1" s="1"/>
  <c r="CE305" i="1"/>
  <c r="CE319" i="1" s="1"/>
  <c r="AG309" i="1"/>
  <c r="AG317" i="1"/>
  <c r="EL317" i="1"/>
  <c r="EL309" i="1"/>
  <c r="S317" i="1"/>
  <c r="S309" i="1"/>
  <c r="FO319" i="1"/>
  <c r="DN317" i="1"/>
  <c r="DN309" i="1"/>
  <c r="CC319" i="1"/>
  <c r="AE317" i="1"/>
  <c r="AE309" i="1"/>
  <c r="O319" i="1"/>
  <c r="AK308" i="1"/>
  <c r="AK311" i="1"/>
  <c r="AK314" i="1" s="1"/>
  <c r="AK316" i="1" s="1"/>
  <c r="AK305" i="1"/>
  <c r="AK319" i="1" s="1"/>
  <c r="EA316" i="1"/>
  <c r="EA308" i="1"/>
  <c r="EA305" i="1"/>
  <c r="EA311" i="1"/>
  <c r="EA314" i="1" s="1"/>
  <c r="CH317" i="1"/>
  <c r="CH309" i="1"/>
  <c r="AK297" i="1"/>
  <c r="EQ317" i="1"/>
  <c r="EQ309" i="1"/>
  <c r="EI297" i="1"/>
  <c r="AO297" i="1"/>
  <c r="ED297" i="1"/>
  <c r="AX317" i="1"/>
  <c r="AX309" i="1"/>
  <c r="V305" i="1"/>
  <c r="V319" i="1" s="1"/>
  <c r="EK305" i="1"/>
  <c r="EK319" i="1" s="1"/>
  <c r="CZ305" i="1"/>
  <c r="CZ319" i="1" s="1"/>
  <c r="BQ305" i="1"/>
  <c r="BQ319" i="1" s="1"/>
  <c r="I305" i="1"/>
  <c r="I319" i="1" s="1"/>
  <c r="R305" i="1"/>
  <c r="R319" i="1" s="1"/>
  <c r="CT305" i="1"/>
  <c r="CT319" i="1" s="1"/>
  <c r="DQ305" i="1"/>
  <c r="DQ319" i="1" s="1"/>
  <c r="FB317" i="1"/>
  <c r="FB309" i="1"/>
  <c r="BK317" i="1"/>
  <c r="BK309" i="1"/>
  <c r="EX317" i="1"/>
  <c r="EX309" i="1"/>
  <c r="FB305" i="1"/>
  <c r="FB319" i="1" s="1"/>
  <c r="T317" i="1"/>
  <c r="T309" i="1"/>
  <c r="BI319" i="1"/>
  <c r="C259" i="2"/>
  <c r="C265" i="2" s="1"/>
  <c r="C268" i="2" s="1"/>
  <c r="C284" i="2"/>
  <c r="DU317" i="1"/>
  <c r="DU309" i="1"/>
  <c r="BO319" i="1"/>
  <c r="FJ317" i="1"/>
  <c r="FJ309" i="1"/>
  <c r="FI317" i="1"/>
  <c r="FI309" i="1"/>
  <c r="BW309" i="1"/>
  <c r="BW317" i="1"/>
  <c r="FN317" i="1"/>
  <c r="FN309" i="1"/>
  <c r="X309" i="1"/>
  <c r="X317" i="1"/>
  <c r="EI317" i="1"/>
  <c r="EI309" i="1"/>
  <c r="CI317" i="1"/>
  <c r="CI309" i="1"/>
  <c r="AO317" i="1"/>
  <c r="AO309" i="1"/>
  <c r="ED317" i="1"/>
  <c r="ED309" i="1"/>
  <c r="U317" i="1"/>
  <c r="U309" i="1"/>
  <c r="EB317" i="1"/>
  <c r="EB309" i="1"/>
  <c r="DS305" i="1"/>
  <c r="DS319" i="1" s="1"/>
  <c r="BM305" i="1"/>
  <c r="BM319" i="1" s="1"/>
  <c r="FP305" i="1"/>
  <c r="FP319" i="1" s="1"/>
  <c r="EG305" i="1"/>
  <c r="EG319" i="1" s="1"/>
  <c r="FG309" i="1"/>
  <c r="FG317" i="1"/>
  <c r="EU317" i="1"/>
  <c r="EU309" i="1"/>
  <c r="EQ319" i="1"/>
  <c r="DT319" i="1"/>
  <c r="CW317" i="1"/>
  <c r="CW309" i="1"/>
  <c r="BI309" i="1"/>
  <c r="BI317" i="1"/>
  <c r="AB317" i="1"/>
  <c r="AB309" i="1"/>
  <c r="AJ317" i="1"/>
  <c r="AJ309" i="1"/>
  <c r="CN309" i="1"/>
  <c r="CN317" i="1"/>
  <c r="FK317" i="1"/>
  <c r="FK309" i="1"/>
  <c r="CF317" i="1"/>
  <c r="CF309" i="1"/>
  <c r="BF317" i="1"/>
  <c r="BF309" i="1"/>
  <c r="U305" i="1"/>
  <c r="U319" i="1" s="1"/>
  <c r="AH319" i="1"/>
  <c r="AF317" i="1"/>
  <c r="AF309" i="1"/>
  <c r="DZ305" i="1"/>
  <c r="DZ319" i="1" s="1"/>
  <c r="CM309" i="1"/>
  <c r="CM317" i="1"/>
  <c r="EH317" i="1"/>
  <c r="EH309" i="1"/>
  <c r="FC305" i="1"/>
  <c r="FC319" i="1" s="1"/>
  <c r="E311" i="1" l="1"/>
  <c r="E314" i="1" s="1"/>
  <c r="E316" i="1" s="1"/>
  <c r="E308" i="1"/>
  <c r="FA319" i="1"/>
  <c r="FT311" i="1"/>
  <c r="FT314" i="1" s="1"/>
  <c r="FT316" i="1" s="1"/>
  <c r="FT308" i="1"/>
  <c r="FT305" i="1"/>
  <c r="D252" i="2"/>
  <c r="D234" i="2"/>
  <c r="I42" i="2"/>
  <c r="D243" i="2"/>
  <c r="D242" i="2"/>
  <c r="D240" i="2"/>
  <c r="E303" i="1"/>
  <c r="E297" i="1"/>
  <c r="FT309" i="1"/>
  <c r="FT317" i="1"/>
  <c r="FT322" i="1" s="1"/>
  <c r="EA319" i="1"/>
  <c r="FW319" i="1"/>
  <c r="EW319" i="1"/>
  <c r="M319" i="1"/>
  <c r="ED319" i="1"/>
  <c r="DL319" i="1"/>
  <c r="DK319" i="1"/>
  <c r="C257" i="1"/>
  <c r="FZ257" i="1" s="1"/>
  <c r="FZ252" i="1"/>
  <c r="AP319" i="1"/>
  <c r="FG319" i="1"/>
  <c r="FZ256" i="1"/>
  <c r="C291" i="2"/>
  <c r="H52" i="2" s="1"/>
  <c r="H44" i="2"/>
  <c r="FE319" i="1"/>
  <c r="FI319" i="1"/>
  <c r="H47" i="2"/>
  <c r="C285" i="2"/>
  <c r="C287" i="2" s="1"/>
  <c r="C321" i="2"/>
  <c r="C276" i="2"/>
  <c r="C280" i="2" s="1"/>
  <c r="BG319" i="1"/>
  <c r="E326" i="1"/>
  <c r="E333" i="1" s="1"/>
  <c r="E293" i="1"/>
  <c r="C295" i="2" l="1"/>
  <c r="H50" i="2"/>
  <c r="FT319" i="1"/>
  <c r="C322" i="2"/>
  <c r="C329" i="2" s="1"/>
  <c r="C289" i="2"/>
  <c r="H51" i="2" s="1"/>
  <c r="C258" i="1"/>
  <c r="C270" i="2"/>
  <c r="C271" i="2" s="1"/>
  <c r="C299" i="2"/>
  <c r="H48" i="2"/>
  <c r="C293" i="2"/>
  <c r="E317" i="1"/>
  <c r="E309" i="1"/>
  <c r="D244" i="2"/>
  <c r="D248" i="2" s="1"/>
  <c r="D253" i="2" s="1"/>
  <c r="I43" i="2" s="1"/>
  <c r="E305" i="1"/>
  <c r="E319" i="1" s="1"/>
  <c r="C305" i="2" l="1"/>
  <c r="C313" i="2"/>
  <c r="H63" i="2" s="1"/>
  <c r="C288" i="1"/>
  <c r="C263" i="1"/>
  <c r="FZ258" i="1"/>
  <c r="GB258" i="1" s="1"/>
  <c r="D254" i="2"/>
  <c r="H54" i="2"/>
  <c r="C298" i="2"/>
  <c r="C307" i="2" l="1"/>
  <c r="H56" i="2"/>
  <c r="C304" i="2"/>
  <c r="H57" i="2" s="1"/>
  <c r="C301" i="2"/>
  <c r="D284" i="2"/>
  <c r="D259" i="2"/>
  <c r="D265" i="2" s="1"/>
  <c r="D268" i="2" s="1"/>
  <c r="FZ263" i="1"/>
  <c r="C269" i="1"/>
  <c r="C272" i="1" s="1"/>
  <c r="C295" i="1"/>
  <c r="FZ288" i="1"/>
  <c r="C81" i="1"/>
  <c r="FZ81" i="1" s="1"/>
  <c r="C325" i="1" l="1"/>
  <c r="C289" i="1"/>
  <c r="FZ272" i="1"/>
  <c r="C280" i="1"/>
  <c r="I47" i="2"/>
  <c r="D285" i="2"/>
  <c r="D321" i="2"/>
  <c r="D276" i="2"/>
  <c r="D280" i="2" s="1"/>
  <c r="D291" i="2"/>
  <c r="I52" i="2" s="1"/>
  <c r="I44" i="2"/>
  <c r="FZ295" i="1"/>
  <c r="GB288" i="1"/>
  <c r="GD288" i="1"/>
  <c r="H59" i="2"/>
  <c r="C310" i="2"/>
  <c r="D322" i="2" l="1"/>
  <c r="D289" i="2"/>
  <c r="I51" i="2" s="1"/>
  <c r="D270" i="2"/>
  <c r="D271" i="2" s="1"/>
  <c r="H61" i="2"/>
  <c r="C312" i="2"/>
  <c r="H62" i="2" s="1"/>
  <c r="D329" i="2"/>
  <c r="D299" i="2"/>
  <c r="I48" i="2"/>
  <c r="C284" i="1"/>
  <c r="FZ280" i="1"/>
  <c r="C274" i="1"/>
  <c r="FZ274" i="1" s="1"/>
  <c r="C315" i="2"/>
  <c r="H65" i="2" s="1"/>
  <c r="D287" i="2"/>
  <c r="D293" i="2" s="1"/>
  <c r="C303" i="1"/>
  <c r="C297" i="1"/>
  <c r="FZ289" i="1"/>
  <c r="GB289" i="1" s="1"/>
  <c r="C291" i="1"/>
  <c r="C326" i="1" l="1"/>
  <c r="C333" i="1" s="1"/>
  <c r="C293" i="1"/>
  <c r="FZ293" i="1" s="1"/>
  <c r="GB293" i="1" s="1"/>
  <c r="FZ284" i="1"/>
  <c r="D305" i="2"/>
  <c r="D313" i="2"/>
  <c r="I63" i="2" s="1"/>
  <c r="C299" i="1"/>
  <c r="FZ291" i="1"/>
  <c r="GB291" i="1" s="1"/>
  <c r="C309" i="1"/>
  <c r="C317" i="1"/>
  <c r="FZ317" i="1" s="1"/>
  <c r="FZ303" i="1"/>
  <c r="GB303" i="1" s="1"/>
  <c r="D295" i="2"/>
  <c r="I50" i="2"/>
  <c r="I54" i="2" l="1"/>
  <c r="D298" i="2"/>
  <c r="FZ299" i="1"/>
  <c r="C302" i="1"/>
  <c r="C311" i="1" l="1"/>
  <c r="C314" i="1" s="1"/>
  <c r="FY314" i="1" s="1"/>
  <c r="C305" i="1"/>
  <c r="C316" i="1"/>
  <c r="C308" i="1"/>
  <c r="FZ302" i="1"/>
  <c r="I56" i="2"/>
  <c r="D304" i="2"/>
  <c r="I57" i="2" s="1"/>
  <c r="D301" i="2"/>
  <c r="D307" i="2"/>
  <c r="I59" i="2" l="1"/>
  <c r="D310" i="2"/>
  <c r="D315" i="2" s="1"/>
  <c r="I65" i="2" s="1"/>
  <c r="FZ309" i="1"/>
  <c r="FZ308" i="1"/>
  <c r="GB302" i="1"/>
  <c r="C319" i="1"/>
  <c r="FZ319" i="1" s="1"/>
  <c r="FZ305" i="1"/>
  <c r="GB305" i="1" s="1"/>
  <c r="FY319" i="1"/>
  <c r="FY316" i="1"/>
  <c r="FZ316" i="1" s="1"/>
  <c r="I61" i="2" l="1"/>
  <c r="D312" i="2"/>
  <c r="I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9" authorId="0" shapeId="0" xr:uid="{A2EBB90C-BA15-43A5-85AB-DDB70016F4A2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79" authorId="1" shapeId="0" xr:uid="{0572FFF2-6026-4BFD-829B-6469F3417B6E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35" authorId="0" shapeId="0" xr:uid="{BD5B0E26-C653-45ED-B466-421199D4915E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</commentList>
</comments>
</file>

<file path=xl/sharedStrings.xml><?xml version="1.0" encoding="utf-8"?>
<sst xmlns="http://schemas.openxmlformats.org/spreadsheetml/2006/main" count="1897" uniqueCount="984">
  <si>
    <t>Inflation</t>
  </si>
  <si>
    <t>STATE</t>
  </si>
  <si>
    <t xml:space="preserve"> </t>
  </si>
  <si>
    <t>Prior Yr Base</t>
  </si>
  <si>
    <t>Prior Yr Online</t>
  </si>
  <si>
    <t>Current Base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</si>
  <si>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</si>
  <si>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</si>
  <si>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</si>
  <si>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</si>
  <si>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</si>
  <si>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</si>
  <si>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</si>
  <si>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</si>
  <si>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</si>
  <si>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</si>
  <si>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</si>
  <si>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</si>
  <si>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</si>
  <si>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</si>
  <si>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</si>
  <si>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</si>
  <si>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</si>
  <si>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</si>
  <si>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</si>
  <si>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</si>
  <si>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</si>
  <si>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</si>
  <si>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</si>
  <si>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</si>
  <si>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</si>
  <si>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</si>
  <si>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</si>
  <si>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</si>
  <si>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</si>
  <si>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</si>
  <si>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</si>
  <si>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</si>
  <si>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</si>
  <si>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</si>
  <si>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</si>
  <si>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</si>
  <si>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</si>
  <si>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</si>
  <si>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</si>
  <si>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</si>
  <si>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</si>
  <si>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</si>
  <si>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</si>
  <si>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</si>
  <si>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</si>
  <si>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</si>
  <si>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</si>
  <si>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</si>
  <si>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</si>
  <si>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</si>
  <si>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</si>
  <si>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</si>
  <si>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</si>
  <si>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</si>
  <si>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</si>
  <si>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</si>
  <si>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</si>
  <si>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</si>
  <si>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</si>
  <si>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</si>
  <si>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</si>
  <si>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</si>
  <si>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</si>
  <si>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</si>
  <si>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</si>
  <si>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</si>
  <si>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</si>
  <si>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</si>
  <si>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</si>
  <si>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</si>
  <si>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</si>
  <si>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</si>
  <si>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</si>
  <si>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</si>
  <si>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</si>
  <si>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</si>
  <si>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</si>
  <si>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</si>
  <si>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</si>
  <si>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</si>
  <si>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</si>
  <si>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</si>
  <si>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</si>
  <si>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</si>
  <si>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</si>
  <si>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</si>
  <si>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</si>
  <si>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</si>
  <si>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</si>
  <si>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</si>
  <si>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</si>
  <si>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</si>
  <si>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</si>
  <si>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</si>
  <si>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</si>
  <si>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</si>
  <si>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</si>
  <si>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</si>
  <si>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</si>
  <si>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</si>
  <si>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</si>
  <si>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</si>
  <si>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</si>
  <si>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</si>
  <si>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</si>
  <si>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</si>
  <si>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</si>
  <si>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</si>
  <si>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</si>
  <si>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</si>
  <si>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</si>
  <si>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</si>
  <si>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</si>
  <si>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</si>
  <si>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</si>
  <si>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</si>
  <si>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</si>
  <si>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</si>
  <si>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</si>
  <si>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</si>
  <si>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</si>
  <si>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</si>
  <si>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</si>
  <si>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</si>
  <si>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</si>
  <si>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</si>
  <si>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</si>
  <si>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</si>
  <si>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</si>
  <si>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</si>
  <si>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</si>
  <si>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</si>
  <si>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</si>
  <si>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</si>
  <si>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</si>
  <si>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</si>
  <si>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</si>
  <si>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</si>
  <si>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</si>
  <si>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</si>
  <si>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</si>
  <si>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</si>
  <si>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</si>
  <si>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</si>
  <si>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</si>
  <si>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</si>
  <si>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</si>
  <si>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</si>
  <si>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</si>
  <si>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</si>
  <si>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</si>
  <si>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</si>
  <si>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</si>
  <si>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</si>
  <si>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</si>
  <si>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</si>
  <si>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</si>
  <si>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</si>
  <si>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</si>
  <si>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</si>
  <si>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</si>
  <si>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</si>
  <si>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</si>
  <si>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</si>
  <si>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</si>
  <si>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</si>
  <si>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</si>
  <si>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</si>
  <si>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</si>
  <si>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</si>
  <si>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</si>
  <si>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</si>
  <si>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</si>
  <si>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</si>
  <si>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</si>
  <si>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</si>
  <si>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</si>
  <si>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</si>
  <si>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</si>
  <si>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</si>
  <si>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</si>
  <si>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</si>
  <si>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</si>
  <si>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</si>
  <si>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</si>
  <si>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</si>
  <si>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</si>
  <si>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</si>
  <si>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</si>
  <si>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</si>
  <si>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</si>
  <si>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</si>
  <si>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</si>
  <si>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</si>
  <si>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</si>
  <si>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</si>
  <si>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</si>
  <si>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</si>
  <si>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</si>
  <si>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</si>
  <si>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</si>
  <si>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</si>
  <si>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</si>
  <si>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</si>
  <si>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</si>
  <si>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</si>
  <si>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</si>
  <si>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</si>
  <si>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</si>
  <si>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</si>
  <si>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</si>
  <si>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</si>
  <si>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</si>
  <si>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</si>
  <si>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</si>
  <si>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</si>
  <si>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</si>
  <si>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</si>
  <si>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</si>
  <si>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</si>
  <si>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</si>
  <si>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</si>
  <si>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</si>
  <si>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</si>
  <si>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</si>
  <si>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</si>
  <si>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</si>
  <si>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</si>
  <si>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</si>
  <si>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</si>
  <si>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</si>
  <si>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</si>
  <si>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</si>
  <si>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</si>
  <si>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</si>
  <si>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</si>
  <si>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</si>
  <si>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</si>
  <si>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</si>
  <si>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</si>
  <si>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</si>
  <si>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</si>
  <si>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</si>
  <si>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</si>
  <si>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</si>
  <si>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</si>
  <si>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</si>
  <si>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</si>
  <si>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</si>
  <si>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</si>
  <si>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</si>
  <si>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</si>
  <si>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</si>
  <si>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</si>
  <si>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</si>
  <si>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</si>
  <si>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</si>
  <si>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</si>
  <si>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</si>
  <si>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</si>
  <si>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</si>
  <si>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</si>
  <si>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</si>
  <si>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</si>
  <si>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</si>
  <si>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</si>
  <si>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</si>
  <si>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</si>
  <si>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</si>
  <si>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</si>
  <si>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</si>
  <si>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</si>
  <si>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</si>
  <si>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</si>
  <si>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</si>
  <si>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</si>
  <si>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</si>
  <si>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</si>
  <si>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</si>
  <si>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</si>
  <si>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</si>
  <si>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</si>
  <si>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</si>
  <si>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</si>
  <si>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</si>
  <si>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</si>
  <si>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</si>
  <si>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</si>
  <si>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</si>
  <si>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</si>
  <si>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</si>
  <si>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</si>
  <si>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</si>
  <si>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</si>
  <si>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</si>
  <si>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</si>
  <si>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</si>
  <si>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</si>
  <si>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</si>
  <si>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</si>
  <si>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</si>
  <si>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</si>
  <si>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</si>
  <si>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</si>
  <si>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</si>
  <si>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</si>
  <si>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</si>
  <si>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</si>
  <si>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</si>
  <si>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</si>
  <si>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</si>
  <si>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</si>
  <si>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</si>
  <si>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</si>
  <si>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</si>
  <si>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</si>
  <si>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</si>
  <si>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</si>
  <si>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</si>
  <si>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</si>
  <si>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</si>
  <si>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</si>
  <si>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</si>
  <si>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</si>
  <si>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</si>
  <si>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</si>
  <si>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</si>
  <si>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</si>
  <si>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</si>
  <si>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</si>
  <si>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</si>
  <si>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</si>
  <si>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</si>
  <si>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</si>
  <si>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</si>
  <si>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</si>
  <si>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</si>
  <si>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</si>
  <si>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</si>
  <si>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</si>
  <si>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</si>
  <si>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</si>
  <si>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</si>
  <si>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</si>
  <si>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</si>
  <si>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</si>
  <si>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</si>
  <si>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</si>
  <si>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</si>
  <si>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</si>
  <si>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</si>
  <si>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</si>
  <si>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</si>
  <si>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</si>
  <si>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</si>
  <si>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</si>
  <si>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</si>
  <si>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</si>
  <si>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</si>
  <si>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</si>
  <si>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</si>
  <si>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</si>
  <si>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</si>
  <si>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</si>
  <si>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</si>
  <si>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</si>
  <si>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</si>
  <si>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</si>
  <si>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</si>
  <si>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</si>
  <si>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</si>
  <si>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</si>
  <si>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</si>
  <si>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</si>
  <si>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</si>
  <si>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</si>
  <si>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</si>
  <si>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</si>
  <si>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</si>
  <si>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</si>
  <si>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</si>
  <si>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</si>
  <si>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</si>
  <si>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</si>
  <si>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</si>
  <si>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</si>
  <si>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</si>
  <si>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</si>
  <si>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</si>
  <si>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</si>
  <si>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</si>
  <si>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</si>
  <si>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</si>
  <si>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</si>
  <si>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</si>
  <si>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</si>
  <si>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</si>
  <si>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</si>
  <si>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</si>
  <si>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</si>
  <si>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</si>
  <si>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</si>
  <si>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</si>
  <si>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</si>
  <si>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</si>
  <si>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</si>
  <si>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</si>
  <si>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</si>
  <si>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</si>
  <si>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</si>
  <si>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</si>
  <si>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</si>
  <si>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</si>
  <si>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</si>
  <si>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</si>
  <si>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</si>
  <si>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</si>
  <si>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</si>
  <si>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</si>
  <si>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</si>
  <si>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</si>
  <si>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</si>
  <si>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</si>
  <si>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</si>
  <si>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FY25 Grades 1-12 FTE</t>
  </si>
  <si>
    <t>V1.1</t>
  </si>
  <si>
    <t>FY25 Kindergarten FTE</t>
  </si>
  <si>
    <t>V1.2</t>
  </si>
  <si>
    <t>FY25 Half-day Kindergarten FTE</t>
  </si>
  <si>
    <t>V3</t>
  </si>
  <si>
    <t>FY25 October FTE Count (sum of line V1, V1.1 and line V2)</t>
  </si>
  <si>
    <t>V4</t>
  </si>
  <si>
    <t xml:space="preserve">FY25 Multi District On-line Pupil Count </t>
  </si>
  <si>
    <t>V4.1</t>
  </si>
  <si>
    <t>FY25 Extended HS Pupil Count (P-Tech and TREP)</t>
  </si>
  <si>
    <t>V4.2</t>
  </si>
  <si>
    <t>FY23 Additional TREP Allocated Slots (not included in V4.1)</t>
  </si>
  <si>
    <t>V4.3</t>
  </si>
  <si>
    <t>FY23 ASCENT Pupil Count</t>
  </si>
  <si>
    <t>V5</t>
  </si>
  <si>
    <t>FY25 October FTE Count (minus on-line and Extended HS pupil count)</t>
  </si>
  <si>
    <t>V6</t>
  </si>
  <si>
    <t>FY25 Free and Reduced Lunch (grades 1 - 8) Count</t>
  </si>
  <si>
    <t>V7</t>
  </si>
  <si>
    <t>FY25 Free and Reduced Lunch (grades K - 12) Count</t>
  </si>
  <si>
    <t>V8</t>
  </si>
  <si>
    <t xml:space="preserve">FY25 Percent At-risk  - State Average </t>
  </si>
  <si>
    <t>V9</t>
  </si>
  <si>
    <t>FY25 October Membership (grades 1 - 8)</t>
  </si>
  <si>
    <t>V10</t>
  </si>
  <si>
    <t xml:space="preserve">FY25 October Membership (grades K-12) </t>
  </si>
  <si>
    <t>V11</t>
  </si>
  <si>
    <t xml:space="preserve">FY25 Charter School FTE Count </t>
  </si>
  <si>
    <t>V12</t>
  </si>
  <si>
    <t>FY24 Funded Pupil Count</t>
  </si>
  <si>
    <t>V13</t>
  </si>
  <si>
    <t>FY24 October FTE Count (minus OODS, Online)</t>
  </si>
  <si>
    <t>V14</t>
  </si>
  <si>
    <t>FY23 October FTE Count (minus OODS, Online)</t>
  </si>
  <si>
    <t>V15</t>
  </si>
  <si>
    <t>FY22 October FTE Count (minus OODS, Online)</t>
  </si>
  <si>
    <t>V15.1</t>
  </si>
  <si>
    <t>FY21 October FTE Count (minus OODS, Online)</t>
  </si>
  <si>
    <t>V16.1</t>
  </si>
  <si>
    <t xml:space="preserve">FY25 Single District On-line Pupil Count </t>
  </si>
  <si>
    <t>V18</t>
  </si>
  <si>
    <t>FY25 ELL Count per SB21-268</t>
  </si>
  <si>
    <t>V19</t>
  </si>
  <si>
    <t>FY25 Charter School Institute Grades K - 12 FTE</t>
  </si>
  <si>
    <t>V19.1</t>
  </si>
  <si>
    <t>FY25 Charter School Institute Kindergarten FTE</t>
  </si>
  <si>
    <t>V19.2</t>
  </si>
  <si>
    <t>FY25 Charter School Institute Half-day Kindergarten FTE</t>
  </si>
  <si>
    <t>V20</t>
  </si>
  <si>
    <t>FY25 Charter School Institute On-line Student FTE</t>
  </si>
  <si>
    <t>V20.6</t>
  </si>
  <si>
    <t>FY25 Charter School Institute ASCENT</t>
  </si>
  <si>
    <t>V21</t>
  </si>
  <si>
    <t>FY25 Charter School Institute Grades K - 12 FTE Additional from Averaging</t>
  </si>
  <si>
    <t>FUNDING ELEMENTS</t>
  </si>
  <si>
    <t xml:space="preserve">FY25 Base Funding </t>
  </si>
  <si>
    <t>V22</t>
  </si>
  <si>
    <t>FY25 Minimum Funding</t>
  </si>
  <si>
    <t>V22.5</t>
  </si>
  <si>
    <t>FY25 On-Line Funding</t>
  </si>
  <si>
    <t>V23</t>
  </si>
  <si>
    <t>FY25 Cost of Living Factor</t>
  </si>
  <si>
    <t>V24</t>
  </si>
  <si>
    <t>FY25 At-risk 'Base' Factor</t>
  </si>
  <si>
    <t>V26</t>
  </si>
  <si>
    <t>FY25 Minimum State Aid</t>
  </si>
  <si>
    <t>TAXES</t>
  </si>
  <si>
    <t>V30</t>
  </si>
  <si>
    <t xml:space="preserve">FY25 Specific Ownership Tax </t>
  </si>
  <si>
    <t>V31</t>
  </si>
  <si>
    <t>FY25 Assessed Valuation (highlighted yellow = Aug Prelim)</t>
  </si>
  <si>
    <t>V32</t>
  </si>
  <si>
    <t>FY23 Mill Levy (FINAL)</t>
  </si>
  <si>
    <t>V33</t>
  </si>
  <si>
    <t>FY2 General Fund Property Tax (incl. Categorical Buyout)</t>
  </si>
  <si>
    <t>PRIOR YEAR FUNDING</t>
  </si>
  <si>
    <t>V40</t>
  </si>
  <si>
    <t>FY23 Total Program</t>
  </si>
  <si>
    <t>V41</t>
  </si>
  <si>
    <t>FY23 Total Program Per-Pupil Funding</t>
  </si>
  <si>
    <t>CATEGORICAL FUNDING</t>
  </si>
  <si>
    <t>V50</t>
  </si>
  <si>
    <t>Transportation payments paid in FY25</t>
  </si>
  <si>
    <t>V51</t>
  </si>
  <si>
    <t>Vocational Education payments paid in FY25</t>
  </si>
  <si>
    <t>V52</t>
  </si>
  <si>
    <t>English Language Proficiency Act payments paid in FY25</t>
  </si>
  <si>
    <t>V53</t>
  </si>
  <si>
    <t>Special Education - Children with Disabilities</t>
  </si>
  <si>
    <t>V54</t>
  </si>
  <si>
    <t>Special Education - Gifted/Talented payments paid in FY25</t>
  </si>
  <si>
    <t>V55</t>
  </si>
  <si>
    <t>Small Attendance Center payments paid in FY22</t>
  </si>
  <si>
    <t>V56</t>
  </si>
  <si>
    <t>Total Categorical Funding</t>
  </si>
  <si>
    <t>sum of lines V50, V51, V52, V53,  V54 and V55</t>
  </si>
  <si>
    <t>OTHER</t>
  </si>
  <si>
    <t>V60</t>
  </si>
  <si>
    <t>CY24 Inflation</t>
  </si>
  <si>
    <t>V62</t>
  </si>
  <si>
    <t xml:space="preserve">FY25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</si>
  <si>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</si>
  <si>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</si>
  <si>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</si>
  <si>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</si>
  <si>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</si>
  <si>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FY25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</si>
  <si>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</si>
  <si>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</si>
  <si>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</si>
  <si>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</si>
  <si>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</si>
  <si>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</si>
  <si>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</si>
  <si>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</si>
  <si>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</si>
  <si>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</si>
  <si>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</si>
  <si>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</si>
  <si>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</si>
  <si>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FY25 October FTE Count (minus on-line)- enter line V5</t>
  </si>
  <si>
    <t>FC2</t>
  </si>
  <si>
    <t>FY24 October FTE Count - enter line V13</t>
  </si>
  <si>
    <t>FC3</t>
  </si>
  <si>
    <t>FY23 October FTE Count - enter line V14</t>
  </si>
  <si>
    <t>FC4</t>
  </si>
  <si>
    <t>FY22 October FTE Count - enter line V15</t>
  </si>
  <si>
    <t>FC4.1</t>
  </si>
  <si>
    <t>FY21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</si>
  <si>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</si>
  <si>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</si>
  <si>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</si>
  <si>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</si>
  <si>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</si>
  <si>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FY25 Full Day Kindergarten Factor</t>
  </si>
  <si>
    <t>FC6.5</t>
  </si>
  <si>
    <t>FY25 CHARTER INSTITUTE PUPIL AVERAGING COUNT - enter line V21</t>
  </si>
  <si>
    <t>FY6.6</t>
  </si>
  <si>
    <t xml:space="preserve">FY25 Charter Institute Full Day Kindergarten Factor </t>
  </si>
  <si>
    <t>FC7</t>
  </si>
  <si>
    <t>FY25 FUNDED PUPIL COUNT - enter line FC5, plus FC5.1, plus line FC6, plus FC6.5, plus FC6.6</t>
  </si>
  <si>
    <t>FC7.5</t>
  </si>
  <si>
    <t>FY25 Extended HS Pupil Count - enter line V4.1</t>
  </si>
  <si>
    <t>FC7.6</t>
  </si>
  <si>
    <t>FY25 ASCENT Pupil Count - enter line V4.3</t>
  </si>
  <si>
    <t>FC7.7</t>
  </si>
  <si>
    <t>FY25 CHARTER INSTITUTE ASCENT Count - enter line V20.6</t>
  </si>
  <si>
    <t>FC8</t>
  </si>
  <si>
    <t xml:space="preserve">FY25 On-line Multi-District Pupil Count - enter line V4 </t>
  </si>
  <si>
    <t>FC8.5</t>
  </si>
  <si>
    <t>FY25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</si>
  <si>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</si>
  <si>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</si>
  <si>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</si>
  <si>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</si>
  <si>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</si>
  <si>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</si>
  <si>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</si>
  <si>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</si>
  <si>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</si>
  <si>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</si>
  <si>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</si>
  <si>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</si>
  <si>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</si>
  <si>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</si>
  <si>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</si>
  <si>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</si>
  <si>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</si>
  <si>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</si>
  <si>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</si>
  <si>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</si>
  <si>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</si>
  <si>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</si>
  <si>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</si>
  <si>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</si>
  <si>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</si>
  <si>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</si>
  <si>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</si>
  <si>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</si>
  <si>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</si>
  <si>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</si>
  <si>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</si>
  <si>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</si>
  <si>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</si>
  <si>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</si>
  <si>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</si>
  <si>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</si>
  <si>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</si>
  <si>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</si>
  <si>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</si>
  <si>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</si>
  <si>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</si>
  <si>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</si>
  <si>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</si>
  <si>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</si>
  <si>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</si>
  <si>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</si>
  <si>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</si>
  <si>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</si>
  <si>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</si>
  <si>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</si>
  <si>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</si>
  <si>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</si>
  <si>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FY25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</si>
  <si>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</si>
  <si>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</si>
  <si>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</si>
  <si>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</si>
  <si>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</si>
  <si>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</si>
  <si>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</si>
  <si>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</si>
  <si>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</si>
  <si>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</si>
  <si>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</si>
  <si>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</si>
  <si>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</si>
  <si>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</si>
  <si>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</si>
  <si>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</si>
  <si>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</si>
  <si>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</si>
  <si>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</si>
  <si>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</si>
  <si>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</si>
  <si>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</si>
  <si>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</si>
  <si>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</si>
  <si>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</si>
  <si>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</si>
  <si>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</si>
  <si>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</si>
  <si>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</si>
  <si>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</si>
  <si>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</si>
  <si>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</si>
  <si>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</si>
  <si>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</si>
  <si>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</si>
  <si>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</si>
  <si>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</si>
  <si>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</si>
  <si>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</si>
  <si>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</si>
  <si>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</si>
  <si>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FY25 ELL Count - enter line V18</t>
  </si>
  <si>
    <t>EL2</t>
  </si>
  <si>
    <t>FY25 Base Minimum Funding - enter line V22</t>
  </si>
  <si>
    <t>EL3</t>
  </si>
  <si>
    <t>FY25 Per Pupil Funding without At-risk (line PP7) times 8%</t>
  </si>
  <si>
    <t>EL4</t>
  </si>
  <si>
    <t>TOTAL ELL FORMULA FUNDING (enter line OL2 times line OL3)</t>
  </si>
  <si>
    <t>ON-LINE, ASCENT &amp; Extended HS FORMULA FUNDING</t>
  </si>
  <si>
    <t>OL1</t>
  </si>
  <si>
    <t>FY25 On-Line Count - enter line V4 plus line V20</t>
  </si>
  <si>
    <t>OL2</t>
  </si>
  <si>
    <t>FY25 Base Minimum Online Funding - enter line V22</t>
  </si>
  <si>
    <t>OL3</t>
  </si>
  <si>
    <t>TOTAL ON-LINE FORMULA FUNDING (enter line OL2 times line OL3)</t>
  </si>
  <si>
    <t>OL4</t>
  </si>
  <si>
    <t>FY25 Extended HS Count - enter line V4.1</t>
  </si>
  <si>
    <t>OL5</t>
  </si>
  <si>
    <t>TOTAL Extended HS FORMULA FUNDING (enter line OL4 times line OL2)</t>
  </si>
  <si>
    <t>OL6</t>
  </si>
  <si>
    <t>FY25 ASCENT COUNT - enter line V4.3 plus V20.6</t>
  </si>
  <si>
    <t>OL7</t>
  </si>
  <si>
    <t>TOTAL ASCENT FORMULA FUNDING (enter line OL6 times $9,588 per HB24-1393)</t>
  </si>
  <si>
    <t>OL8</t>
  </si>
  <si>
    <t>TOTAL ON-LINE, ASCENT &amp; Ext HS FUNDING (enter line OL3 plus OL5 plus OL7)</t>
  </si>
  <si>
    <t>RF1</t>
  </si>
  <si>
    <t>Funded Pupil Count - enter line FC9</t>
  </si>
  <si>
    <t>RF2</t>
  </si>
  <si>
    <t>Rural Designation (Urban, Rural, Small Rural)</t>
  </si>
  <si>
    <t>Urban</t>
  </si>
  <si>
    <t>Rural</t>
  </si>
  <si>
    <t>Small Rural</t>
  </si>
  <si>
    <t>RF3</t>
  </si>
  <si>
    <t>Rural Funding Eligibility (1 = Eligible, 0 = Non-Elligible) = Designation + &lt;6500 FPC</t>
  </si>
  <si>
    <t>RF4</t>
  </si>
  <si>
    <t>Calculated Rural Funding (Small Rural = $470.75 PPR, Rural = $177.80 PPR)</t>
  </si>
  <si>
    <t>RF5</t>
  </si>
  <si>
    <t>Total Rural Funding if Applicable (Greater of $100,000 or RF4 Calculated)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</si>
  <si>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</si>
  <si>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</si>
  <si>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</si>
  <si>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</si>
  <si>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</si>
  <si>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</si>
  <si>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</si>
  <si>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</si>
  <si>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</si>
  <si>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</si>
  <si>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</si>
  <si>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</si>
  <si>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</si>
  <si>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</si>
  <si>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</si>
  <si>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</si>
  <si>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</si>
  <si>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</si>
  <si>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</si>
  <si>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</si>
  <si>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</si>
  <si>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</si>
  <si>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</si>
  <si>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</si>
  <si>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FY23 Total Program  -   enter line V40</t>
  </si>
  <si>
    <t>TB2</t>
  </si>
  <si>
    <t>CY21 Inflation  -   enter line V60</t>
  </si>
  <si>
    <t>TB3</t>
  </si>
  <si>
    <t>FY25 Enrollment Growth - enter</t>
  </si>
  <si>
    <t>(line FC9 minus line V12) divided by line V12</t>
  </si>
  <si>
    <t>TB4</t>
  </si>
  <si>
    <t>FY25 TABOR FORMULA FUNDING</t>
  </si>
  <si>
    <t xml:space="preserve">enter line TB1 times (1 plus line TB2 plus line TB3) </t>
  </si>
  <si>
    <t>MINIMUM FORMULA FUNDING</t>
  </si>
  <si>
    <t>MF1</t>
  </si>
  <si>
    <t>FY25 'Base' Minimum Funding - enter line V22</t>
  </si>
  <si>
    <t>MF2</t>
  </si>
  <si>
    <t>Total Funded Pupil Count (minus on-line) - enter line FC7</t>
  </si>
  <si>
    <t>MF3</t>
  </si>
  <si>
    <t>FY25 On-line Funding - enter line V22.5</t>
  </si>
  <si>
    <t>MF3.1</t>
  </si>
  <si>
    <t>FY25 ASCENT Funding ($9,588 PPR per HB24-1393)</t>
  </si>
  <si>
    <t>MF4</t>
  </si>
  <si>
    <t>Total On-Line  and Extended HS Pupil Count - enter sum (line FC8 &amp; FC8.5)</t>
  </si>
  <si>
    <t>MF4.1</t>
  </si>
  <si>
    <t>Total ASCENT Pupil Count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</si>
  <si>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</si>
  <si>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</si>
  <si>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</si>
  <si>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</si>
  <si>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</si>
  <si>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</si>
  <si>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</si>
  <si>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</si>
  <si>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</si>
  <si>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</si>
  <si>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</si>
  <si>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</si>
  <si>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On-Line, ASCENT &amp; Ext HS Formula Funding - enter line OL8</t>
  </si>
  <si>
    <t>TF6</t>
  </si>
  <si>
    <t>Total Formula Funding  - enter line TF3 plus lines TF4 and TF5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</si>
  <si>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</si>
  <si>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</si>
  <si>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</si>
  <si>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</si>
  <si>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</si>
  <si>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</si>
  <si>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</si>
  <si>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</si>
  <si>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</si>
  <si>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</si>
  <si>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</si>
  <si>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</si>
  <si>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</si>
  <si>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</si>
  <si>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</si>
  <si>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</si>
  <si>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</si>
  <si>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</si>
  <si>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</si>
  <si>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</si>
  <si>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</si>
  <si>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</si>
  <si>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</si>
  <si>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</si>
  <si>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</si>
  <si>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</si>
  <si>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</si>
  <si>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</si>
  <si>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</si>
  <si>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</si>
  <si>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</si>
  <si>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</si>
  <si>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</si>
  <si>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</si>
  <si>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</si>
  <si>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</si>
  <si>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</si>
  <si>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</si>
  <si>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</si>
  <si>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</si>
  <si>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</si>
  <si>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</si>
  <si>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</si>
  <si>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</si>
  <si>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</si>
  <si>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</si>
  <si>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</si>
  <si>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</si>
  <si>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</si>
  <si>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</si>
  <si>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</si>
  <si>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</si>
  <si>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</si>
  <si>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</si>
  <si>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</si>
  <si>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</si>
  <si>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</si>
  <si>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</si>
  <si>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</si>
  <si>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</si>
  <si>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</si>
  <si>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</si>
  <si>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</si>
  <si>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</si>
  <si>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</si>
  <si>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</si>
  <si>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</si>
  <si>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</si>
  <si>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</si>
  <si>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</si>
  <si>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</si>
  <si>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</si>
  <si>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</si>
  <si>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</si>
  <si>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</si>
  <si>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</si>
  <si>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</si>
  <si>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</si>
  <si>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</si>
  <si>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</si>
  <si>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</si>
  <si>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</si>
  <si>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</si>
  <si>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</si>
  <si>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</si>
  <si>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</si>
  <si>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</si>
  <si>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</si>
  <si>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</si>
  <si>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</si>
  <si>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</si>
  <si>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</si>
  <si>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</si>
  <si>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</si>
  <si>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</si>
  <si>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</si>
  <si>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</si>
  <si>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Property Tax Over Collection (reset all to zero before recalculating in next row)</t>
  </si>
  <si>
    <t>PT Over Collection Calculation (copy paste values in row above)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</si>
  <si>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</si>
  <si>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</si>
  <si>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</si>
  <si>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</si>
  <si>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</si>
  <si>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</si>
  <si>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</si>
  <si>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</si>
  <si>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</si>
  <si>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</si>
  <si>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</si>
  <si>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</si>
  <si>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Tied Out 10/8/2024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</si>
  <si>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</si>
  <si>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</si>
  <si>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</si>
  <si>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</si>
  <si>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</si>
  <si>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</si>
  <si>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</si>
  <si>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</si>
  <si>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</si>
  <si>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</si>
  <si>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</si>
  <si>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</si>
  <si>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</si>
  <si>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</si>
  <si>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</si>
  <si>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</si>
  <si>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</si>
  <si>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</si>
  <si>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</si>
  <si>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</si>
  <si>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</si>
  <si>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</si>
  <si>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</si>
  <si>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</si>
  <si>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</si>
  <si>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</si>
  <si>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</si>
  <si>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</si>
  <si>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</si>
  <si>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</si>
  <si>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</si>
  <si>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</si>
  <si>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</si>
  <si>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</si>
  <si>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</si>
  <si>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</si>
  <si>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</si>
  <si>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</si>
  <si>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Per Pupil Calculation</t>
  </si>
  <si>
    <t>FD1</t>
  </si>
  <si>
    <t>Floor District Calculation</t>
  </si>
  <si>
    <t>Minimum Funding</t>
  </si>
  <si>
    <t>Current CDE</t>
  </si>
  <si>
    <t>Revised CDE</t>
  </si>
  <si>
    <t xml:space="preserve">                                       PUBLIC SCHOOL FINANCE ACT OF 1994</t>
  </si>
  <si>
    <t>DISTRICT: PAWNEE RE-12</t>
  </si>
  <si>
    <t>Projection</t>
  </si>
  <si>
    <t xml:space="preserve">                                                    BUDGET YEAR 2024-25</t>
  </si>
  <si>
    <t xml:space="preserve">                                                    FUNDING PROJECTION</t>
  </si>
  <si>
    <t>*</t>
  </si>
  <si>
    <t>Revised District</t>
  </si>
  <si>
    <t>Funding Summary</t>
  </si>
  <si>
    <t xml:space="preserve">FY25 October FTE Count </t>
  </si>
  <si>
    <t xml:space="preserve">FY24 October FTE Count </t>
  </si>
  <si>
    <t>FY23 October FTE Count</t>
  </si>
  <si>
    <t xml:space="preserve">FY22 October FTE Count </t>
  </si>
  <si>
    <t>FY21 October FTE Count</t>
  </si>
  <si>
    <t>AVERAGED FUNDED PUPIL COUNT</t>
  </si>
  <si>
    <t>FY25 CHARTER INSTITUTE PUPIL COUNT</t>
  </si>
  <si>
    <t>FY25 FUNDED PUPIL COUNT</t>
  </si>
  <si>
    <t>FC7.1</t>
  </si>
  <si>
    <t>ASCENT Pupil Count</t>
  </si>
  <si>
    <t>FY25 CHARTER INSTITUTE ONLINE PUPIL COUNT</t>
  </si>
  <si>
    <t xml:space="preserve">FY25 On-line Pupil Count - enter line V4 </t>
  </si>
  <si>
    <t xml:space="preserve">TOTAL FUNDED PUPIL COUNT </t>
  </si>
  <si>
    <t>DISTRICT FUNDED PUPIL COUNT</t>
  </si>
  <si>
    <t xml:space="preserve">INSTITUTE FUNDED PUPIL COUNT </t>
  </si>
  <si>
    <t>Projected K-12 Free Lunch Count using 1-8 percent</t>
  </si>
  <si>
    <t>Free Lunch (grades K - 12) Count</t>
  </si>
  <si>
    <t>TOTAL AT-RISK PUPILS</t>
  </si>
  <si>
    <t>FY25 ELL Count</t>
  </si>
  <si>
    <t>FY25 Base Minimum Funding</t>
  </si>
  <si>
    <t>FY25 Per Pupil Funding without At-risk times 8%</t>
  </si>
  <si>
    <t>FY25 TOTAL ELL FORMULA FUNDING</t>
  </si>
  <si>
    <t>FY25 Charter School Institute Grades K - 12 FTE Averaging</t>
  </si>
  <si>
    <t>FY25 RURAL FUNDING (if applicable)</t>
  </si>
  <si>
    <t>Formula Funding without At-risk</t>
  </si>
  <si>
    <t>Formula At-risk Funding</t>
  </si>
  <si>
    <t>Formula ELL Funding</t>
  </si>
  <si>
    <t>On-Line Formula Funding</t>
  </si>
  <si>
    <t>Total Formula Funding (including on-line funding)</t>
  </si>
  <si>
    <t>Minimum Formula Funding</t>
  </si>
  <si>
    <t>TABOR Formula Funding</t>
  </si>
  <si>
    <t xml:space="preserve">FY25 Assessed Valuation </t>
  </si>
  <si>
    <t>Total Funding Beyond TABOR Formula</t>
  </si>
  <si>
    <t>FY25 Assessed Valuation</t>
  </si>
  <si>
    <t>Equalized Mill Levy (FINAL)</t>
  </si>
  <si>
    <t>FY24 Total Program</t>
  </si>
  <si>
    <t>PROPERTY TAX REVENUES</t>
  </si>
  <si>
    <t>FY24 Total Program Per-Pupil Funding</t>
  </si>
  <si>
    <t>SPECIFIC OWNERSHIP TAX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</si>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</sst>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_);[Red]\(&quot;$&quot;#,##0\)"/>
    <numFmt numFmtId="43" formatCode="_(* #,##0.00_);_(* \(#,##0.00\);_(* &quot;-&quot;??_);_(@_)"/>
    <numFmt numFmtId="164" formatCode="#,##0.0000_);[Red]\(#,##0.0000\)"/>
    <numFmt numFmtId="165" formatCode="#,##0.0_);\(#,##0.0\)"/>
    <numFmt numFmtId="166" formatCode="#,##0.0_);[Red]\(#,##0.0\)"/>
    <numFmt numFmtId="167" formatCode="#,##0.0"/>
    <numFmt numFmtId="168" formatCode="0.0"/>
    <numFmt numFmtId="169" formatCode="#,##0.0000_);\(#,##0.0000\)"/>
    <numFmt numFmtId="170" formatCode="_(* #,##0.0_);_(* \(#,##0.0\);_(* &quot;-&quot;??_);_(@_)"/>
    <numFmt numFmtId="171" formatCode="#,##0.000000_);[Red]\(#,##0.000000\)"/>
    <numFmt numFmtId="172" formatCode="0.000_);[Red]\-0.000_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#,##0.000_);[Red]\(#,##0.000\)"/>
    <numFmt numFmtId="180" formatCode="0.0000_);[Red]\-0.0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#,##0.000000_);\(#,##0.000000\)"/>
    <numFmt numFmtId="186" formatCode="0.000000_)"/>
    <numFmt numFmtId="187" formatCode="0_)"/>
    <numFmt numFmtId="188" formatCode="0.00000000000%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12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99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8">
    <xf numFmtId="4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0" fontId="2" fillId="0" borderId="0"/>
    <xf numFmtId="40" fontId="2" fillId="0" borderId="0"/>
  </cellStyleXfs>
  <cellXfs count="152">
    <xf numFmtId="40" fontId="0" fillId="0" borderId="0" xfId="0"/>
    <xf numFmtId="40" fontId="1" fillId="0" borderId="0" xfId="0" applyFont="1"/>
    <xf numFmtId="10" fontId="2" fillId="2" borderId="0" xfId="2" applyNumberFormat="1" applyFill="1"/>
    <xf numFmtId="40" fontId="3" fillId="3" borderId="0" xfId="3" applyFont="1" applyFill="1" applyAlignment="1">
      <alignment horizontal="left"/>
    </xf>
    <xf numFmtId="40" fontId="3" fillId="3" borderId="0" xfId="3" applyFont="1" applyFill="1" applyAlignment="1">
      <alignment horizontal="center"/>
    </xf>
    <xf numFmtId="40" fontId="2" fillId="0" borderId="1" xfId="3" applyBorder="1" applyAlignment="1">
      <alignment horizontal="center"/>
    </xf>
    <xf numFmtId="40" fontId="2" fillId="0" borderId="0" xfId="3" applyAlignment="1">
      <alignment horizontal="center"/>
    </xf>
    <xf numFmtId="40" fontId="2" fillId="0" borderId="0" xfId="3"/>
    <xf numFmtId="40" fontId="2" fillId="0" borderId="0" xfId="0" applyFont="1"/>
    <xf numFmtId="40" fontId="2" fillId="2" borderId="0" xfId="3" applyFill="1"/>
    <xf numFmtId="40" fontId="2" fillId="0" borderId="2" xfId="3" applyBorder="1" applyAlignment="1">
      <alignment horizontal="center"/>
    </xf>
    <xf numFmtId="164" fontId="2" fillId="0" borderId="0" xfId="3" applyNumberFormat="1"/>
    <xf numFmtId="40" fontId="0" fillId="0" borderId="0" xfId="0" applyAlignment="1">
      <alignment wrapText="1"/>
    </xf>
    <xf numFmtId="40" fontId="2" fillId="0" borderId="0" xfId="3" applyAlignment="1">
      <alignment horizontal="center" wrapText="1"/>
    </xf>
    <xf numFmtId="40" fontId="2" fillId="0" borderId="0" xfId="3" quotePrefix="1" applyAlignment="1">
      <alignment horizontal="center" wrapText="1"/>
    </xf>
    <xf numFmtId="40" fontId="2" fillId="0" borderId="0" xfId="3" applyAlignment="1">
      <alignment wrapText="1"/>
    </xf>
    <xf numFmtId="165" fontId="2" fillId="0" borderId="0" xfId="0" applyNumberFormat="1" applyFont="1" applyAlignment="1">
      <alignment wrapText="1"/>
    </xf>
    <xf numFmtId="166" fontId="2" fillId="0" borderId="0" xfId="3" applyNumberFormat="1" applyAlignment="1">
      <alignment horizontal="right"/>
    </xf>
    <xf numFmtId="165" fontId="2" fillId="0" borderId="0" xfId="3" applyNumberFormat="1"/>
    <xf numFmtId="166" fontId="2" fillId="2" borderId="0" xfId="3" applyNumberFormat="1" applyFill="1"/>
    <xf numFmtId="166" fontId="2" fillId="0" borderId="0" xfId="3" applyNumberFormat="1"/>
    <xf numFmtId="167" fontId="2" fillId="0" borderId="0" xfId="3" applyNumberFormat="1"/>
    <xf numFmtId="167" fontId="2" fillId="2" borderId="0" xfId="3" applyNumberFormat="1" applyFill="1"/>
    <xf numFmtId="165" fontId="0" fillId="0" borderId="0" xfId="0" applyNumberFormat="1"/>
    <xf numFmtId="168" fontId="2" fillId="2" borderId="0" xfId="3" applyNumberFormat="1" applyFill="1"/>
    <xf numFmtId="168" fontId="2" fillId="0" borderId="0" xfId="3" applyNumberFormat="1"/>
    <xf numFmtId="165" fontId="2" fillId="4" borderId="0" xfId="3" applyNumberFormat="1" applyFill="1"/>
    <xf numFmtId="169" fontId="0" fillId="0" borderId="0" xfId="0" applyNumberFormat="1"/>
    <xf numFmtId="37" fontId="2" fillId="0" borderId="0" xfId="3" applyNumberFormat="1"/>
    <xf numFmtId="165" fontId="2" fillId="0" borderId="0" xfId="3" applyNumberFormat="1" applyAlignment="1">
      <alignment horizontal="center"/>
    </xf>
    <xf numFmtId="170" fontId="2" fillId="0" borderId="0" xfId="3" applyNumberFormat="1"/>
    <xf numFmtId="165" fontId="0" fillId="0" borderId="0" xfId="0" applyNumberFormat="1" applyAlignment="1">
      <alignment horizontal="right"/>
    </xf>
    <xf numFmtId="169" fontId="2" fillId="5" borderId="0" xfId="3" applyNumberFormat="1" applyFill="1"/>
    <xf numFmtId="169" fontId="2" fillId="0" borderId="0" xfId="3" applyNumberFormat="1"/>
    <xf numFmtId="170" fontId="2" fillId="2" borderId="0" xfId="3" applyNumberFormat="1" applyFill="1"/>
    <xf numFmtId="165" fontId="2" fillId="0" borderId="0" xfId="3" applyNumberFormat="1" applyAlignment="1">
      <alignment horizontal="right"/>
    </xf>
    <xf numFmtId="40" fontId="2" fillId="6" borderId="0" xfId="3" applyFill="1"/>
    <xf numFmtId="0" fontId="2" fillId="0" borderId="0" xfId="3" applyNumberFormat="1"/>
    <xf numFmtId="167" fontId="2" fillId="2" borderId="0" xfId="4" applyNumberFormat="1" applyFill="1"/>
    <xf numFmtId="167" fontId="2" fillId="0" borderId="0" xfId="4" applyNumberFormat="1"/>
    <xf numFmtId="170" fontId="0" fillId="0" borderId="0" xfId="0" applyNumberFormat="1"/>
    <xf numFmtId="165" fontId="2" fillId="2" borderId="0" xfId="4" applyNumberFormat="1" applyFill="1"/>
    <xf numFmtId="165" fontId="2" fillId="0" borderId="0" xfId="4" applyNumberFormat="1"/>
    <xf numFmtId="171" fontId="2" fillId="0" borderId="0" xfId="3" applyNumberFormat="1"/>
    <xf numFmtId="40" fontId="4" fillId="0" borderId="0" xfId="3" applyFont="1"/>
    <xf numFmtId="40" fontId="2" fillId="5" borderId="0" xfId="3" applyFill="1"/>
    <xf numFmtId="39" fontId="2" fillId="0" borderId="0" xfId="3" applyNumberFormat="1"/>
    <xf numFmtId="172" fontId="2" fillId="0" borderId="0" xfId="3" applyNumberFormat="1"/>
    <xf numFmtId="173" fontId="2" fillId="0" borderId="0" xfId="5" applyNumberFormat="1" applyFont="1" applyBorder="1"/>
    <xf numFmtId="173" fontId="2" fillId="0" borderId="0" xfId="3" applyNumberFormat="1"/>
    <xf numFmtId="3" fontId="2" fillId="0" borderId="0" xfId="0" applyNumberFormat="1" applyFont="1"/>
    <xf numFmtId="4" fontId="2" fillId="0" borderId="0" xfId="3" applyNumberFormat="1"/>
    <xf numFmtId="3" fontId="2" fillId="0" borderId="0" xfId="3" applyNumberFormat="1"/>
    <xf numFmtId="37" fontId="0" fillId="0" borderId="0" xfId="0" applyNumberFormat="1"/>
    <xf numFmtId="3" fontId="0" fillId="0" borderId="0" xfId="0" applyNumberFormat="1"/>
    <xf numFmtId="3" fontId="2" fillId="0" borderId="0" xfId="3" applyNumberFormat="1" applyAlignment="1">
      <alignment horizontal="center"/>
    </xf>
    <xf numFmtId="174" fontId="2" fillId="2" borderId="0" xfId="3" applyNumberFormat="1" applyFill="1"/>
    <xf numFmtId="174" fontId="2" fillId="0" borderId="0" xfId="3" applyNumberFormat="1"/>
    <xf numFmtId="174" fontId="2" fillId="0" borderId="0" xfId="4" applyNumberFormat="1"/>
    <xf numFmtId="43" fontId="5" fillId="3" borderId="0" xfId="1" applyFont="1" applyFill="1" applyBorder="1"/>
    <xf numFmtId="43" fontId="5" fillId="7" borderId="0" xfId="1" applyFont="1" applyFill="1" applyBorder="1"/>
    <xf numFmtId="43" fontId="6" fillId="7" borderId="0" xfId="0" applyNumberFormat="1" applyFont="1" applyFill="1" applyAlignment="1">
      <alignment vertical="top"/>
    </xf>
    <xf numFmtId="43" fontId="6" fillId="3" borderId="0" xfId="0" applyNumberFormat="1" applyFont="1" applyFill="1" applyAlignment="1">
      <alignment vertical="top"/>
    </xf>
    <xf numFmtId="6" fontId="5" fillId="3" borderId="0" xfId="1" applyNumberFormat="1" applyFont="1" applyFill="1" applyBorder="1"/>
    <xf numFmtId="43" fontId="5" fillId="0" borderId="0" xfId="1" applyFont="1" applyFill="1" applyBorder="1"/>
    <xf numFmtId="171" fontId="2" fillId="2" borderId="0" xfId="3" applyNumberFormat="1" applyFill="1"/>
    <xf numFmtId="175" fontId="2" fillId="0" borderId="0" xfId="3" applyNumberFormat="1"/>
    <xf numFmtId="40" fontId="2" fillId="8" borderId="0" xfId="3" applyFill="1" applyAlignment="1">
      <alignment horizontal="center"/>
    </xf>
    <xf numFmtId="176" fontId="2" fillId="0" borderId="0" xfId="3" applyNumberFormat="1"/>
    <xf numFmtId="39" fontId="2" fillId="0" borderId="0" xfId="0" applyNumberFormat="1" applyFont="1"/>
    <xf numFmtId="40" fontId="2" fillId="8" borderId="0" xfId="3" applyFill="1"/>
    <xf numFmtId="40" fontId="2" fillId="0" borderId="0" xfId="3" applyAlignment="1">
      <alignment horizontal="right"/>
    </xf>
    <xf numFmtId="164" fontId="2" fillId="0" borderId="0" xfId="3" applyNumberFormat="1" applyAlignment="1">
      <alignment horizontal="right"/>
    </xf>
    <xf numFmtId="40" fontId="7" fillId="0" borderId="0" xfId="0" applyFont="1"/>
    <xf numFmtId="40" fontId="7" fillId="0" borderId="0" xfId="3" applyFont="1"/>
    <xf numFmtId="4" fontId="0" fillId="0" borderId="0" xfId="0" applyNumberFormat="1"/>
    <xf numFmtId="43" fontId="0" fillId="0" borderId="0" xfId="1" applyFont="1"/>
    <xf numFmtId="40" fontId="2" fillId="9" borderId="0" xfId="3" applyFill="1" applyAlignment="1">
      <alignment horizontal="center"/>
    </xf>
    <xf numFmtId="40" fontId="2" fillId="9" borderId="0" xfId="3" applyFill="1"/>
    <xf numFmtId="40" fontId="0" fillId="9" borderId="0" xfId="0" applyFill="1"/>
    <xf numFmtId="4" fontId="0" fillId="9" borderId="0" xfId="0" applyNumberFormat="1" applyFill="1"/>
    <xf numFmtId="177" fontId="2" fillId="10" borderId="0" xfId="3" applyNumberFormat="1" applyFill="1"/>
    <xf numFmtId="167" fontId="2" fillId="4" borderId="0" xfId="3" applyNumberFormat="1" applyFill="1"/>
    <xf numFmtId="177" fontId="0" fillId="0" borderId="0" xfId="0" applyNumberFormat="1"/>
    <xf numFmtId="166" fontId="2" fillId="7" borderId="0" xfId="3" applyNumberFormat="1" applyFill="1"/>
    <xf numFmtId="166" fontId="2" fillId="4" borderId="0" xfId="3" applyNumberFormat="1" applyFill="1"/>
    <xf numFmtId="177" fontId="2" fillId="0" borderId="0" xfId="3" applyNumberFormat="1"/>
    <xf numFmtId="177" fontId="4" fillId="0" borderId="0" xfId="3" applyNumberFormat="1" applyFont="1"/>
    <xf numFmtId="169" fontId="2" fillId="0" borderId="0" xfId="3" applyNumberFormat="1" applyAlignment="1">
      <alignment horizontal="right"/>
    </xf>
    <xf numFmtId="178" fontId="2" fillId="0" borderId="0" xfId="3" applyNumberFormat="1"/>
    <xf numFmtId="179" fontId="2" fillId="0" borderId="0" xfId="3" applyNumberFormat="1"/>
    <xf numFmtId="180" fontId="2" fillId="0" borderId="0" xfId="3" applyNumberFormat="1"/>
    <xf numFmtId="40" fontId="2" fillId="4" borderId="0" xfId="3" applyFill="1"/>
    <xf numFmtId="181" fontId="2" fillId="0" borderId="0" xfId="3" applyNumberFormat="1"/>
    <xf numFmtId="182" fontId="2" fillId="0" borderId="0" xfId="3" applyNumberFormat="1"/>
    <xf numFmtId="173" fontId="0" fillId="0" borderId="0" xfId="0" applyNumberFormat="1"/>
    <xf numFmtId="173" fontId="2" fillId="0" borderId="0" xfId="3" applyNumberFormat="1" applyAlignment="1">
      <alignment horizontal="center"/>
    </xf>
    <xf numFmtId="183" fontId="2" fillId="0" borderId="0" xfId="3" applyNumberFormat="1"/>
    <xf numFmtId="171" fontId="0" fillId="0" borderId="0" xfId="0" applyNumberFormat="1"/>
    <xf numFmtId="184" fontId="2" fillId="0" borderId="0" xfId="3" applyNumberFormat="1"/>
    <xf numFmtId="185" fontId="2" fillId="0" borderId="0" xfId="3" applyNumberFormat="1"/>
    <xf numFmtId="43" fontId="2" fillId="0" borderId="0" xfId="1" applyFont="1"/>
    <xf numFmtId="40" fontId="2" fillId="11" borderId="0" xfId="3" applyFill="1" applyAlignment="1">
      <alignment horizontal="center"/>
    </xf>
    <xf numFmtId="40" fontId="2" fillId="11" borderId="0" xfId="3" applyFill="1"/>
    <xf numFmtId="40" fontId="4" fillId="0" borderId="0" xfId="3" applyFont="1" applyAlignment="1">
      <alignment wrapText="1"/>
    </xf>
    <xf numFmtId="37" fontId="3" fillId="0" borderId="0" xfId="3" applyNumberFormat="1" applyFont="1"/>
    <xf numFmtId="186" fontId="2" fillId="0" borderId="0" xfId="3" applyNumberFormat="1"/>
    <xf numFmtId="187" fontId="2" fillId="0" borderId="0" xfId="3" applyNumberFormat="1"/>
    <xf numFmtId="188" fontId="2" fillId="0" borderId="0" xfId="2" applyNumberFormat="1"/>
    <xf numFmtId="40" fontId="2" fillId="0" borderId="0" xfId="4"/>
    <xf numFmtId="40" fontId="2" fillId="12" borderId="0" xfId="3" applyFill="1"/>
    <xf numFmtId="40" fontId="2" fillId="13" borderId="0" xfId="3" applyFill="1"/>
    <xf numFmtId="189" fontId="2" fillId="0" borderId="0" xfId="3" applyNumberFormat="1"/>
    <xf numFmtId="190" fontId="2" fillId="0" borderId="0" xfId="2" applyNumberFormat="1"/>
    <xf numFmtId="191" fontId="2" fillId="0" borderId="0" xfId="2" applyNumberFormat="1"/>
    <xf numFmtId="40" fontId="2" fillId="14" borderId="0" xfId="3" applyFill="1"/>
    <xf numFmtId="40" fontId="2" fillId="0" borderId="0" xfId="3" quotePrefix="1"/>
    <xf numFmtId="38" fontId="2" fillId="0" borderId="0" xfId="3" applyNumberFormat="1"/>
    <xf numFmtId="40" fontId="2" fillId="7" borderId="0" xfId="3" applyFill="1" applyAlignment="1">
      <alignment horizontal="center"/>
    </xf>
    <xf numFmtId="9" fontId="2" fillId="0" borderId="0" xfId="2" applyFont="1" applyProtection="1"/>
    <xf numFmtId="192" fontId="2" fillId="0" borderId="0" xfId="3" applyNumberFormat="1"/>
    <xf numFmtId="172" fontId="0" fillId="0" borderId="0" xfId="0" applyNumberFormat="1"/>
    <xf numFmtId="40" fontId="0" fillId="7" borderId="0" xfId="0" applyFill="1"/>
    <xf numFmtId="40" fontId="10" fillId="0" borderId="0" xfId="3" applyFont="1"/>
    <xf numFmtId="40" fontId="11" fillId="0" borderId="0" xfId="3" applyFont="1"/>
    <xf numFmtId="40" fontId="3" fillId="0" borderId="0" xfId="3" applyFont="1"/>
    <xf numFmtId="40" fontId="2" fillId="0" borderId="3" xfId="3" applyBorder="1" applyAlignment="1">
      <alignment horizontal="right"/>
    </xf>
    <xf numFmtId="40" fontId="3" fillId="0" borderId="0" xfId="3" applyFont="1" applyAlignment="1">
      <alignment horizontal="right"/>
    </xf>
    <xf numFmtId="40" fontId="3" fillId="0" borderId="3" xfId="3" applyFont="1" applyBorder="1" applyAlignment="1">
      <alignment horizontal="right"/>
    </xf>
    <xf numFmtId="40" fontId="3" fillId="0" borderId="0" xfId="3" applyFont="1" applyAlignment="1">
      <alignment horizontal="left"/>
    </xf>
    <xf numFmtId="165" fontId="3" fillId="0" borderId="0" xfId="3" applyNumberFormat="1" applyFont="1"/>
    <xf numFmtId="40" fontId="11" fillId="0" borderId="0" xfId="3" applyFont="1" applyAlignment="1">
      <alignment horizontal="left"/>
    </xf>
    <xf numFmtId="165" fontId="11" fillId="0" borderId="4" xfId="3" applyNumberFormat="1" applyFont="1" applyBorder="1"/>
    <xf numFmtId="166" fontId="11" fillId="0" borderId="0" xfId="3" applyNumberFormat="1" applyFont="1"/>
    <xf numFmtId="164" fontId="2" fillId="5" borderId="0" xfId="3" applyNumberFormat="1" applyFill="1" applyAlignment="1">
      <alignment horizontal="right"/>
    </xf>
    <xf numFmtId="165" fontId="11" fillId="0" borderId="0" xfId="3" applyNumberFormat="1" applyFont="1"/>
    <xf numFmtId="40" fontId="11" fillId="0" borderId="5" xfId="3" applyFont="1" applyBorder="1"/>
    <xf numFmtId="166" fontId="11" fillId="0" borderId="5" xfId="3" applyNumberFormat="1" applyFont="1" applyBorder="1"/>
    <xf numFmtId="39" fontId="3" fillId="0" borderId="0" xfId="3" applyNumberFormat="1" applyFont="1"/>
    <xf numFmtId="166" fontId="2" fillId="2" borderId="0" xfId="3" applyNumberFormat="1" applyFill="1" applyAlignment="1">
      <alignment horizontal="right"/>
    </xf>
    <xf numFmtId="166" fontId="3" fillId="0" borderId="0" xfId="3" applyNumberFormat="1" applyFont="1"/>
    <xf numFmtId="179" fontId="2" fillId="0" borderId="0" xfId="3" applyNumberFormat="1" applyAlignment="1">
      <alignment horizontal="right"/>
    </xf>
    <xf numFmtId="186" fontId="3" fillId="0" borderId="0" xfId="3" applyNumberFormat="1" applyFont="1"/>
    <xf numFmtId="173" fontId="3" fillId="0" borderId="0" xfId="3" applyNumberFormat="1" applyFont="1"/>
    <xf numFmtId="174" fontId="2" fillId="2" borderId="0" xfId="4" applyNumberFormat="1" applyFill="1"/>
    <xf numFmtId="39" fontId="11" fillId="0" borderId="5" xfId="3" applyNumberFormat="1" applyFont="1" applyBorder="1"/>
    <xf numFmtId="182" fontId="3" fillId="0" borderId="0" xfId="3" applyNumberFormat="1" applyFont="1"/>
    <xf numFmtId="39" fontId="11" fillId="0" borderId="0" xfId="3" applyNumberFormat="1" applyFont="1"/>
    <xf numFmtId="40" fontId="3" fillId="0" borderId="0" xfId="6" applyFont="1" applyAlignment="1">
      <alignment horizontal="left"/>
    </xf>
    <xf numFmtId="40" fontId="3" fillId="0" borderId="0" xfId="6" applyFont="1"/>
    <xf numFmtId="40" fontId="3" fillId="0" borderId="0" xfId="7" applyFont="1"/>
    <xf numFmtId="49" fontId="3" fillId="0" borderId="0" xfId="7" quotePrefix="1" applyNumberFormat="1" applyFont="1"/>
  </cellXfs>
  <cellStyles count="8">
    <cellStyle name="Comma" xfId="1" builtinId="3"/>
    <cellStyle name="Comma0" xfId="5" xr:uid="{73B34B4A-3BC1-43CD-A226-B73918AC1884}"/>
    <cellStyle name="Normal" xfId="0" builtinId="0"/>
    <cellStyle name="Normal 5" xfId="3" xr:uid="{D05BFF4B-C0B4-4814-9C04-B15D09A47D3B}"/>
    <cellStyle name="Normal 5 2" xfId="4" xr:uid="{4DA27426-2E5D-4BAF-BCC8-4738D433BEA5}"/>
    <cellStyle name="Normal 5 2 2" xfId="6" xr:uid="{E3D28158-1D51-4A66-95FD-8C23D70F4DB5}"/>
    <cellStyle name="Normal 5 3" xfId="7" xr:uid="{E4C36760-188F-49A2-9927-2EA8FF6905A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PSFARUNS\FY25%20Projections\FY2024-25%20District%20Funding%20Calculation%20Worksheet%20-%20Projection%20Tracking.xlsx" TargetMode="External"/><Relationship Id="rId1" Type="http://schemas.openxmlformats.org/officeDocument/2006/relationships/externalLinkPath" Target="FY2024-25%20District%20Funding%20Calculation%20Worksheet%20-%20Projection%20Trac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limOctCounts"/>
      <sheetName val="Dec06202410PM"/>
      <sheetName val="NovUpdates1125"/>
      <sheetName val="LCSNewAV100724"/>
      <sheetName val="New ASCENT Funding (2)"/>
      <sheetName val="New ASCENT Funding"/>
      <sheetName val="Prior Yr Audit Counts"/>
      <sheetName val="Rural"/>
      <sheetName val="New COL"/>
      <sheetName val="Updated AVs"/>
      <sheetName val="New LCS Numbers"/>
      <sheetName val="Final Inflation Rate"/>
      <sheetName val="Dec 2023 Updates"/>
      <sheetName val="New Inflation Rate"/>
      <sheetName val="With CSI Averaging"/>
      <sheetName val="Original"/>
      <sheetName val="district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C8AA-64CC-4A1C-A40A-77AB6A04C3CB}">
  <sheetPr transitionEntry="1">
    <tabColor theme="9" tint="0.59999389629810485"/>
    <pageSetUpPr fitToPage="1"/>
  </sheetPr>
  <dimension ref="A1:IV441"/>
  <sheetViews>
    <sheetView tabSelected="1" zoomScale="92" zoomScaleNormal="100" workbookViewId="0">
      <pane xSplit="2" ySplit="7" topLeftCell="C8" activePane="bottomRight" state="frozenSplit"/>
      <selection activeCell="F1" sqref="F1:I65"/>
      <selection pane="topRight" activeCell="F1" sqref="F1:I65"/>
      <selection pane="bottomLeft" activeCell="F1" sqref="F1:I65"/>
      <selection pane="bottomRight" activeCell="C8" sqref="C8"/>
    </sheetView>
  </sheetViews>
  <sheetFormatPr defaultColWidth="19.84375" defaultRowHeight="15.5" x14ac:dyDescent="0.35"/>
  <cols>
    <col min="1" max="1" width="14.07421875" customWidth="1"/>
    <col min="2" max="2" width="70.15234375" customWidth="1"/>
    <col min="3" max="3" width="17" customWidth="1"/>
    <col min="40" max="40" width="21.07421875" customWidth="1"/>
    <col min="182" max="186" width="21.84375" customWidth="1"/>
    <col min="187" max="188" width="22.07421875" customWidth="1"/>
    <col min="257" max="257" width="9.07421875" bestFit="1" customWidth="1"/>
    <col min="258" max="258" width="67" customWidth="1"/>
    <col min="259" max="259" width="17" customWidth="1"/>
    <col min="438" max="442" width="21.84375" customWidth="1"/>
    <col min="443" max="444" width="22.07421875" customWidth="1"/>
    <col min="513" max="513" width="9.07421875" bestFit="1" customWidth="1"/>
    <col min="514" max="514" width="67" customWidth="1"/>
    <col min="515" max="515" width="17" customWidth="1"/>
    <col min="694" max="698" width="21.84375" customWidth="1"/>
    <col min="699" max="700" width="22.07421875" customWidth="1"/>
    <col min="769" max="769" width="9.07421875" bestFit="1" customWidth="1"/>
    <col min="770" max="770" width="67" customWidth="1"/>
    <col min="771" max="771" width="17" customWidth="1"/>
    <col min="950" max="954" width="21.84375" customWidth="1"/>
    <col min="955" max="956" width="22.07421875" customWidth="1"/>
    <col min="1025" max="1025" width="9.07421875" bestFit="1" customWidth="1"/>
    <col min="1026" max="1026" width="67" customWidth="1"/>
    <col min="1027" max="1027" width="17" customWidth="1"/>
    <col min="1206" max="1210" width="21.84375" customWidth="1"/>
    <col min="1211" max="1212" width="22.07421875" customWidth="1"/>
    <col min="1281" max="1281" width="9.07421875" bestFit="1" customWidth="1"/>
    <col min="1282" max="1282" width="67" customWidth="1"/>
    <col min="1283" max="1283" width="17" customWidth="1"/>
    <col min="1462" max="1466" width="21.84375" customWidth="1"/>
    <col min="1467" max="1468" width="22.07421875" customWidth="1"/>
    <col min="1537" max="1537" width="9.07421875" bestFit="1" customWidth="1"/>
    <col min="1538" max="1538" width="67" customWidth="1"/>
    <col min="1539" max="1539" width="17" customWidth="1"/>
    <col min="1718" max="1722" width="21.84375" customWidth="1"/>
    <col min="1723" max="1724" width="22.07421875" customWidth="1"/>
    <col min="1793" max="1793" width="9.07421875" bestFit="1" customWidth="1"/>
    <col min="1794" max="1794" width="67" customWidth="1"/>
    <col min="1795" max="1795" width="17" customWidth="1"/>
    <col min="1974" max="1978" width="21.84375" customWidth="1"/>
    <col min="1979" max="1980" width="22.07421875" customWidth="1"/>
    <col min="2049" max="2049" width="9.07421875" bestFit="1" customWidth="1"/>
    <col min="2050" max="2050" width="67" customWidth="1"/>
    <col min="2051" max="2051" width="17" customWidth="1"/>
    <col min="2230" max="2234" width="21.84375" customWidth="1"/>
    <col min="2235" max="2236" width="22.07421875" customWidth="1"/>
    <col min="2305" max="2305" width="9.07421875" bestFit="1" customWidth="1"/>
    <col min="2306" max="2306" width="67" customWidth="1"/>
    <col min="2307" max="2307" width="17" customWidth="1"/>
    <col min="2486" max="2490" width="21.84375" customWidth="1"/>
    <col min="2491" max="2492" width="22.07421875" customWidth="1"/>
    <col min="2561" max="2561" width="9.07421875" bestFit="1" customWidth="1"/>
    <col min="2562" max="2562" width="67" customWidth="1"/>
    <col min="2563" max="2563" width="17" customWidth="1"/>
    <col min="2742" max="2746" width="21.84375" customWidth="1"/>
    <col min="2747" max="2748" width="22.07421875" customWidth="1"/>
    <col min="2817" max="2817" width="9.07421875" bestFit="1" customWidth="1"/>
    <col min="2818" max="2818" width="67" customWidth="1"/>
    <col min="2819" max="2819" width="17" customWidth="1"/>
    <col min="2998" max="3002" width="21.84375" customWidth="1"/>
    <col min="3003" max="3004" width="22.07421875" customWidth="1"/>
    <col min="3073" max="3073" width="9.07421875" bestFit="1" customWidth="1"/>
    <col min="3074" max="3074" width="67" customWidth="1"/>
    <col min="3075" max="3075" width="17" customWidth="1"/>
    <col min="3254" max="3258" width="21.84375" customWidth="1"/>
    <col min="3259" max="3260" width="22.07421875" customWidth="1"/>
    <col min="3329" max="3329" width="9.07421875" bestFit="1" customWidth="1"/>
    <col min="3330" max="3330" width="67" customWidth="1"/>
    <col min="3331" max="3331" width="17" customWidth="1"/>
    <col min="3510" max="3514" width="21.84375" customWidth="1"/>
    <col min="3515" max="3516" width="22.07421875" customWidth="1"/>
    <col min="3585" max="3585" width="9.07421875" bestFit="1" customWidth="1"/>
    <col min="3586" max="3586" width="67" customWidth="1"/>
    <col min="3587" max="3587" width="17" customWidth="1"/>
    <col min="3766" max="3770" width="21.84375" customWidth="1"/>
    <col min="3771" max="3772" width="22.07421875" customWidth="1"/>
    <col min="3841" max="3841" width="9.07421875" bestFit="1" customWidth="1"/>
    <col min="3842" max="3842" width="67" customWidth="1"/>
    <col min="3843" max="3843" width="17" customWidth="1"/>
    <col min="4022" max="4026" width="21.84375" customWidth="1"/>
    <col min="4027" max="4028" width="22.07421875" customWidth="1"/>
    <col min="4097" max="4097" width="9.07421875" bestFit="1" customWidth="1"/>
    <col min="4098" max="4098" width="67" customWidth="1"/>
    <col min="4099" max="4099" width="17" customWidth="1"/>
    <col min="4278" max="4282" width="21.84375" customWidth="1"/>
    <col min="4283" max="4284" width="22.07421875" customWidth="1"/>
    <col min="4353" max="4353" width="9.07421875" bestFit="1" customWidth="1"/>
    <col min="4354" max="4354" width="67" customWidth="1"/>
    <col min="4355" max="4355" width="17" customWidth="1"/>
    <col min="4534" max="4538" width="21.84375" customWidth="1"/>
    <col min="4539" max="4540" width="22.07421875" customWidth="1"/>
    <col min="4609" max="4609" width="9.07421875" bestFit="1" customWidth="1"/>
    <col min="4610" max="4610" width="67" customWidth="1"/>
    <col min="4611" max="4611" width="17" customWidth="1"/>
    <col min="4790" max="4794" width="21.84375" customWidth="1"/>
    <col min="4795" max="4796" width="22.07421875" customWidth="1"/>
    <col min="4865" max="4865" width="9.07421875" bestFit="1" customWidth="1"/>
    <col min="4866" max="4866" width="67" customWidth="1"/>
    <col min="4867" max="4867" width="17" customWidth="1"/>
    <col min="5046" max="5050" width="21.84375" customWidth="1"/>
    <col min="5051" max="5052" width="22.07421875" customWidth="1"/>
    <col min="5121" max="5121" width="9.07421875" bestFit="1" customWidth="1"/>
    <col min="5122" max="5122" width="67" customWidth="1"/>
    <col min="5123" max="5123" width="17" customWidth="1"/>
    <col min="5302" max="5306" width="21.84375" customWidth="1"/>
    <col min="5307" max="5308" width="22.07421875" customWidth="1"/>
    <col min="5377" max="5377" width="9.07421875" bestFit="1" customWidth="1"/>
    <col min="5378" max="5378" width="67" customWidth="1"/>
    <col min="5379" max="5379" width="17" customWidth="1"/>
    <col min="5558" max="5562" width="21.84375" customWidth="1"/>
    <col min="5563" max="5564" width="22.07421875" customWidth="1"/>
    <col min="5633" max="5633" width="9.07421875" bestFit="1" customWidth="1"/>
    <col min="5634" max="5634" width="67" customWidth="1"/>
    <col min="5635" max="5635" width="17" customWidth="1"/>
    <col min="5814" max="5818" width="21.84375" customWidth="1"/>
    <col min="5819" max="5820" width="22.07421875" customWidth="1"/>
    <col min="5889" max="5889" width="9.07421875" bestFit="1" customWidth="1"/>
    <col min="5890" max="5890" width="67" customWidth="1"/>
    <col min="5891" max="5891" width="17" customWidth="1"/>
    <col min="6070" max="6074" width="21.84375" customWidth="1"/>
    <col min="6075" max="6076" width="22.07421875" customWidth="1"/>
    <col min="6145" max="6145" width="9.07421875" bestFit="1" customWidth="1"/>
    <col min="6146" max="6146" width="67" customWidth="1"/>
    <col min="6147" max="6147" width="17" customWidth="1"/>
    <col min="6326" max="6330" width="21.84375" customWidth="1"/>
    <col min="6331" max="6332" width="22.07421875" customWidth="1"/>
    <col min="6401" max="6401" width="9.07421875" bestFit="1" customWidth="1"/>
    <col min="6402" max="6402" width="67" customWidth="1"/>
    <col min="6403" max="6403" width="17" customWidth="1"/>
    <col min="6582" max="6586" width="21.84375" customWidth="1"/>
    <col min="6587" max="6588" width="22.07421875" customWidth="1"/>
    <col min="6657" max="6657" width="9.07421875" bestFit="1" customWidth="1"/>
    <col min="6658" max="6658" width="67" customWidth="1"/>
    <col min="6659" max="6659" width="17" customWidth="1"/>
    <col min="6838" max="6842" width="21.84375" customWidth="1"/>
    <col min="6843" max="6844" width="22.07421875" customWidth="1"/>
    <col min="6913" max="6913" width="9.07421875" bestFit="1" customWidth="1"/>
    <col min="6914" max="6914" width="67" customWidth="1"/>
    <col min="6915" max="6915" width="17" customWidth="1"/>
    <col min="7094" max="7098" width="21.84375" customWidth="1"/>
    <col min="7099" max="7100" width="22.07421875" customWidth="1"/>
    <col min="7169" max="7169" width="9.07421875" bestFit="1" customWidth="1"/>
    <col min="7170" max="7170" width="67" customWidth="1"/>
    <col min="7171" max="7171" width="17" customWidth="1"/>
    <col min="7350" max="7354" width="21.84375" customWidth="1"/>
    <col min="7355" max="7356" width="22.07421875" customWidth="1"/>
    <col min="7425" max="7425" width="9.07421875" bestFit="1" customWidth="1"/>
    <col min="7426" max="7426" width="67" customWidth="1"/>
    <col min="7427" max="7427" width="17" customWidth="1"/>
    <col min="7606" max="7610" width="21.84375" customWidth="1"/>
    <col min="7611" max="7612" width="22.07421875" customWidth="1"/>
    <col min="7681" max="7681" width="9.07421875" bestFit="1" customWidth="1"/>
    <col min="7682" max="7682" width="67" customWidth="1"/>
    <col min="7683" max="7683" width="17" customWidth="1"/>
    <col min="7862" max="7866" width="21.84375" customWidth="1"/>
    <col min="7867" max="7868" width="22.07421875" customWidth="1"/>
    <col min="7937" max="7937" width="9.07421875" bestFit="1" customWidth="1"/>
    <col min="7938" max="7938" width="67" customWidth="1"/>
    <col min="7939" max="7939" width="17" customWidth="1"/>
    <col min="8118" max="8122" width="21.84375" customWidth="1"/>
    <col min="8123" max="8124" width="22.07421875" customWidth="1"/>
    <col min="8193" max="8193" width="9.07421875" bestFit="1" customWidth="1"/>
    <col min="8194" max="8194" width="67" customWidth="1"/>
    <col min="8195" max="8195" width="17" customWidth="1"/>
    <col min="8374" max="8378" width="21.84375" customWidth="1"/>
    <col min="8379" max="8380" width="22.07421875" customWidth="1"/>
    <col min="8449" max="8449" width="9.07421875" bestFit="1" customWidth="1"/>
    <col min="8450" max="8450" width="67" customWidth="1"/>
    <col min="8451" max="8451" width="17" customWidth="1"/>
    <col min="8630" max="8634" width="21.84375" customWidth="1"/>
    <col min="8635" max="8636" width="22.07421875" customWidth="1"/>
    <col min="8705" max="8705" width="9.07421875" bestFit="1" customWidth="1"/>
    <col min="8706" max="8706" width="67" customWidth="1"/>
    <col min="8707" max="8707" width="17" customWidth="1"/>
    <col min="8886" max="8890" width="21.84375" customWidth="1"/>
    <col min="8891" max="8892" width="22.07421875" customWidth="1"/>
    <col min="8961" max="8961" width="9.07421875" bestFit="1" customWidth="1"/>
    <col min="8962" max="8962" width="67" customWidth="1"/>
    <col min="8963" max="8963" width="17" customWidth="1"/>
    <col min="9142" max="9146" width="21.84375" customWidth="1"/>
    <col min="9147" max="9148" width="22.07421875" customWidth="1"/>
    <col min="9217" max="9217" width="9.07421875" bestFit="1" customWidth="1"/>
    <col min="9218" max="9218" width="67" customWidth="1"/>
    <col min="9219" max="9219" width="17" customWidth="1"/>
    <col min="9398" max="9402" width="21.84375" customWidth="1"/>
    <col min="9403" max="9404" width="22.07421875" customWidth="1"/>
    <col min="9473" max="9473" width="9.07421875" bestFit="1" customWidth="1"/>
    <col min="9474" max="9474" width="67" customWidth="1"/>
    <col min="9475" max="9475" width="17" customWidth="1"/>
    <col min="9654" max="9658" width="21.84375" customWidth="1"/>
    <col min="9659" max="9660" width="22.07421875" customWidth="1"/>
    <col min="9729" max="9729" width="9.07421875" bestFit="1" customWidth="1"/>
    <col min="9730" max="9730" width="67" customWidth="1"/>
    <col min="9731" max="9731" width="17" customWidth="1"/>
    <col min="9910" max="9914" width="21.84375" customWidth="1"/>
    <col min="9915" max="9916" width="22.07421875" customWidth="1"/>
    <col min="9985" max="9985" width="9.07421875" bestFit="1" customWidth="1"/>
    <col min="9986" max="9986" width="67" customWidth="1"/>
    <col min="9987" max="9987" width="17" customWidth="1"/>
    <col min="10166" max="10170" width="21.84375" customWidth="1"/>
    <col min="10171" max="10172" width="22.07421875" customWidth="1"/>
    <col min="10241" max="10241" width="9.07421875" bestFit="1" customWidth="1"/>
    <col min="10242" max="10242" width="67" customWidth="1"/>
    <col min="10243" max="10243" width="17" customWidth="1"/>
    <col min="10422" max="10426" width="21.84375" customWidth="1"/>
    <col min="10427" max="10428" width="22.07421875" customWidth="1"/>
    <col min="10497" max="10497" width="9.07421875" bestFit="1" customWidth="1"/>
    <col min="10498" max="10498" width="67" customWidth="1"/>
    <col min="10499" max="10499" width="17" customWidth="1"/>
    <col min="10678" max="10682" width="21.84375" customWidth="1"/>
    <col min="10683" max="10684" width="22.07421875" customWidth="1"/>
    <col min="10753" max="10753" width="9.07421875" bestFit="1" customWidth="1"/>
    <col min="10754" max="10754" width="67" customWidth="1"/>
    <col min="10755" max="10755" width="17" customWidth="1"/>
    <col min="10934" max="10938" width="21.84375" customWidth="1"/>
    <col min="10939" max="10940" width="22.07421875" customWidth="1"/>
    <col min="11009" max="11009" width="9.07421875" bestFit="1" customWidth="1"/>
    <col min="11010" max="11010" width="67" customWidth="1"/>
    <col min="11011" max="11011" width="17" customWidth="1"/>
    <col min="11190" max="11194" width="21.84375" customWidth="1"/>
    <col min="11195" max="11196" width="22.07421875" customWidth="1"/>
    <col min="11265" max="11265" width="9.07421875" bestFit="1" customWidth="1"/>
    <col min="11266" max="11266" width="67" customWidth="1"/>
    <col min="11267" max="11267" width="17" customWidth="1"/>
    <col min="11446" max="11450" width="21.84375" customWidth="1"/>
    <col min="11451" max="11452" width="22.07421875" customWidth="1"/>
    <col min="11521" max="11521" width="9.07421875" bestFit="1" customWidth="1"/>
    <col min="11522" max="11522" width="67" customWidth="1"/>
    <col min="11523" max="11523" width="17" customWidth="1"/>
    <col min="11702" max="11706" width="21.84375" customWidth="1"/>
    <col min="11707" max="11708" width="22.07421875" customWidth="1"/>
    <col min="11777" max="11777" width="9.07421875" bestFit="1" customWidth="1"/>
    <col min="11778" max="11778" width="67" customWidth="1"/>
    <col min="11779" max="11779" width="17" customWidth="1"/>
    <col min="11958" max="11962" width="21.84375" customWidth="1"/>
    <col min="11963" max="11964" width="22.07421875" customWidth="1"/>
    <col min="12033" max="12033" width="9.07421875" bestFit="1" customWidth="1"/>
    <col min="12034" max="12034" width="67" customWidth="1"/>
    <col min="12035" max="12035" width="17" customWidth="1"/>
    <col min="12214" max="12218" width="21.84375" customWidth="1"/>
    <col min="12219" max="12220" width="22.07421875" customWidth="1"/>
    <col min="12289" max="12289" width="9.07421875" bestFit="1" customWidth="1"/>
    <col min="12290" max="12290" width="67" customWidth="1"/>
    <col min="12291" max="12291" width="17" customWidth="1"/>
    <col min="12470" max="12474" width="21.84375" customWidth="1"/>
    <col min="12475" max="12476" width="22.07421875" customWidth="1"/>
    <col min="12545" max="12545" width="9.07421875" bestFit="1" customWidth="1"/>
    <col min="12546" max="12546" width="67" customWidth="1"/>
    <col min="12547" max="12547" width="17" customWidth="1"/>
    <col min="12726" max="12730" width="21.84375" customWidth="1"/>
    <col min="12731" max="12732" width="22.07421875" customWidth="1"/>
    <col min="12801" max="12801" width="9.07421875" bestFit="1" customWidth="1"/>
    <col min="12802" max="12802" width="67" customWidth="1"/>
    <col min="12803" max="12803" width="17" customWidth="1"/>
    <col min="12982" max="12986" width="21.84375" customWidth="1"/>
    <col min="12987" max="12988" width="22.07421875" customWidth="1"/>
    <col min="13057" max="13057" width="9.07421875" bestFit="1" customWidth="1"/>
    <col min="13058" max="13058" width="67" customWidth="1"/>
    <col min="13059" max="13059" width="17" customWidth="1"/>
    <col min="13238" max="13242" width="21.84375" customWidth="1"/>
    <col min="13243" max="13244" width="22.07421875" customWidth="1"/>
    <col min="13313" max="13313" width="9.07421875" bestFit="1" customWidth="1"/>
    <col min="13314" max="13314" width="67" customWidth="1"/>
    <col min="13315" max="13315" width="17" customWidth="1"/>
    <col min="13494" max="13498" width="21.84375" customWidth="1"/>
    <col min="13499" max="13500" width="22.07421875" customWidth="1"/>
    <col min="13569" max="13569" width="9.07421875" bestFit="1" customWidth="1"/>
    <col min="13570" max="13570" width="67" customWidth="1"/>
    <col min="13571" max="13571" width="17" customWidth="1"/>
    <col min="13750" max="13754" width="21.84375" customWidth="1"/>
    <col min="13755" max="13756" width="22.07421875" customWidth="1"/>
    <col min="13825" max="13825" width="9.07421875" bestFit="1" customWidth="1"/>
    <col min="13826" max="13826" width="67" customWidth="1"/>
    <col min="13827" max="13827" width="17" customWidth="1"/>
    <col min="14006" max="14010" width="21.84375" customWidth="1"/>
    <col min="14011" max="14012" width="22.07421875" customWidth="1"/>
    <col min="14081" max="14081" width="9.07421875" bestFit="1" customWidth="1"/>
    <col min="14082" max="14082" width="67" customWidth="1"/>
    <col min="14083" max="14083" width="17" customWidth="1"/>
    <col min="14262" max="14266" width="21.84375" customWidth="1"/>
    <col min="14267" max="14268" width="22.07421875" customWidth="1"/>
    <col min="14337" max="14337" width="9.07421875" bestFit="1" customWidth="1"/>
    <col min="14338" max="14338" width="67" customWidth="1"/>
    <col min="14339" max="14339" width="17" customWidth="1"/>
    <col min="14518" max="14522" width="21.84375" customWidth="1"/>
    <col min="14523" max="14524" width="22.07421875" customWidth="1"/>
    <col min="14593" max="14593" width="9.07421875" bestFit="1" customWidth="1"/>
    <col min="14594" max="14594" width="67" customWidth="1"/>
    <col min="14595" max="14595" width="17" customWidth="1"/>
    <col min="14774" max="14778" width="21.84375" customWidth="1"/>
    <col min="14779" max="14780" width="22.07421875" customWidth="1"/>
    <col min="14849" max="14849" width="9.07421875" bestFit="1" customWidth="1"/>
    <col min="14850" max="14850" width="67" customWidth="1"/>
    <col min="14851" max="14851" width="17" customWidth="1"/>
    <col min="15030" max="15034" width="21.84375" customWidth="1"/>
    <col min="15035" max="15036" width="22.07421875" customWidth="1"/>
    <col min="15105" max="15105" width="9.07421875" bestFit="1" customWidth="1"/>
    <col min="15106" max="15106" width="67" customWidth="1"/>
    <col min="15107" max="15107" width="17" customWidth="1"/>
    <col min="15286" max="15290" width="21.84375" customWidth="1"/>
    <col min="15291" max="15292" width="22.07421875" customWidth="1"/>
    <col min="15361" max="15361" width="9.07421875" bestFit="1" customWidth="1"/>
    <col min="15362" max="15362" width="67" customWidth="1"/>
    <col min="15363" max="15363" width="17" customWidth="1"/>
    <col min="15542" max="15546" width="21.84375" customWidth="1"/>
    <col min="15547" max="15548" width="22.07421875" customWidth="1"/>
    <col min="15617" max="15617" width="9.07421875" bestFit="1" customWidth="1"/>
    <col min="15618" max="15618" width="67" customWidth="1"/>
    <col min="15619" max="15619" width="17" customWidth="1"/>
    <col min="15798" max="15802" width="21.84375" customWidth="1"/>
    <col min="15803" max="15804" width="22.07421875" customWidth="1"/>
    <col min="15873" max="15873" width="9.07421875" bestFit="1" customWidth="1"/>
    <col min="15874" max="15874" width="67" customWidth="1"/>
    <col min="15875" max="15875" width="17" customWidth="1"/>
    <col min="16054" max="16058" width="21.84375" customWidth="1"/>
    <col min="16059" max="16060" width="22.07421875" customWidth="1"/>
    <col min="16129" max="16129" width="9.07421875" bestFit="1" customWidth="1"/>
    <col min="16130" max="16130" width="67" customWidth="1"/>
    <col min="16131" max="16131" width="17" customWidth="1"/>
    <col min="16310" max="16314" width="21.84375" customWidth="1"/>
    <col min="16315" max="16316" width="22.07421875" customWidth="1"/>
  </cols>
  <sheetData>
    <row r="1" spans="1:256" x14ac:dyDescent="0.35">
      <c r="A1" s="1" t="s">
        <v>0</v>
      </c>
      <c r="B1" s="2">
        <v>5.1999999999999998E-2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x14ac:dyDescent="0.35">
      <c r="A2" s="1" t="s">
        <v>3</v>
      </c>
      <c r="B2" s="9">
        <v>8076.41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x14ac:dyDescent="0.35">
      <c r="A3" s="1" t="s">
        <v>4</v>
      </c>
      <c r="B3" s="9">
        <v>9738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x14ac:dyDescent="0.35">
      <c r="A4" s="1" t="s">
        <v>5</v>
      </c>
      <c r="B4" s="7">
        <f>ROUND(B2*(1+B1),2)</f>
        <v>8496.3799999999992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x14ac:dyDescent="0.35">
      <c r="A5" s="1" t="s">
        <v>6</v>
      </c>
      <c r="B5" s="7">
        <f>ROUND(B3*(1+B1),0)</f>
        <v>10244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35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6.5" x14ac:dyDescent="0.35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35">
      <c r="A8" s="6" t="s">
        <v>429</v>
      </c>
      <c r="B8" s="7" t="s">
        <v>430</v>
      </c>
      <c r="C8" s="17">
        <v>6102.5</v>
      </c>
      <c r="D8" s="17">
        <v>31213.5</v>
      </c>
      <c r="E8" s="17">
        <v>4539.5</v>
      </c>
      <c r="F8" s="17">
        <v>21541.5</v>
      </c>
      <c r="G8" s="17">
        <v>1558</v>
      </c>
      <c r="H8" s="17">
        <v>1016</v>
      </c>
      <c r="I8" s="17">
        <v>6781</v>
      </c>
      <c r="J8" s="17">
        <v>1888</v>
      </c>
      <c r="K8" s="17">
        <v>231.5</v>
      </c>
      <c r="L8" s="17">
        <v>1936</v>
      </c>
      <c r="M8" s="17">
        <v>827</v>
      </c>
      <c r="N8" s="17">
        <v>47031</v>
      </c>
      <c r="O8" s="17">
        <v>11906.5</v>
      </c>
      <c r="P8" s="17">
        <v>278</v>
      </c>
      <c r="Q8" s="17">
        <v>34332.5</v>
      </c>
      <c r="R8" s="17">
        <v>6347.5</v>
      </c>
      <c r="S8" s="17">
        <v>1463</v>
      </c>
      <c r="T8" s="17">
        <v>147</v>
      </c>
      <c r="U8" s="17">
        <v>49</v>
      </c>
      <c r="V8" s="17">
        <v>224.5</v>
      </c>
      <c r="W8" s="17">
        <v>49.5</v>
      </c>
      <c r="X8" s="17">
        <v>34</v>
      </c>
      <c r="Y8" s="17">
        <v>850.5</v>
      </c>
      <c r="Z8" s="17">
        <v>210</v>
      </c>
      <c r="AA8" s="17">
        <v>28622</v>
      </c>
      <c r="AB8" s="17">
        <v>25449.5</v>
      </c>
      <c r="AC8" s="17">
        <v>803</v>
      </c>
      <c r="AD8" s="17">
        <v>1194.5</v>
      </c>
      <c r="AE8" s="17">
        <v>92</v>
      </c>
      <c r="AF8" s="17">
        <v>158.5</v>
      </c>
      <c r="AG8" s="17">
        <v>541</v>
      </c>
      <c r="AH8" s="17">
        <v>862</v>
      </c>
      <c r="AI8" s="17">
        <v>348</v>
      </c>
      <c r="AJ8" s="17">
        <v>169</v>
      </c>
      <c r="AK8" s="17">
        <v>150</v>
      </c>
      <c r="AL8" s="17">
        <v>264</v>
      </c>
      <c r="AM8" s="17">
        <v>313</v>
      </c>
      <c r="AN8" s="17">
        <v>254.5</v>
      </c>
      <c r="AO8" s="17">
        <v>3862.5</v>
      </c>
      <c r="AP8" s="17">
        <v>78603</v>
      </c>
      <c r="AQ8" s="17">
        <v>224.5</v>
      </c>
      <c r="AR8" s="17">
        <v>55178</v>
      </c>
      <c r="AS8" s="17">
        <v>5682</v>
      </c>
      <c r="AT8" s="17">
        <v>2158.5</v>
      </c>
      <c r="AU8" s="17">
        <v>231</v>
      </c>
      <c r="AV8" s="17">
        <v>275</v>
      </c>
      <c r="AW8" s="17">
        <v>238</v>
      </c>
      <c r="AX8" s="17">
        <v>68</v>
      </c>
      <c r="AY8" s="17">
        <v>366</v>
      </c>
      <c r="AZ8" s="17">
        <v>11037</v>
      </c>
      <c r="BA8" s="17">
        <v>8263.5</v>
      </c>
      <c r="BB8" s="17">
        <v>6775</v>
      </c>
      <c r="BC8" s="17">
        <v>20171.5</v>
      </c>
      <c r="BD8" s="17">
        <v>3408.5</v>
      </c>
      <c r="BE8" s="17">
        <v>1077</v>
      </c>
      <c r="BF8" s="17">
        <v>23982.5</v>
      </c>
      <c r="BG8" s="17">
        <v>841</v>
      </c>
      <c r="BH8" s="17">
        <v>538</v>
      </c>
      <c r="BI8" s="17">
        <v>233</v>
      </c>
      <c r="BJ8" s="17">
        <v>5850.5</v>
      </c>
      <c r="BK8" s="17">
        <v>31209</v>
      </c>
      <c r="BL8" s="17">
        <v>64.5</v>
      </c>
      <c r="BM8" s="17">
        <v>325</v>
      </c>
      <c r="BN8" s="17">
        <v>2813.5</v>
      </c>
      <c r="BO8" s="17">
        <v>1104</v>
      </c>
      <c r="BP8" s="17">
        <v>134</v>
      </c>
      <c r="BQ8" s="17">
        <v>5259.5</v>
      </c>
      <c r="BR8" s="17">
        <v>4159</v>
      </c>
      <c r="BS8" s="17">
        <v>1059.5</v>
      </c>
      <c r="BT8" s="17">
        <v>330.5</v>
      </c>
      <c r="BU8" s="17">
        <v>360</v>
      </c>
      <c r="BV8" s="17">
        <v>1152.5</v>
      </c>
      <c r="BW8" s="17">
        <v>1879</v>
      </c>
      <c r="BX8" s="17">
        <v>61</v>
      </c>
      <c r="BY8" s="17">
        <v>378.5</v>
      </c>
      <c r="BZ8" s="17">
        <v>204</v>
      </c>
      <c r="CA8" s="17">
        <v>122</v>
      </c>
      <c r="CB8" s="17">
        <v>66562.5</v>
      </c>
      <c r="CC8" s="17">
        <v>178</v>
      </c>
      <c r="CD8" s="17">
        <v>25</v>
      </c>
      <c r="CE8" s="17">
        <v>147.5</v>
      </c>
      <c r="CF8" s="17">
        <v>88</v>
      </c>
      <c r="CG8" s="17">
        <v>183.5</v>
      </c>
      <c r="CH8" s="17">
        <v>84</v>
      </c>
      <c r="CI8" s="17">
        <v>623</v>
      </c>
      <c r="CJ8" s="17">
        <v>795.5</v>
      </c>
      <c r="CK8" s="17">
        <v>3959.5</v>
      </c>
      <c r="CL8" s="17">
        <v>1114.5</v>
      </c>
      <c r="CM8" s="17">
        <v>615.5</v>
      </c>
      <c r="CN8" s="17">
        <v>26770</v>
      </c>
      <c r="CO8" s="17">
        <v>13124.5</v>
      </c>
      <c r="CP8" s="17">
        <v>824</v>
      </c>
      <c r="CQ8" s="17">
        <v>701</v>
      </c>
      <c r="CR8" s="17">
        <v>182.5</v>
      </c>
      <c r="CS8" s="17">
        <v>255</v>
      </c>
      <c r="CT8" s="17">
        <v>101</v>
      </c>
      <c r="CU8" s="17">
        <v>448</v>
      </c>
      <c r="CV8" s="17">
        <v>20</v>
      </c>
      <c r="CW8" s="17">
        <v>182</v>
      </c>
      <c r="CX8" s="17">
        <v>413.5</v>
      </c>
      <c r="CY8" s="17">
        <v>25.5</v>
      </c>
      <c r="CZ8" s="17">
        <v>1641</v>
      </c>
      <c r="DA8" s="17">
        <v>188.5</v>
      </c>
      <c r="DB8" s="17">
        <v>293</v>
      </c>
      <c r="DC8" s="17">
        <v>168</v>
      </c>
      <c r="DD8" s="17">
        <v>164</v>
      </c>
      <c r="DE8" s="17">
        <v>266.5</v>
      </c>
      <c r="DF8" s="17">
        <v>17710.5</v>
      </c>
      <c r="DG8" s="17">
        <v>86</v>
      </c>
      <c r="DH8" s="17">
        <v>1565</v>
      </c>
      <c r="DI8" s="17">
        <v>2170.5</v>
      </c>
      <c r="DJ8" s="17">
        <v>563</v>
      </c>
      <c r="DK8" s="17">
        <v>441</v>
      </c>
      <c r="DL8" s="17">
        <v>5327.5</v>
      </c>
      <c r="DM8" s="17">
        <v>211</v>
      </c>
      <c r="DN8" s="17">
        <v>1183</v>
      </c>
      <c r="DO8" s="17">
        <v>3031.5</v>
      </c>
      <c r="DP8" s="17">
        <v>181</v>
      </c>
      <c r="DQ8" s="17">
        <v>792</v>
      </c>
      <c r="DR8" s="17">
        <v>1181</v>
      </c>
      <c r="DS8" s="17">
        <v>527</v>
      </c>
      <c r="DT8" s="17">
        <v>161</v>
      </c>
      <c r="DU8" s="17">
        <v>318</v>
      </c>
      <c r="DV8" s="17">
        <v>182.5</v>
      </c>
      <c r="DW8" s="17">
        <v>269.5</v>
      </c>
      <c r="DX8" s="17">
        <v>157</v>
      </c>
      <c r="DY8" s="17">
        <v>271</v>
      </c>
      <c r="DZ8" s="17">
        <v>587</v>
      </c>
      <c r="EA8" s="17">
        <v>474</v>
      </c>
      <c r="EB8" s="17">
        <v>472.5</v>
      </c>
      <c r="EC8" s="17">
        <v>250.5</v>
      </c>
      <c r="ED8" s="17">
        <v>1457.5</v>
      </c>
      <c r="EE8" s="17">
        <v>186</v>
      </c>
      <c r="EF8" s="17">
        <v>1187</v>
      </c>
      <c r="EG8" s="17">
        <v>237</v>
      </c>
      <c r="EH8" s="17">
        <v>228</v>
      </c>
      <c r="EI8" s="17">
        <v>12487.5</v>
      </c>
      <c r="EJ8" s="17">
        <v>9390.5</v>
      </c>
      <c r="EK8" s="17">
        <v>609.5</v>
      </c>
      <c r="EL8" s="17">
        <v>425</v>
      </c>
      <c r="EM8" s="17">
        <v>339</v>
      </c>
      <c r="EN8" s="17">
        <v>872.5</v>
      </c>
      <c r="EO8" s="17">
        <v>270</v>
      </c>
      <c r="EP8" s="17">
        <v>386.5</v>
      </c>
      <c r="EQ8" s="17">
        <v>2330</v>
      </c>
      <c r="ER8" s="17">
        <v>283</v>
      </c>
      <c r="ES8" s="17">
        <v>130.5</v>
      </c>
      <c r="ET8" s="17">
        <v>178.5</v>
      </c>
      <c r="EU8" s="17">
        <v>531</v>
      </c>
      <c r="EV8" s="17">
        <v>67</v>
      </c>
      <c r="EW8" s="17">
        <v>750</v>
      </c>
      <c r="EX8" s="17">
        <v>160</v>
      </c>
      <c r="EY8" s="17">
        <v>638.5</v>
      </c>
      <c r="EZ8" s="17">
        <v>122</v>
      </c>
      <c r="FA8" s="17">
        <v>3087</v>
      </c>
      <c r="FB8" s="17">
        <v>256</v>
      </c>
      <c r="FC8" s="17">
        <v>1551</v>
      </c>
      <c r="FD8" s="17">
        <v>362</v>
      </c>
      <c r="FE8" s="17">
        <v>69</v>
      </c>
      <c r="FF8" s="17">
        <v>164</v>
      </c>
      <c r="FG8" s="17">
        <v>109</v>
      </c>
      <c r="FH8" s="17">
        <v>63</v>
      </c>
      <c r="FI8" s="17">
        <v>1527.5</v>
      </c>
      <c r="FJ8" s="17">
        <v>1870</v>
      </c>
      <c r="FK8" s="17">
        <v>2280</v>
      </c>
      <c r="FL8" s="17">
        <v>7753</v>
      </c>
      <c r="FM8" s="17">
        <v>3620.5</v>
      </c>
      <c r="FN8" s="17">
        <v>20675.5</v>
      </c>
      <c r="FO8" s="17">
        <v>1032</v>
      </c>
      <c r="FP8" s="17">
        <v>2129.5</v>
      </c>
      <c r="FQ8" s="17">
        <v>903.5</v>
      </c>
      <c r="FR8" s="17">
        <v>150.5</v>
      </c>
      <c r="FS8" s="17">
        <v>149</v>
      </c>
      <c r="FT8" s="17">
        <v>50</v>
      </c>
      <c r="FU8" s="17">
        <v>702.5</v>
      </c>
      <c r="FV8" s="17">
        <v>635.5</v>
      </c>
      <c r="FW8" s="17">
        <v>127</v>
      </c>
      <c r="FX8" s="17">
        <v>60</v>
      </c>
      <c r="FY8" s="18"/>
      <c r="FZ8" s="18">
        <f>SUM(C8:FY8)</f>
        <v>760309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35">
      <c r="A9" s="6" t="s">
        <v>431</v>
      </c>
      <c r="B9" s="7" t="s">
        <v>432</v>
      </c>
      <c r="C9" s="19">
        <v>458</v>
      </c>
      <c r="D9" s="20">
        <v>2071.5</v>
      </c>
      <c r="E9" s="20">
        <v>338.5</v>
      </c>
      <c r="F9" s="20">
        <v>1554</v>
      </c>
      <c r="G9" s="20">
        <v>152</v>
      </c>
      <c r="H9" s="20">
        <v>74</v>
      </c>
      <c r="I9" s="20">
        <v>469</v>
      </c>
      <c r="J9" s="20">
        <v>136</v>
      </c>
      <c r="K9" s="20">
        <v>12</v>
      </c>
      <c r="L9" s="20">
        <v>174</v>
      </c>
      <c r="M9" s="20">
        <v>53</v>
      </c>
      <c r="N9" s="20">
        <v>3154.5</v>
      </c>
      <c r="O9" s="20">
        <v>781</v>
      </c>
      <c r="P9" s="20">
        <v>25</v>
      </c>
      <c r="Q9" s="20">
        <v>2889.5</v>
      </c>
      <c r="R9" s="20">
        <v>149</v>
      </c>
      <c r="S9" s="20">
        <v>86</v>
      </c>
      <c r="T9" s="20">
        <v>11</v>
      </c>
      <c r="U9" s="20">
        <v>8</v>
      </c>
      <c r="V9" s="20">
        <v>21</v>
      </c>
      <c r="W9" s="20">
        <v>1</v>
      </c>
      <c r="X9" s="20">
        <v>2.5</v>
      </c>
      <c r="Y9" s="20">
        <v>27</v>
      </c>
      <c r="Z9" s="20">
        <v>21</v>
      </c>
      <c r="AA9" s="20">
        <v>2049.5</v>
      </c>
      <c r="AB9" s="20">
        <v>1607</v>
      </c>
      <c r="AC9" s="20">
        <v>61</v>
      </c>
      <c r="AD9" s="20">
        <v>81.5</v>
      </c>
      <c r="AE9" s="20">
        <v>5</v>
      </c>
      <c r="AF9" s="20">
        <v>6</v>
      </c>
      <c r="AG9" s="20">
        <v>48</v>
      </c>
      <c r="AH9" s="20">
        <v>65</v>
      </c>
      <c r="AI9" s="20">
        <v>5</v>
      </c>
      <c r="AJ9" s="20">
        <v>7</v>
      </c>
      <c r="AK9" s="20">
        <v>13</v>
      </c>
      <c r="AL9" s="20">
        <v>22</v>
      </c>
      <c r="AM9" s="20">
        <v>18</v>
      </c>
      <c r="AN9" s="20">
        <v>18</v>
      </c>
      <c r="AO9" s="20">
        <v>275</v>
      </c>
      <c r="AP9" s="20">
        <v>6587.5</v>
      </c>
      <c r="AQ9" s="20">
        <v>18</v>
      </c>
      <c r="AR9" s="20">
        <v>4165.5</v>
      </c>
      <c r="AS9" s="20">
        <v>367</v>
      </c>
      <c r="AT9" s="20">
        <v>185</v>
      </c>
      <c r="AU9" s="20">
        <v>19</v>
      </c>
      <c r="AV9" s="20">
        <v>24</v>
      </c>
      <c r="AW9" s="20">
        <v>14</v>
      </c>
      <c r="AX9" s="20">
        <v>5</v>
      </c>
      <c r="AY9" s="20">
        <v>26</v>
      </c>
      <c r="AZ9" s="20">
        <v>953</v>
      </c>
      <c r="BA9" s="20">
        <v>644</v>
      </c>
      <c r="BB9" s="20">
        <v>634</v>
      </c>
      <c r="BC9" s="20">
        <v>1787.5</v>
      </c>
      <c r="BD9" s="20">
        <v>194</v>
      </c>
      <c r="BE9" s="20">
        <v>36</v>
      </c>
      <c r="BF9" s="20">
        <v>1475.5</v>
      </c>
      <c r="BG9" s="20">
        <v>80.5</v>
      </c>
      <c r="BH9" s="20">
        <v>31</v>
      </c>
      <c r="BI9" s="20">
        <v>18</v>
      </c>
      <c r="BJ9" s="20">
        <v>365.5</v>
      </c>
      <c r="BK9" s="20">
        <v>1933.5</v>
      </c>
      <c r="BL9" s="20">
        <v>3</v>
      </c>
      <c r="BM9" s="20">
        <v>25</v>
      </c>
      <c r="BN9" s="20">
        <v>250.5</v>
      </c>
      <c r="BO9" s="20">
        <v>89</v>
      </c>
      <c r="BP9" s="20">
        <v>10</v>
      </c>
      <c r="BQ9" s="20">
        <v>375</v>
      </c>
      <c r="BR9" s="20">
        <v>312</v>
      </c>
      <c r="BS9" s="20">
        <v>91.5</v>
      </c>
      <c r="BT9" s="20">
        <v>25</v>
      </c>
      <c r="BU9" s="20">
        <v>23</v>
      </c>
      <c r="BV9" s="20">
        <v>95</v>
      </c>
      <c r="BW9" s="20">
        <v>138</v>
      </c>
      <c r="BX9" s="20">
        <v>6</v>
      </c>
      <c r="BY9" s="20">
        <v>25.5</v>
      </c>
      <c r="BZ9" s="20">
        <v>20</v>
      </c>
      <c r="CA9" s="20">
        <v>8</v>
      </c>
      <c r="CB9" s="20">
        <v>4965.5</v>
      </c>
      <c r="CC9" s="20">
        <v>12</v>
      </c>
      <c r="CD9" s="20">
        <v>2</v>
      </c>
      <c r="CE9" s="20">
        <v>11</v>
      </c>
      <c r="CF9" s="20">
        <v>4</v>
      </c>
      <c r="CG9" s="20">
        <v>12</v>
      </c>
      <c r="CH9" s="20">
        <v>6</v>
      </c>
      <c r="CI9" s="20">
        <v>39</v>
      </c>
      <c r="CJ9" s="20">
        <v>67</v>
      </c>
      <c r="CK9" s="20">
        <v>295.5</v>
      </c>
      <c r="CL9" s="20">
        <v>64</v>
      </c>
      <c r="CM9" s="20">
        <v>44.5</v>
      </c>
      <c r="CN9" s="20">
        <v>1752.5</v>
      </c>
      <c r="CO9" s="20">
        <v>952.5</v>
      </c>
      <c r="CP9" s="20">
        <v>50.5</v>
      </c>
      <c r="CQ9" s="20">
        <v>62</v>
      </c>
      <c r="CR9" s="20">
        <v>17</v>
      </c>
      <c r="CS9" s="20">
        <v>15</v>
      </c>
      <c r="CT9" s="20">
        <v>14</v>
      </c>
      <c r="CU9" s="20">
        <v>17</v>
      </c>
      <c r="CV9" s="20">
        <v>2</v>
      </c>
      <c r="CW9" s="20">
        <v>22</v>
      </c>
      <c r="CX9" s="20">
        <v>37</v>
      </c>
      <c r="CY9" s="20">
        <v>1</v>
      </c>
      <c r="CZ9" s="20">
        <v>132</v>
      </c>
      <c r="DA9" s="20">
        <v>9</v>
      </c>
      <c r="DB9" s="20">
        <v>21</v>
      </c>
      <c r="DC9" s="20">
        <v>15</v>
      </c>
      <c r="DD9" s="20">
        <v>6</v>
      </c>
      <c r="DE9" s="20">
        <v>14</v>
      </c>
      <c r="DF9" s="20">
        <v>1234.5</v>
      </c>
      <c r="DG9" s="20">
        <v>6</v>
      </c>
      <c r="DH9" s="20">
        <v>124</v>
      </c>
      <c r="DI9" s="20">
        <v>141.5</v>
      </c>
      <c r="DJ9" s="20">
        <v>36</v>
      </c>
      <c r="DK9" s="20">
        <v>35</v>
      </c>
      <c r="DL9" s="20">
        <v>343.5</v>
      </c>
      <c r="DM9" s="20">
        <v>17</v>
      </c>
      <c r="DN9" s="20">
        <v>94</v>
      </c>
      <c r="DO9" s="20">
        <v>224</v>
      </c>
      <c r="DP9" s="20">
        <v>17</v>
      </c>
      <c r="DQ9" s="20">
        <v>52</v>
      </c>
      <c r="DR9" s="20">
        <v>99.5</v>
      </c>
      <c r="DS9" s="20">
        <v>27</v>
      </c>
      <c r="DT9" s="20">
        <v>13</v>
      </c>
      <c r="DU9" s="20">
        <v>24</v>
      </c>
      <c r="DV9" s="20">
        <v>18</v>
      </c>
      <c r="DW9" s="20">
        <v>20</v>
      </c>
      <c r="DX9" s="20">
        <v>9</v>
      </c>
      <c r="DY9" s="20">
        <v>16</v>
      </c>
      <c r="DZ9" s="20">
        <v>48</v>
      </c>
      <c r="EA9" s="20">
        <v>22</v>
      </c>
      <c r="EB9" s="20">
        <v>36</v>
      </c>
      <c r="EC9" s="20">
        <v>16</v>
      </c>
      <c r="ED9" s="20">
        <v>94</v>
      </c>
      <c r="EE9" s="20">
        <v>8</v>
      </c>
      <c r="EF9" s="20">
        <v>86</v>
      </c>
      <c r="EG9" s="20">
        <v>20</v>
      </c>
      <c r="EH9" s="20">
        <v>17</v>
      </c>
      <c r="EI9" s="20">
        <v>983</v>
      </c>
      <c r="EJ9" s="20">
        <v>647</v>
      </c>
      <c r="EK9" s="20">
        <v>30</v>
      </c>
      <c r="EL9" s="20">
        <v>32</v>
      </c>
      <c r="EM9" s="20">
        <v>26</v>
      </c>
      <c r="EN9" s="20">
        <v>53</v>
      </c>
      <c r="EO9" s="20">
        <v>23</v>
      </c>
      <c r="EP9" s="20">
        <v>31</v>
      </c>
      <c r="EQ9" s="20">
        <v>132</v>
      </c>
      <c r="ER9" s="20">
        <v>16</v>
      </c>
      <c r="ES9" s="20">
        <v>17</v>
      </c>
      <c r="ET9" s="20">
        <v>15</v>
      </c>
      <c r="EU9" s="20">
        <v>45</v>
      </c>
      <c r="EV9" s="20">
        <v>5</v>
      </c>
      <c r="EW9" s="20">
        <v>49</v>
      </c>
      <c r="EX9" s="20">
        <v>10</v>
      </c>
      <c r="EY9" s="20">
        <v>8</v>
      </c>
      <c r="EZ9" s="20">
        <v>7</v>
      </c>
      <c r="FA9" s="20">
        <v>219</v>
      </c>
      <c r="FB9" s="20">
        <v>20</v>
      </c>
      <c r="FC9" s="20">
        <v>137</v>
      </c>
      <c r="FD9" s="20">
        <v>33</v>
      </c>
      <c r="FE9" s="20">
        <v>6</v>
      </c>
      <c r="FF9" s="20">
        <v>14</v>
      </c>
      <c r="FG9" s="20">
        <v>8</v>
      </c>
      <c r="FH9" s="20">
        <v>8</v>
      </c>
      <c r="FI9" s="20">
        <v>112</v>
      </c>
      <c r="FJ9" s="20">
        <v>139</v>
      </c>
      <c r="FK9" s="20">
        <v>201</v>
      </c>
      <c r="FL9" s="20">
        <v>702.5</v>
      </c>
      <c r="FM9" s="20">
        <v>290</v>
      </c>
      <c r="FN9" s="20">
        <v>1700</v>
      </c>
      <c r="FO9" s="20">
        <v>81</v>
      </c>
      <c r="FP9" s="20">
        <v>178</v>
      </c>
      <c r="FQ9" s="20">
        <v>71</v>
      </c>
      <c r="FR9" s="20">
        <v>15</v>
      </c>
      <c r="FS9" s="20">
        <v>2</v>
      </c>
      <c r="FT9" s="20">
        <v>3</v>
      </c>
      <c r="FU9" s="20">
        <v>57</v>
      </c>
      <c r="FV9" s="20">
        <v>56</v>
      </c>
      <c r="FW9" s="20">
        <v>9</v>
      </c>
      <c r="FX9" s="20">
        <v>5</v>
      </c>
      <c r="FY9" s="18"/>
      <c r="FZ9" s="18">
        <f t="shared" ref="FZ9:FZ18" si="0">SUM(C9:FX9)</f>
        <v>55765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35">
      <c r="A10" s="6" t="s">
        <v>433</v>
      </c>
      <c r="B10" s="7" t="s">
        <v>434</v>
      </c>
      <c r="C10" s="19">
        <v>0</v>
      </c>
      <c r="D10" s="20">
        <v>0.5</v>
      </c>
      <c r="E10" s="20">
        <v>1.5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27.5</v>
      </c>
      <c r="O10" s="20">
        <v>2</v>
      </c>
      <c r="P10" s="20">
        <v>0</v>
      </c>
      <c r="Q10" s="20">
        <v>44.5</v>
      </c>
      <c r="R10" s="20">
        <v>0</v>
      </c>
      <c r="S10" s="20">
        <v>3</v>
      </c>
      <c r="T10" s="20">
        <v>0</v>
      </c>
      <c r="U10" s="20">
        <v>0</v>
      </c>
      <c r="V10" s="20">
        <v>0</v>
      </c>
      <c r="W10" s="20">
        <v>0</v>
      </c>
      <c r="X10" s="20">
        <v>2.5</v>
      </c>
      <c r="Y10" s="20">
        <v>0</v>
      </c>
      <c r="Z10" s="20">
        <v>0</v>
      </c>
      <c r="AA10" s="20">
        <v>25.5</v>
      </c>
      <c r="AB10" s="20">
        <v>1</v>
      </c>
      <c r="AC10" s="20">
        <v>0</v>
      </c>
      <c r="AD10" s="20">
        <v>0.5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4</v>
      </c>
      <c r="AP10" s="20">
        <v>0.5</v>
      </c>
      <c r="AQ10" s="20">
        <v>0</v>
      </c>
      <c r="AR10" s="20">
        <v>63.5</v>
      </c>
      <c r="AS10" s="20">
        <v>0</v>
      </c>
      <c r="AT10" s="20">
        <v>13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14</v>
      </c>
      <c r="BA10" s="20">
        <v>0</v>
      </c>
      <c r="BB10" s="20">
        <v>1</v>
      </c>
      <c r="BC10" s="20">
        <v>7.5</v>
      </c>
      <c r="BD10" s="20">
        <v>0</v>
      </c>
      <c r="BE10" s="20">
        <v>0</v>
      </c>
      <c r="BF10" s="20">
        <v>198.5</v>
      </c>
      <c r="BG10" s="20">
        <v>0.5</v>
      </c>
      <c r="BH10" s="20">
        <v>0</v>
      </c>
      <c r="BI10" s="20">
        <v>0</v>
      </c>
      <c r="BJ10" s="20">
        <v>20.5</v>
      </c>
      <c r="BK10" s="20">
        <v>307.5</v>
      </c>
      <c r="BL10" s="20">
        <v>0</v>
      </c>
      <c r="BM10" s="20">
        <v>0</v>
      </c>
      <c r="BN10" s="20">
        <v>0.5</v>
      </c>
      <c r="BO10" s="20">
        <v>0</v>
      </c>
      <c r="BP10" s="20">
        <v>0</v>
      </c>
      <c r="BQ10" s="20">
        <v>0</v>
      </c>
      <c r="BR10" s="20">
        <v>0</v>
      </c>
      <c r="BS10" s="20">
        <v>0.5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68.5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10.5</v>
      </c>
      <c r="CL10" s="20">
        <v>0</v>
      </c>
      <c r="CM10" s="20">
        <v>6.5</v>
      </c>
      <c r="CN10" s="20">
        <v>59.5</v>
      </c>
      <c r="CO10" s="20">
        <v>27.5</v>
      </c>
      <c r="CP10" s="20">
        <v>4.5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1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13.5</v>
      </c>
      <c r="DG10" s="20">
        <v>0</v>
      </c>
      <c r="DH10" s="20">
        <v>0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1</v>
      </c>
      <c r="ER10" s="20">
        <v>0</v>
      </c>
      <c r="ES10" s="20">
        <v>9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5.5</v>
      </c>
      <c r="FM10" s="20">
        <v>0</v>
      </c>
      <c r="FN10" s="20">
        <v>11</v>
      </c>
      <c r="FO10" s="20">
        <v>1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966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35">
      <c r="A11" s="6" t="s">
        <v>435</v>
      </c>
      <c r="B11" s="7" t="s">
        <v>436</v>
      </c>
      <c r="C11" s="21">
        <f>C8+C9</f>
        <v>6560.5</v>
      </c>
      <c r="D11" s="21">
        <f t="shared" ref="D11:BO11" si="1">D8+D9</f>
        <v>33285</v>
      </c>
      <c r="E11" s="21">
        <f t="shared" si="1"/>
        <v>4878</v>
      </c>
      <c r="F11" s="21">
        <f t="shared" si="1"/>
        <v>23095.5</v>
      </c>
      <c r="G11" s="21">
        <f t="shared" si="1"/>
        <v>1710</v>
      </c>
      <c r="H11" s="21">
        <f t="shared" si="1"/>
        <v>1090</v>
      </c>
      <c r="I11" s="21">
        <f t="shared" si="1"/>
        <v>7250</v>
      </c>
      <c r="J11" s="21">
        <f t="shared" si="1"/>
        <v>2024</v>
      </c>
      <c r="K11" s="21">
        <f t="shared" si="1"/>
        <v>243.5</v>
      </c>
      <c r="L11" s="21">
        <f t="shared" si="1"/>
        <v>2110</v>
      </c>
      <c r="M11" s="21">
        <f t="shared" si="1"/>
        <v>880</v>
      </c>
      <c r="N11" s="21">
        <f t="shared" si="1"/>
        <v>50185.5</v>
      </c>
      <c r="O11" s="21">
        <f t="shared" si="1"/>
        <v>12687.5</v>
      </c>
      <c r="P11" s="21">
        <f t="shared" si="1"/>
        <v>303</v>
      </c>
      <c r="Q11" s="21">
        <f t="shared" si="1"/>
        <v>37222</v>
      </c>
      <c r="R11" s="21">
        <f t="shared" si="1"/>
        <v>6496.5</v>
      </c>
      <c r="S11" s="21">
        <f t="shared" si="1"/>
        <v>1549</v>
      </c>
      <c r="T11" s="21">
        <f t="shared" si="1"/>
        <v>158</v>
      </c>
      <c r="U11" s="21">
        <f t="shared" si="1"/>
        <v>57</v>
      </c>
      <c r="V11" s="21">
        <f t="shared" si="1"/>
        <v>245.5</v>
      </c>
      <c r="W11" s="21">
        <f t="shared" si="1"/>
        <v>50.5</v>
      </c>
      <c r="X11" s="21">
        <f t="shared" si="1"/>
        <v>36.5</v>
      </c>
      <c r="Y11" s="21">
        <f t="shared" si="1"/>
        <v>877.5</v>
      </c>
      <c r="Z11" s="21">
        <f t="shared" si="1"/>
        <v>231</v>
      </c>
      <c r="AA11" s="21">
        <f t="shared" si="1"/>
        <v>30671.5</v>
      </c>
      <c r="AB11" s="21">
        <f t="shared" si="1"/>
        <v>27056.5</v>
      </c>
      <c r="AC11" s="21">
        <f t="shared" si="1"/>
        <v>864</v>
      </c>
      <c r="AD11" s="21">
        <f t="shared" si="1"/>
        <v>1276</v>
      </c>
      <c r="AE11" s="21">
        <f t="shared" si="1"/>
        <v>97</v>
      </c>
      <c r="AF11" s="21">
        <f t="shared" si="1"/>
        <v>164.5</v>
      </c>
      <c r="AG11" s="21">
        <f t="shared" si="1"/>
        <v>589</v>
      </c>
      <c r="AH11" s="21">
        <f t="shared" si="1"/>
        <v>927</v>
      </c>
      <c r="AI11" s="21">
        <f t="shared" si="1"/>
        <v>353</v>
      </c>
      <c r="AJ11" s="21">
        <f t="shared" si="1"/>
        <v>176</v>
      </c>
      <c r="AK11" s="21">
        <f t="shared" si="1"/>
        <v>163</v>
      </c>
      <c r="AL11" s="21">
        <f t="shared" si="1"/>
        <v>286</v>
      </c>
      <c r="AM11" s="21">
        <f t="shared" si="1"/>
        <v>331</v>
      </c>
      <c r="AN11" s="21">
        <f t="shared" si="1"/>
        <v>272.5</v>
      </c>
      <c r="AO11" s="21">
        <f t="shared" si="1"/>
        <v>4137.5</v>
      </c>
      <c r="AP11" s="21">
        <f t="shared" si="1"/>
        <v>85190.5</v>
      </c>
      <c r="AQ11" s="21">
        <f t="shared" si="1"/>
        <v>242.5</v>
      </c>
      <c r="AR11" s="21">
        <f t="shared" si="1"/>
        <v>59343.5</v>
      </c>
      <c r="AS11" s="21">
        <f t="shared" si="1"/>
        <v>6049</v>
      </c>
      <c r="AT11" s="21">
        <f t="shared" si="1"/>
        <v>2343.5</v>
      </c>
      <c r="AU11" s="21">
        <f t="shared" si="1"/>
        <v>250</v>
      </c>
      <c r="AV11" s="21">
        <f t="shared" si="1"/>
        <v>299</v>
      </c>
      <c r="AW11" s="21">
        <f t="shared" si="1"/>
        <v>252</v>
      </c>
      <c r="AX11" s="21">
        <f t="shared" si="1"/>
        <v>73</v>
      </c>
      <c r="AY11" s="21">
        <f t="shared" si="1"/>
        <v>392</v>
      </c>
      <c r="AZ11" s="21">
        <f t="shared" si="1"/>
        <v>11990</v>
      </c>
      <c r="BA11" s="21">
        <f t="shared" si="1"/>
        <v>8907.5</v>
      </c>
      <c r="BB11" s="21">
        <f t="shared" si="1"/>
        <v>7409</v>
      </c>
      <c r="BC11" s="21">
        <f t="shared" si="1"/>
        <v>21959</v>
      </c>
      <c r="BD11" s="21">
        <f t="shared" si="1"/>
        <v>3602.5</v>
      </c>
      <c r="BE11" s="21">
        <f t="shared" si="1"/>
        <v>1113</v>
      </c>
      <c r="BF11" s="21">
        <f t="shared" si="1"/>
        <v>25458</v>
      </c>
      <c r="BG11" s="21">
        <f t="shared" si="1"/>
        <v>921.5</v>
      </c>
      <c r="BH11" s="21">
        <f t="shared" si="1"/>
        <v>569</v>
      </c>
      <c r="BI11" s="21">
        <f t="shared" si="1"/>
        <v>251</v>
      </c>
      <c r="BJ11" s="21">
        <f t="shared" si="1"/>
        <v>6216</v>
      </c>
      <c r="BK11" s="21">
        <f t="shared" si="1"/>
        <v>33142.5</v>
      </c>
      <c r="BL11" s="21">
        <f t="shared" si="1"/>
        <v>67.5</v>
      </c>
      <c r="BM11" s="21">
        <f t="shared" si="1"/>
        <v>350</v>
      </c>
      <c r="BN11" s="21">
        <f t="shared" si="1"/>
        <v>3064</v>
      </c>
      <c r="BO11" s="21">
        <f t="shared" si="1"/>
        <v>1193</v>
      </c>
      <c r="BP11" s="21">
        <f t="shared" ref="BP11:EA11" si="2">BP8+BP9</f>
        <v>144</v>
      </c>
      <c r="BQ11" s="21">
        <f t="shared" si="2"/>
        <v>5634.5</v>
      </c>
      <c r="BR11" s="21">
        <f t="shared" si="2"/>
        <v>4471</v>
      </c>
      <c r="BS11" s="21">
        <f t="shared" si="2"/>
        <v>1151</v>
      </c>
      <c r="BT11" s="21">
        <f t="shared" si="2"/>
        <v>355.5</v>
      </c>
      <c r="BU11" s="21">
        <f t="shared" si="2"/>
        <v>383</v>
      </c>
      <c r="BV11" s="21">
        <f t="shared" si="2"/>
        <v>1247.5</v>
      </c>
      <c r="BW11" s="21">
        <f t="shared" si="2"/>
        <v>2017</v>
      </c>
      <c r="BX11" s="21">
        <f t="shared" si="2"/>
        <v>67</v>
      </c>
      <c r="BY11" s="21">
        <f t="shared" si="2"/>
        <v>404</v>
      </c>
      <c r="BZ11" s="21">
        <f t="shared" si="2"/>
        <v>224</v>
      </c>
      <c r="CA11" s="21">
        <f t="shared" si="2"/>
        <v>130</v>
      </c>
      <c r="CB11" s="21">
        <f t="shared" si="2"/>
        <v>71528</v>
      </c>
      <c r="CC11" s="21">
        <f t="shared" si="2"/>
        <v>190</v>
      </c>
      <c r="CD11" s="21">
        <f t="shared" si="2"/>
        <v>27</v>
      </c>
      <c r="CE11" s="21">
        <f t="shared" si="2"/>
        <v>158.5</v>
      </c>
      <c r="CF11" s="21">
        <f t="shared" si="2"/>
        <v>92</v>
      </c>
      <c r="CG11" s="21">
        <f t="shared" si="2"/>
        <v>195.5</v>
      </c>
      <c r="CH11" s="21">
        <f t="shared" si="2"/>
        <v>90</v>
      </c>
      <c r="CI11" s="21">
        <f t="shared" si="2"/>
        <v>662</v>
      </c>
      <c r="CJ11" s="21">
        <f t="shared" si="2"/>
        <v>862.5</v>
      </c>
      <c r="CK11" s="21">
        <f t="shared" si="2"/>
        <v>4255</v>
      </c>
      <c r="CL11" s="21">
        <f t="shared" si="2"/>
        <v>1178.5</v>
      </c>
      <c r="CM11" s="21">
        <f t="shared" si="2"/>
        <v>660</v>
      </c>
      <c r="CN11" s="21">
        <f t="shared" si="2"/>
        <v>28522.5</v>
      </c>
      <c r="CO11" s="21">
        <f t="shared" si="2"/>
        <v>14077</v>
      </c>
      <c r="CP11" s="21">
        <f t="shared" si="2"/>
        <v>874.5</v>
      </c>
      <c r="CQ11" s="21">
        <f t="shared" si="2"/>
        <v>763</v>
      </c>
      <c r="CR11" s="21">
        <f t="shared" si="2"/>
        <v>199.5</v>
      </c>
      <c r="CS11" s="21">
        <f t="shared" si="2"/>
        <v>270</v>
      </c>
      <c r="CT11" s="21">
        <f t="shared" si="2"/>
        <v>115</v>
      </c>
      <c r="CU11" s="21">
        <f t="shared" si="2"/>
        <v>465</v>
      </c>
      <c r="CV11" s="21">
        <f t="shared" si="2"/>
        <v>22</v>
      </c>
      <c r="CW11" s="21">
        <f t="shared" si="2"/>
        <v>204</v>
      </c>
      <c r="CX11" s="21">
        <f t="shared" si="2"/>
        <v>450.5</v>
      </c>
      <c r="CY11" s="21">
        <f t="shared" si="2"/>
        <v>26.5</v>
      </c>
      <c r="CZ11" s="21">
        <f t="shared" si="2"/>
        <v>1773</v>
      </c>
      <c r="DA11" s="21">
        <f t="shared" si="2"/>
        <v>197.5</v>
      </c>
      <c r="DB11" s="21">
        <f t="shared" si="2"/>
        <v>314</v>
      </c>
      <c r="DC11" s="21">
        <f t="shared" si="2"/>
        <v>183</v>
      </c>
      <c r="DD11" s="21">
        <f t="shared" si="2"/>
        <v>170</v>
      </c>
      <c r="DE11" s="21">
        <f t="shared" si="2"/>
        <v>280.5</v>
      </c>
      <c r="DF11" s="21">
        <f t="shared" si="2"/>
        <v>18945</v>
      </c>
      <c r="DG11" s="21">
        <f t="shared" si="2"/>
        <v>92</v>
      </c>
      <c r="DH11" s="21">
        <f t="shared" si="2"/>
        <v>1689</v>
      </c>
      <c r="DI11" s="21">
        <f t="shared" si="2"/>
        <v>2312</v>
      </c>
      <c r="DJ11" s="21">
        <f t="shared" si="2"/>
        <v>599</v>
      </c>
      <c r="DK11" s="21">
        <f t="shared" si="2"/>
        <v>476</v>
      </c>
      <c r="DL11" s="21">
        <f t="shared" si="2"/>
        <v>5671</v>
      </c>
      <c r="DM11" s="21">
        <f t="shared" si="2"/>
        <v>228</v>
      </c>
      <c r="DN11" s="21">
        <f t="shared" si="2"/>
        <v>1277</v>
      </c>
      <c r="DO11" s="21">
        <f t="shared" si="2"/>
        <v>3255.5</v>
      </c>
      <c r="DP11" s="21">
        <f t="shared" si="2"/>
        <v>198</v>
      </c>
      <c r="DQ11" s="21">
        <f t="shared" si="2"/>
        <v>844</v>
      </c>
      <c r="DR11" s="21">
        <f t="shared" si="2"/>
        <v>1280.5</v>
      </c>
      <c r="DS11" s="21">
        <f t="shared" si="2"/>
        <v>554</v>
      </c>
      <c r="DT11" s="21">
        <f t="shared" si="2"/>
        <v>174</v>
      </c>
      <c r="DU11" s="21">
        <f t="shared" si="2"/>
        <v>342</v>
      </c>
      <c r="DV11" s="21">
        <f t="shared" si="2"/>
        <v>200.5</v>
      </c>
      <c r="DW11" s="21">
        <f t="shared" si="2"/>
        <v>289.5</v>
      </c>
      <c r="DX11" s="21">
        <f t="shared" si="2"/>
        <v>166</v>
      </c>
      <c r="DY11" s="21">
        <f t="shared" si="2"/>
        <v>287</v>
      </c>
      <c r="DZ11" s="21">
        <f t="shared" si="2"/>
        <v>635</v>
      </c>
      <c r="EA11" s="21">
        <f t="shared" si="2"/>
        <v>496</v>
      </c>
      <c r="EB11" s="21">
        <f t="shared" ref="EB11:FX11" si="3">EB8+EB9</f>
        <v>508.5</v>
      </c>
      <c r="EC11" s="21">
        <f t="shared" si="3"/>
        <v>266.5</v>
      </c>
      <c r="ED11" s="21">
        <f t="shared" si="3"/>
        <v>1551.5</v>
      </c>
      <c r="EE11" s="21">
        <f t="shared" si="3"/>
        <v>194</v>
      </c>
      <c r="EF11" s="21">
        <f t="shared" si="3"/>
        <v>1273</v>
      </c>
      <c r="EG11" s="21">
        <f t="shared" si="3"/>
        <v>257</v>
      </c>
      <c r="EH11" s="21">
        <f t="shared" si="3"/>
        <v>245</v>
      </c>
      <c r="EI11" s="21">
        <f t="shared" si="3"/>
        <v>13470.5</v>
      </c>
      <c r="EJ11" s="21">
        <f t="shared" si="3"/>
        <v>10037.5</v>
      </c>
      <c r="EK11" s="21">
        <f t="shared" si="3"/>
        <v>639.5</v>
      </c>
      <c r="EL11" s="21">
        <f t="shared" si="3"/>
        <v>457</v>
      </c>
      <c r="EM11" s="21">
        <f t="shared" si="3"/>
        <v>365</v>
      </c>
      <c r="EN11" s="21">
        <f t="shared" si="3"/>
        <v>925.5</v>
      </c>
      <c r="EO11" s="21">
        <f t="shared" si="3"/>
        <v>293</v>
      </c>
      <c r="EP11" s="21">
        <f t="shared" si="3"/>
        <v>417.5</v>
      </c>
      <c r="EQ11" s="21">
        <f t="shared" si="3"/>
        <v>2462</v>
      </c>
      <c r="ER11" s="21">
        <f t="shared" si="3"/>
        <v>299</v>
      </c>
      <c r="ES11" s="21">
        <f t="shared" si="3"/>
        <v>147.5</v>
      </c>
      <c r="ET11" s="21">
        <f t="shared" si="3"/>
        <v>193.5</v>
      </c>
      <c r="EU11" s="21">
        <f t="shared" si="3"/>
        <v>576</v>
      </c>
      <c r="EV11" s="21">
        <f t="shared" si="3"/>
        <v>72</v>
      </c>
      <c r="EW11" s="21">
        <f t="shared" si="3"/>
        <v>799</v>
      </c>
      <c r="EX11" s="21">
        <f t="shared" si="3"/>
        <v>170</v>
      </c>
      <c r="EY11" s="21">
        <f t="shared" si="3"/>
        <v>646.5</v>
      </c>
      <c r="EZ11" s="21">
        <f t="shared" si="3"/>
        <v>129</v>
      </c>
      <c r="FA11" s="21">
        <f t="shared" si="3"/>
        <v>3306</v>
      </c>
      <c r="FB11" s="21">
        <f t="shared" si="3"/>
        <v>276</v>
      </c>
      <c r="FC11" s="21">
        <f t="shared" si="3"/>
        <v>1688</v>
      </c>
      <c r="FD11" s="21">
        <f t="shared" si="3"/>
        <v>395</v>
      </c>
      <c r="FE11" s="21">
        <f t="shared" si="3"/>
        <v>75</v>
      </c>
      <c r="FF11" s="21">
        <f t="shared" si="3"/>
        <v>178</v>
      </c>
      <c r="FG11" s="21">
        <f t="shared" si="3"/>
        <v>117</v>
      </c>
      <c r="FH11" s="21">
        <f t="shared" si="3"/>
        <v>71</v>
      </c>
      <c r="FI11" s="21">
        <f t="shared" si="3"/>
        <v>1639.5</v>
      </c>
      <c r="FJ11" s="21">
        <f t="shared" si="3"/>
        <v>2009</v>
      </c>
      <c r="FK11" s="21">
        <f t="shared" si="3"/>
        <v>2481</v>
      </c>
      <c r="FL11" s="21">
        <f t="shared" si="3"/>
        <v>8455.5</v>
      </c>
      <c r="FM11" s="21">
        <f t="shared" si="3"/>
        <v>3910.5</v>
      </c>
      <c r="FN11" s="21">
        <f t="shared" si="3"/>
        <v>22375.5</v>
      </c>
      <c r="FO11" s="21">
        <f t="shared" si="3"/>
        <v>1113</v>
      </c>
      <c r="FP11" s="21">
        <f t="shared" si="3"/>
        <v>2307.5</v>
      </c>
      <c r="FQ11" s="21">
        <f t="shared" si="3"/>
        <v>974.5</v>
      </c>
      <c r="FR11" s="21">
        <f t="shared" si="3"/>
        <v>165.5</v>
      </c>
      <c r="FS11" s="21">
        <f t="shared" si="3"/>
        <v>151</v>
      </c>
      <c r="FT11" s="21">
        <f t="shared" si="3"/>
        <v>53</v>
      </c>
      <c r="FU11" s="21">
        <f t="shared" si="3"/>
        <v>759.5</v>
      </c>
      <c r="FV11" s="21">
        <f t="shared" si="3"/>
        <v>691.5</v>
      </c>
      <c r="FW11" s="21">
        <f t="shared" si="3"/>
        <v>136</v>
      </c>
      <c r="FX11" s="21">
        <f t="shared" si="3"/>
        <v>65</v>
      </c>
      <c r="FY11" s="18"/>
      <c r="FZ11" s="18">
        <f t="shared" si="0"/>
        <v>816074</v>
      </c>
      <c r="GA11" s="18"/>
      <c r="GB11" s="18"/>
      <c r="GC11" s="18"/>
      <c r="GD11" s="18"/>
      <c r="GE11" s="18"/>
      <c r="GF11" s="18"/>
      <c r="GG11" s="7"/>
      <c r="GH11" s="7"/>
      <c r="GI11" s="7"/>
      <c r="GJ11" s="7"/>
      <c r="GK11" s="7"/>
      <c r="GL11" s="7"/>
      <c r="GM11" s="7"/>
    </row>
    <row r="12" spans="1:256" x14ac:dyDescent="0.35">
      <c r="A12" s="6" t="s">
        <v>437</v>
      </c>
      <c r="B12" s="7" t="s">
        <v>438</v>
      </c>
      <c r="C12" s="22">
        <v>152</v>
      </c>
      <c r="D12" s="21">
        <v>499</v>
      </c>
      <c r="E12" s="21">
        <v>0</v>
      </c>
      <c r="F12" s="21">
        <v>2031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6028</v>
      </c>
      <c r="S12" s="21">
        <v>14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473.5</v>
      </c>
      <c r="Z12" s="21">
        <v>0</v>
      </c>
      <c r="AA12" s="21">
        <v>336.5</v>
      </c>
      <c r="AB12" s="21">
        <v>224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370.5</v>
      </c>
      <c r="AP12" s="21">
        <v>595.5</v>
      </c>
      <c r="AQ12" s="21">
        <v>0</v>
      </c>
      <c r="AR12" s="21">
        <v>1303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98</v>
      </c>
      <c r="BA12" s="21">
        <v>240</v>
      </c>
      <c r="BB12" s="21">
        <v>0</v>
      </c>
      <c r="BC12" s="21">
        <v>475</v>
      </c>
      <c r="BD12" s="21">
        <v>0</v>
      </c>
      <c r="BE12" s="21">
        <v>0</v>
      </c>
      <c r="BF12" s="21">
        <v>1194.5</v>
      </c>
      <c r="BG12" s="21">
        <v>0</v>
      </c>
      <c r="BH12" s="21">
        <v>28</v>
      </c>
      <c r="BI12" s="21">
        <v>0</v>
      </c>
      <c r="BJ12" s="21">
        <v>0</v>
      </c>
      <c r="BK12" s="21">
        <v>11995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815.5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23.5</v>
      </c>
      <c r="CL12" s="21">
        <v>5.5</v>
      </c>
      <c r="CM12" s="21">
        <v>2</v>
      </c>
      <c r="CN12" s="21">
        <v>254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396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4</v>
      </c>
      <c r="DJ12" s="21">
        <v>1</v>
      </c>
      <c r="DK12" s="21">
        <v>1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207.5</v>
      </c>
      <c r="EK12" s="21">
        <v>0</v>
      </c>
      <c r="EL12" s="21">
        <v>0</v>
      </c>
      <c r="EM12" s="21">
        <v>0</v>
      </c>
      <c r="EN12" s="21">
        <v>43</v>
      </c>
      <c r="EO12" s="21">
        <v>0</v>
      </c>
      <c r="EP12" s="21">
        <v>0</v>
      </c>
      <c r="EQ12" s="21">
        <v>0</v>
      </c>
      <c r="ER12" s="21">
        <v>0</v>
      </c>
      <c r="ES12" s="21">
        <v>0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450</v>
      </c>
      <c r="EZ12" s="21">
        <v>0</v>
      </c>
      <c r="FA12" s="21">
        <v>0</v>
      </c>
      <c r="FB12" s="21">
        <v>0</v>
      </c>
      <c r="FC12" s="21">
        <v>0</v>
      </c>
      <c r="FD12" s="21">
        <v>0</v>
      </c>
      <c r="FE12" s="21">
        <v>0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  <c r="FK12" s="21">
        <v>0</v>
      </c>
      <c r="FL12" s="21">
        <v>0</v>
      </c>
      <c r="FM12" s="21">
        <v>0</v>
      </c>
      <c r="FN12" s="21">
        <v>254.5</v>
      </c>
      <c r="FO12" s="21">
        <v>0</v>
      </c>
      <c r="FP12" s="21">
        <v>0</v>
      </c>
      <c r="FQ12" s="21">
        <v>0</v>
      </c>
      <c r="FR12" s="21">
        <v>0</v>
      </c>
      <c r="FS12" s="21">
        <v>0</v>
      </c>
      <c r="FT12" s="21">
        <v>0</v>
      </c>
      <c r="FU12" s="21">
        <v>0</v>
      </c>
      <c r="FV12" s="21">
        <v>0</v>
      </c>
      <c r="FW12" s="21">
        <v>0</v>
      </c>
      <c r="FX12" s="21">
        <v>0</v>
      </c>
      <c r="FY12" s="20"/>
      <c r="FZ12" s="18">
        <f t="shared" si="0"/>
        <v>28515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x14ac:dyDescent="0.35">
      <c r="A13" s="6" t="s">
        <v>439</v>
      </c>
      <c r="B13" s="7" t="s">
        <v>440</v>
      </c>
      <c r="C13" s="24">
        <v>4</v>
      </c>
      <c r="D13" s="25">
        <v>86.5</v>
      </c>
      <c r="E13" s="25">
        <v>11</v>
      </c>
      <c r="F13" s="25">
        <v>12</v>
      </c>
      <c r="G13" s="25">
        <v>1</v>
      </c>
      <c r="H13" s="25">
        <v>1</v>
      </c>
      <c r="I13" s="25">
        <v>14</v>
      </c>
      <c r="J13" s="25">
        <v>0</v>
      </c>
      <c r="K13" s="25">
        <v>0</v>
      </c>
      <c r="L13" s="25">
        <v>23</v>
      </c>
      <c r="M13" s="25">
        <v>14</v>
      </c>
      <c r="N13" s="25">
        <v>178.5</v>
      </c>
      <c r="O13" s="25">
        <v>104</v>
      </c>
      <c r="P13" s="25">
        <v>0</v>
      </c>
      <c r="Q13" s="25">
        <v>212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1</v>
      </c>
      <c r="X13" s="25">
        <v>0</v>
      </c>
      <c r="Y13" s="25">
        <v>0</v>
      </c>
      <c r="Z13" s="25">
        <v>0</v>
      </c>
      <c r="AA13" s="25">
        <v>76.5</v>
      </c>
      <c r="AB13" s="25">
        <v>47.5</v>
      </c>
      <c r="AC13" s="25">
        <v>0</v>
      </c>
      <c r="AD13" s="25">
        <v>6.5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1</v>
      </c>
      <c r="AO13" s="25">
        <v>0</v>
      </c>
      <c r="AP13" s="25">
        <v>198.5</v>
      </c>
      <c r="AQ13" s="25">
        <v>0</v>
      </c>
      <c r="AR13" s="25">
        <v>163</v>
      </c>
      <c r="AS13" s="25">
        <v>17</v>
      </c>
      <c r="AT13" s="25">
        <v>3</v>
      </c>
      <c r="AU13" s="25">
        <v>0</v>
      </c>
      <c r="AV13" s="25">
        <v>0</v>
      </c>
      <c r="AW13" s="25">
        <v>2</v>
      </c>
      <c r="AX13" s="25">
        <v>0</v>
      </c>
      <c r="AY13" s="25">
        <v>0</v>
      </c>
      <c r="AZ13" s="25">
        <v>1</v>
      </c>
      <c r="BA13" s="25">
        <v>0.5</v>
      </c>
      <c r="BB13" s="25">
        <v>10</v>
      </c>
      <c r="BC13" s="25">
        <v>41</v>
      </c>
      <c r="BD13" s="25">
        <v>4</v>
      </c>
      <c r="BE13" s="25">
        <v>0</v>
      </c>
      <c r="BF13" s="25">
        <v>33.5</v>
      </c>
      <c r="BG13" s="25">
        <v>0</v>
      </c>
      <c r="BH13" s="25">
        <v>12</v>
      </c>
      <c r="BI13" s="25">
        <v>0</v>
      </c>
      <c r="BJ13" s="25">
        <v>17.5</v>
      </c>
      <c r="BK13" s="25">
        <v>106.5</v>
      </c>
      <c r="BL13" s="25">
        <v>3</v>
      </c>
      <c r="BM13" s="25">
        <v>18.5</v>
      </c>
      <c r="BN13" s="25">
        <v>45.5</v>
      </c>
      <c r="BO13" s="25">
        <v>3</v>
      </c>
      <c r="BP13" s="25">
        <v>0</v>
      </c>
      <c r="BQ13" s="25">
        <v>2.5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245.5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4</v>
      </c>
      <c r="CM13" s="25">
        <v>0</v>
      </c>
      <c r="CN13" s="25">
        <v>248</v>
      </c>
      <c r="CO13" s="25">
        <v>70.5</v>
      </c>
      <c r="CP13" s="25">
        <v>5</v>
      </c>
      <c r="CQ13" s="25">
        <v>0</v>
      </c>
      <c r="CR13" s="25">
        <v>0</v>
      </c>
      <c r="CS13" s="25">
        <v>0</v>
      </c>
      <c r="CT13" s="25">
        <v>0</v>
      </c>
      <c r="CU13" s="25">
        <v>2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44.5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1.5</v>
      </c>
      <c r="DO13" s="25">
        <v>0</v>
      </c>
      <c r="DP13" s="25">
        <v>0</v>
      </c>
      <c r="DQ13" s="25">
        <v>1</v>
      </c>
      <c r="DR13" s="25">
        <v>0</v>
      </c>
      <c r="DS13" s="25">
        <v>0</v>
      </c>
      <c r="DT13" s="25">
        <v>0</v>
      </c>
      <c r="DU13" s="25">
        <v>0</v>
      </c>
      <c r="DV13" s="25">
        <v>0</v>
      </c>
      <c r="DW13" s="25">
        <v>0</v>
      </c>
      <c r="DX13" s="25">
        <v>0</v>
      </c>
      <c r="DY13" s="25">
        <v>0</v>
      </c>
      <c r="DZ13" s="25">
        <v>1</v>
      </c>
      <c r="EA13" s="25">
        <v>0</v>
      </c>
      <c r="EB13" s="25">
        <v>0</v>
      </c>
      <c r="EC13" s="25">
        <v>0</v>
      </c>
      <c r="ED13" s="25">
        <v>0</v>
      </c>
      <c r="EE13" s="25">
        <v>0</v>
      </c>
      <c r="EF13" s="25">
        <v>2</v>
      </c>
      <c r="EG13" s="25">
        <v>0</v>
      </c>
      <c r="EH13" s="25">
        <v>0</v>
      </c>
      <c r="EI13" s="25">
        <v>24.5</v>
      </c>
      <c r="EJ13" s="25">
        <v>28</v>
      </c>
      <c r="EK13" s="25">
        <v>0</v>
      </c>
      <c r="EL13" s="25">
        <v>0</v>
      </c>
      <c r="EM13" s="25">
        <v>0</v>
      </c>
      <c r="EN13" s="25">
        <v>0</v>
      </c>
      <c r="EO13" s="25">
        <v>0</v>
      </c>
      <c r="EP13" s="25">
        <v>0</v>
      </c>
      <c r="EQ13" s="25">
        <v>2</v>
      </c>
      <c r="ER13" s="25">
        <v>2</v>
      </c>
      <c r="ES13" s="25">
        <v>0</v>
      </c>
      <c r="ET13" s="25">
        <v>0</v>
      </c>
      <c r="EU13" s="25">
        <v>0</v>
      </c>
      <c r="EV13" s="25">
        <v>0</v>
      </c>
      <c r="EW13" s="25">
        <v>0</v>
      </c>
      <c r="EX13" s="25">
        <v>0</v>
      </c>
      <c r="EY13" s="25">
        <v>0</v>
      </c>
      <c r="EZ13" s="25">
        <v>0</v>
      </c>
      <c r="FA13" s="25">
        <v>12</v>
      </c>
      <c r="FB13" s="25">
        <v>0</v>
      </c>
      <c r="FC13" s="25">
        <v>4</v>
      </c>
      <c r="FD13" s="25">
        <v>0</v>
      </c>
      <c r="FE13" s="25">
        <v>0</v>
      </c>
      <c r="FF13" s="25">
        <v>0</v>
      </c>
      <c r="FG13" s="25">
        <v>0</v>
      </c>
      <c r="FH13" s="25">
        <v>0</v>
      </c>
      <c r="FI13" s="25">
        <v>0</v>
      </c>
      <c r="FJ13" s="25">
        <v>0</v>
      </c>
      <c r="FK13" s="25">
        <v>0</v>
      </c>
      <c r="FL13" s="25">
        <v>0</v>
      </c>
      <c r="FM13" s="25">
        <v>0</v>
      </c>
      <c r="FN13" s="25">
        <v>28.5</v>
      </c>
      <c r="FO13" s="25">
        <v>2</v>
      </c>
      <c r="FP13" s="25">
        <v>0</v>
      </c>
      <c r="FQ13" s="25">
        <v>0</v>
      </c>
      <c r="FR13" s="25">
        <v>0</v>
      </c>
      <c r="FS13" s="25">
        <v>0</v>
      </c>
      <c r="FT13" s="25">
        <v>0</v>
      </c>
      <c r="FU13" s="25">
        <v>0</v>
      </c>
      <c r="FV13" s="25">
        <v>1</v>
      </c>
      <c r="FW13" s="25">
        <v>2</v>
      </c>
      <c r="FX13" s="25">
        <v>0</v>
      </c>
      <c r="FY13" s="25"/>
      <c r="FZ13" s="18">
        <f t="shared" si="0"/>
        <v>2207.5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x14ac:dyDescent="0.35">
      <c r="A14" s="6" t="s">
        <v>441</v>
      </c>
      <c r="B14" s="7" t="s">
        <v>442</v>
      </c>
      <c r="C14" s="25">
        <v>0</v>
      </c>
      <c r="D14" s="25">
        <v>1.5</v>
      </c>
      <c r="E14" s="25">
        <v>0</v>
      </c>
      <c r="F14" s="25">
        <v>4</v>
      </c>
      <c r="G14" s="25">
        <v>0</v>
      </c>
      <c r="H14" s="25">
        <v>0</v>
      </c>
      <c r="I14" s="25">
        <v>1</v>
      </c>
      <c r="J14" s="25">
        <v>0</v>
      </c>
      <c r="K14" s="25">
        <v>0</v>
      </c>
      <c r="L14" s="25">
        <v>0</v>
      </c>
      <c r="M14" s="25">
        <v>0</v>
      </c>
      <c r="N14" s="25">
        <v>5</v>
      </c>
      <c r="O14" s="25">
        <v>2</v>
      </c>
      <c r="P14" s="25">
        <v>0</v>
      </c>
      <c r="Q14" s="25">
        <v>7.5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3.5</v>
      </c>
      <c r="AB14" s="25">
        <v>1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8</v>
      </c>
      <c r="AQ14" s="25">
        <v>0.5</v>
      </c>
      <c r="AR14" s="25">
        <v>2</v>
      </c>
      <c r="AS14" s="25">
        <v>0</v>
      </c>
      <c r="AT14" s="25">
        <v>1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4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2.5</v>
      </c>
      <c r="BL14" s="25">
        <v>1.5</v>
      </c>
      <c r="BM14" s="25">
        <v>0</v>
      </c>
      <c r="BN14" s="25">
        <v>3</v>
      </c>
      <c r="BO14" s="25">
        <v>0</v>
      </c>
      <c r="BP14" s="25">
        <v>0</v>
      </c>
      <c r="BQ14" s="25">
        <v>0.5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3</v>
      </c>
      <c r="BZ14" s="25">
        <v>0</v>
      </c>
      <c r="CA14" s="25">
        <v>0</v>
      </c>
      <c r="CB14" s="25">
        <v>1.5</v>
      </c>
      <c r="CC14" s="25">
        <v>0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1</v>
      </c>
      <c r="CK14" s="25">
        <v>0</v>
      </c>
      <c r="CL14" s="25">
        <v>0</v>
      </c>
      <c r="CM14" s="25">
        <v>0</v>
      </c>
      <c r="CN14" s="25">
        <v>5</v>
      </c>
      <c r="CO14" s="25">
        <v>2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4</v>
      </c>
      <c r="DG14" s="25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25">
        <v>1</v>
      </c>
      <c r="DP14" s="25">
        <v>0</v>
      </c>
      <c r="DQ14" s="25">
        <v>0</v>
      </c>
      <c r="DR14" s="25">
        <v>0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25">
        <v>0</v>
      </c>
      <c r="EA14" s="25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25">
        <v>2</v>
      </c>
      <c r="EJ14" s="25">
        <v>1</v>
      </c>
      <c r="EK14" s="25">
        <v>0</v>
      </c>
      <c r="EL14" s="25">
        <v>0</v>
      </c>
      <c r="EM14" s="25">
        <v>0</v>
      </c>
      <c r="EN14" s="25">
        <v>0</v>
      </c>
      <c r="EO14" s="25">
        <v>0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25">
        <v>0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25">
        <v>0</v>
      </c>
      <c r="FD14" s="25">
        <v>0</v>
      </c>
      <c r="FE14" s="25">
        <v>0</v>
      </c>
      <c r="FF14" s="25">
        <v>0</v>
      </c>
      <c r="FG14" s="25">
        <v>0</v>
      </c>
      <c r="FH14" s="25">
        <v>0</v>
      </c>
      <c r="FI14" s="25">
        <v>0</v>
      </c>
      <c r="FJ14" s="25">
        <v>0</v>
      </c>
      <c r="FK14" s="25">
        <v>0</v>
      </c>
      <c r="FL14" s="25">
        <v>0</v>
      </c>
      <c r="FM14" s="25">
        <v>0</v>
      </c>
      <c r="FN14" s="25">
        <v>0</v>
      </c>
      <c r="FO14" s="25">
        <v>0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25">
        <v>0</v>
      </c>
      <c r="FX14" s="25">
        <v>0</v>
      </c>
      <c r="FY14" s="25">
        <v>0</v>
      </c>
      <c r="FZ14" s="18">
        <f>SUM(C14:FY14)</f>
        <v>69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x14ac:dyDescent="0.35">
      <c r="A15" s="6" t="s">
        <v>443</v>
      </c>
      <c r="B15" s="7" t="s">
        <v>444</v>
      </c>
      <c r="C15" s="24">
        <v>1</v>
      </c>
      <c r="D15" s="25">
        <v>7.5</v>
      </c>
      <c r="E15" s="25">
        <v>0</v>
      </c>
      <c r="F15" s="25">
        <v>3</v>
      </c>
      <c r="G15" s="25">
        <v>2</v>
      </c>
      <c r="H15" s="25">
        <v>2</v>
      </c>
      <c r="I15" s="25">
        <v>12.5</v>
      </c>
      <c r="J15" s="25">
        <v>0</v>
      </c>
      <c r="K15" s="25">
        <v>0</v>
      </c>
      <c r="L15" s="25">
        <v>23</v>
      </c>
      <c r="M15" s="25">
        <v>5</v>
      </c>
      <c r="N15" s="25">
        <v>140</v>
      </c>
      <c r="O15" s="25">
        <v>60</v>
      </c>
      <c r="P15" s="25">
        <v>0</v>
      </c>
      <c r="Q15" s="25">
        <v>143.5</v>
      </c>
      <c r="R15" s="25">
        <v>2</v>
      </c>
      <c r="S15" s="25">
        <v>0</v>
      </c>
      <c r="T15" s="25">
        <v>0</v>
      </c>
      <c r="U15" s="25">
        <v>0</v>
      </c>
      <c r="V15" s="25">
        <v>0</v>
      </c>
      <c r="W15" s="25">
        <v>1</v>
      </c>
      <c r="X15" s="25">
        <v>0</v>
      </c>
      <c r="Y15" s="25">
        <v>0</v>
      </c>
      <c r="Z15" s="25">
        <v>1</v>
      </c>
      <c r="AA15" s="25">
        <v>15</v>
      </c>
      <c r="AB15" s="25">
        <v>50</v>
      </c>
      <c r="AC15" s="25">
        <v>0</v>
      </c>
      <c r="AD15" s="25">
        <v>2</v>
      </c>
      <c r="AE15" s="25">
        <v>0</v>
      </c>
      <c r="AF15" s="25">
        <v>0</v>
      </c>
      <c r="AG15" s="25">
        <v>2.5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4</v>
      </c>
      <c r="AP15" s="25">
        <v>197.5</v>
      </c>
      <c r="AQ15" s="25">
        <v>1</v>
      </c>
      <c r="AR15" s="25">
        <v>65</v>
      </c>
      <c r="AS15" s="25">
        <v>20</v>
      </c>
      <c r="AT15" s="25">
        <v>5</v>
      </c>
      <c r="AU15" s="25">
        <v>0</v>
      </c>
      <c r="AV15" s="25">
        <v>0</v>
      </c>
      <c r="AW15" s="25">
        <v>1</v>
      </c>
      <c r="AX15" s="25">
        <v>0</v>
      </c>
      <c r="AY15" s="25">
        <v>4</v>
      </c>
      <c r="AZ15" s="25">
        <v>0</v>
      </c>
      <c r="BA15" s="25">
        <v>7</v>
      </c>
      <c r="BB15" s="25">
        <v>14</v>
      </c>
      <c r="BC15" s="25">
        <v>23</v>
      </c>
      <c r="BD15" s="25">
        <v>5</v>
      </c>
      <c r="BE15" s="25">
        <v>0</v>
      </c>
      <c r="BF15" s="25">
        <v>35</v>
      </c>
      <c r="BG15" s="25">
        <v>0</v>
      </c>
      <c r="BH15" s="25">
        <v>13.5</v>
      </c>
      <c r="BI15" s="25">
        <v>0</v>
      </c>
      <c r="BJ15" s="25">
        <v>22</v>
      </c>
      <c r="BK15" s="25">
        <v>110</v>
      </c>
      <c r="BL15" s="25">
        <v>6</v>
      </c>
      <c r="BM15" s="25">
        <v>4</v>
      </c>
      <c r="BN15" s="25">
        <v>43.5</v>
      </c>
      <c r="BO15" s="25">
        <v>2.5</v>
      </c>
      <c r="BP15" s="25">
        <v>0</v>
      </c>
      <c r="BQ15" s="25">
        <v>1.5</v>
      </c>
      <c r="BR15" s="25">
        <v>0</v>
      </c>
      <c r="BS15" s="25">
        <v>0</v>
      </c>
      <c r="BT15" s="25">
        <v>1</v>
      </c>
      <c r="BU15" s="25">
        <v>1</v>
      </c>
      <c r="BV15" s="25">
        <v>0</v>
      </c>
      <c r="BW15" s="25">
        <v>0</v>
      </c>
      <c r="BX15" s="25">
        <v>0</v>
      </c>
      <c r="BY15" s="25">
        <v>0</v>
      </c>
      <c r="BZ15" s="25">
        <v>0</v>
      </c>
      <c r="CA15" s="25">
        <v>0</v>
      </c>
      <c r="CB15" s="25">
        <v>206</v>
      </c>
      <c r="CC15" s="25">
        <v>0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2</v>
      </c>
      <c r="CK15" s="25">
        <v>0</v>
      </c>
      <c r="CL15" s="25">
        <v>3</v>
      </c>
      <c r="CM15" s="25">
        <v>1</v>
      </c>
      <c r="CN15" s="25">
        <v>174.5</v>
      </c>
      <c r="CO15" s="25">
        <v>73</v>
      </c>
      <c r="CP15" s="25">
        <v>5</v>
      </c>
      <c r="CQ15" s="25">
        <v>2</v>
      </c>
      <c r="CR15" s="25">
        <v>0</v>
      </c>
      <c r="CS15" s="25">
        <v>0</v>
      </c>
      <c r="CT15" s="25">
        <v>0</v>
      </c>
      <c r="CU15" s="25">
        <v>1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30.5</v>
      </c>
      <c r="DG15" s="25">
        <v>0</v>
      </c>
      <c r="DH15" s="25">
        <v>0</v>
      </c>
      <c r="DI15" s="25">
        <v>4.5</v>
      </c>
      <c r="DJ15" s="25">
        <v>0</v>
      </c>
      <c r="DK15" s="25">
        <v>0</v>
      </c>
      <c r="DL15" s="25">
        <v>6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  <c r="DR15" s="25">
        <v>0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25">
        <v>2</v>
      </c>
      <c r="EA15" s="25">
        <v>2</v>
      </c>
      <c r="EB15" s="25">
        <v>0</v>
      </c>
      <c r="EC15" s="25">
        <v>1</v>
      </c>
      <c r="ED15" s="25">
        <v>0</v>
      </c>
      <c r="EE15" s="25">
        <v>0</v>
      </c>
      <c r="EF15" s="25">
        <v>2</v>
      </c>
      <c r="EG15" s="25">
        <v>1</v>
      </c>
      <c r="EH15" s="25">
        <v>1</v>
      </c>
      <c r="EI15" s="25">
        <v>12.5</v>
      </c>
      <c r="EJ15" s="25">
        <v>31</v>
      </c>
      <c r="EK15" s="25">
        <v>0</v>
      </c>
      <c r="EL15" s="25">
        <v>0</v>
      </c>
      <c r="EM15" s="25">
        <v>1</v>
      </c>
      <c r="EN15" s="25">
        <v>0</v>
      </c>
      <c r="EO15" s="25">
        <v>0</v>
      </c>
      <c r="EP15" s="25">
        <v>0</v>
      </c>
      <c r="EQ15" s="25">
        <v>0</v>
      </c>
      <c r="ER15" s="25">
        <v>0</v>
      </c>
      <c r="ES15" s="25">
        <v>0</v>
      </c>
      <c r="ET15" s="25">
        <v>0</v>
      </c>
      <c r="EU15" s="25">
        <v>2</v>
      </c>
      <c r="EV15" s="25">
        <v>5</v>
      </c>
      <c r="EW15" s="25">
        <v>0</v>
      </c>
      <c r="EX15" s="25">
        <v>0</v>
      </c>
      <c r="EY15" s="25">
        <v>0</v>
      </c>
      <c r="EZ15" s="25">
        <v>0</v>
      </c>
      <c r="FA15" s="25">
        <v>8</v>
      </c>
      <c r="FB15" s="25">
        <v>0</v>
      </c>
      <c r="FC15" s="25">
        <v>8</v>
      </c>
      <c r="FD15" s="25">
        <v>1</v>
      </c>
      <c r="FE15" s="25">
        <v>0</v>
      </c>
      <c r="FF15" s="25">
        <v>0</v>
      </c>
      <c r="FG15" s="25">
        <v>0</v>
      </c>
      <c r="FH15" s="25">
        <v>0</v>
      </c>
      <c r="FI15" s="25">
        <v>0</v>
      </c>
      <c r="FJ15" s="25">
        <v>0</v>
      </c>
      <c r="FK15" s="25">
        <v>0</v>
      </c>
      <c r="FL15" s="25">
        <v>0</v>
      </c>
      <c r="FM15" s="25">
        <v>5</v>
      </c>
      <c r="FN15" s="25">
        <v>4.5</v>
      </c>
      <c r="FO15" s="25">
        <v>0</v>
      </c>
      <c r="FP15" s="25">
        <v>0</v>
      </c>
      <c r="FQ15" s="25">
        <v>0</v>
      </c>
      <c r="FR15" s="25">
        <v>0</v>
      </c>
      <c r="FS15" s="25">
        <v>0</v>
      </c>
      <c r="FT15" s="25">
        <v>0</v>
      </c>
      <c r="FU15" s="25">
        <v>0</v>
      </c>
      <c r="FV15" s="25">
        <v>1</v>
      </c>
      <c r="FW15" s="25">
        <v>0</v>
      </c>
      <c r="FX15" s="25">
        <v>0</v>
      </c>
      <c r="FY15" s="25"/>
      <c r="FZ15" s="18">
        <f>SUM(C15:FY15)</f>
        <v>1656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x14ac:dyDescent="0.35">
      <c r="A16" s="6" t="s">
        <v>445</v>
      </c>
      <c r="B16" s="7" t="s">
        <v>446</v>
      </c>
      <c r="C16" s="18">
        <f>ROUND(C11-C12-C13-C15,1)</f>
        <v>6403.5</v>
      </c>
      <c r="D16" s="18">
        <f t="shared" ref="D16:BO16" si="4">ROUND(D11-D12-D13-D15,1)</f>
        <v>32692</v>
      </c>
      <c r="E16" s="18">
        <f t="shared" si="4"/>
        <v>4867</v>
      </c>
      <c r="F16" s="18">
        <f t="shared" si="4"/>
        <v>21049.5</v>
      </c>
      <c r="G16" s="18">
        <f t="shared" si="4"/>
        <v>1707</v>
      </c>
      <c r="H16" s="18">
        <f t="shared" si="4"/>
        <v>1087</v>
      </c>
      <c r="I16" s="18">
        <f t="shared" si="4"/>
        <v>7223.5</v>
      </c>
      <c r="J16" s="18">
        <f t="shared" si="4"/>
        <v>2024</v>
      </c>
      <c r="K16" s="18">
        <f t="shared" si="4"/>
        <v>243.5</v>
      </c>
      <c r="L16" s="18">
        <f t="shared" si="4"/>
        <v>2064</v>
      </c>
      <c r="M16" s="18">
        <f t="shared" si="4"/>
        <v>861</v>
      </c>
      <c r="N16" s="18">
        <f t="shared" si="4"/>
        <v>49867</v>
      </c>
      <c r="O16" s="18">
        <f t="shared" si="4"/>
        <v>12523.5</v>
      </c>
      <c r="P16" s="18">
        <f t="shared" si="4"/>
        <v>303</v>
      </c>
      <c r="Q16" s="18">
        <f t="shared" si="4"/>
        <v>36866.5</v>
      </c>
      <c r="R16" s="18">
        <f t="shared" si="4"/>
        <v>465.5</v>
      </c>
      <c r="S16" s="18">
        <f t="shared" si="4"/>
        <v>1535</v>
      </c>
      <c r="T16" s="18">
        <f t="shared" si="4"/>
        <v>158</v>
      </c>
      <c r="U16" s="18">
        <f t="shared" si="4"/>
        <v>57</v>
      </c>
      <c r="V16" s="18">
        <f t="shared" si="4"/>
        <v>245.5</v>
      </c>
      <c r="W16" s="18">
        <f t="shared" si="4"/>
        <v>48.5</v>
      </c>
      <c r="X16" s="18">
        <f t="shared" si="4"/>
        <v>36.5</v>
      </c>
      <c r="Y16" s="18">
        <f t="shared" si="4"/>
        <v>404</v>
      </c>
      <c r="Z16" s="18">
        <f t="shared" si="4"/>
        <v>230</v>
      </c>
      <c r="AA16" s="18">
        <f t="shared" si="4"/>
        <v>30243.5</v>
      </c>
      <c r="AB16" s="18">
        <f t="shared" si="4"/>
        <v>26735</v>
      </c>
      <c r="AC16" s="18">
        <f t="shared" si="4"/>
        <v>864</v>
      </c>
      <c r="AD16" s="18">
        <f t="shared" si="4"/>
        <v>1267.5</v>
      </c>
      <c r="AE16" s="18">
        <f t="shared" si="4"/>
        <v>97</v>
      </c>
      <c r="AF16" s="18">
        <f t="shared" si="4"/>
        <v>164.5</v>
      </c>
      <c r="AG16" s="18">
        <f t="shared" si="4"/>
        <v>586.5</v>
      </c>
      <c r="AH16" s="18">
        <f t="shared" si="4"/>
        <v>927</v>
      </c>
      <c r="AI16" s="18">
        <f t="shared" si="4"/>
        <v>353</v>
      </c>
      <c r="AJ16" s="18">
        <f t="shared" si="4"/>
        <v>176</v>
      </c>
      <c r="AK16" s="18">
        <f t="shared" si="4"/>
        <v>163</v>
      </c>
      <c r="AL16" s="18">
        <f t="shared" si="4"/>
        <v>286</v>
      </c>
      <c r="AM16" s="18">
        <f t="shared" si="4"/>
        <v>331</v>
      </c>
      <c r="AN16" s="18">
        <f t="shared" si="4"/>
        <v>271.5</v>
      </c>
      <c r="AO16" s="18">
        <f t="shared" si="4"/>
        <v>3763</v>
      </c>
      <c r="AP16" s="18">
        <f t="shared" si="4"/>
        <v>84199</v>
      </c>
      <c r="AQ16" s="18">
        <f t="shared" si="4"/>
        <v>241.5</v>
      </c>
      <c r="AR16" s="18">
        <f t="shared" si="4"/>
        <v>57812.5</v>
      </c>
      <c r="AS16" s="18">
        <f t="shared" si="4"/>
        <v>6012</v>
      </c>
      <c r="AT16" s="18">
        <f t="shared" si="4"/>
        <v>2335.5</v>
      </c>
      <c r="AU16" s="18">
        <f t="shared" si="4"/>
        <v>250</v>
      </c>
      <c r="AV16" s="18">
        <f t="shared" si="4"/>
        <v>299</v>
      </c>
      <c r="AW16" s="18">
        <f t="shared" si="4"/>
        <v>249</v>
      </c>
      <c r="AX16" s="18">
        <f t="shared" si="4"/>
        <v>73</v>
      </c>
      <c r="AY16" s="18">
        <f t="shared" si="4"/>
        <v>388</v>
      </c>
      <c r="AZ16" s="18">
        <f t="shared" si="4"/>
        <v>11891</v>
      </c>
      <c r="BA16" s="18">
        <f t="shared" si="4"/>
        <v>8660</v>
      </c>
      <c r="BB16" s="18">
        <f t="shared" si="4"/>
        <v>7385</v>
      </c>
      <c r="BC16" s="18">
        <f t="shared" si="4"/>
        <v>21420</v>
      </c>
      <c r="BD16" s="18">
        <f t="shared" si="4"/>
        <v>3593.5</v>
      </c>
      <c r="BE16" s="18">
        <f t="shared" si="4"/>
        <v>1113</v>
      </c>
      <c r="BF16" s="18">
        <f t="shared" si="4"/>
        <v>24195</v>
      </c>
      <c r="BG16" s="18">
        <f t="shared" si="4"/>
        <v>921.5</v>
      </c>
      <c r="BH16" s="18">
        <f t="shared" si="4"/>
        <v>515.5</v>
      </c>
      <c r="BI16" s="18">
        <f t="shared" si="4"/>
        <v>251</v>
      </c>
      <c r="BJ16" s="18">
        <f t="shared" si="4"/>
        <v>6176.5</v>
      </c>
      <c r="BK16" s="18">
        <f t="shared" si="4"/>
        <v>20931</v>
      </c>
      <c r="BL16" s="18">
        <f t="shared" si="4"/>
        <v>58.5</v>
      </c>
      <c r="BM16" s="18">
        <f t="shared" si="4"/>
        <v>327.5</v>
      </c>
      <c r="BN16" s="18">
        <f t="shared" si="4"/>
        <v>2975</v>
      </c>
      <c r="BO16" s="18">
        <f t="shared" si="4"/>
        <v>1187.5</v>
      </c>
      <c r="BP16" s="18">
        <f t="shared" ref="BP16:EA16" si="5">ROUND(BP11-BP12-BP13-BP15,1)</f>
        <v>144</v>
      </c>
      <c r="BQ16" s="18">
        <f t="shared" si="5"/>
        <v>5630.5</v>
      </c>
      <c r="BR16" s="18">
        <f t="shared" si="5"/>
        <v>4471</v>
      </c>
      <c r="BS16" s="18">
        <f t="shared" si="5"/>
        <v>1151</v>
      </c>
      <c r="BT16" s="18">
        <f t="shared" si="5"/>
        <v>354.5</v>
      </c>
      <c r="BU16" s="18">
        <f t="shared" si="5"/>
        <v>382</v>
      </c>
      <c r="BV16" s="18">
        <f t="shared" si="5"/>
        <v>1247.5</v>
      </c>
      <c r="BW16" s="18">
        <f t="shared" si="5"/>
        <v>2017</v>
      </c>
      <c r="BX16" s="18">
        <f t="shared" si="5"/>
        <v>67</v>
      </c>
      <c r="BY16" s="18">
        <f t="shared" si="5"/>
        <v>404</v>
      </c>
      <c r="BZ16" s="18">
        <f t="shared" si="5"/>
        <v>224</v>
      </c>
      <c r="CA16" s="18">
        <f t="shared" si="5"/>
        <v>130</v>
      </c>
      <c r="CB16" s="18">
        <f t="shared" si="5"/>
        <v>70261</v>
      </c>
      <c r="CC16" s="18">
        <f t="shared" si="5"/>
        <v>190</v>
      </c>
      <c r="CD16" s="18">
        <f t="shared" si="5"/>
        <v>27</v>
      </c>
      <c r="CE16" s="18">
        <f t="shared" si="5"/>
        <v>158.5</v>
      </c>
      <c r="CF16" s="18">
        <f t="shared" si="5"/>
        <v>92</v>
      </c>
      <c r="CG16" s="18">
        <f t="shared" si="5"/>
        <v>195.5</v>
      </c>
      <c r="CH16" s="18">
        <f t="shared" si="5"/>
        <v>90</v>
      </c>
      <c r="CI16" s="18">
        <f t="shared" si="5"/>
        <v>662</v>
      </c>
      <c r="CJ16" s="18">
        <f t="shared" si="5"/>
        <v>860.5</v>
      </c>
      <c r="CK16" s="18">
        <f t="shared" si="5"/>
        <v>4231.5</v>
      </c>
      <c r="CL16" s="18">
        <f t="shared" si="5"/>
        <v>1166</v>
      </c>
      <c r="CM16" s="18">
        <f t="shared" si="5"/>
        <v>657</v>
      </c>
      <c r="CN16" s="18">
        <f t="shared" si="5"/>
        <v>27846</v>
      </c>
      <c r="CO16" s="18">
        <f t="shared" si="5"/>
        <v>13933.5</v>
      </c>
      <c r="CP16" s="18">
        <f t="shared" si="5"/>
        <v>864.5</v>
      </c>
      <c r="CQ16" s="18">
        <f t="shared" si="5"/>
        <v>761</v>
      </c>
      <c r="CR16" s="18">
        <f t="shared" si="5"/>
        <v>199.5</v>
      </c>
      <c r="CS16" s="18">
        <f t="shared" si="5"/>
        <v>270</v>
      </c>
      <c r="CT16" s="18">
        <f t="shared" si="5"/>
        <v>115</v>
      </c>
      <c r="CU16" s="18">
        <f t="shared" si="5"/>
        <v>66</v>
      </c>
      <c r="CV16" s="18">
        <f t="shared" si="5"/>
        <v>22</v>
      </c>
      <c r="CW16" s="18">
        <f t="shared" si="5"/>
        <v>204</v>
      </c>
      <c r="CX16" s="18">
        <f t="shared" si="5"/>
        <v>450.5</v>
      </c>
      <c r="CY16" s="18">
        <f t="shared" si="5"/>
        <v>26.5</v>
      </c>
      <c r="CZ16" s="18">
        <f t="shared" si="5"/>
        <v>1773</v>
      </c>
      <c r="DA16" s="18">
        <f t="shared" si="5"/>
        <v>197.5</v>
      </c>
      <c r="DB16" s="18">
        <f t="shared" si="5"/>
        <v>314</v>
      </c>
      <c r="DC16" s="18">
        <f t="shared" si="5"/>
        <v>183</v>
      </c>
      <c r="DD16" s="18">
        <f t="shared" si="5"/>
        <v>170</v>
      </c>
      <c r="DE16" s="18">
        <f t="shared" si="5"/>
        <v>280.5</v>
      </c>
      <c r="DF16" s="18">
        <f t="shared" si="5"/>
        <v>18870</v>
      </c>
      <c r="DG16" s="18">
        <f t="shared" si="5"/>
        <v>92</v>
      </c>
      <c r="DH16" s="18">
        <f t="shared" si="5"/>
        <v>1689</v>
      </c>
      <c r="DI16" s="18">
        <f t="shared" si="5"/>
        <v>2303.5</v>
      </c>
      <c r="DJ16" s="18">
        <f t="shared" si="5"/>
        <v>598</v>
      </c>
      <c r="DK16" s="18">
        <f t="shared" si="5"/>
        <v>475</v>
      </c>
      <c r="DL16" s="18">
        <f t="shared" si="5"/>
        <v>5665</v>
      </c>
      <c r="DM16" s="18">
        <f t="shared" si="5"/>
        <v>228</v>
      </c>
      <c r="DN16" s="18">
        <f t="shared" si="5"/>
        <v>1275.5</v>
      </c>
      <c r="DO16" s="18">
        <f t="shared" si="5"/>
        <v>3255.5</v>
      </c>
      <c r="DP16" s="18">
        <f t="shared" si="5"/>
        <v>198</v>
      </c>
      <c r="DQ16" s="18">
        <f t="shared" si="5"/>
        <v>843</v>
      </c>
      <c r="DR16" s="18">
        <f t="shared" si="5"/>
        <v>1280.5</v>
      </c>
      <c r="DS16" s="18">
        <f t="shared" si="5"/>
        <v>554</v>
      </c>
      <c r="DT16" s="18">
        <f t="shared" si="5"/>
        <v>174</v>
      </c>
      <c r="DU16" s="18">
        <f t="shared" si="5"/>
        <v>342</v>
      </c>
      <c r="DV16" s="18">
        <f t="shared" si="5"/>
        <v>200.5</v>
      </c>
      <c r="DW16" s="18">
        <f t="shared" si="5"/>
        <v>289.5</v>
      </c>
      <c r="DX16" s="18">
        <f t="shared" si="5"/>
        <v>166</v>
      </c>
      <c r="DY16" s="18">
        <f t="shared" si="5"/>
        <v>287</v>
      </c>
      <c r="DZ16" s="18">
        <f t="shared" si="5"/>
        <v>632</v>
      </c>
      <c r="EA16" s="18">
        <f t="shared" si="5"/>
        <v>494</v>
      </c>
      <c r="EB16" s="18">
        <f t="shared" ref="EB16:FX16" si="6">ROUND(EB11-EB12-EB13-EB15,1)</f>
        <v>508.5</v>
      </c>
      <c r="EC16" s="18">
        <f t="shared" si="6"/>
        <v>265.5</v>
      </c>
      <c r="ED16" s="18">
        <f t="shared" si="6"/>
        <v>1551.5</v>
      </c>
      <c r="EE16" s="18">
        <f t="shared" si="6"/>
        <v>194</v>
      </c>
      <c r="EF16" s="18">
        <f t="shared" si="6"/>
        <v>1269</v>
      </c>
      <c r="EG16" s="18">
        <f t="shared" si="6"/>
        <v>256</v>
      </c>
      <c r="EH16" s="18">
        <f t="shared" si="6"/>
        <v>244</v>
      </c>
      <c r="EI16" s="18">
        <f t="shared" si="6"/>
        <v>13433.5</v>
      </c>
      <c r="EJ16" s="18">
        <f t="shared" si="6"/>
        <v>9771</v>
      </c>
      <c r="EK16" s="18">
        <f t="shared" si="6"/>
        <v>639.5</v>
      </c>
      <c r="EL16" s="18">
        <f t="shared" si="6"/>
        <v>457</v>
      </c>
      <c r="EM16" s="18">
        <f t="shared" si="6"/>
        <v>364</v>
      </c>
      <c r="EN16" s="18">
        <f t="shared" si="6"/>
        <v>882.5</v>
      </c>
      <c r="EO16" s="18">
        <f t="shared" si="6"/>
        <v>293</v>
      </c>
      <c r="EP16" s="18">
        <f t="shared" si="6"/>
        <v>417.5</v>
      </c>
      <c r="EQ16" s="18">
        <f t="shared" si="6"/>
        <v>2460</v>
      </c>
      <c r="ER16" s="18">
        <f t="shared" si="6"/>
        <v>297</v>
      </c>
      <c r="ES16" s="18">
        <f t="shared" si="6"/>
        <v>147.5</v>
      </c>
      <c r="ET16" s="18">
        <f t="shared" si="6"/>
        <v>193.5</v>
      </c>
      <c r="EU16" s="18">
        <f t="shared" si="6"/>
        <v>574</v>
      </c>
      <c r="EV16" s="18">
        <f t="shared" si="6"/>
        <v>67</v>
      </c>
      <c r="EW16" s="18">
        <f t="shared" si="6"/>
        <v>799</v>
      </c>
      <c r="EX16" s="18">
        <f t="shared" si="6"/>
        <v>170</v>
      </c>
      <c r="EY16" s="18">
        <f t="shared" si="6"/>
        <v>196.5</v>
      </c>
      <c r="EZ16" s="18">
        <f t="shared" si="6"/>
        <v>129</v>
      </c>
      <c r="FA16" s="18">
        <f t="shared" si="6"/>
        <v>3286</v>
      </c>
      <c r="FB16" s="18">
        <f t="shared" si="6"/>
        <v>276</v>
      </c>
      <c r="FC16" s="18">
        <f t="shared" si="6"/>
        <v>1676</v>
      </c>
      <c r="FD16" s="18">
        <f t="shared" si="6"/>
        <v>394</v>
      </c>
      <c r="FE16" s="18">
        <f t="shared" si="6"/>
        <v>75</v>
      </c>
      <c r="FF16" s="18">
        <f t="shared" si="6"/>
        <v>178</v>
      </c>
      <c r="FG16" s="18">
        <f t="shared" si="6"/>
        <v>117</v>
      </c>
      <c r="FH16" s="18">
        <f t="shared" si="6"/>
        <v>71</v>
      </c>
      <c r="FI16" s="18">
        <f t="shared" si="6"/>
        <v>1639.5</v>
      </c>
      <c r="FJ16" s="18">
        <f t="shared" si="6"/>
        <v>2009</v>
      </c>
      <c r="FK16" s="18">
        <f t="shared" si="6"/>
        <v>2481</v>
      </c>
      <c r="FL16" s="18">
        <f t="shared" si="6"/>
        <v>8455.5</v>
      </c>
      <c r="FM16" s="18">
        <f t="shared" si="6"/>
        <v>3905.5</v>
      </c>
      <c r="FN16" s="18">
        <f t="shared" si="6"/>
        <v>22088</v>
      </c>
      <c r="FO16" s="18">
        <f t="shared" si="6"/>
        <v>1111</v>
      </c>
      <c r="FP16" s="18">
        <f t="shared" si="6"/>
        <v>2307.5</v>
      </c>
      <c r="FQ16" s="18">
        <f t="shared" si="6"/>
        <v>974.5</v>
      </c>
      <c r="FR16" s="18">
        <f t="shared" si="6"/>
        <v>165.5</v>
      </c>
      <c r="FS16" s="18">
        <f t="shared" si="6"/>
        <v>151</v>
      </c>
      <c r="FT16" s="18">
        <f t="shared" si="6"/>
        <v>53</v>
      </c>
      <c r="FU16" s="18">
        <f t="shared" si="6"/>
        <v>759.5</v>
      </c>
      <c r="FV16" s="18">
        <f t="shared" si="6"/>
        <v>689.5</v>
      </c>
      <c r="FW16" s="18">
        <f t="shared" si="6"/>
        <v>134</v>
      </c>
      <c r="FX16" s="18">
        <f t="shared" si="6"/>
        <v>65</v>
      </c>
      <c r="FY16" s="18"/>
      <c r="FZ16" s="18">
        <f t="shared" si="0"/>
        <v>783695.5</v>
      </c>
      <c r="GA16" s="26">
        <v>781070.5</v>
      </c>
      <c r="GB16" s="18">
        <f>FZ16-GA16</f>
        <v>2625</v>
      </c>
      <c r="GC16" s="18"/>
      <c r="GD16" s="18"/>
      <c r="GE16" s="18"/>
      <c r="GF16" s="18"/>
      <c r="GG16" s="7"/>
      <c r="GH16" s="7"/>
      <c r="GI16" s="7"/>
      <c r="GJ16" s="7"/>
      <c r="GK16" s="7"/>
      <c r="GL16" s="7"/>
      <c r="GM16" s="7"/>
      <c r="GN16" s="27"/>
      <c r="GO16" s="27"/>
    </row>
    <row r="17" spans="1:256" x14ac:dyDescent="0.35">
      <c r="A17" s="6" t="s">
        <v>447</v>
      </c>
      <c r="B17" s="18" t="s">
        <v>448</v>
      </c>
      <c r="C17" s="28">
        <v>2982</v>
      </c>
      <c r="D17" s="28">
        <v>10498</v>
      </c>
      <c r="E17" s="28">
        <v>2569</v>
      </c>
      <c r="F17" s="28">
        <v>5802</v>
      </c>
      <c r="G17" s="28">
        <v>463</v>
      </c>
      <c r="H17" s="28">
        <v>256</v>
      </c>
      <c r="I17" s="28">
        <v>4200</v>
      </c>
      <c r="J17" s="28">
        <v>991</v>
      </c>
      <c r="K17" s="28">
        <v>94</v>
      </c>
      <c r="L17" s="28">
        <v>797</v>
      </c>
      <c r="M17" s="28">
        <v>381</v>
      </c>
      <c r="N17" s="28">
        <v>11225</v>
      </c>
      <c r="O17" s="28">
        <v>1769</v>
      </c>
      <c r="P17" s="28">
        <v>107</v>
      </c>
      <c r="Q17" s="28">
        <v>19601</v>
      </c>
      <c r="R17" s="28">
        <v>1107</v>
      </c>
      <c r="S17" s="28">
        <v>561</v>
      </c>
      <c r="T17" s="28">
        <v>48</v>
      </c>
      <c r="U17" s="28">
        <v>25</v>
      </c>
      <c r="V17" s="28">
        <v>113</v>
      </c>
      <c r="W17" s="28">
        <v>18</v>
      </c>
      <c r="X17" s="28">
        <v>14</v>
      </c>
      <c r="Y17" s="28">
        <v>274</v>
      </c>
      <c r="Z17" s="28">
        <v>55</v>
      </c>
      <c r="AA17" s="28">
        <v>6838</v>
      </c>
      <c r="AB17" s="28">
        <v>4267</v>
      </c>
      <c r="AC17" s="20">
        <v>194</v>
      </c>
      <c r="AD17" s="20">
        <v>346</v>
      </c>
      <c r="AE17" s="20">
        <v>44</v>
      </c>
      <c r="AF17" s="20">
        <v>61</v>
      </c>
      <c r="AG17" s="20">
        <v>75</v>
      </c>
      <c r="AH17" s="28">
        <v>322</v>
      </c>
      <c r="AI17" s="28">
        <v>127</v>
      </c>
      <c r="AJ17" s="28">
        <v>94</v>
      </c>
      <c r="AK17" s="28">
        <v>78</v>
      </c>
      <c r="AL17" s="28">
        <v>145</v>
      </c>
      <c r="AM17" s="28">
        <v>129</v>
      </c>
      <c r="AN17" s="28">
        <v>52</v>
      </c>
      <c r="AO17" s="28">
        <v>1233</v>
      </c>
      <c r="AP17" s="28">
        <v>32301</v>
      </c>
      <c r="AQ17" s="28">
        <v>91</v>
      </c>
      <c r="AR17" s="28">
        <v>6495</v>
      </c>
      <c r="AS17" s="28">
        <v>1530</v>
      </c>
      <c r="AT17" s="28">
        <v>315</v>
      </c>
      <c r="AU17" s="28">
        <v>53</v>
      </c>
      <c r="AV17" s="28">
        <v>104</v>
      </c>
      <c r="AW17" s="28">
        <v>56</v>
      </c>
      <c r="AX17" s="28">
        <v>22</v>
      </c>
      <c r="AY17" s="28">
        <v>122</v>
      </c>
      <c r="AZ17" s="28">
        <v>5285</v>
      </c>
      <c r="BA17" s="28">
        <v>2535</v>
      </c>
      <c r="BB17" s="28">
        <v>1948</v>
      </c>
      <c r="BC17" s="28">
        <v>9124</v>
      </c>
      <c r="BD17" s="28">
        <v>297</v>
      </c>
      <c r="BE17" s="28">
        <v>209</v>
      </c>
      <c r="BF17" s="28">
        <v>2456</v>
      </c>
      <c r="BG17" s="28">
        <v>269</v>
      </c>
      <c r="BH17" s="28">
        <v>78</v>
      </c>
      <c r="BI17" s="28">
        <v>108</v>
      </c>
      <c r="BJ17" s="28">
        <v>614</v>
      </c>
      <c r="BK17" s="28">
        <v>4874</v>
      </c>
      <c r="BL17" s="28">
        <v>12</v>
      </c>
      <c r="BM17" s="28">
        <v>117</v>
      </c>
      <c r="BN17" s="28">
        <v>926</v>
      </c>
      <c r="BO17" s="28">
        <v>304</v>
      </c>
      <c r="BP17" s="28">
        <v>43</v>
      </c>
      <c r="BQ17" s="28">
        <v>1424</v>
      </c>
      <c r="BR17" s="28">
        <v>1387</v>
      </c>
      <c r="BS17" s="28">
        <v>507</v>
      </c>
      <c r="BT17" s="28">
        <v>86</v>
      </c>
      <c r="BU17" s="28">
        <v>104</v>
      </c>
      <c r="BV17" s="28">
        <v>242</v>
      </c>
      <c r="BW17" s="28">
        <v>438</v>
      </c>
      <c r="BX17" s="28">
        <v>15</v>
      </c>
      <c r="BY17" s="28">
        <v>225</v>
      </c>
      <c r="BZ17" s="28">
        <v>94</v>
      </c>
      <c r="CA17" s="28">
        <v>26</v>
      </c>
      <c r="CB17" s="28">
        <v>12317</v>
      </c>
      <c r="CC17" s="28">
        <v>85</v>
      </c>
      <c r="CD17" s="28">
        <v>7</v>
      </c>
      <c r="CE17" s="28">
        <v>39</v>
      </c>
      <c r="CF17" s="28">
        <v>24</v>
      </c>
      <c r="CG17" s="28">
        <v>29</v>
      </c>
      <c r="CH17" s="28">
        <v>32</v>
      </c>
      <c r="CI17" s="28">
        <v>258</v>
      </c>
      <c r="CJ17" s="28">
        <v>317</v>
      </c>
      <c r="CK17" s="28">
        <v>1072</v>
      </c>
      <c r="CL17" s="28">
        <v>199</v>
      </c>
      <c r="CM17" s="28">
        <v>162</v>
      </c>
      <c r="CN17" s="28">
        <v>5977</v>
      </c>
      <c r="CO17" s="28">
        <v>2899</v>
      </c>
      <c r="CP17" s="20">
        <v>265</v>
      </c>
      <c r="CQ17" s="20">
        <v>363</v>
      </c>
      <c r="CR17" s="20">
        <v>48</v>
      </c>
      <c r="CS17" s="20">
        <v>67</v>
      </c>
      <c r="CT17" s="28">
        <v>62</v>
      </c>
      <c r="CU17" s="28">
        <v>127</v>
      </c>
      <c r="CV17" s="28">
        <v>3</v>
      </c>
      <c r="CW17" s="28">
        <v>74</v>
      </c>
      <c r="CX17" s="28">
        <v>144</v>
      </c>
      <c r="CY17" s="28">
        <v>6</v>
      </c>
      <c r="CZ17" s="28">
        <v>565</v>
      </c>
      <c r="DA17" s="28">
        <v>31</v>
      </c>
      <c r="DB17" s="28">
        <v>55</v>
      </c>
      <c r="DC17" s="28">
        <v>26</v>
      </c>
      <c r="DD17" s="28">
        <v>81</v>
      </c>
      <c r="DE17" s="28">
        <v>48</v>
      </c>
      <c r="DF17" s="28">
        <v>5833</v>
      </c>
      <c r="DG17" s="28">
        <v>23</v>
      </c>
      <c r="DH17" s="28">
        <v>633</v>
      </c>
      <c r="DI17" s="28">
        <v>730</v>
      </c>
      <c r="DJ17" s="28">
        <v>204</v>
      </c>
      <c r="DK17" s="28">
        <v>124</v>
      </c>
      <c r="DL17" s="28">
        <v>1916</v>
      </c>
      <c r="DM17" s="20">
        <v>77</v>
      </c>
      <c r="DN17" s="20">
        <v>544</v>
      </c>
      <c r="DO17" s="28">
        <v>1175</v>
      </c>
      <c r="DP17" s="28">
        <v>37</v>
      </c>
      <c r="DQ17" s="28">
        <v>165</v>
      </c>
      <c r="DR17" s="28">
        <v>611</v>
      </c>
      <c r="DS17" s="28">
        <v>281</v>
      </c>
      <c r="DT17" s="28">
        <v>83</v>
      </c>
      <c r="DU17" s="28">
        <v>125</v>
      </c>
      <c r="DV17" s="28">
        <v>45</v>
      </c>
      <c r="DW17" s="28">
        <v>97</v>
      </c>
      <c r="DX17" s="28">
        <v>33</v>
      </c>
      <c r="DY17" s="28">
        <v>40</v>
      </c>
      <c r="DZ17" s="28">
        <v>92</v>
      </c>
      <c r="EA17" s="28">
        <v>147</v>
      </c>
      <c r="EB17" s="20">
        <v>201</v>
      </c>
      <c r="EC17" s="20">
        <v>54</v>
      </c>
      <c r="ED17" s="20">
        <v>60</v>
      </c>
      <c r="EE17" s="28">
        <v>92</v>
      </c>
      <c r="EF17" s="28">
        <v>606</v>
      </c>
      <c r="EG17" s="28">
        <v>100</v>
      </c>
      <c r="EH17" s="28">
        <v>89</v>
      </c>
      <c r="EI17" s="28">
        <v>6489</v>
      </c>
      <c r="EJ17" s="28">
        <v>3203</v>
      </c>
      <c r="EK17" s="28">
        <v>145</v>
      </c>
      <c r="EL17" s="28">
        <v>127</v>
      </c>
      <c r="EM17" s="28">
        <v>106</v>
      </c>
      <c r="EN17" s="28">
        <v>382</v>
      </c>
      <c r="EO17" s="28">
        <v>91</v>
      </c>
      <c r="EP17" s="28">
        <v>63</v>
      </c>
      <c r="EQ17" s="28">
        <v>283</v>
      </c>
      <c r="ER17" s="28">
        <v>46</v>
      </c>
      <c r="ES17" s="28">
        <v>81</v>
      </c>
      <c r="ET17" s="28">
        <v>89</v>
      </c>
      <c r="EU17" s="28">
        <v>304</v>
      </c>
      <c r="EV17" s="28">
        <v>24</v>
      </c>
      <c r="EW17" s="28">
        <v>139</v>
      </c>
      <c r="EX17" s="28">
        <v>60</v>
      </c>
      <c r="EY17" s="28">
        <v>189</v>
      </c>
      <c r="EZ17" s="28">
        <v>40</v>
      </c>
      <c r="FA17" s="28">
        <v>781</v>
      </c>
      <c r="FB17" s="28">
        <v>122</v>
      </c>
      <c r="FC17" s="28">
        <v>290</v>
      </c>
      <c r="FD17" s="28">
        <v>111</v>
      </c>
      <c r="FE17" s="28">
        <v>32</v>
      </c>
      <c r="FF17" s="28">
        <v>57</v>
      </c>
      <c r="FG17" s="28">
        <v>28</v>
      </c>
      <c r="FH17" s="28">
        <v>17</v>
      </c>
      <c r="FI17" s="28">
        <v>503</v>
      </c>
      <c r="FJ17" s="28">
        <v>482</v>
      </c>
      <c r="FK17" s="28">
        <v>851</v>
      </c>
      <c r="FL17" s="28">
        <v>898</v>
      </c>
      <c r="FM17" s="28">
        <v>552</v>
      </c>
      <c r="FN17" s="28">
        <v>9717</v>
      </c>
      <c r="FO17" s="28">
        <v>362</v>
      </c>
      <c r="FP17" s="28">
        <v>634</v>
      </c>
      <c r="FQ17" s="28">
        <v>210</v>
      </c>
      <c r="FR17" s="28">
        <v>26</v>
      </c>
      <c r="FS17" s="28">
        <v>28</v>
      </c>
      <c r="FT17" s="28">
        <v>19</v>
      </c>
      <c r="FU17" s="28">
        <v>301</v>
      </c>
      <c r="FV17" s="28">
        <v>260</v>
      </c>
      <c r="FW17" s="28">
        <v>44</v>
      </c>
      <c r="FX17" s="28">
        <v>22</v>
      </c>
      <c r="FY17" s="28"/>
      <c r="FZ17" s="18">
        <f t="shared" si="0"/>
        <v>220598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x14ac:dyDescent="0.35">
      <c r="A18" s="29" t="s">
        <v>449</v>
      </c>
      <c r="B18" s="18" t="s">
        <v>450</v>
      </c>
      <c r="C18" s="30">
        <v>4727</v>
      </c>
      <c r="D18" s="30">
        <v>16656</v>
      </c>
      <c r="E18" s="30">
        <v>4218</v>
      </c>
      <c r="F18" s="30">
        <v>9167</v>
      </c>
      <c r="G18" s="30">
        <v>612</v>
      </c>
      <c r="H18" s="30">
        <v>446</v>
      </c>
      <c r="I18" s="30">
        <v>6561</v>
      </c>
      <c r="J18" s="30">
        <v>1570</v>
      </c>
      <c r="K18" s="30">
        <v>149</v>
      </c>
      <c r="L18" s="30">
        <v>1352</v>
      </c>
      <c r="M18" s="30">
        <v>753</v>
      </c>
      <c r="N18" s="30">
        <v>18280</v>
      </c>
      <c r="O18" s="30">
        <v>3018</v>
      </c>
      <c r="P18" s="30">
        <v>150</v>
      </c>
      <c r="Q18" s="30">
        <v>31178</v>
      </c>
      <c r="R18" s="30">
        <v>3017</v>
      </c>
      <c r="S18" s="30">
        <v>832</v>
      </c>
      <c r="T18" s="30">
        <v>67</v>
      </c>
      <c r="U18" s="30">
        <v>35</v>
      </c>
      <c r="V18" s="30">
        <v>164</v>
      </c>
      <c r="W18" s="30">
        <v>35</v>
      </c>
      <c r="X18" s="30">
        <v>22</v>
      </c>
      <c r="Y18" s="30">
        <v>737</v>
      </c>
      <c r="Z18" s="30">
        <v>80</v>
      </c>
      <c r="AA18" s="30">
        <v>10979</v>
      </c>
      <c r="AB18" s="30">
        <v>7297</v>
      </c>
      <c r="AC18" s="30">
        <v>318</v>
      </c>
      <c r="AD18" s="30">
        <v>509</v>
      </c>
      <c r="AE18" s="30">
        <v>62</v>
      </c>
      <c r="AF18" s="30">
        <v>89</v>
      </c>
      <c r="AG18" s="30">
        <v>118</v>
      </c>
      <c r="AH18" s="30">
        <v>491</v>
      </c>
      <c r="AI18" s="30">
        <v>173</v>
      </c>
      <c r="AJ18" s="30">
        <v>139</v>
      </c>
      <c r="AK18" s="30">
        <v>149</v>
      </c>
      <c r="AL18" s="30">
        <v>229</v>
      </c>
      <c r="AM18" s="30">
        <v>203</v>
      </c>
      <c r="AN18" s="30">
        <v>96</v>
      </c>
      <c r="AO18" s="30">
        <v>1884</v>
      </c>
      <c r="AP18" s="30">
        <v>53301</v>
      </c>
      <c r="AQ18" s="30">
        <v>142</v>
      </c>
      <c r="AR18" s="30">
        <v>10878</v>
      </c>
      <c r="AS18" s="30">
        <v>2573</v>
      </c>
      <c r="AT18" s="30">
        <v>463</v>
      </c>
      <c r="AU18" s="30">
        <v>80</v>
      </c>
      <c r="AV18" s="30">
        <v>171</v>
      </c>
      <c r="AW18" s="30">
        <v>86</v>
      </c>
      <c r="AX18" s="30">
        <v>40</v>
      </c>
      <c r="AY18" s="30">
        <v>197</v>
      </c>
      <c r="AZ18" s="30">
        <v>7988</v>
      </c>
      <c r="BA18" s="30">
        <v>3813</v>
      </c>
      <c r="BB18" s="30">
        <v>2907</v>
      </c>
      <c r="BC18" s="30">
        <v>14088</v>
      </c>
      <c r="BD18" s="30">
        <v>464</v>
      </c>
      <c r="BE18" s="30">
        <v>307</v>
      </c>
      <c r="BF18" s="30">
        <v>3878</v>
      </c>
      <c r="BG18" s="30">
        <v>420</v>
      </c>
      <c r="BH18" s="30">
        <v>127</v>
      </c>
      <c r="BI18" s="30">
        <v>170</v>
      </c>
      <c r="BJ18" s="30">
        <v>1008</v>
      </c>
      <c r="BK18" s="30">
        <v>12027</v>
      </c>
      <c r="BL18" s="30">
        <v>16</v>
      </c>
      <c r="BM18" s="30">
        <v>179</v>
      </c>
      <c r="BN18" s="30">
        <v>1433</v>
      </c>
      <c r="BO18" s="30">
        <v>452</v>
      </c>
      <c r="BP18" s="30">
        <v>63</v>
      </c>
      <c r="BQ18" s="30">
        <v>2248</v>
      </c>
      <c r="BR18" s="30">
        <v>2157</v>
      </c>
      <c r="BS18" s="30">
        <v>758</v>
      </c>
      <c r="BT18" s="30">
        <v>136</v>
      </c>
      <c r="BU18" s="30">
        <v>163</v>
      </c>
      <c r="BV18" s="30">
        <v>379</v>
      </c>
      <c r="BW18" s="30">
        <v>670</v>
      </c>
      <c r="BX18" s="30">
        <v>26</v>
      </c>
      <c r="BY18" s="30">
        <v>354</v>
      </c>
      <c r="BZ18" s="30">
        <v>157</v>
      </c>
      <c r="CA18" s="30">
        <v>41</v>
      </c>
      <c r="CB18" s="30">
        <v>20437</v>
      </c>
      <c r="CC18" s="30">
        <v>123</v>
      </c>
      <c r="CD18" s="30">
        <v>11</v>
      </c>
      <c r="CE18" s="30">
        <v>74</v>
      </c>
      <c r="CF18" s="30">
        <v>46</v>
      </c>
      <c r="CG18" s="30">
        <v>42</v>
      </c>
      <c r="CH18" s="30">
        <v>57</v>
      </c>
      <c r="CI18" s="30">
        <v>416</v>
      </c>
      <c r="CJ18" s="30">
        <v>518</v>
      </c>
      <c r="CK18" s="30">
        <v>1714</v>
      </c>
      <c r="CL18" s="30">
        <v>304</v>
      </c>
      <c r="CM18" s="30">
        <v>229</v>
      </c>
      <c r="CN18" s="30">
        <v>9942</v>
      </c>
      <c r="CO18" s="30">
        <v>4489</v>
      </c>
      <c r="CP18" s="30">
        <v>409</v>
      </c>
      <c r="CQ18" s="30">
        <v>519</v>
      </c>
      <c r="CR18" s="30">
        <v>63</v>
      </c>
      <c r="CS18" s="30">
        <v>102</v>
      </c>
      <c r="CT18" s="30">
        <v>93</v>
      </c>
      <c r="CU18" s="30">
        <v>191</v>
      </c>
      <c r="CV18" s="30">
        <v>6</v>
      </c>
      <c r="CW18" s="30">
        <v>109</v>
      </c>
      <c r="CX18" s="30">
        <v>206</v>
      </c>
      <c r="CY18" s="30">
        <v>14</v>
      </c>
      <c r="CZ18" s="30">
        <v>782</v>
      </c>
      <c r="DA18" s="30">
        <v>49</v>
      </c>
      <c r="DB18" s="30">
        <v>92</v>
      </c>
      <c r="DC18" s="30">
        <v>48</v>
      </c>
      <c r="DD18" s="30">
        <v>107</v>
      </c>
      <c r="DE18" s="30">
        <v>85</v>
      </c>
      <c r="DF18" s="30">
        <v>8755</v>
      </c>
      <c r="DG18" s="30">
        <v>37</v>
      </c>
      <c r="DH18" s="30">
        <v>918</v>
      </c>
      <c r="DI18" s="30">
        <v>1089</v>
      </c>
      <c r="DJ18" s="30">
        <v>298</v>
      </c>
      <c r="DK18" s="30">
        <v>178</v>
      </c>
      <c r="DL18" s="30">
        <v>3108</v>
      </c>
      <c r="DM18" s="30">
        <v>113</v>
      </c>
      <c r="DN18" s="30">
        <v>815</v>
      </c>
      <c r="DO18" s="30">
        <v>1757</v>
      </c>
      <c r="DP18" s="30">
        <v>66</v>
      </c>
      <c r="DQ18" s="30">
        <v>245</v>
      </c>
      <c r="DR18" s="30">
        <v>978</v>
      </c>
      <c r="DS18" s="30">
        <v>416</v>
      </c>
      <c r="DT18" s="30">
        <v>143</v>
      </c>
      <c r="DU18" s="30">
        <v>182</v>
      </c>
      <c r="DV18" s="30">
        <v>68</v>
      </c>
      <c r="DW18" s="30">
        <v>144</v>
      </c>
      <c r="DX18" s="30">
        <v>56</v>
      </c>
      <c r="DY18" s="30">
        <v>73</v>
      </c>
      <c r="DZ18" s="30">
        <v>141</v>
      </c>
      <c r="EA18" s="30">
        <v>214</v>
      </c>
      <c r="EB18" s="30">
        <v>316</v>
      </c>
      <c r="EC18" s="30">
        <v>94</v>
      </c>
      <c r="ED18" s="30">
        <v>89</v>
      </c>
      <c r="EE18" s="30">
        <v>136</v>
      </c>
      <c r="EF18" s="30">
        <v>937</v>
      </c>
      <c r="EG18" s="30">
        <v>165</v>
      </c>
      <c r="EH18" s="30">
        <v>118</v>
      </c>
      <c r="EI18" s="30">
        <v>10556</v>
      </c>
      <c r="EJ18" s="30">
        <v>5018</v>
      </c>
      <c r="EK18" s="30">
        <v>245</v>
      </c>
      <c r="EL18" s="30">
        <v>212</v>
      </c>
      <c r="EM18" s="30">
        <v>160</v>
      </c>
      <c r="EN18" s="30">
        <v>647</v>
      </c>
      <c r="EO18" s="30">
        <v>137</v>
      </c>
      <c r="EP18" s="30">
        <v>115</v>
      </c>
      <c r="EQ18" s="30">
        <v>491</v>
      </c>
      <c r="ER18" s="30">
        <v>72</v>
      </c>
      <c r="ES18" s="30">
        <v>118</v>
      </c>
      <c r="ET18" s="30">
        <v>150</v>
      </c>
      <c r="EU18" s="30">
        <v>505</v>
      </c>
      <c r="EV18" s="30">
        <v>43</v>
      </c>
      <c r="EW18" s="30">
        <v>245</v>
      </c>
      <c r="EX18" s="30">
        <v>77</v>
      </c>
      <c r="EY18" s="30">
        <v>330</v>
      </c>
      <c r="EZ18" s="30">
        <v>57</v>
      </c>
      <c r="FA18" s="30">
        <v>1256</v>
      </c>
      <c r="FB18" s="30">
        <v>201</v>
      </c>
      <c r="FC18" s="30">
        <v>468</v>
      </c>
      <c r="FD18" s="30">
        <v>157</v>
      </c>
      <c r="FE18" s="30">
        <v>41</v>
      </c>
      <c r="FF18" s="30">
        <v>102</v>
      </c>
      <c r="FG18" s="30">
        <v>54</v>
      </c>
      <c r="FH18" s="30">
        <v>33</v>
      </c>
      <c r="FI18" s="30">
        <v>784</v>
      </c>
      <c r="FJ18" s="30">
        <v>719</v>
      </c>
      <c r="FK18" s="30">
        <v>1302</v>
      </c>
      <c r="FL18" s="30">
        <v>1385</v>
      </c>
      <c r="FM18" s="30">
        <v>879</v>
      </c>
      <c r="FN18" s="30">
        <v>15102</v>
      </c>
      <c r="FO18" s="30">
        <v>561</v>
      </c>
      <c r="FP18" s="30">
        <v>1037</v>
      </c>
      <c r="FQ18" s="30">
        <v>310</v>
      </c>
      <c r="FR18" s="30">
        <v>45</v>
      </c>
      <c r="FS18" s="30">
        <v>42</v>
      </c>
      <c r="FT18" s="30">
        <v>27</v>
      </c>
      <c r="FU18" s="30">
        <v>485</v>
      </c>
      <c r="FV18" s="30">
        <v>417</v>
      </c>
      <c r="FW18" s="30">
        <v>82</v>
      </c>
      <c r="FX18" s="30">
        <v>29</v>
      </c>
      <c r="FY18" s="18"/>
      <c r="FZ18" s="18">
        <f t="shared" si="0"/>
        <v>358544</v>
      </c>
      <c r="GA18" s="18"/>
      <c r="GB18" s="18"/>
      <c r="GC18" s="18"/>
      <c r="GD18" s="18"/>
      <c r="GE18" s="18"/>
      <c r="GF18" s="18"/>
      <c r="GG18" s="7"/>
      <c r="GH18" s="18"/>
      <c r="GI18" s="18"/>
      <c r="GJ18" s="18"/>
      <c r="GK18" s="18"/>
      <c r="GL18" s="18"/>
      <c r="GM18" s="18"/>
      <c r="GN18" s="31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x14ac:dyDescent="0.35">
      <c r="A19" s="29" t="s">
        <v>451</v>
      </c>
      <c r="B19" s="7" t="s">
        <v>452</v>
      </c>
      <c r="C19" s="32">
        <f>ROUND(FZ135/FZ21,4)</f>
        <v>0.44069999999999998</v>
      </c>
      <c r="D19" s="33">
        <v>0.44069999999999998</v>
      </c>
      <c r="E19" s="33">
        <v>0.44069999999999998</v>
      </c>
      <c r="F19" s="33">
        <v>0.44069999999999998</v>
      </c>
      <c r="G19" s="33">
        <v>0.44069999999999998</v>
      </c>
      <c r="H19" s="33">
        <v>0.44069999999999998</v>
      </c>
      <c r="I19" s="33">
        <v>0.44069999999999998</v>
      </c>
      <c r="J19" s="33">
        <v>0.44069999999999998</v>
      </c>
      <c r="K19" s="33">
        <v>0.44069999999999998</v>
      </c>
      <c r="L19" s="33">
        <v>0.44069999999999998</v>
      </c>
      <c r="M19" s="33">
        <v>0.44069999999999998</v>
      </c>
      <c r="N19" s="33">
        <v>0.44069999999999998</v>
      </c>
      <c r="O19" s="33">
        <v>0.44069999999999998</v>
      </c>
      <c r="P19" s="33">
        <v>0.44069999999999998</v>
      </c>
      <c r="Q19" s="33">
        <v>0.44069999999999998</v>
      </c>
      <c r="R19" s="33">
        <v>0.44069999999999998</v>
      </c>
      <c r="S19" s="33">
        <v>0.44069999999999998</v>
      </c>
      <c r="T19" s="33">
        <v>0.44069999999999998</v>
      </c>
      <c r="U19" s="33">
        <v>0.44069999999999998</v>
      </c>
      <c r="V19" s="33">
        <v>0.44069999999999998</v>
      </c>
      <c r="W19" s="33">
        <v>0.44069999999999998</v>
      </c>
      <c r="X19" s="33">
        <v>0.44069999999999998</v>
      </c>
      <c r="Y19" s="33">
        <v>0.44069999999999998</v>
      </c>
      <c r="Z19" s="33">
        <v>0.44069999999999998</v>
      </c>
      <c r="AA19" s="33">
        <v>0.44069999999999998</v>
      </c>
      <c r="AB19" s="33">
        <v>0.44069999999999998</v>
      </c>
      <c r="AC19" s="33">
        <v>0.44069999999999998</v>
      </c>
      <c r="AD19" s="33">
        <v>0.44069999999999998</v>
      </c>
      <c r="AE19" s="33">
        <v>0.44069999999999998</v>
      </c>
      <c r="AF19" s="33">
        <v>0.44069999999999998</v>
      </c>
      <c r="AG19" s="33">
        <v>0.44069999999999998</v>
      </c>
      <c r="AH19" s="33">
        <v>0.44069999999999998</v>
      </c>
      <c r="AI19" s="33">
        <v>0.44069999999999998</v>
      </c>
      <c r="AJ19" s="33">
        <v>0.44069999999999998</v>
      </c>
      <c r="AK19" s="33">
        <v>0.44069999999999998</v>
      </c>
      <c r="AL19" s="33">
        <v>0.44069999999999998</v>
      </c>
      <c r="AM19" s="33">
        <v>0.44069999999999998</v>
      </c>
      <c r="AN19" s="33">
        <v>0.44069999999999998</v>
      </c>
      <c r="AO19" s="33">
        <v>0.44069999999999998</v>
      </c>
      <c r="AP19" s="33">
        <v>0.44069999999999998</v>
      </c>
      <c r="AQ19" s="33">
        <v>0.44069999999999998</v>
      </c>
      <c r="AR19" s="33">
        <v>0.44069999999999998</v>
      </c>
      <c r="AS19" s="33">
        <v>0.44069999999999998</v>
      </c>
      <c r="AT19" s="33">
        <v>0.44069999999999998</v>
      </c>
      <c r="AU19" s="33">
        <v>0.44069999999999998</v>
      </c>
      <c r="AV19" s="33">
        <v>0.44069999999999998</v>
      </c>
      <c r="AW19" s="33">
        <v>0.44069999999999998</v>
      </c>
      <c r="AX19" s="33">
        <v>0.44069999999999998</v>
      </c>
      <c r="AY19" s="33">
        <v>0.44069999999999998</v>
      </c>
      <c r="AZ19" s="33">
        <v>0.44069999999999998</v>
      </c>
      <c r="BA19" s="33">
        <v>0.44069999999999998</v>
      </c>
      <c r="BB19" s="33">
        <v>0.44069999999999998</v>
      </c>
      <c r="BC19" s="33">
        <v>0.44069999999999998</v>
      </c>
      <c r="BD19" s="33">
        <v>0.44069999999999998</v>
      </c>
      <c r="BE19" s="33">
        <v>0.44069999999999998</v>
      </c>
      <c r="BF19" s="33">
        <v>0.44069999999999998</v>
      </c>
      <c r="BG19" s="33">
        <v>0.44069999999999998</v>
      </c>
      <c r="BH19" s="33">
        <v>0.44069999999999998</v>
      </c>
      <c r="BI19" s="33">
        <v>0.44069999999999998</v>
      </c>
      <c r="BJ19" s="33">
        <v>0.44069999999999998</v>
      </c>
      <c r="BK19" s="33">
        <v>0.44069999999999998</v>
      </c>
      <c r="BL19" s="33">
        <v>0.44069999999999998</v>
      </c>
      <c r="BM19" s="33">
        <v>0.44069999999999998</v>
      </c>
      <c r="BN19" s="33">
        <v>0.44069999999999998</v>
      </c>
      <c r="BO19" s="33">
        <v>0.44069999999999998</v>
      </c>
      <c r="BP19" s="33">
        <v>0.44069999999999998</v>
      </c>
      <c r="BQ19" s="33">
        <v>0.44069999999999998</v>
      </c>
      <c r="BR19" s="33">
        <v>0.44069999999999998</v>
      </c>
      <c r="BS19" s="33">
        <v>0.44069999999999998</v>
      </c>
      <c r="BT19" s="33">
        <v>0.44069999999999998</v>
      </c>
      <c r="BU19" s="33">
        <v>0.44069999999999998</v>
      </c>
      <c r="BV19" s="33">
        <v>0.44069999999999998</v>
      </c>
      <c r="BW19" s="33">
        <v>0.44069999999999998</v>
      </c>
      <c r="BX19" s="33">
        <v>0.44069999999999998</v>
      </c>
      <c r="BY19" s="33">
        <v>0.44069999999999998</v>
      </c>
      <c r="BZ19" s="33">
        <v>0.44069999999999998</v>
      </c>
      <c r="CA19" s="33">
        <v>0.44069999999999998</v>
      </c>
      <c r="CB19" s="33">
        <v>0.44069999999999998</v>
      </c>
      <c r="CC19" s="33">
        <v>0.44069999999999998</v>
      </c>
      <c r="CD19" s="33">
        <v>0.44069999999999998</v>
      </c>
      <c r="CE19" s="33">
        <v>0.44069999999999998</v>
      </c>
      <c r="CF19" s="33">
        <v>0.44069999999999998</v>
      </c>
      <c r="CG19" s="33">
        <v>0.44069999999999998</v>
      </c>
      <c r="CH19" s="33">
        <v>0.44069999999999998</v>
      </c>
      <c r="CI19" s="33">
        <v>0.44069999999999998</v>
      </c>
      <c r="CJ19" s="33">
        <v>0.44069999999999998</v>
      </c>
      <c r="CK19" s="33">
        <v>0.44069999999999998</v>
      </c>
      <c r="CL19" s="33">
        <v>0.44069999999999998</v>
      </c>
      <c r="CM19" s="33">
        <v>0.44069999999999998</v>
      </c>
      <c r="CN19" s="33">
        <v>0.44069999999999998</v>
      </c>
      <c r="CO19" s="33">
        <v>0.44069999999999998</v>
      </c>
      <c r="CP19" s="33">
        <v>0.44069999999999998</v>
      </c>
      <c r="CQ19" s="33">
        <v>0.44069999999999998</v>
      </c>
      <c r="CR19" s="33">
        <v>0.44069999999999998</v>
      </c>
      <c r="CS19" s="33">
        <v>0.44069999999999998</v>
      </c>
      <c r="CT19" s="33">
        <v>0.44069999999999998</v>
      </c>
      <c r="CU19" s="33">
        <v>0.44069999999999998</v>
      </c>
      <c r="CV19" s="33">
        <v>0.44069999999999998</v>
      </c>
      <c r="CW19" s="33">
        <v>0.44069999999999998</v>
      </c>
      <c r="CX19" s="33">
        <v>0.44069999999999998</v>
      </c>
      <c r="CY19" s="33">
        <v>0.44069999999999998</v>
      </c>
      <c r="CZ19" s="33">
        <v>0.44069999999999998</v>
      </c>
      <c r="DA19" s="33">
        <v>0.44069999999999998</v>
      </c>
      <c r="DB19" s="33">
        <v>0.44069999999999998</v>
      </c>
      <c r="DC19" s="33">
        <v>0.44069999999999998</v>
      </c>
      <c r="DD19" s="33">
        <v>0.44069999999999998</v>
      </c>
      <c r="DE19" s="33">
        <v>0.44069999999999998</v>
      </c>
      <c r="DF19" s="33">
        <v>0.44069999999999998</v>
      </c>
      <c r="DG19" s="33">
        <v>0.44069999999999998</v>
      </c>
      <c r="DH19" s="33">
        <v>0.44069999999999998</v>
      </c>
      <c r="DI19" s="33">
        <v>0.44069999999999998</v>
      </c>
      <c r="DJ19" s="33">
        <v>0.44069999999999998</v>
      </c>
      <c r="DK19" s="33">
        <v>0.44069999999999998</v>
      </c>
      <c r="DL19" s="33">
        <v>0.44069999999999998</v>
      </c>
      <c r="DM19" s="33">
        <v>0.44069999999999998</v>
      </c>
      <c r="DN19" s="33">
        <v>0.44069999999999998</v>
      </c>
      <c r="DO19" s="33">
        <v>0.44069999999999998</v>
      </c>
      <c r="DP19" s="33">
        <v>0.44069999999999998</v>
      </c>
      <c r="DQ19" s="33">
        <v>0.44069999999999998</v>
      </c>
      <c r="DR19" s="33">
        <v>0.44069999999999998</v>
      </c>
      <c r="DS19" s="33">
        <v>0.44069999999999998</v>
      </c>
      <c r="DT19" s="33">
        <v>0.44069999999999998</v>
      </c>
      <c r="DU19" s="33">
        <v>0.44069999999999998</v>
      </c>
      <c r="DV19" s="33">
        <v>0.44069999999999998</v>
      </c>
      <c r="DW19" s="33">
        <v>0.44069999999999998</v>
      </c>
      <c r="DX19" s="33">
        <v>0.44069999999999998</v>
      </c>
      <c r="DY19" s="33">
        <v>0.44069999999999998</v>
      </c>
      <c r="DZ19" s="33">
        <v>0.44069999999999998</v>
      </c>
      <c r="EA19" s="33">
        <v>0.44069999999999998</v>
      </c>
      <c r="EB19" s="33">
        <v>0.44069999999999998</v>
      </c>
      <c r="EC19" s="33">
        <v>0.44069999999999998</v>
      </c>
      <c r="ED19" s="33">
        <v>0.44069999999999998</v>
      </c>
      <c r="EE19" s="33">
        <v>0.44069999999999998</v>
      </c>
      <c r="EF19" s="33">
        <v>0.44069999999999998</v>
      </c>
      <c r="EG19" s="33">
        <v>0.44069999999999998</v>
      </c>
      <c r="EH19" s="33">
        <v>0.44069999999999998</v>
      </c>
      <c r="EI19" s="33">
        <v>0.44069999999999998</v>
      </c>
      <c r="EJ19" s="33">
        <v>0.44069999999999998</v>
      </c>
      <c r="EK19" s="33">
        <v>0.44069999999999998</v>
      </c>
      <c r="EL19" s="33">
        <v>0.44069999999999998</v>
      </c>
      <c r="EM19" s="33">
        <v>0.44069999999999998</v>
      </c>
      <c r="EN19" s="33">
        <v>0.44069999999999998</v>
      </c>
      <c r="EO19" s="33">
        <v>0.44069999999999998</v>
      </c>
      <c r="EP19" s="33">
        <v>0.44069999999999998</v>
      </c>
      <c r="EQ19" s="33">
        <v>0.44069999999999998</v>
      </c>
      <c r="ER19" s="33">
        <v>0.44069999999999998</v>
      </c>
      <c r="ES19" s="33">
        <v>0.44069999999999998</v>
      </c>
      <c r="ET19" s="33">
        <v>0.44069999999999998</v>
      </c>
      <c r="EU19" s="33">
        <v>0.44069999999999998</v>
      </c>
      <c r="EV19" s="33">
        <v>0.44069999999999998</v>
      </c>
      <c r="EW19" s="33">
        <v>0.44069999999999998</v>
      </c>
      <c r="EX19" s="33">
        <v>0.44069999999999998</v>
      </c>
      <c r="EY19" s="33">
        <v>0.44069999999999998</v>
      </c>
      <c r="EZ19" s="33">
        <v>0.44069999999999998</v>
      </c>
      <c r="FA19" s="33">
        <v>0.44069999999999998</v>
      </c>
      <c r="FB19" s="33">
        <v>0.44069999999999998</v>
      </c>
      <c r="FC19" s="33">
        <v>0.44069999999999998</v>
      </c>
      <c r="FD19" s="33">
        <v>0.44069999999999998</v>
      </c>
      <c r="FE19" s="33">
        <v>0.44069999999999998</v>
      </c>
      <c r="FF19" s="33">
        <v>0.44069999999999998</v>
      </c>
      <c r="FG19" s="33">
        <v>0.44069999999999998</v>
      </c>
      <c r="FH19" s="33">
        <v>0.44069999999999998</v>
      </c>
      <c r="FI19" s="33">
        <v>0.44069999999999998</v>
      </c>
      <c r="FJ19" s="33">
        <v>0.44069999999999998</v>
      </c>
      <c r="FK19" s="33">
        <v>0.44069999999999998</v>
      </c>
      <c r="FL19" s="33">
        <v>0.44069999999999998</v>
      </c>
      <c r="FM19" s="33">
        <v>0.44069999999999998</v>
      </c>
      <c r="FN19" s="33">
        <v>0.44069999999999998</v>
      </c>
      <c r="FO19" s="33">
        <v>0.44069999999999998</v>
      </c>
      <c r="FP19" s="33">
        <v>0.44069999999999998</v>
      </c>
      <c r="FQ19" s="33">
        <v>0.44069999999999998</v>
      </c>
      <c r="FR19" s="33">
        <v>0.44069999999999998</v>
      </c>
      <c r="FS19" s="33">
        <v>0.44069999999999998</v>
      </c>
      <c r="FT19" s="33">
        <v>0.44069999999999998</v>
      </c>
      <c r="FU19" s="33">
        <v>0.44069999999999998</v>
      </c>
      <c r="FV19" s="33">
        <v>0.44069999999999998</v>
      </c>
      <c r="FW19" s="33">
        <v>0.44069999999999998</v>
      </c>
      <c r="FX19" s="33">
        <v>0.44069999999999998</v>
      </c>
      <c r="FY19" s="33"/>
      <c r="FZ19" s="33">
        <f>FX19</f>
        <v>0.44069999999999998</v>
      </c>
      <c r="GA19" s="33"/>
      <c r="GB19" s="33"/>
      <c r="GC19" s="33"/>
      <c r="GD19" s="33"/>
      <c r="GE19" s="33"/>
      <c r="GF19" s="33"/>
      <c r="GG19" s="7"/>
      <c r="GH19" s="33"/>
      <c r="GI19" s="33"/>
      <c r="GJ19" s="33"/>
      <c r="GK19" s="33"/>
      <c r="GL19" s="33"/>
      <c r="GM19" s="33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x14ac:dyDescent="0.35">
      <c r="A20" s="6" t="s">
        <v>453</v>
      </c>
      <c r="B20" s="18" t="s">
        <v>454</v>
      </c>
      <c r="C20" s="28">
        <v>4058</v>
      </c>
      <c r="D20" s="28">
        <v>23051</v>
      </c>
      <c r="E20" s="28">
        <v>3301</v>
      </c>
      <c r="F20" s="28">
        <v>14619</v>
      </c>
      <c r="G20" s="28">
        <v>1126</v>
      </c>
      <c r="H20" s="28">
        <v>630</v>
      </c>
      <c r="I20" s="28">
        <v>5141</v>
      </c>
      <c r="J20" s="28">
        <v>1248</v>
      </c>
      <c r="K20" s="28">
        <v>155</v>
      </c>
      <c r="L20" s="28">
        <v>1234</v>
      </c>
      <c r="M20" s="28">
        <v>444</v>
      </c>
      <c r="N20" s="28">
        <v>29996</v>
      </c>
      <c r="O20" s="28">
        <v>7237</v>
      </c>
      <c r="P20" s="28">
        <v>204</v>
      </c>
      <c r="Q20" s="28">
        <v>24881</v>
      </c>
      <c r="R20" s="28">
        <v>2383</v>
      </c>
      <c r="S20" s="28">
        <v>1008</v>
      </c>
      <c r="T20" s="28">
        <v>104</v>
      </c>
      <c r="U20" s="28">
        <v>37</v>
      </c>
      <c r="V20" s="28">
        <v>153</v>
      </c>
      <c r="W20" s="28">
        <v>23</v>
      </c>
      <c r="X20" s="28">
        <v>25</v>
      </c>
      <c r="Y20" s="28">
        <v>333</v>
      </c>
      <c r="Z20" s="28">
        <v>141</v>
      </c>
      <c r="AA20" s="28">
        <v>18755</v>
      </c>
      <c r="AB20" s="28">
        <v>15509</v>
      </c>
      <c r="AC20" s="28">
        <v>533</v>
      </c>
      <c r="AD20" s="28">
        <v>895</v>
      </c>
      <c r="AE20" s="28">
        <v>63</v>
      </c>
      <c r="AF20" s="28">
        <v>112</v>
      </c>
      <c r="AG20" s="28">
        <v>361</v>
      </c>
      <c r="AH20" s="28">
        <v>531</v>
      </c>
      <c r="AI20" s="28">
        <v>242</v>
      </c>
      <c r="AJ20" s="28">
        <v>111</v>
      </c>
      <c r="AK20" s="28">
        <v>85</v>
      </c>
      <c r="AL20" s="28">
        <v>174</v>
      </c>
      <c r="AM20" s="28">
        <v>197</v>
      </c>
      <c r="AN20" s="28">
        <v>157</v>
      </c>
      <c r="AO20" s="28">
        <v>2580</v>
      </c>
      <c r="AP20" s="28">
        <v>51411</v>
      </c>
      <c r="AQ20" s="28">
        <v>151</v>
      </c>
      <c r="AR20" s="28">
        <v>37170</v>
      </c>
      <c r="AS20" s="28">
        <v>3713</v>
      </c>
      <c r="AT20" s="28">
        <v>1614</v>
      </c>
      <c r="AU20" s="28">
        <v>164</v>
      </c>
      <c r="AV20" s="28">
        <v>174</v>
      </c>
      <c r="AW20" s="28">
        <v>163</v>
      </c>
      <c r="AX20" s="28">
        <v>48</v>
      </c>
      <c r="AY20" s="28">
        <v>236</v>
      </c>
      <c r="AZ20" s="28">
        <v>7966</v>
      </c>
      <c r="BA20" s="28">
        <v>5571</v>
      </c>
      <c r="BB20" s="28">
        <v>4754</v>
      </c>
      <c r="BC20" s="28">
        <v>15932</v>
      </c>
      <c r="BD20" s="28">
        <v>2115</v>
      </c>
      <c r="BE20" s="28">
        <v>710</v>
      </c>
      <c r="BF20" s="28">
        <v>15694</v>
      </c>
      <c r="BG20" s="28">
        <v>583</v>
      </c>
      <c r="BH20" s="28">
        <v>322</v>
      </c>
      <c r="BI20" s="28">
        <v>144</v>
      </c>
      <c r="BJ20" s="28">
        <v>3584</v>
      </c>
      <c r="BK20" s="28">
        <v>12183</v>
      </c>
      <c r="BL20" s="28">
        <v>34</v>
      </c>
      <c r="BM20" s="28">
        <v>195</v>
      </c>
      <c r="BN20" s="28">
        <v>1887</v>
      </c>
      <c r="BO20" s="28">
        <v>752</v>
      </c>
      <c r="BP20" s="28">
        <v>86</v>
      </c>
      <c r="BQ20" s="28">
        <v>3379</v>
      </c>
      <c r="BR20" s="28">
        <v>2724</v>
      </c>
      <c r="BS20" s="28">
        <v>749</v>
      </c>
      <c r="BT20" s="28">
        <v>215</v>
      </c>
      <c r="BU20" s="28">
        <v>239</v>
      </c>
      <c r="BV20" s="28">
        <v>740</v>
      </c>
      <c r="BW20" s="28">
        <v>1239</v>
      </c>
      <c r="BX20" s="28">
        <v>38</v>
      </c>
      <c r="BY20" s="28">
        <v>263</v>
      </c>
      <c r="BZ20" s="28">
        <v>131</v>
      </c>
      <c r="CA20" s="28">
        <v>81</v>
      </c>
      <c r="CB20" s="28">
        <v>43723</v>
      </c>
      <c r="CC20" s="28">
        <v>130</v>
      </c>
      <c r="CD20" s="28">
        <v>18</v>
      </c>
      <c r="CE20" s="28">
        <v>93</v>
      </c>
      <c r="CF20" s="28">
        <v>50</v>
      </c>
      <c r="CG20" s="28">
        <v>122</v>
      </c>
      <c r="CH20" s="28">
        <v>49</v>
      </c>
      <c r="CI20" s="28">
        <v>409</v>
      </c>
      <c r="CJ20" s="28">
        <v>510</v>
      </c>
      <c r="CK20" s="28">
        <v>2899</v>
      </c>
      <c r="CL20" s="28">
        <v>714</v>
      </c>
      <c r="CM20" s="28">
        <v>382</v>
      </c>
      <c r="CN20" s="28">
        <v>18647</v>
      </c>
      <c r="CO20" s="28">
        <v>8717</v>
      </c>
      <c r="CP20" s="28">
        <v>558</v>
      </c>
      <c r="CQ20" s="28">
        <v>501</v>
      </c>
      <c r="CR20" s="28">
        <v>128</v>
      </c>
      <c r="CS20" s="28">
        <v>166</v>
      </c>
      <c r="CT20" s="28">
        <v>77</v>
      </c>
      <c r="CU20" s="28">
        <v>283</v>
      </c>
      <c r="CV20" s="28">
        <v>8</v>
      </c>
      <c r="CW20" s="28">
        <v>131</v>
      </c>
      <c r="CX20" s="28">
        <v>285</v>
      </c>
      <c r="CY20" s="28">
        <v>13</v>
      </c>
      <c r="CZ20" s="28">
        <v>1158</v>
      </c>
      <c r="DA20" s="28">
        <v>128</v>
      </c>
      <c r="DB20" s="28">
        <v>192</v>
      </c>
      <c r="DC20" s="28">
        <v>121</v>
      </c>
      <c r="DD20" s="28">
        <v>131</v>
      </c>
      <c r="DE20" s="28">
        <v>147</v>
      </c>
      <c r="DF20" s="28">
        <v>12484</v>
      </c>
      <c r="DG20" s="28">
        <v>60</v>
      </c>
      <c r="DH20" s="28">
        <v>1095</v>
      </c>
      <c r="DI20" s="28">
        <v>1497</v>
      </c>
      <c r="DJ20" s="28">
        <v>375</v>
      </c>
      <c r="DK20" s="28">
        <v>298</v>
      </c>
      <c r="DL20" s="28">
        <v>3388</v>
      </c>
      <c r="DM20" s="28">
        <v>154</v>
      </c>
      <c r="DN20" s="28">
        <v>820</v>
      </c>
      <c r="DO20" s="28">
        <v>2053</v>
      </c>
      <c r="DP20" s="28">
        <v>123</v>
      </c>
      <c r="DQ20" s="28">
        <v>545</v>
      </c>
      <c r="DR20" s="28">
        <v>788</v>
      </c>
      <c r="DS20" s="28">
        <v>365</v>
      </c>
      <c r="DT20" s="28">
        <v>96</v>
      </c>
      <c r="DU20" s="28">
        <v>217</v>
      </c>
      <c r="DV20" s="28">
        <v>125</v>
      </c>
      <c r="DW20" s="28">
        <v>183</v>
      </c>
      <c r="DX20" s="28">
        <v>111</v>
      </c>
      <c r="DY20" s="28">
        <v>174</v>
      </c>
      <c r="DZ20" s="28">
        <v>404</v>
      </c>
      <c r="EA20" s="28">
        <v>336</v>
      </c>
      <c r="EB20" s="28">
        <v>319</v>
      </c>
      <c r="EC20" s="28">
        <v>151</v>
      </c>
      <c r="ED20" s="28">
        <v>903</v>
      </c>
      <c r="EE20" s="28">
        <v>129</v>
      </c>
      <c r="EF20" s="28">
        <v>794</v>
      </c>
      <c r="EG20" s="28">
        <v>155</v>
      </c>
      <c r="EH20" s="28">
        <v>175</v>
      </c>
      <c r="EI20" s="28">
        <v>8026</v>
      </c>
      <c r="EJ20" s="28">
        <v>6128</v>
      </c>
      <c r="EK20" s="28">
        <v>387</v>
      </c>
      <c r="EL20" s="28">
        <v>263</v>
      </c>
      <c r="EM20" s="28">
        <v>220</v>
      </c>
      <c r="EN20" s="28">
        <v>517</v>
      </c>
      <c r="EO20" s="28">
        <v>189</v>
      </c>
      <c r="EP20" s="28">
        <v>268</v>
      </c>
      <c r="EQ20" s="28">
        <v>1515</v>
      </c>
      <c r="ER20" s="28">
        <v>180</v>
      </c>
      <c r="ES20" s="28">
        <v>142</v>
      </c>
      <c r="ET20" s="28">
        <v>120</v>
      </c>
      <c r="EU20" s="28">
        <v>339</v>
      </c>
      <c r="EV20" s="28">
        <v>45</v>
      </c>
      <c r="EW20" s="28">
        <v>452</v>
      </c>
      <c r="EX20" s="28">
        <v>113</v>
      </c>
      <c r="EY20" s="28">
        <v>319</v>
      </c>
      <c r="EZ20" s="28">
        <v>80</v>
      </c>
      <c r="FA20" s="28">
        <v>1981</v>
      </c>
      <c r="FB20" s="28">
        <v>153</v>
      </c>
      <c r="FC20" s="28">
        <v>1038</v>
      </c>
      <c r="FD20" s="28">
        <v>252</v>
      </c>
      <c r="FE20" s="28">
        <v>47</v>
      </c>
      <c r="FF20" s="28">
        <v>97</v>
      </c>
      <c r="FG20" s="28">
        <v>65</v>
      </c>
      <c r="FH20" s="28">
        <v>38</v>
      </c>
      <c r="FI20" s="28">
        <v>1042</v>
      </c>
      <c r="FJ20" s="28">
        <v>1294</v>
      </c>
      <c r="FK20" s="28">
        <v>1534</v>
      </c>
      <c r="FL20" s="28">
        <v>5283</v>
      </c>
      <c r="FM20" s="28">
        <v>2359</v>
      </c>
      <c r="FN20" s="28">
        <v>13965</v>
      </c>
      <c r="FO20" s="28">
        <v>701</v>
      </c>
      <c r="FP20" s="28">
        <v>1378</v>
      </c>
      <c r="FQ20" s="28">
        <v>606</v>
      </c>
      <c r="FR20" s="28">
        <v>95</v>
      </c>
      <c r="FS20" s="28">
        <v>100</v>
      </c>
      <c r="FT20" s="28">
        <v>32</v>
      </c>
      <c r="FU20" s="28">
        <v>475</v>
      </c>
      <c r="FV20" s="28">
        <v>417</v>
      </c>
      <c r="FW20" s="28">
        <v>70</v>
      </c>
      <c r="FX20" s="28">
        <v>48</v>
      </c>
      <c r="FY20" s="28"/>
      <c r="FZ20" s="18">
        <f>SUM(C20:FX20)</f>
        <v>500171</v>
      </c>
      <c r="GA20" s="18"/>
      <c r="GB20" s="18"/>
      <c r="GC20" s="18"/>
      <c r="GD20" s="18"/>
      <c r="GE20" s="18"/>
      <c r="GF20" s="18"/>
      <c r="GG20" s="7"/>
      <c r="GH20" s="18"/>
      <c r="GI20" s="18"/>
      <c r="GJ20" s="18"/>
      <c r="GK20" s="18"/>
      <c r="GL20" s="18"/>
      <c r="GM20" s="18"/>
    </row>
    <row r="21" spans="1:256" s="8" customFormat="1" x14ac:dyDescent="0.35">
      <c r="A21" s="6" t="s">
        <v>455</v>
      </c>
      <c r="B21" s="18" t="s">
        <v>456</v>
      </c>
      <c r="C21" s="34">
        <v>6561</v>
      </c>
      <c r="D21" s="30">
        <v>37917</v>
      </c>
      <c r="E21" s="30">
        <v>5458</v>
      </c>
      <c r="F21" s="30">
        <v>24035</v>
      </c>
      <c r="G21" s="30">
        <v>1709</v>
      </c>
      <c r="H21" s="30">
        <v>1090</v>
      </c>
      <c r="I21" s="30">
        <v>8005</v>
      </c>
      <c r="J21" s="30">
        <v>2025</v>
      </c>
      <c r="K21" s="30">
        <v>244</v>
      </c>
      <c r="L21" s="30">
        <v>2113</v>
      </c>
      <c r="M21" s="30">
        <v>876</v>
      </c>
      <c r="N21" s="30">
        <v>50690</v>
      </c>
      <c r="O21" s="30">
        <v>12691</v>
      </c>
      <c r="P21" s="30">
        <v>302</v>
      </c>
      <c r="Q21" s="30">
        <v>39812</v>
      </c>
      <c r="R21" s="30">
        <v>6750</v>
      </c>
      <c r="S21" s="30">
        <v>1574</v>
      </c>
      <c r="T21" s="30">
        <v>158</v>
      </c>
      <c r="U21" s="30">
        <v>57</v>
      </c>
      <c r="V21" s="30">
        <v>246</v>
      </c>
      <c r="W21" s="30">
        <v>51</v>
      </c>
      <c r="X21" s="30">
        <v>39</v>
      </c>
      <c r="Y21" s="30">
        <v>878</v>
      </c>
      <c r="Z21" s="30">
        <v>231</v>
      </c>
      <c r="AA21" s="30">
        <v>31075</v>
      </c>
      <c r="AB21" s="30">
        <v>27128</v>
      </c>
      <c r="AC21" s="30">
        <v>864</v>
      </c>
      <c r="AD21" s="30">
        <v>1435</v>
      </c>
      <c r="AE21" s="30">
        <v>97</v>
      </c>
      <c r="AF21" s="30">
        <v>165</v>
      </c>
      <c r="AG21" s="30">
        <v>589</v>
      </c>
      <c r="AH21" s="30">
        <v>927</v>
      </c>
      <c r="AI21" s="30">
        <v>353</v>
      </c>
      <c r="AJ21" s="30">
        <v>176</v>
      </c>
      <c r="AK21" s="30">
        <v>160</v>
      </c>
      <c r="AL21" s="30">
        <v>283</v>
      </c>
      <c r="AM21" s="30">
        <v>332</v>
      </c>
      <c r="AN21" s="30">
        <v>275</v>
      </c>
      <c r="AO21" s="30">
        <v>4201</v>
      </c>
      <c r="AP21" s="30">
        <v>84960</v>
      </c>
      <c r="AQ21" s="30">
        <v>243</v>
      </c>
      <c r="AR21" s="30">
        <v>61825</v>
      </c>
      <c r="AS21" s="30">
        <v>6348</v>
      </c>
      <c r="AT21" s="30">
        <v>2538</v>
      </c>
      <c r="AU21" s="30">
        <v>250</v>
      </c>
      <c r="AV21" s="30">
        <v>299</v>
      </c>
      <c r="AW21" s="30">
        <v>252</v>
      </c>
      <c r="AX21" s="30">
        <v>73</v>
      </c>
      <c r="AY21" s="30">
        <v>392</v>
      </c>
      <c r="AZ21" s="30">
        <v>12203</v>
      </c>
      <c r="BA21" s="30">
        <v>8912</v>
      </c>
      <c r="BB21" s="30">
        <v>7426</v>
      </c>
      <c r="BC21" s="30">
        <v>25266</v>
      </c>
      <c r="BD21" s="30">
        <v>3606</v>
      </c>
      <c r="BE21" s="30">
        <v>1113</v>
      </c>
      <c r="BF21" s="30">
        <v>26157</v>
      </c>
      <c r="BG21" s="30">
        <v>923</v>
      </c>
      <c r="BH21" s="30">
        <v>573</v>
      </c>
      <c r="BI21" s="30">
        <v>251</v>
      </c>
      <c r="BJ21" s="30">
        <v>6330</v>
      </c>
      <c r="BK21" s="30">
        <v>26030</v>
      </c>
      <c r="BL21" s="30">
        <v>84</v>
      </c>
      <c r="BM21" s="30">
        <v>361</v>
      </c>
      <c r="BN21" s="30">
        <v>3074</v>
      </c>
      <c r="BO21" s="30">
        <v>1193</v>
      </c>
      <c r="BP21" s="30">
        <v>144</v>
      </c>
      <c r="BQ21" s="30">
        <v>5753</v>
      </c>
      <c r="BR21" s="30">
        <v>4379</v>
      </c>
      <c r="BS21" s="30">
        <v>1134</v>
      </c>
      <c r="BT21" s="30">
        <v>356</v>
      </c>
      <c r="BU21" s="30">
        <v>384</v>
      </c>
      <c r="BV21" s="30">
        <v>1249</v>
      </c>
      <c r="BW21" s="30">
        <v>2022</v>
      </c>
      <c r="BX21" s="30">
        <v>67</v>
      </c>
      <c r="BY21" s="30">
        <v>405</v>
      </c>
      <c r="BZ21" s="30">
        <v>224</v>
      </c>
      <c r="CA21" s="30">
        <v>130</v>
      </c>
      <c r="CB21" s="30">
        <v>73347</v>
      </c>
      <c r="CC21" s="30">
        <v>190</v>
      </c>
      <c r="CD21" s="30">
        <v>27</v>
      </c>
      <c r="CE21" s="30">
        <v>160</v>
      </c>
      <c r="CF21" s="30">
        <v>92</v>
      </c>
      <c r="CG21" s="30">
        <v>197</v>
      </c>
      <c r="CH21" s="30">
        <v>90</v>
      </c>
      <c r="CI21" s="30">
        <v>662</v>
      </c>
      <c r="CJ21" s="30">
        <v>863</v>
      </c>
      <c r="CK21" s="30">
        <v>4915</v>
      </c>
      <c r="CL21" s="30">
        <v>1176</v>
      </c>
      <c r="CM21" s="30">
        <v>602</v>
      </c>
      <c r="CN21" s="30">
        <v>31525</v>
      </c>
      <c r="CO21" s="30">
        <v>14214</v>
      </c>
      <c r="CP21" s="30">
        <v>912</v>
      </c>
      <c r="CQ21" s="30">
        <v>763</v>
      </c>
      <c r="CR21" s="30">
        <v>200</v>
      </c>
      <c r="CS21" s="30">
        <v>271</v>
      </c>
      <c r="CT21" s="30">
        <v>115</v>
      </c>
      <c r="CU21" s="30">
        <v>465</v>
      </c>
      <c r="CV21" s="30">
        <v>22</v>
      </c>
      <c r="CW21" s="30">
        <v>203</v>
      </c>
      <c r="CX21" s="30">
        <v>451</v>
      </c>
      <c r="CY21" s="30">
        <v>27</v>
      </c>
      <c r="CZ21" s="30">
        <v>1776</v>
      </c>
      <c r="DA21" s="30">
        <v>198</v>
      </c>
      <c r="DB21" s="30">
        <v>314</v>
      </c>
      <c r="DC21" s="30">
        <v>183</v>
      </c>
      <c r="DD21" s="30">
        <v>171</v>
      </c>
      <c r="DE21" s="30">
        <v>281</v>
      </c>
      <c r="DF21" s="30">
        <v>20441</v>
      </c>
      <c r="DG21" s="30">
        <v>92</v>
      </c>
      <c r="DH21" s="30">
        <v>1693</v>
      </c>
      <c r="DI21" s="30">
        <v>2372</v>
      </c>
      <c r="DJ21" s="30">
        <v>597</v>
      </c>
      <c r="DK21" s="30">
        <v>475</v>
      </c>
      <c r="DL21" s="30">
        <v>5691</v>
      </c>
      <c r="DM21" s="30">
        <v>229</v>
      </c>
      <c r="DN21" s="30">
        <v>1264</v>
      </c>
      <c r="DO21" s="30">
        <v>3247</v>
      </c>
      <c r="DP21" s="30">
        <v>198</v>
      </c>
      <c r="DQ21" s="30">
        <v>833</v>
      </c>
      <c r="DR21" s="30">
        <v>1281</v>
      </c>
      <c r="DS21" s="30">
        <v>554</v>
      </c>
      <c r="DT21" s="30">
        <v>175</v>
      </c>
      <c r="DU21" s="30">
        <v>342</v>
      </c>
      <c r="DV21" s="30">
        <v>201</v>
      </c>
      <c r="DW21" s="30">
        <v>290</v>
      </c>
      <c r="DX21" s="30">
        <v>166</v>
      </c>
      <c r="DY21" s="30">
        <v>287</v>
      </c>
      <c r="DZ21" s="30">
        <v>634</v>
      </c>
      <c r="EA21" s="30">
        <v>497</v>
      </c>
      <c r="EB21" s="30">
        <v>510</v>
      </c>
      <c r="EC21" s="30">
        <v>267</v>
      </c>
      <c r="ED21" s="30">
        <v>1555</v>
      </c>
      <c r="EE21" s="30">
        <v>194</v>
      </c>
      <c r="EF21" s="30">
        <v>1273</v>
      </c>
      <c r="EG21" s="30">
        <v>257</v>
      </c>
      <c r="EH21" s="30">
        <v>245</v>
      </c>
      <c r="EI21" s="30">
        <v>13484</v>
      </c>
      <c r="EJ21" s="30">
        <v>10051</v>
      </c>
      <c r="EK21" s="30">
        <v>642</v>
      </c>
      <c r="EL21" s="30">
        <v>457</v>
      </c>
      <c r="EM21" s="30">
        <v>360</v>
      </c>
      <c r="EN21" s="30">
        <v>926</v>
      </c>
      <c r="EO21" s="30">
        <v>293</v>
      </c>
      <c r="EP21" s="30">
        <v>418</v>
      </c>
      <c r="EQ21" s="30">
        <v>2572</v>
      </c>
      <c r="ER21" s="30">
        <v>300</v>
      </c>
      <c r="ES21" s="30">
        <v>196</v>
      </c>
      <c r="ET21" s="30">
        <v>196</v>
      </c>
      <c r="EU21" s="30">
        <v>576</v>
      </c>
      <c r="EV21" s="30">
        <v>72</v>
      </c>
      <c r="EW21" s="30">
        <v>799</v>
      </c>
      <c r="EX21" s="30">
        <v>170</v>
      </c>
      <c r="EY21" s="30">
        <v>647</v>
      </c>
      <c r="EZ21" s="30">
        <v>129</v>
      </c>
      <c r="FA21" s="30">
        <v>3311</v>
      </c>
      <c r="FB21" s="30">
        <v>269</v>
      </c>
      <c r="FC21" s="30">
        <v>1740</v>
      </c>
      <c r="FD21" s="30">
        <v>395</v>
      </c>
      <c r="FE21" s="30">
        <v>75</v>
      </c>
      <c r="FF21" s="30">
        <v>178</v>
      </c>
      <c r="FG21" s="30">
        <v>117</v>
      </c>
      <c r="FH21" s="30">
        <v>71</v>
      </c>
      <c r="FI21" s="30">
        <v>1637</v>
      </c>
      <c r="FJ21" s="30">
        <v>2000</v>
      </c>
      <c r="FK21" s="30">
        <v>2476</v>
      </c>
      <c r="FL21" s="30">
        <v>8462</v>
      </c>
      <c r="FM21" s="30">
        <v>3897</v>
      </c>
      <c r="FN21" s="30">
        <v>22503</v>
      </c>
      <c r="FO21" s="30">
        <v>1114</v>
      </c>
      <c r="FP21" s="30">
        <v>2309</v>
      </c>
      <c r="FQ21" s="30">
        <v>976</v>
      </c>
      <c r="FR21" s="30">
        <v>160</v>
      </c>
      <c r="FS21" s="30">
        <v>151</v>
      </c>
      <c r="FT21" s="30">
        <v>53</v>
      </c>
      <c r="FU21" s="30">
        <v>760</v>
      </c>
      <c r="FV21" s="30">
        <v>695</v>
      </c>
      <c r="FW21" s="30">
        <v>136</v>
      </c>
      <c r="FX21" s="30">
        <v>65</v>
      </c>
      <c r="FY21" s="18"/>
      <c r="FZ21" s="18">
        <f>SUM(C21:FX21)</f>
        <v>834611</v>
      </c>
      <c r="GA21" s="18"/>
      <c r="GB21" s="18"/>
      <c r="GC21" s="18"/>
      <c r="GD21" s="18"/>
      <c r="GE21" s="35"/>
      <c r="GF21" s="35"/>
      <c r="GG21" s="7"/>
      <c r="GH21" s="35"/>
      <c r="GI21" s="35"/>
      <c r="GJ21" s="35"/>
      <c r="GK21" s="35"/>
      <c r="GL21" s="35"/>
      <c r="GM21" s="35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35">
      <c r="A22" s="29" t="s">
        <v>457</v>
      </c>
      <c r="B22" s="7" t="s">
        <v>458</v>
      </c>
      <c r="C22" s="18">
        <v>0</v>
      </c>
      <c r="D22" s="18">
        <v>3770</v>
      </c>
      <c r="E22" s="18">
        <v>0</v>
      </c>
      <c r="F22" s="18">
        <v>4259</v>
      </c>
      <c r="G22" s="18">
        <v>495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1133</v>
      </c>
      <c r="O22" s="18">
        <v>922</v>
      </c>
      <c r="P22" s="18">
        <v>0</v>
      </c>
      <c r="Q22" s="18">
        <v>5887</v>
      </c>
      <c r="R22" s="18">
        <v>0</v>
      </c>
      <c r="S22" s="18">
        <v>110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3209</v>
      </c>
      <c r="AB22" s="18">
        <v>2379.5</v>
      </c>
      <c r="AC22" s="18">
        <v>0</v>
      </c>
      <c r="AD22" s="18">
        <v>0</v>
      </c>
      <c r="AE22" s="18">
        <v>0</v>
      </c>
      <c r="AF22" s="18">
        <v>0</v>
      </c>
      <c r="AG22" s="18">
        <v>69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370.5</v>
      </c>
      <c r="AP22" s="18">
        <v>20182</v>
      </c>
      <c r="AQ22" s="18">
        <v>0</v>
      </c>
      <c r="AR22" s="18">
        <v>15630.5</v>
      </c>
      <c r="AS22" s="18">
        <v>360</v>
      </c>
      <c r="AT22" s="18">
        <v>490.5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4118.5</v>
      </c>
      <c r="BA22" s="18">
        <v>72</v>
      </c>
      <c r="BB22" s="18">
        <v>0</v>
      </c>
      <c r="BC22" s="18">
        <v>2369.5</v>
      </c>
      <c r="BD22" s="18">
        <v>0</v>
      </c>
      <c r="BE22" s="18">
        <v>0</v>
      </c>
      <c r="BF22" s="18">
        <v>4104.5</v>
      </c>
      <c r="BG22" s="18">
        <v>0</v>
      </c>
      <c r="BH22" s="18">
        <v>0</v>
      </c>
      <c r="BI22" s="18">
        <v>0</v>
      </c>
      <c r="BJ22" s="18">
        <v>1099</v>
      </c>
      <c r="BK22" s="18">
        <v>12574</v>
      </c>
      <c r="BL22" s="18">
        <v>0</v>
      </c>
      <c r="BM22" s="18">
        <v>0</v>
      </c>
      <c r="BN22" s="18">
        <v>250</v>
      </c>
      <c r="BO22" s="18">
        <v>0</v>
      </c>
      <c r="BP22" s="18">
        <v>0</v>
      </c>
      <c r="BQ22" s="18">
        <v>531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34</v>
      </c>
      <c r="BX22" s="18">
        <v>0</v>
      </c>
      <c r="BY22" s="18">
        <v>71.5</v>
      </c>
      <c r="BZ22" s="18">
        <v>0</v>
      </c>
      <c r="CA22" s="18">
        <v>0</v>
      </c>
      <c r="CB22" s="18">
        <v>7842.5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171</v>
      </c>
      <c r="CL22" s="18">
        <v>0</v>
      </c>
      <c r="CM22" s="18">
        <v>0</v>
      </c>
      <c r="CN22" s="18">
        <v>2843.5</v>
      </c>
      <c r="CO22" s="18">
        <v>2019</v>
      </c>
      <c r="CP22" s="18">
        <v>0</v>
      </c>
      <c r="CQ22" s="18">
        <v>0</v>
      </c>
      <c r="CR22" s="18"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8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1074</v>
      </c>
      <c r="DG22" s="18">
        <v>0</v>
      </c>
      <c r="DH22" s="18">
        <v>0</v>
      </c>
      <c r="DI22" s="18">
        <v>386</v>
      </c>
      <c r="DJ22" s="18">
        <v>0</v>
      </c>
      <c r="DK22" s="18">
        <v>0</v>
      </c>
      <c r="DL22" s="18">
        <v>172</v>
      </c>
      <c r="DM22" s="18">
        <v>0</v>
      </c>
      <c r="DN22" s="18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18">
        <v>0</v>
      </c>
      <c r="DZ22" s="18">
        <v>0</v>
      </c>
      <c r="EA22" s="18">
        <v>161</v>
      </c>
      <c r="EB22" s="18">
        <v>0</v>
      </c>
      <c r="EC22" s="18">
        <v>0</v>
      </c>
      <c r="ED22" s="18">
        <v>135</v>
      </c>
      <c r="EE22" s="18">
        <v>0</v>
      </c>
      <c r="EF22" s="18">
        <v>133</v>
      </c>
      <c r="EG22" s="18">
        <v>0</v>
      </c>
      <c r="EH22" s="18">
        <v>0</v>
      </c>
      <c r="EI22" s="18">
        <v>1491</v>
      </c>
      <c r="EJ22" s="18">
        <v>1546</v>
      </c>
      <c r="EK22" s="18">
        <v>0</v>
      </c>
      <c r="EL22" s="18">
        <v>0</v>
      </c>
      <c r="EM22" s="18">
        <v>0</v>
      </c>
      <c r="EN22" s="18">
        <v>0</v>
      </c>
      <c r="EO22" s="18">
        <v>0</v>
      </c>
      <c r="EP22" s="18">
        <v>0</v>
      </c>
      <c r="EQ22" s="18">
        <v>85.5</v>
      </c>
      <c r="ER22" s="18">
        <v>0</v>
      </c>
      <c r="ES22" s="18">
        <v>0</v>
      </c>
      <c r="ET22" s="18">
        <v>100</v>
      </c>
      <c r="EU22" s="18">
        <v>0</v>
      </c>
      <c r="EV22" s="18">
        <v>0</v>
      </c>
      <c r="EW22" s="18">
        <v>0</v>
      </c>
      <c r="EX22" s="18">
        <v>0</v>
      </c>
      <c r="EY22" s="18">
        <v>0</v>
      </c>
      <c r="EZ22" s="18">
        <v>0</v>
      </c>
      <c r="FA22" s="18">
        <v>0</v>
      </c>
      <c r="FB22" s="18">
        <v>0</v>
      </c>
      <c r="FC22" s="18">
        <v>452</v>
      </c>
      <c r="FD22" s="18">
        <v>0</v>
      </c>
      <c r="FE22" s="18">
        <v>0</v>
      </c>
      <c r="FF22" s="18">
        <v>0</v>
      </c>
      <c r="FG22" s="18">
        <v>0</v>
      </c>
      <c r="FH22" s="18">
        <v>0</v>
      </c>
      <c r="FI22" s="18">
        <v>0</v>
      </c>
      <c r="FJ22" s="18">
        <v>0</v>
      </c>
      <c r="FK22" s="18">
        <v>182</v>
      </c>
      <c r="FL22" s="18">
        <v>2030</v>
      </c>
      <c r="FM22" s="18">
        <v>551</v>
      </c>
      <c r="FN22" s="18">
        <v>4978</v>
      </c>
      <c r="FO22" s="18">
        <v>0</v>
      </c>
      <c r="FP22" s="18">
        <v>0</v>
      </c>
      <c r="FQ22" s="18">
        <v>0</v>
      </c>
      <c r="FR22" s="18">
        <v>0</v>
      </c>
      <c r="FS22" s="18">
        <v>0</v>
      </c>
      <c r="FT22" s="18">
        <v>0</v>
      </c>
      <c r="FU22" s="18">
        <v>0</v>
      </c>
      <c r="FV22" s="18">
        <v>0</v>
      </c>
      <c r="FW22" s="18">
        <v>0</v>
      </c>
      <c r="FX22" s="18">
        <v>0</v>
      </c>
      <c r="FY22" s="18"/>
      <c r="FZ22" s="18">
        <f>SUM(C22:FY22)</f>
        <v>110843.5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35">
      <c r="A23" s="29" t="s">
        <v>459</v>
      </c>
      <c r="B23" s="36" t="s">
        <v>460</v>
      </c>
      <c r="C23" s="30">
        <v>6522.7</v>
      </c>
      <c r="D23" s="30">
        <v>40239</v>
      </c>
      <c r="E23" s="30">
        <v>6143.6</v>
      </c>
      <c r="F23" s="30">
        <v>23125.3</v>
      </c>
      <c r="G23" s="30">
        <v>1573</v>
      </c>
      <c r="H23" s="30">
        <v>1113.5</v>
      </c>
      <c r="I23" s="30">
        <v>8699.7999999999993</v>
      </c>
      <c r="J23" s="30">
        <v>2159.4</v>
      </c>
      <c r="K23" s="30">
        <v>263</v>
      </c>
      <c r="L23" s="30">
        <v>2245.9</v>
      </c>
      <c r="M23" s="30">
        <v>1068.7</v>
      </c>
      <c r="N23" s="30">
        <v>51854</v>
      </c>
      <c r="O23" s="30">
        <v>13522.3</v>
      </c>
      <c r="P23" s="30">
        <v>330</v>
      </c>
      <c r="Q23" s="30">
        <v>37766.800000000003</v>
      </c>
      <c r="R23" s="30">
        <v>6066.5</v>
      </c>
      <c r="S23" s="30">
        <v>1631.5</v>
      </c>
      <c r="T23" s="30">
        <v>163.30000000000001</v>
      </c>
      <c r="U23" s="30">
        <v>52.3</v>
      </c>
      <c r="V23" s="30">
        <v>264</v>
      </c>
      <c r="W23" s="30">
        <v>210.4</v>
      </c>
      <c r="X23" s="30">
        <v>50</v>
      </c>
      <c r="Y23" s="30">
        <v>954</v>
      </c>
      <c r="Z23" s="30">
        <v>231.3</v>
      </c>
      <c r="AA23" s="30">
        <v>31107.200000000001</v>
      </c>
      <c r="AB23" s="30">
        <v>28046.7</v>
      </c>
      <c r="AC23" s="30">
        <v>940</v>
      </c>
      <c r="AD23" s="30">
        <v>1410.4</v>
      </c>
      <c r="AE23" s="30">
        <v>94.6</v>
      </c>
      <c r="AF23" s="30">
        <v>171</v>
      </c>
      <c r="AG23" s="30">
        <v>624.79999999999995</v>
      </c>
      <c r="AH23" s="30">
        <v>1003.7</v>
      </c>
      <c r="AI23" s="30">
        <v>385.5</v>
      </c>
      <c r="AJ23" s="30">
        <v>164</v>
      </c>
      <c r="AK23" s="30">
        <v>177.4</v>
      </c>
      <c r="AL23" s="30">
        <v>276</v>
      </c>
      <c r="AM23" s="30">
        <v>388.1</v>
      </c>
      <c r="AN23" s="30">
        <v>328.3</v>
      </c>
      <c r="AO23" s="30">
        <v>4477.2</v>
      </c>
      <c r="AP23" s="30">
        <v>84847.5</v>
      </c>
      <c r="AQ23" s="30">
        <v>240.2</v>
      </c>
      <c r="AR23" s="30">
        <v>64063.4</v>
      </c>
      <c r="AS23" s="30">
        <v>6706.5</v>
      </c>
      <c r="AT23" s="30">
        <v>2335.9</v>
      </c>
      <c r="AU23" s="30">
        <v>291</v>
      </c>
      <c r="AV23" s="30">
        <v>313.3</v>
      </c>
      <c r="AW23" s="30">
        <v>256</v>
      </c>
      <c r="AX23" s="30">
        <v>68</v>
      </c>
      <c r="AY23" s="30">
        <v>425.6</v>
      </c>
      <c r="AZ23" s="30">
        <v>12573.9</v>
      </c>
      <c r="BA23" s="30">
        <v>9256.2999999999993</v>
      </c>
      <c r="BB23" s="30">
        <v>7775.2</v>
      </c>
      <c r="BC23" s="30">
        <v>26548.7</v>
      </c>
      <c r="BD23" s="30">
        <v>3621</v>
      </c>
      <c r="BE23" s="30">
        <v>1298.8</v>
      </c>
      <c r="BF23" s="30">
        <v>25605.5</v>
      </c>
      <c r="BG23" s="30">
        <v>930</v>
      </c>
      <c r="BH23" s="30">
        <v>593.29999999999995</v>
      </c>
      <c r="BI23" s="30">
        <v>261.8</v>
      </c>
      <c r="BJ23" s="30">
        <v>6317.4</v>
      </c>
      <c r="BK23" s="30">
        <v>30388.400000000001</v>
      </c>
      <c r="BL23" s="30">
        <v>116.1</v>
      </c>
      <c r="BM23" s="30">
        <v>364.5</v>
      </c>
      <c r="BN23" s="30">
        <v>3291.4</v>
      </c>
      <c r="BO23" s="30">
        <v>1299.0999999999999</v>
      </c>
      <c r="BP23" s="30">
        <v>181.8</v>
      </c>
      <c r="BQ23" s="30">
        <v>5936.3</v>
      </c>
      <c r="BR23" s="30">
        <v>4505.2</v>
      </c>
      <c r="BS23" s="30">
        <v>1136.8</v>
      </c>
      <c r="BT23" s="30">
        <v>404.1</v>
      </c>
      <c r="BU23" s="30">
        <v>410</v>
      </c>
      <c r="BV23" s="30">
        <v>1248.2</v>
      </c>
      <c r="BW23" s="30">
        <v>2000.7</v>
      </c>
      <c r="BX23" s="30">
        <v>69.8</v>
      </c>
      <c r="BY23" s="30">
        <v>470.3</v>
      </c>
      <c r="BZ23" s="30">
        <v>206</v>
      </c>
      <c r="CA23" s="30">
        <v>153.30000000000001</v>
      </c>
      <c r="CB23" s="30">
        <v>76822.7</v>
      </c>
      <c r="CC23" s="30">
        <v>192</v>
      </c>
      <c r="CD23" s="30">
        <v>215.3</v>
      </c>
      <c r="CE23" s="30">
        <v>153.80000000000001</v>
      </c>
      <c r="CF23" s="30">
        <v>126.9</v>
      </c>
      <c r="CG23" s="30">
        <v>204.3</v>
      </c>
      <c r="CH23" s="30">
        <v>103.2</v>
      </c>
      <c r="CI23" s="30">
        <v>703.3</v>
      </c>
      <c r="CJ23" s="30">
        <v>923.3</v>
      </c>
      <c r="CK23" s="30">
        <v>5720.6</v>
      </c>
      <c r="CL23" s="30">
        <v>1310.0999999999999</v>
      </c>
      <c r="CM23" s="30">
        <v>744.5</v>
      </c>
      <c r="CN23" s="30">
        <v>32734.400000000001</v>
      </c>
      <c r="CO23" s="30">
        <v>14778.3</v>
      </c>
      <c r="CP23" s="30">
        <v>1005.2</v>
      </c>
      <c r="CQ23" s="30">
        <v>799.9</v>
      </c>
      <c r="CR23" s="30">
        <v>234.3</v>
      </c>
      <c r="CS23" s="30">
        <v>319.39999999999998</v>
      </c>
      <c r="CT23" s="30">
        <v>104.3</v>
      </c>
      <c r="CU23" s="30">
        <v>406</v>
      </c>
      <c r="CV23" s="30">
        <v>50</v>
      </c>
      <c r="CW23" s="30">
        <v>205</v>
      </c>
      <c r="CX23" s="30">
        <v>470.5</v>
      </c>
      <c r="CY23" s="30">
        <v>50</v>
      </c>
      <c r="CZ23" s="30">
        <v>1909.1</v>
      </c>
      <c r="DA23" s="30">
        <v>202.3</v>
      </c>
      <c r="DB23" s="30">
        <v>322.5</v>
      </c>
      <c r="DC23" s="30">
        <v>182</v>
      </c>
      <c r="DD23" s="30">
        <v>157</v>
      </c>
      <c r="DE23" s="30">
        <v>316.8</v>
      </c>
      <c r="DF23" s="30">
        <v>21475.9</v>
      </c>
      <c r="DG23" s="30">
        <v>95</v>
      </c>
      <c r="DH23" s="30">
        <v>1906.6</v>
      </c>
      <c r="DI23" s="30">
        <v>2539.1</v>
      </c>
      <c r="DJ23" s="30">
        <v>640</v>
      </c>
      <c r="DK23" s="30">
        <v>485.5</v>
      </c>
      <c r="DL23" s="30">
        <v>5728.7</v>
      </c>
      <c r="DM23" s="30">
        <v>234.6</v>
      </c>
      <c r="DN23" s="30">
        <v>1302.2</v>
      </c>
      <c r="DO23" s="30">
        <v>3231</v>
      </c>
      <c r="DP23" s="30">
        <v>201</v>
      </c>
      <c r="DQ23" s="30">
        <v>817</v>
      </c>
      <c r="DR23" s="30">
        <v>1367.8</v>
      </c>
      <c r="DS23" s="30">
        <v>671.2</v>
      </c>
      <c r="DT23" s="30">
        <v>180.5</v>
      </c>
      <c r="DU23" s="30">
        <v>359.7</v>
      </c>
      <c r="DV23" s="30">
        <v>213.8</v>
      </c>
      <c r="DW23" s="30">
        <v>311.89999999999998</v>
      </c>
      <c r="DX23" s="30">
        <v>166.8</v>
      </c>
      <c r="DY23" s="30">
        <v>312.7</v>
      </c>
      <c r="DZ23" s="30">
        <v>739</v>
      </c>
      <c r="EA23" s="30">
        <v>551.79999999999995</v>
      </c>
      <c r="EB23" s="30">
        <v>570.9</v>
      </c>
      <c r="EC23" s="30">
        <v>302.2</v>
      </c>
      <c r="ED23" s="30">
        <v>1586.6</v>
      </c>
      <c r="EE23" s="30">
        <v>193.5</v>
      </c>
      <c r="EF23" s="30">
        <v>1434.4</v>
      </c>
      <c r="EG23" s="30">
        <v>256.60000000000002</v>
      </c>
      <c r="EH23" s="30">
        <v>251</v>
      </c>
      <c r="EI23" s="30">
        <v>14492.9</v>
      </c>
      <c r="EJ23" s="30">
        <v>10327.200000000001</v>
      </c>
      <c r="EK23" s="30">
        <v>686</v>
      </c>
      <c r="EL23" s="30">
        <v>467.5</v>
      </c>
      <c r="EM23" s="30">
        <v>395.9</v>
      </c>
      <c r="EN23" s="30">
        <v>1001.6</v>
      </c>
      <c r="EO23" s="30">
        <v>327.5</v>
      </c>
      <c r="EP23" s="30">
        <v>421</v>
      </c>
      <c r="EQ23" s="30">
        <v>2695.5</v>
      </c>
      <c r="ER23" s="30">
        <v>313.5</v>
      </c>
      <c r="ES23" s="30">
        <v>175.4</v>
      </c>
      <c r="ET23" s="30">
        <v>196.4</v>
      </c>
      <c r="EU23" s="30">
        <v>577.5</v>
      </c>
      <c r="EV23" s="30">
        <v>76.5</v>
      </c>
      <c r="EW23" s="30">
        <v>863.6</v>
      </c>
      <c r="EX23" s="30">
        <v>170</v>
      </c>
      <c r="EY23" s="30">
        <v>789</v>
      </c>
      <c r="EZ23" s="30">
        <v>131</v>
      </c>
      <c r="FA23" s="30">
        <v>3470.3</v>
      </c>
      <c r="FB23" s="30">
        <v>308.60000000000002</v>
      </c>
      <c r="FC23" s="30">
        <v>2106</v>
      </c>
      <c r="FD23" s="30">
        <v>407</v>
      </c>
      <c r="FE23" s="30">
        <v>86.2</v>
      </c>
      <c r="FF23" s="30">
        <v>197</v>
      </c>
      <c r="FG23" s="30">
        <v>128</v>
      </c>
      <c r="FH23" s="30">
        <v>71</v>
      </c>
      <c r="FI23" s="30">
        <v>1772.9</v>
      </c>
      <c r="FJ23" s="30">
        <v>2017</v>
      </c>
      <c r="FK23" s="30">
        <v>2574.3000000000002</v>
      </c>
      <c r="FL23" s="30">
        <v>8182.1</v>
      </c>
      <c r="FM23" s="30">
        <v>3824.5</v>
      </c>
      <c r="FN23" s="30">
        <v>22015.9</v>
      </c>
      <c r="FO23" s="30">
        <v>1093</v>
      </c>
      <c r="FP23" s="30">
        <v>2293</v>
      </c>
      <c r="FQ23" s="30">
        <v>989.2</v>
      </c>
      <c r="FR23" s="30">
        <v>170.8</v>
      </c>
      <c r="FS23" s="30">
        <v>189.4</v>
      </c>
      <c r="FT23" s="30">
        <v>60.5</v>
      </c>
      <c r="FU23" s="30">
        <v>826.8</v>
      </c>
      <c r="FV23" s="30">
        <v>698.6</v>
      </c>
      <c r="FW23" s="30">
        <v>167.6</v>
      </c>
      <c r="FX23" s="30">
        <v>57.5</v>
      </c>
      <c r="FY23" s="21"/>
      <c r="FZ23" s="18">
        <f t="shared" ref="FZ23:FZ35" si="7">SUM(C23:FX23)</f>
        <v>859765.7000000003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35">
      <c r="A24" s="6" t="s">
        <v>461</v>
      </c>
      <c r="B24" s="36" t="s">
        <v>462</v>
      </c>
      <c r="C24" s="18">
        <v>6332.5</v>
      </c>
      <c r="D24" s="18">
        <v>33220</v>
      </c>
      <c r="E24" s="18">
        <v>4999.5</v>
      </c>
      <c r="F24" s="18">
        <v>20597.5</v>
      </c>
      <c r="G24" s="18">
        <v>1573</v>
      </c>
      <c r="H24" s="18">
        <v>1094</v>
      </c>
      <c r="I24" s="18">
        <v>7057.5</v>
      </c>
      <c r="J24" s="18">
        <v>2039</v>
      </c>
      <c r="K24" s="18">
        <v>263</v>
      </c>
      <c r="L24" s="18">
        <v>2102</v>
      </c>
      <c r="M24" s="18">
        <v>933</v>
      </c>
      <c r="N24" s="18">
        <v>49949</v>
      </c>
      <c r="O24" s="18">
        <v>12783.5</v>
      </c>
      <c r="P24" s="18">
        <v>330</v>
      </c>
      <c r="Q24" s="18">
        <v>36546</v>
      </c>
      <c r="R24" s="18">
        <v>497</v>
      </c>
      <c r="S24" s="18">
        <v>1567.5</v>
      </c>
      <c r="T24" s="18">
        <v>160</v>
      </c>
      <c r="U24" s="18">
        <v>50</v>
      </c>
      <c r="V24" s="18">
        <v>261.5</v>
      </c>
      <c r="W24" s="18">
        <v>209.5</v>
      </c>
      <c r="X24" s="18">
        <v>27</v>
      </c>
      <c r="Y24" s="18">
        <v>428</v>
      </c>
      <c r="Z24" s="18">
        <v>227</v>
      </c>
      <c r="AA24" s="18">
        <v>30394.5</v>
      </c>
      <c r="AB24" s="18">
        <v>26932</v>
      </c>
      <c r="AC24" s="18">
        <v>909</v>
      </c>
      <c r="AD24" s="18">
        <v>1255</v>
      </c>
      <c r="AE24" s="18">
        <v>94</v>
      </c>
      <c r="AF24" s="18">
        <v>162.5</v>
      </c>
      <c r="AG24" s="18">
        <v>590</v>
      </c>
      <c r="AH24" s="18">
        <v>955</v>
      </c>
      <c r="AI24" s="18">
        <v>385.5</v>
      </c>
      <c r="AJ24" s="18">
        <v>164</v>
      </c>
      <c r="AK24" s="18">
        <v>159</v>
      </c>
      <c r="AL24" s="18">
        <v>276</v>
      </c>
      <c r="AM24" s="18">
        <v>343</v>
      </c>
      <c r="AN24" s="18">
        <v>309</v>
      </c>
      <c r="AO24" s="18">
        <v>4127.5</v>
      </c>
      <c r="AP24" s="18">
        <v>82476.5</v>
      </c>
      <c r="AQ24" s="18">
        <v>232</v>
      </c>
      <c r="AR24" s="18">
        <v>58489.5</v>
      </c>
      <c r="AS24" s="18">
        <v>6165</v>
      </c>
      <c r="AT24" s="18">
        <v>2332.5</v>
      </c>
      <c r="AU24" s="18">
        <v>291</v>
      </c>
      <c r="AV24" s="18">
        <v>297</v>
      </c>
      <c r="AW24" s="18">
        <v>256</v>
      </c>
      <c r="AX24" s="18">
        <v>63</v>
      </c>
      <c r="AY24" s="18">
        <v>415</v>
      </c>
      <c r="AZ24" s="18">
        <v>12050</v>
      </c>
      <c r="BA24" s="18">
        <v>8756</v>
      </c>
      <c r="BB24" s="18">
        <v>7341</v>
      </c>
      <c r="BC24" s="18">
        <v>20943.5</v>
      </c>
      <c r="BD24" s="18">
        <v>3609.5</v>
      </c>
      <c r="BE24" s="18">
        <v>1207</v>
      </c>
      <c r="BF24" s="18">
        <v>24346</v>
      </c>
      <c r="BG24" s="18">
        <v>884.5</v>
      </c>
      <c r="BH24" s="18">
        <v>542</v>
      </c>
      <c r="BI24" s="18">
        <v>253.5</v>
      </c>
      <c r="BJ24" s="18">
        <v>6224.5</v>
      </c>
      <c r="BK24" s="18">
        <v>19735</v>
      </c>
      <c r="BL24" s="18">
        <v>58</v>
      </c>
      <c r="BM24" s="18">
        <v>360.5</v>
      </c>
      <c r="BN24" s="18">
        <v>3019.5</v>
      </c>
      <c r="BO24" s="18">
        <v>1251</v>
      </c>
      <c r="BP24" s="18">
        <v>152</v>
      </c>
      <c r="BQ24" s="18">
        <v>5653</v>
      </c>
      <c r="BR24" s="18">
        <v>4483</v>
      </c>
      <c r="BS24" s="18">
        <v>1106</v>
      </c>
      <c r="BT24" s="18">
        <v>362</v>
      </c>
      <c r="BU24" s="18">
        <v>410</v>
      </c>
      <c r="BV24" s="18">
        <v>1223</v>
      </c>
      <c r="BW24" s="18">
        <v>1985.5</v>
      </c>
      <c r="BX24" s="18">
        <v>67</v>
      </c>
      <c r="BY24" s="18">
        <v>439.5</v>
      </c>
      <c r="BZ24" s="18">
        <v>195</v>
      </c>
      <c r="CA24" s="18">
        <v>139</v>
      </c>
      <c r="CB24" s="18">
        <v>71260.5</v>
      </c>
      <c r="CC24" s="18">
        <v>192</v>
      </c>
      <c r="CD24" s="18">
        <v>204</v>
      </c>
      <c r="CE24" s="18">
        <v>151</v>
      </c>
      <c r="CF24" s="18">
        <v>110</v>
      </c>
      <c r="CG24" s="18">
        <v>201.5</v>
      </c>
      <c r="CH24" s="18">
        <v>99</v>
      </c>
      <c r="CI24" s="18">
        <v>691</v>
      </c>
      <c r="CJ24" s="18">
        <v>873</v>
      </c>
      <c r="CK24" s="18">
        <v>4272.5</v>
      </c>
      <c r="CL24" s="18">
        <v>1244.5</v>
      </c>
      <c r="CM24" s="18">
        <v>701</v>
      </c>
      <c r="CN24" s="18">
        <v>28337.5</v>
      </c>
      <c r="CO24" s="18">
        <v>14308.5</v>
      </c>
      <c r="CP24" s="18">
        <v>937</v>
      </c>
      <c r="CQ24" s="18">
        <v>740</v>
      </c>
      <c r="CR24" s="18">
        <v>230.5</v>
      </c>
      <c r="CS24" s="18">
        <v>290</v>
      </c>
      <c r="CT24" s="18">
        <v>101</v>
      </c>
      <c r="CU24" s="18">
        <v>73</v>
      </c>
      <c r="CV24" s="18">
        <v>23.5</v>
      </c>
      <c r="CW24" s="18">
        <v>205</v>
      </c>
      <c r="CX24" s="18">
        <v>470.5</v>
      </c>
      <c r="CY24" s="18">
        <v>29.5</v>
      </c>
      <c r="CZ24" s="18">
        <v>1759</v>
      </c>
      <c r="DA24" s="18">
        <v>201</v>
      </c>
      <c r="DB24" s="18">
        <v>322.5</v>
      </c>
      <c r="DC24" s="18">
        <v>182</v>
      </c>
      <c r="DD24" s="18">
        <v>156</v>
      </c>
      <c r="DE24" s="18">
        <v>287.5</v>
      </c>
      <c r="DF24" s="18">
        <v>19273</v>
      </c>
      <c r="DG24" s="18">
        <v>95</v>
      </c>
      <c r="DH24" s="18">
        <v>1764</v>
      </c>
      <c r="DI24" s="18">
        <v>2394.5</v>
      </c>
      <c r="DJ24" s="18">
        <v>623</v>
      </c>
      <c r="DK24" s="18">
        <v>485.5</v>
      </c>
      <c r="DL24" s="18">
        <v>5690.5</v>
      </c>
      <c r="DM24" s="18">
        <v>228.5</v>
      </c>
      <c r="DN24" s="18">
        <v>1263.5</v>
      </c>
      <c r="DO24" s="18">
        <v>3230</v>
      </c>
      <c r="DP24" s="18">
        <v>191</v>
      </c>
      <c r="DQ24" s="18">
        <v>817</v>
      </c>
      <c r="DR24" s="18">
        <v>1318.5</v>
      </c>
      <c r="DS24" s="18">
        <v>589</v>
      </c>
      <c r="DT24" s="18">
        <v>180.5</v>
      </c>
      <c r="DU24" s="18">
        <v>355</v>
      </c>
      <c r="DV24" s="18">
        <v>206.5</v>
      </c>
      <c r="DW24" s="18">
        <v>301</v>
      </c>
      <c r="DX24" s="18">
        <v>159</v>
      </c>
      <c r="DY24" s="18">
        <v>296</v>
      </c>
      <c r="DZ24" s="18">
        <v>675</v>
      </c>
      <c r="EA24" s="18">
        <v>510.5</v>
      </c>
      <c r="EB24" s="18">
        <v>527</v>
      </c>
      <c r="EC24" s="18">
        <v>281.5</v>
      </c>
      <c r="ED24" s="18">
        <v>1523</v>
      </c>
      <c r="EE24" s="18">
        <v>189</v>
      </c>
      <c r="EF24" s="18">
        <v>1350</v>
      </c>
      <c r="EG24" s="18">
        <v>246</v>
      </c>
      <c r="EH24" s="18">
        <v>250</v>
      </c>
      <c r="EI24" s="18">
        <v>13862.5</v>
      </c>
      <c r="EJ24" s="18">
        <v>10059</v>
      </c>
      <c r="EK24" s="18">
        <v>686</v>
      </c>
      <c r="EL24" s="18">
        <v>467.5</v>
      </c>
      <c r="EM24" s="18">
        <v>373</v>
      </c>
      <c r="EN24" s="18">
        <v>899</v>
      </c>
      <c r="EO24" s="18">
        <v>296</v>
      </c>
      <c r="EP24" s="18">
        <v>417.5</v>
      </c>
      <c r="EQ24" s="18">
        <v>2509</v>
      </c>
      <c r="ER24" s="18">
        <v>310.5</v>
      </c>
      <c r="ES24" s="18">
        <v>174.5</v>
      </c>
      <c r="ET24" s="18">
        <v>182</v>
      </c>
      <c r="EU24" s="18">
        <v>569</v>
      </c>
      <c r="EV24" s="18">
        <v>71</v>
      </c>
      <c r="EW24" s="18">
        <v>801</v>
      </c>
      <c r="EX24" s="18">
        <v>170</v>
      </c>
      <c r="EY24" s="18">
        <v>216</v>
      </c>
      <c r="EZ24" s="18">
        <v>131</v>
      </c>
      <c r="FA24" s="18">
        <v>3409</v>
      </c>
      <c r="FB24" s="18">
        <v>266.5</v>
      </c>
      <c r="FC24" s="18">
        <v>1815</v>
      </c>
      <c r="FD24" s="18">
        <v>399</v>
      </c>
      <c r="FE24" s="18">
        <v>82</v>
      </c>
      <c r="FF24" s="18">
        <v>183</v>
      </c>
      <c r="FG24" s="18">
        <v>124</v>
      </c>
      <c r="FH24" s="18">
        <v>68</v>
      </c>
      <c r="FI24" s="18">
        <v>1691</v>
      </c>
      <c r="FJ24" s="18">
        <v>2017</v>
      </c>
      <c r="FK24" s="18">
        <v>2536</v>
      </c>
      <c r="FL24" s="18">
        <v>8175.5</v>
      </c>
      <c r="FM24" s="18">
        <v>3824.5</v>
      </c>
      <c r="FN24" s="18">
        <v>21727</v>
      </c>
      <c r="FO24" s="18">
        <v>1082</v>
      </c>
      <c r="FP24" s="18">
        <v>2224.5</v>
      </c>
      <c r="FQ24" s="18">
        <v>956.5</v>
      </c>
      <c r="FR24" s="18">
        <v>164</v>
      </c>
      <c r="FS24" s="18">
        <v>168</v>
      </c>
      <c r="FT24" s="18">
        <v>58</v>
      </c>
      <c r="FU24" s="18">
        <v>785</v>
      </c>
      <c r="FV24" s="18">
        <v>691.5</v>
      </c>
      <c r="FW24" s="18">
        <v>147</v>
      </c>
      <c r="FX24" s="18">
        <v>57.5</v>
      </c>
      <c r="FY24" s="18"/>
      <c r="FZ24" s="18">
        <f t="shared" si="7"/>
        <v>786630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35">
      <c r="A25" s="6" t="s">
        <v>463</v>
      </c>
      <c r="B25" s="36" t="s">
        <v>464</v>
      </c>
      <c r="C25" s="18">
        <v>6372</v>
      </c>
      <c r="D25" s="18">
        <v>34363.5</v>
      </c>
      <c r="E25" s="18">
        <v>5274</v>
      </c>
      <c r="F25" s="18">
        <v>20215.5</v>
      </c>
      <c r="G25" s="18">
        <v>1234</v>
      </c>
      <c r="H25" s="18">
        <v>1129</v>
      </c>
      <c r="I25" s="18">
        <v>7427.5</v>
      </c>
      <c r="J25" s="18">
        <v>2111.5</v>
      </c>
      <c r="K25" s="18">
        <v>249</v>
      </c>
      <c r="L25" s="18">
        <v>2195</v>
      </c>
      <c r="M25" s="18">
        <v>998.5</v>
      </c>
      <c r="N25" s="18">
        <v>50787.5</v>
      </c>
      <c r="O25" s="18">
        <v>13067.5</v>
      </c>
      <c r="P25" s="18">
        <v>303.5</v>
      </c>
      <c r="Q25" s="18">
        <v>36575</v>
      </c>
      <c r="R25" s="18">
        <v>477.5</v>
      </c>
      <c r="S25" s="18">
        <v>1644</v>
      </c>
      <c r="T25" s="18">
        <v>166.5</v>
      </c>
      <c r="U25" s="18">
        <v>48.5</v>
      </c>
      <c r="V25" s="18">
        <v>265.5</v>
      </c>
      <c r="W25" s="18">
        <v>130.5</v>
      </c>
      <c r="X25" s="18">
        <v>30</v>
      </c>
      <c r="Y25" s="18">
        <v>456</v>
      </c>
      <c r="Z25" s="18">
        <v>235.5</v>
      </c>
      <c r="AA25" s="18">
        <v>30979.5</v>
      </c>
      <c r="AB25" s="18">
        <v>27171.5</v>
      </c>
      <c r="AC25" s="18">
        <v>951</v>
      </c>
      <c r="AD25" s="18">
        <v>1259.5</v>
      </c>
      <c r="AE25" s="18">
        <v>92</v>
      </c>
      <c r="AF25" s="18">
        <v>172</v>
      </c>
      <c r="AG25" s="18">
        <v>609</v>
      </c>
      <c r="AH25" s="18">
        <v>991.5</v>
      </c>
      <c r="AI25" s="18">
        <v>365.5</v>
      </c>
      <c r="AJ25" s="18">
        <v>153</v>
      </c>
      <c r="AK25" s="18">
        <v>166.5</v>
      </c>
      <c r="AL25" s="18">
        <v>259.5</v>
      </c>
      <c r="AM25" s="18">
        <v>380</v>
      </c>
      <c r="AN25" s="18">
        <v>318.5</v>
      </c>
      <c r="AO25" s="18">
        <v>4241</v>
      </c>
      <c r="AP25" s="18">
        <v>82330</v>
      </c>
      <c r="AQ25" s="18">
        <v>244.5</v>
      </c>
      <c r="AR25" s="18">
        <v>59455.5</v>
      </c>
      <c r="AS25" s="18">
        <v>6343.5</v>
      </c>
      <c r="AT25" s="18">
        <v>2293.5</v>
      </c>
      <c r="AU25" s="18">
        <v>275</v>
      </c>
      <c r="AV25" s="18">
        <v>329.5</v>
      </c>
      <c r="AW25" s="18">
        <v>248.5</v>
      </c>
      <c r="AX25" s="18">
        <v>69.5</v>
      </c>
      <c r="AY25" s="18">
        <v>409.5</v>
      </c>
      <c r="AZ25" s="18">
        <v>12298.5</v>
      </c>
      <c r="BA25" s="18">
        <v>9225.5</v>
      </c>
      <c r="BB25" s="18">
        <v>7727</v>
      </c>
      <c r="BC25" s="18">
        <v>21009</v>
      </c>
      <c r="BD25" s="18">
        <v>3622.5</v>
      </c>
      <c r="BE25" s="18">
        <v>1286</v>
      </c>
      <c r="BF25" s="18">
        <v>24490.5</v>
      </c>
      <c r="BG25" s="18">
        <v>894</v>
      </c>
      <c r="BH25" s="18">
        <v>566</v>
      </c>
      <c r="BI25" s="18">
        <v>270</v>
      </c>
      <c r="BJ25" s="18">
        <v>6299.5</v>
      </c>
      <c r="BK25" s="18">
        <v>18861.5</v>
      </c>
      <c r="BL25" s="18">
        <v>75.5</v>
      </c>
      <c r="BM25" s="18">
        <v>303</v>
      </c>
      <c r="BN25" s="18">
        <v>3219</v>
      </c>
      <c r="BO25" s="18">
        <v>1303.5</v>
      </c>
      <c r="BP25" s="18">
        <v>175</v>
      </c>
      <c r="BQ25" s="18">
        <v>5661.5</v>
      </c>
      <c r="BR25" s="18">
        <v>4525</v>
      </c>
      <c r="BS25" s="18">
        <v>1123.5</v>
      </c>
      <c r="BT25" s="18">
        <v>379.5</v>
      </c>
      <c r="BU25" s="18">
        <v>395.5</v>
      </c>
      <c r="BV25" s="18">
        <v>1232</v>
      </c>
      <c r="BW25" s="18">
        <v>1990</v>
      </c>
      <c r="BX25" s="18">
        <v>72.5</v>
      </c>
      <c r="BY25" s="18">
        <v>451</v>
      </c>
      <c r="BZ25" s="18">
        <v>217</v>
      </c>
      <c r="CA25" s="18">
        <v>167.5</v>
      </c>
      <c r="CB25" s="18">
        <v>72924.5</v>
      </c>
      <c r="CC25" s="18">
        <v>186</v>
      </c>
      <c r="CD25" s="18">
        <v>223</v>
      </c>
      <c r="CE25" s="18">
        <v>156.5</v>
      </c>
      <c r="CF25" s="18">
        <v>119</v>
      </c>
      <c r="CG25" s="18">
        <v>202.5</v>
      </c>
      <c r="CH25" s="18">
        <v>101.5</v>
      </c>
      <c r="CI25" s="18">
        <v>715.5</v>
      </c>
      <c r="CJ25" s="18">
        <v>900</v>
      </c>
      <c r="CK25" s="18">
        <v>4395</v>
      </c>
      <c r="CL25" s="18">
        <v>1269</v>
      </c>
      <c r="CM25" s="18">
        <v>698</v>
      </c>
      <c r="CN25" s="18">
        <v>28615</v>
      </c>
      <c r="CO25" s="18">
        <v>14617</v>
      </c>
      <c r="CP25" s="18">
        <v>983</v>
      </c>
      <c r="CQ25" s="18">
        <v>805</v>
      </c>
      <c r="CR25" s="18">
        <v>238</v>
      </c>
      <c r="CS25" s="18">
        <v>308</v>
      </c>
      <c r="CT25" s="18">
        <v>107.5</v>
      </c>
      <c r="CU25" s="18">
        <v>69</v>
      </c>
      <c r="CV25" s="18">
        <v>29.5</v>
      </c>
      <c r="CW25" s="18">
        <v>195.5</v>
      </c>
      <c r="CX25" s="18">
        <v>467.5</v>
      </c>
      <c r="CY25" s="18">
        <v>37</v>
      </c>
      <c r="CZ25" s="18">
        <v>1845</v>
      </c>
      <c r="DA25" s="18">
        <v>203.5</v>
      </c>
      <c r="DB25" s="18">
        <v>316</v>
      </c>
      <c r="DC25" s="18">
        <v>162</v>
      </c>
      <c r="DD25" s="18">
        <v>157</v>
      </c>
      <c r="DE25" s="18">
        <v>291.5</v>
      </c>
      <c r="DF25" s="18">
        <v>19957.5</v>
      </c>
      <c r="DG25" s="18">
        <v>85</v>
      </c>
      <c r="DH25" s="18">
        <v>1945</v>
      </c>
      <c r="DI25" s="18">
        <v>2362.5</v>
      </c>
      <c r="DJ25" s="18">
        <v>631.5</v>
      </c>
      <c r="DK25" s="18">
        <v>468</v>
      </c>
      <c r="DL25" s="18">
        <v>5726</v>
      </c>
      <c r="DM25" s="18">
        <v>236</v>
      </c>
      <c r="DN25" s="18">
        <v>1296.5</v>
      </c>
      <c r="DO25" s="18">
        <v>3203</v>
      </c>
      <c r="DP25" s="18">
        <v>208.5</v>
      </c>
      <c r="DQ25" s="18">
        <v>798</v>
      </c>
      <c r="DR25" s="18">
        <v>1356.5</v>
      </c>
      <c r="DS25" s="18">
        <v>632</v>
      </c>
      <c r="DT25" s="18">
        <v>163</v>
      </c>
      <c r="DU25" s="18">
        <v>346.5</v>
      </c>
      <c r="DV25" s="18">
        <v>218</v>
      </c>
      <c r="DW25" s="18">
        <v>314</v>
      </c>
      <c r="DX25" s="18">
        <v>160.5</v>
      </c>
      <c r="DY25" s="18">
        <v>309.5</v>
      </c>
      <c r="DZ25" s="18">
        <v>729.5</v>
      </c>
      <c r="EA25" s="18">
        <v>533.5</v>
      </c>
      <c r="EB25" s="18">
        <v>556.5</v>
      </c>
      <c r="EC25" s="18">
        <v>306.5</v>
      </c>
      <c r="ED25" s="18">
        <v>1552.5</v>
      </c>
      <c r="EE25" s="18">
        <v>198</v>
      </c>
      <c r="EF25" s="18">
        <v>1414</v>
      </c>
      <c r="EG25" s="18">
        <v>252.5</v>
      </c>
      <c r="EH25" s="18">
        <v>248.5</v>
      </c>
      <c r="EI25" s="18">
        <v>14340.5</v>
      </c>
      <c r="EJ25" s="18">
        <v>10073.5</v>
      </c>
      <c r="EK25" s="18">
        <v>673.5</v>
      </c>
      <c r="EL25" s="18">
        <v>457.5</v>
      </c>
      <c r="EM25" s="18">
        <v>391.5</v>
      </c>
      <c r="EN25" s="18">
        <v>896.5</v>
      </c>
      <c r="EO25" s="18">
        <v>322</v>
      </c>
      <c r="EP25" s="18">
        <v>424.5</v>
      </c>
      <c r="EQ25" s="18">
        <v>2592.5</v>
      </c>
      <c r="ER25" s="18">
        <v>316.5</v>
      </c>
      <c r="ES25" s="18">
        <v>168.5</v>
      </c>
      <c r="ET25" s="18">
        <v>166</v>
      </c>
      <c r="EU25" s="18">
        <v>581</v>
      </c>
      <c r="EV25" s="18">
        <v>80</v>
      </c>
      <c r="EW25" s="18">
        <v>871</v>
      </c>
      <c r="EX25" s="18">
        <v>165.5</v>
      </c>
      <c r="EY25" s="18">
        <v>208.5</v>
      </c>
      <c r="EZ25" s="18">
        <v>114</v>
      </c>
      <c r="FA25" s="18">
        <v>3486</v>
      </c>
      <c r="FB25" s="18">
        <v>286.5</v>
      </c>
      <c r="FC25" s="18">
        <v>1944</v>
      </c>
      <c r="FD25" s="18">
        <v>415</v>
      </c>
      <c r="FE25" s="18">
        <v>82</v>
      </c>
      <c r="FF25" s="18">
        <v>188</v>
      </c>
      <c r="FG25" s="18">
        <v>124</v>
      </c>
      <c r="FH25" s="18">
        <v>72</v>
      </c>
      <c r="FI25" s="18">
        <v>1752</v>
      </c>
      <c r="FJ25" s="18">
        <v>1998.5</v>
      </c>
      <c r="FK25" s="18">
        <v>2612.5</v>
      </c>
      <c r="FL25" s="18">
        <v>7995.5</v>
      </c>
      <c r="FM25" s="18">
        <v>3731.5</v>
      </c>
      <c r="FN25" s="18">
        <v>21573.5</v>
      </c>
      <c r="FO25" s="18">
        <v>1104</v>
      </c>
      <c r="FP25" s="18">
        <v>2342</v>
      </c>
      <c r="FQ25" s="18">
        <v>994.5</v>
      </c>
      <c r="FR25" s="18">
        <v>169.5</v>
      </c>
      <c r="FS25" s="18">
        <v>179</v>
      </c>
      <c r="FT25" s="18">
        <v>58</v>
      </c>
      <c r="FU25" s="18">
        <v>832.5</v>
      </c>
      <c r="FV25" s="18">
        <v>689</v>
      </c>
      <c r="FW25" s="18">
        <v>156</v>
      </c>
      <c r="FX25" s="18">
        <v>57.5</v>
      </c>
      <c r="FY25" s="18"/>
      <c r="FZ25" s="18">
        <f t="shared" si="7"/>
        <v>796939.5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35">
      <c r="A26" s="6" t="s">
        <v>465</v>
      </c>
      <c r="B26" s="36" t="s">
        <v>466</v>
      </c>
      <c r="C26" s="18">
        <v>6356.5</v>
      </c>
      <c r="D26" s="18">
        <v>34775</v>
      </c>
      <c r="E26" s="18">
        <v>5544</v>
      </c>
      <c r="F26" s="18">
        <v>19613</v>
      </c>
      <c r="G26" s="18">
        <v>1207.5</v>
      </c>
      <c r="H26" s="18">
        <v>1096.5</v>
      </c>
      <c r="I26" s="18">
        <v>7781</v>
      </c>
      <c r="J26" s="18">
        <v>2171.5</v>
      </c>
      <c r="K26" s="18">
        <v>233.5</v>
      </c>
      <c r="L26" s="18">
        <v>2219.5</v>
      </c>
      <c r="M26" s="18">
        <v>1047</v>
      </c>
      <c r="N26" s="18">
        <v>51486.5</v>
      </c>
      <c r="O26" s="18">
        <v>13342.5</v>
      </c>
      <c r="P26" s="18">
        <v>270.5</v>
      </c>
      <c r="Q26" s="18">
        <v>36070.5</v>
      </c>
      <c r="R26" s="18">
        <v>474.5</v>
      </c>
      <c r="S26" s="18">
        <v>1662.5</v>
      </c>
      <c r="T26" s="18">
        <v>144.5</v>
      </c>
      <c r="U26" s="18">
        <v>54.5</v>
      </c>
      <c r="V26" s="18">
        <v>250</v>
      </c>
      <c r="W26" s="18">
        <v>141.5</v>
      </c>
      <c r="X26" s="18">
        <v>44</v>
      </c>
      <c r="Y26" s="18">
        <v>434</v>
      </c>
      <c r="Z26" s="18">
        <v>219</v>
      </c>
      <c r="AA26" s="18">
        <v>30848.5</v>
      </c>
      <c r="AB26" s="18">
        <v>27335.5</v>
      </c>
      <c r="AC26" s="18">
        <v>960</v>
      </c>
      <c r="AD26" s="18">
        <v>1252.5</v>
      </c>
      <c r="AE26" s="18">
        <v>92.5</v>
      </c>
      <c r="AF26" s="18">
        <v>174.5</v>
      </c>
      <c r="AG26" s="18">
        <v>632</v>
      </c>
      <c r="AH26" s="18">
        <v>1007</v>
      </c>
      <c r="AI26" s="18">
        <v>331.5</v>
      </c>
      <c r="AJ26" s="18">
        <v>140.5</v>
      </c>
      <c r="AK26" s="18">
        <v>177.5</v>
      </c>
      <c r="AL26" s="18">
        <v>237.5</v>
      </c>
      <c r="AM26" s="18">
        <v>403</v>
      </c>
      <c r="AN26" s="18">
        <v>331.5</v>
      </c>
      <c r="AO26" s="18">
        <v>4360.5</v>
      </c>
      <c r="AP26" s="18">
        <v>83793</v>
      </c>
      <c r="AQ26" s="18">
        <v>241</v>
      </c>
      <c r="AR26" s="18">
        <v>60239.5</v>
      </c>
      <c r="AS26" s="18">
        <v>6425.5</v>
      </c>
      <c r="AT26" s="18">
        <v>2232</v>
      </c>
      <c r="AU26" s="18">
        <v>255</v>
      </c>
      <c r="AV26" s="18">
        <v>304</v>
      </c>
      <c r="AW26" s="18">
        <v>254</v>
      </c>
      <c r="AX26" s="18">
        <v>71.5</v>
      </c>
      <c r="AY26" s="18">
        <v>426</v>
      </c>
      <c r="AZ26" s="18">
        <v>12587</v>
      </c>
      <c r="BA26" s="18">
        <v>8981</v>
      </c>
      <c r="BB26" s="18">
        <v>7862.5</v>
      </c>
      <c r="BC26" s="18">
        <v>21479.5</v>
      </c>
      <c r="BD26" s="18">
        <v>3545</v>
      </c>
      <c r="BE26" s="18">
        <v>1295.5</v>
      </c>
      <c r="BF26" s="18">
        <v>24154.5</v>
      </c>
      <c r="BG26" s="18">
        <v>891.5</v>
      </c>
      <c r="BH26" s="18">
        <v>546.5</v>
      </c>
      <c r="BI26" s="18">
        <v>258</v>
      </c>
      <c r="BJ26" s="18">
        <v>6328.5</v>
      </c>
      <c r="BK26" s="18">
        <v>18568.5</v>
      </c>
      <c r="BL26" s="18">
        <v>104</v>
      </c>
      <c r="BM26" s="18">
        <v>288</v>
      </c>
      <c r="BN26" s="18">
        <v>3250</v>
      </c>
      <c r="BO26" s="18">
        <v>1341</v>
      </c>
      <c r="BP26" s="18">
        <v>194</v>
      </c>
      <c r="BQ26" s="18">
        <v>5572.5</v>
      </c>
      <c r="BR26" s="18">
        <v>4487</v>
      </c>
      <c r="BS26" s="18">
        <v>1138.5</v>
      </c>
      <c r="BT26" s="18">
        <v>412.5</v>
      </c>
      <c r="BU26" s="18">
        <v>398</v>
      </c>
      <c r="BV26" s="18">
        <v>1248.5</v>
      </c>
      <c r="BW26" s="18">
        <v>2006.5</v>
      </c>
      <c r="BX26" s="18">
        <v>69</v>
      </c>
      <c r="BY26" s="18">
        <v>466</v>
      </c>
      <c r="BZ26" s="18">
        <v>199</v>
      </c>
      <c r="CA26" s="18">
        <v>153</v>
      </c>
      <c r="CB26" s="18">
        <v>73784</v>
      </c>
      <c r="CC26" s="18">
        <v>187</v>
      </c>
      <c r="CD26" s="18">
        <v>82</v>
      </c>
      <c r="CE26" s="18">
        <v>125.5</v>
      </c>
      <c r="CF26" s="18">
        <v>141.5</v>
      </c>
      <c r="CG26" s="18">
        <v>209</v>
      </c>
      <c r="CH26" s="18">
        <v>102</v>
      </c>
      <c r="CI26" s="18">
        <v>687.5</v>
      </c>
      <c r="CJ26" s="18">
        <v>910.5</v>
      </c>
      <c r="CK26" s="18">
        <v>4431.5</v>
      </c>
      <c r="CL26" s="18">
        <v>1311.5</v>
      </c>
      <c r="CM26" s="18">
        <v>688</v>
      </c>
      <c r="CN26" s="18">
        <v>28349</v>
      </c>
      <c r="CO26" s="18">
        <v>14746.5</v>
      </c>
      <c r="CP26" s="18">
        <v>997</v>
      </c>
      <c r="CQ26" s="18">
        <v>783.5</v>
      </c>
      <c r="CR26" s="18">
        <v>214.5</v>
      </c>
      <c r="CS26" s="18">
        <v>314</v>
      </c>
      <c r="CT26" s="18">
        <v>101.5</v>
      </c>
      <c r="CU26" s="18">
        <v>83</v>
      </c>
      <c r="CV26" s="18">
        <v>28</v>
      </c>
      <c r="CW26" s="18">
        <v>188.5</v>
      </c>
      <c r="CX26" s="18">
        <v>454</v>
      </c>
      <c r="CY26" s="18">
        <v>36.5</v>
      </c>
      <c r="CZ26" s="18">
        <v>1888</v>
      </c>
      <c r="DA26" s="18">
        <v>197</v>
      </c>
      <c r="DB26" s="18">
        <v>308.5</v>
      </c>
      <c r="DC26" s="18">
        <v>142</v>
      </c>
      <c r="DD26" s="18">
        <v>156</v>
      </c>
      <c r="DE26" s="18">
        <v>287.5</v>
      </c>
      <c r="DF26" s="18">
        <v>20440</v>
      </c>
      <c r="DG26" s="18">
        <v>79</v>
      </c>
      <c r="DH26" s="18">
        <v>1945</v>
      </c>
      <c r="DI26" s="18">
        <v>2491</v>
      </c>
      <c r="DJ26" s="18">
        <v>662.5</v>
      </c>
      <c r="DK26" s="18">
        <v>454</v>
      </c>
      <c r="DL26" s="18">
        <v>5766</v>
      </c>
      <c r="DM26" s="18">
        <v>237</v>
      </c>
      <c r="DN26" s="18">
        <v>1321</v>
      </c>
      <c r="DO26" s="18">
        <v>3212.5</v>
      </c>
      <c r="DP26" s="18">
        <v>203.5</v>
      </c>
      <c r="DQ26" s="18">
        <v>764</v>
      </c>
      <c r="DR26" s="18">
        <v>1354</v>
      </c>
      <c r="DS26" s="18">
        <v>679.5</v>
      </c>
      <c r="DT26" s="18">
        <v>150</v>
      </c>
      <c r="DU26" s="18">
        <v>367.5</v>
      </c>
      <c r="DV26" s="18">
        <v>217</v>
      </c>
      <c r="DW26" s="18">
        <v>311.5</v>
      </c>
      <c r="DX26" s="18">
        <v>174</v>
      </c>
      <c r="DY26" s="18">
        <v>310.5</v>
      </c>
      <c r="DZ26" s="18">
        <v>759</v>
      </c>
      <c r="EA26" s="18">
        <v>525.5</v>
      </c>
      <c r="EB26" s="18">
        <v>582</v>
      </c>
      <c r="EC26" s="18">
        <v>311</v>
      </c>
      <c r="ED26" s="18">
        <v>1635.5</v>
      </c>
      <c r="EE26" s="18">
        <v>181</v>
      </c>
      <c r="EF26" s="18">
        <v>1471</v>
      </c>
      <c r="EG26" s="18">
        <v>247</v>
      </c>
      <c r="EH26" s="18">
        <v>242.5</v>
      </c>
      <c r="EI26" s="18">
        <v>14421.5</v>
      </c>
      <c r="EJ26" s="18">
        <v>10062.5</v>
      </c>
      <c r="EK26" s="18">
        <v>681</v>
      </c>
      <c r="EL26" s="18">
        <v>468</v>
      </c>
      <c r="EM26" s="18">
        <v>406</v>
      </c>
      <c r="EN26" s="18">
        <v>930</v>
      </c>
      <c r="EO26" s="18">
        <v>329</v>
      </c>
      <c r="EP26" s="18">
        <v>398.5</v>
      </c>
      <c r="EQ26" s="18">
        <v>2589.5</v>
      </c>
      <c r="ER26" s="18">
        <v>302</v>
      </c>
      <c r="ES26" s="18">
        <v>145.5</v>
      </c>
      <c r="ET26" s="18">
        <v>202</v>
      </c>
      <c r="EU26" s="18">
        <v>582.5</v>
      </c>
      <c r="EV26" s="18">
        <v>74</v>
      </c>
      <c r="EW26" s="18">
        <v>879.5</v>
      </c>
      <c r="EX26" s="18">
        <v>174.5</v>
      </c>
      <c r="EY26" s="18">
        <v>210.5</v>
      </c>
      <c r="EZ26" s="18">
        <v>134.5</v>
      </c>
      <c r="FA26" s="18">
        <v>3492</v>
      </c>
      <c r="FB26" s="18">
        <v>336</v>
      </c>
      <c r="FC26" s="18">
        <v>2023.5</v>
      </c>
      <c r="FD26" s="18">
        <v>399.5</v>
      </c>
      <c r="FE26" s="18">
        <v>86</v>
      </c>
      <c r="FF26" s="18">
        <v>201</v>
      </c>
      <c r="FG26" s="18">
        <v>125</v>
      </c>
      <c r="FH26" s="18">
        <v>65</v>
      </c>
      <c r="FI26" s="18">
        <v>1785</v>
      </c>
      <c r="FJ26" s="18">
        <v>1999.5</v>
      </c>
      <c r="FK26" s="18">
        <v>2534</v>
      </c>
      <c r="FL26" s="18">
        <v>7895.5</v>
      </c>
      <c r="FM26" s="18">
        <v>3662</v>
      </c>
      <c r="FN26" s="18">
        <v>21110.5</v>
      </c>
      <c r="FO26" s="18">
        <v>1090.5</v>
      </c>
      <c r="FP26" s="18">
        <v>2312.5</v>
      </c>
      <c r="FQ26" s="18">
        <v>1016.5</v>
      </c>
      <c r="FR26" s="18">
        <v>179</v>
      </c>
      <c r="FS26" s="18">
        <v>183</v>
      </c>
      <c r="FT26" s="18">
        <v>59.5</v>
      </c>
      <c r="FU26" s="18">
        <v>818.5</v>
      </c>
      <c r="FV26" s="18">
        <v>700.5</v>
      </c>
      <c r="FW26" s="18">
        <v>172.5</v>
      </c>
      <c r="FX26" s="18">
        <v>53.5</v>
      </c>
      <c r="FY26" s="18"/>
      <c r="FZ26" s="18">
        <f t="shared" si="7"/>
        <v>801311.5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35">
      <c r="A27" s="6" t="s">
        <v>467</v>
      </c>
      <c r="B27" s="36" t="s">
        <v>468</v>
      </c>
      <c r="C27" s="18">
        <v>6206.5</v>
      </c>
      <c r="D27" s="18">
        <v>35353</v>
      </c>
      <c r="E27" s="18">
        <v>5620</v>
      </c>
      <c r="F27" s="18">
        <v>18697</v>
      </c>
      <c r="G27" s="18">
        <v>1129</v>
      </c>
      <c r="H27" s="18">
        <v>1008.5</v>
      </c>
      <c r="I27" s="18">
        <v>7839.5</v>
      </c>
      <c r="J27" s="18">
        <v>2173</v>
      </c>
      <c r="K27" s="18">
        <v>227.5</v>
      </c>
      <c r="L27" s="18">
        <v>2253</v>
      </c>
      <c r="M27" s="18">
        <v>1130.5</v>
      </c>
      <c r="N27" s="18">
        <v>52424.5</v>
      </c>
      <c r="O27" s="18">
        <v>13743.5</v>
      </c>
      <c r="P27" s="18">
        <v>225.5</v>
      </c>
      <c r="Q27" s="18">
        <v>35788.5</v>
      </c>
      <c r="R27" s="18">
        <v>461</v>
      </c>
      <c r="S27" s="18">
        <v>1567</v>
      </c>
      <c r="T27" s="18">
        <v>134.5</v>
      </c>
      <c r="U27" s="18">
        <v>55.5</v>
      </c>
      <c r="V27" s="18">
        <v>265.5</v>
      </c>
      <c r="W27" s="18">
        <v>131.5</v>
      </c>
      <c r="X27" s="18">
        <v>46</v>
      </c>
      <c r="Y27" s="18">
        <v>410</v>
      </c>
      <c r="Z27" s="18">
        <v>202.5</v>
      </c>
      <c r="AA27" s="18">
        <v>30000.5</v>
      </c>
      <c r="AB27" s="18">
        <v>27543.5</v>
      </c>
      <c r="AC27" s="18">
        <v>891.5</v>
      </c>
      <c r="AD27" s="18">
        <v>1188.5</v>
      </c>
      <c r="AE27" s="18">
        <v>92</v>
      </c>
      <c r="AF27" s="18">
        <v>164.5</v>
      </c>
      <c r="AG27" s="18">
        <v>635.5</v>
      </c>
      <c r="AH27" s="18">
        <v>994</v>
      </c>
      <c r="AI27" s="18">
        <v>335.5</v>
      </c>
      <c r="AJ27" s="18">
        <v>145</v>
      </c>
      <c r="AK27" s="18">
        <v>193</v>
      </c>
      <c r="AL27" s="18">
        <v>242</v>
      </c>
      <c r="AM27" s="18">
        <v>393</v>
      </c>
      <c r="AN27" s="18">
        <v>316.5</v>
      </c>
      <c r="AO27" s="18">
        <v>4455</v>
      </c>
      <c r="AP27" s="18">
        <v>85068.5</v>
      </c>
      <c r="AQ27" s="18">
        <v>212.5</v>
      </c>
      <c r="AR27" s="18">
        <v>60561</v>
      </c>
      <c r="AS27" s="18">
        <v>6434</v>
      </c>
      <c r="AT27" s="18">
        <v>2065.5</v>
      </c>
      <c r="AU27" s="18">
        <v>229.5</v>
      </c>
      <c r="AV27" s="18">
        <v>281.5</v>
      </c>
      <c r="AW27" s="18">
        <v>250.5</v>
      </c>
      <c r="AX27" s="18">
        <v>64</v>
      </c>
      <c r="AY27" s="18">
        <v>433</v>
      </c>
      <c r="AZ27" s="18">
        <v>12480.5</v>
      </c>
      <c r="BA27" s="18">
        <v>8836.5</v>
      </c>
      <c r="BB27" s="18">
        <v>7811.5</v>
      </c>
      <c r="BC27" s="18">
        <v>22495.5</v>
      </c>
      <c r="BD27" s="18">
        <v>3592.5</v>
      </c>
      <c r="BE27" s="18">
        <v>1312.5</v>
      </c>
      <c r="BF27" s="18">
        <v>23847</v>
      </c>
      <c r="BG27" s="18">
        <v>941.5</v>
      </c>
      <c r="BH27" s="18">
        <v>554</v>
      </c>
      <c r="BI27" s="18">
        <v>236</v>
      </c>
      <c r="BJ27" s="18">
        <v>6205.5</v>
      </c>
      <c r="BK27" s="18">
        <v>17370</v>
      </c>
      <c r="BL27" s="18">
        <v>148.5</v>
      </c>
      <c r="BM27" s="18">
        <v>229</v>
      </c>
      <c r="BN27" s="18">
        <v>3248.5</v>
      </c>
      <c r="BO27" s="18">
        <v>1291.5</v>
      </c>
      <c r="BP27" s="18">
        <v>177</v>
      </c>
      <c r="BQ27" s="18">
        <v>5543.1</v>
      </c>
      <c r="BR27" s="18">
        <v>4380.5</v>
      </c>
      <c r="BS27" s="18">
        <v>1082</v>
      </c>
      <c r="BT27" s="18">
        <v>409</v>
      </c>
      <c r="BU27" s="18">
        <v>400.5</v>
      </c>
      <c r="BV27" s="18">
        <v>1232</v>
      </c>
      <c r="BW27" s="18">
        <v>2002.5</v>
      </c>
      <c r="BX27" s="18">
        <v>55.5</v>
      </c>
      <c r="BY27" s="18">
        <v>500</v>
      </c>
      <c r="BZ27" s="18">
        <v>196</v>
      </c>
      <c r="CA27" s="18">
        <v>135.5</v>
      </c>
      <c r="CB27" s="18">
        <v>76761</v>
      </c>
      <c r="CC27" s="18">
        <v>188</v>
      </c>
      <c r="CD27" s="18">
        <v>37.5</v>
      </c>
      <c r="CE27" s="18">
        <v>140.5</v>
      </c>
      <c r="CF27" s="18">
        <v>137</v>
      </c>
      <c r="CG27" s="18">
        <v>192</v>
      </c>
      <c r="CH27" s="18">
        <v>101</v>
      </c>
      <c r="CI27" s="18">
        <v>681</v>
      </c>
      <c r="CJ27" s="18">
        <v>924</v>
      </c>
      <c r="CK27" s="18">
        <v>4386</v>
      </c>
      <c r="CL27" s="18">
        <v>1306</v>
      </c>
      <c r="CM27" s="18">
        <v>712.5</v>
      </c>
      <c r="CN27" s="18">
        <v>28365.5</v>
      </c>
      <c r="CO27" s="18">
        <v>14463</v>
      </c>
      <c r="CP27" s="18">
        <v>992</v>
      </c>
      <c r="CQ27" s="18">
        <v>783.5</v>
      </c>
      <c r="CR27" s="18">
        <v>204</v>
      </c>
      <c r="CS27" s="18">
        <v>319</v>
      </c>
      <c r="CT27" s="18">
        <v>90</v>
      </c>
      <c r="CU27" s="18">
        <v>71</v>
      </c>
      <c r="CV27" s="18">
        <v>37</v>
      </c>
      <c r="CW27" s="18">
        <v>195.5</v>
      </c>
      <c r="CX27" s="18">
        <v>437</v>
      </c>
      <c r="CY27" s="18">
        <v>39</v>
      </c>
      <c r="CZ27" s="18">
        <v>1973.5</v>
      </c>
      <c r="DA27" s="18">
        <v>173.5</v>
      </c>
      <c r="DB27" s="18">
        <v>308.5</v>
      </c>
      <c r="DC27" s="18">
        <v>140.5</v>
      </c>
      <c r="DD27" s="18">
        <v>159</v>
      </c>
      <c r="DE27" s="18">
        <v>335.5</v>
      </c>
      <c r="DF27" s="18">
        <v>20321.5</v>
      </c>
      <c r="DG27" s="18">
        <v>81</v>
      </c>
      <c r="DH27" s="18">
        <v>1890</v>
      </c>
      <c r="DI27" s="18">
        <v>2497.5</v>
      </c>
      <c r="DJ27" s="18">
        <v>613</v>
      </c>
      <c r="DK27" s="18">
        <v>437.5</v>
      </c>
      <c r="DL27" s="18">
        <v>5575.5</v>
      </c>
      <c r="DM27" s="18">
        <v>234.5</v>
      </c>
      <c r="DN27" s="18">
        <v>1260.5</v>
      </c>
      <c r="DO27" s="18">
        <v>3148.5</v>
      </c>
      <c r="DP27" s="18">
        <v>198</v>
      </c>
      <c r="DQ27" s="18">
        <v>701.5</v>
      </c>
      <c r="DR27" s="18">
        <v>1384.5</v>
      </c>
      <c r="DS27" s="18">
        <v>715.5</v>
      </c>
      <c r="DT27" s="18">
        <v>165</v>
      </c>
      <c r="DU27" s="18">
        <v>369.5</v>
      </c>
      <c r="DV27" s="18">
        <v>205</v>
      </c>
      <c r="DW27" s="18">
        <v>312</v>
      </c>
      <c r="DX27" s="18">
        <v>173.5</v>
      </c>
      <c r="DY27" s="18">
        <v>317</v>
      </c>
      <c r="DZ27" s="18">
        <v>724.5</v>
      </c>
      <c r="EA27" s="18">
        <v>560</v>
      </c>
      <c r="EB27" s="18">
        <v>593</v>
      </c>
      <c r="EC27" s="18">
        <v>301</v>
      </c>
      <c r="ED27" s="18">
        <v>1584</v>
      </c>
      <c r="EE27" s="18">
        <v>171.5</v>
      </c>
      <c r="EF27" s="18">
        <v>1443.5</v>
      </c>
      <c r="EG27" s="18">
        <v>257</v>
      </c>
      <c r="EH27" s="18">
        <v>247.5</v>
      </c>
      <c r="EI27" s="18">
        <v>14573.5</v>
      </c>
      <c r="EJ27" s="18">
        <v>10050.5</v>
      </c>
      <c r="EK27" s="18">
        <v>643</v>
      </c>
      <c r="EL27" s="18">
        <v>458</v>
      </c>
      <c r="EM27" s="18">
        <v>382</v>
      </c>
      <c r="EN27" s="18">
        <v>1009.5</v>
      </c>
      <c r="EO27" s="18">
        <v>332</v>
      </c>
      <c r="EP27" s="18">
        <v>354</v>
      </c>
      <c r="EQ27" s="18">
        <v>2533</v>
      </c>
      <c r="ER27" s="18">
        <v>277</v>
      </c>
      <c r="ES27" s="18">
        <v>132.5</v>
      </c>
      <c r="ET27" s="18">
        <v>217</v>
      </c>
      <c r="EU27" s="18">
        <v>565</v>
      </c>
      <c r="EV27" s="18">
        <v>74</v>
      </c>
      <c r="EW27" s="18">
        <v>872.5</v>
      </c>
      <c r="EX27" s="18">
        <v>162</v>
      </c>
      <c r="EY27" s="18">
        <v>225</v>
      </c>
      <c r="EZ27" s="18">
        <v>126</v>
      </c>
      <c r="FA27" s="18">
        <v>3331</v>
      </c>
      <c r="FB27" s="18">
        <v>313.5</v>
      </c>
      <c r="FC27" s="18">
        <v>2271.5</v>
      </c>
      <c r="FD27" s="18">
        <v>381</v>
      </c>
      <c r="FE27" s="18">
        <v>87</v>
      </c>
      <c r="FF27" s="18">
        <v>210.5</v>
      </c>
      <c r="FG27" s="18">
        <v>139</v>
      </c>
      <c r="FH27" s="18">
        <v>70</v>
      </c>
      <c r="FI27" s="18">
        <v>1796.5</v>
      </c>
      <c r="FJ27" s="18">
        <v>1954.5</v>
      </c>
      <c r="FK27" s="18">
        <v>2442.5</v>
      </c>
      <c r="FL27" s="18">
        <v>7316</v>
      </c>
      <c r="FM27" s="18">
        <v>3616.5</v>
      </c>
      <c r="FN27" s="18">
        <v>21483</v>
      </c>
      <c r="FO27" s="18">
        <v>1044.5</v>
      </c>
      <c r="FP27" s="18">
        <v>2128.5</v>
      </c>
      <c r="FQ27" s="18">
        <v>898.5</v>
      </c>
      <c r="FR27" s="18">
        <v>165</v>
      </c>
      <c r="FS27" s="18">
        <v>206.5</v>
      </c>
      <c r="FT27" s="18">
        <v>54</v>
      </c>
      <c r="FU27" s="18">
        <v>849</v>
      </c>
      <c r="FV27" s="18">
        <v>698.5</v>
      </c>
      <c r="FW27" s="18">
        <v>178.5</v>
      </c>
      <c r="FX27" s="18">
        <v>56</v>
      </c>
      <c r="FY27" s="18"/>
      <c r="FZ27" s="18">
        <f t="shared" si="7"/>
        <v>802811.6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35">
      <c r="A28" s="29" t="s">
        <v>469</v>
      </c>
      <c r="B28" s="7" t="s">
        <v>470</v>
      </c>
      <c r="C28" s="18">
        <v>0</v>
      </c>
      <c r="D28" s="18">
        <v>297</v>
      </c>
      <c r="E28" s="18">
        <v>57.5</v>
      </c>
      <c r="F28" s="18">
        <v>324.5</v>
      </c>
      <c r="G28" s="18">
        <v>0</v>
      </c>
      <c r="H28" s="18">
        <v>0</v>
      </c>
      <c r="I28" s="18">
        <v>37</v>
      </c>
      <c r="J28" s="18">
        <v>25</v>
      </c>
      <c r="K28" s="18">
        <v>0</v>
      </c>
      <c r="L28" s="18">
        <v>0</v>
      </c>
      <c r="M28" s="18">
        <v>15</v>
      </c>
      <c r="N28" s="18">
        <v>247.5</v>
      </c>
      <c r="O28" s="18">
        <v>43.5</v>
      </c>
      <c r="P28" s="18">
        <v>0</v>
      </c>
      <c r="Q28" s="18">
        <v>145.5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69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30</v>
      </c>
      <c r="AI28" s="18">
        <v>0</v>
      </c>
      <c r="AJ28" s="18">
        <v>0</v>
      </c>
      <c r="AK28" s="18">
        <v>0</v>
      </c>
      <c r="AL28" s="18">
        <v>0</v>
      </c>
      <c r="AM28" s="18">
        <v>18</v>
      </c>
      <c r="AN28" s="18">
        <v>0</v>
      </c>
      <c r="AO28" s="18">
        <v>0</v>
      </c>
      <c r="AP28" s="18">
        <v>98</v>
      </c>
      <c r="AQ28" s="18">
        <v>0</v>
      </c>
      <c r="AR28" s="18">
        <v>299</v>
      </c>
      <c r="AS28" s="18">
        <v>69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50.5</v>
      </c>
      <c r="BC28" s="18">
        <v>11.5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20.5</v>
      </c>
      <c r="BK28" s="18">
        <v>14</v>
      </c>
      <c r="BL28" s="18">
        <v>0</v>
      </c>
      <c r="BM28" s="18">
        <v>0</v>
      </c>
      <c r="BN28" s="18">
        <v>4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189.5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43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623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259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2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1</v>
      </c>
      <c r="EA28" s="18">
        <v>1</v>
      </c>
      <c r="EB28" s="18">
        <v>15.5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564.5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23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52.5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8</v>
      </c>
      <c r="FJ28" s="18">
        <v>0</v>
      </c>
      <c r="FK28" s="18">
        <v>110</v>
      </c>
      <c r="FL28" s="18">
        <v>0</v>
      </c>
      <c r="FM28" s="18">
        <v>60</v>
      </c>
      <c r="FN28" s="18">
        <v>0</v>
      </c>
      <c r="FO28" s="18">
        <v>0</v>
      </c>
      <c r="FP28" s="18">
        <v>48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/>
      <c r="FZ28" s="18">
        <f t="shared" si="7"/>
        <v>3876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35">
      <c r="A29" s="6" t="s">
        <v>471</v>
      </c>
      <c r="B29" s="7" t="s">
        <v>472</v>
      </c>
      <c r="C29" s="37">
        <v>1050</v>
      </c>
      <c r="D29" s="37">
        <v>3217</v>
      </c>
      <c r="E29" s="37">
        <v>1149</v>
      </c>
      <c r="F29" s="37">
        <v>1945</v>
      </c>
      <c r="G29" s="37">
        <v>113</v>
      </c>
      <c r="H29" s="37">
        <v>62</v>
      </c>
      <c r="I29" s="37">
        <v>1144</v>
      </c>
      <c r="J29" s="37">
        <v>156</v>
      </c>
      <c r="K29" s="37">
        <v>3</v>
      </c>
      <c r="L29" s="37">
        <v>109</v>
      </c>
      <c r="M29" s="37">
        <v>119</v>
      </c>
      <c r="N29" s="37">
        <v>3684</v>
      </c>
      <c r="O29" s="37">
        <v>286</v>
      </c>
      <c r="P29" s="37">
        <v>17</v>
      </c>
      <c r="Q29" s="37">
        <v>8328</v>
      </c>
      <c r="R29" s="37">
        <v>114</v>
      </c>
      <c r="S29" s="37">
        <v>43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4</v>
      </c>
      <c r="Z29" s="37">
        <v>4</v>
      </c>
      <c r="AA29" s="37">
        <v>1556</v>
      </c>
      <c r="AB29" s="37">
        <v>1069</v>
      </c>
      <c r="AC29" s="37">
        <v>19</v>
      </c>
      <c r="AD29" s="37">
        <v>22</v>
      </c>
      <c r="AE29" s="37">
        <v>3</v>
      </c>
      <c r="AF29" s="37">
        <v>5</v>
      </c>
      <c r="AG29" s="37">
        <v>9</v>
      </c>
      <c r="AH29" s="37">
        <v>0</v>
      </c>
      <c r="AI29" s="37">
        <v>2</v>
      </c>
      <c r="AJ29" s="37">
        <v>2</v>
      </c>
      <c r="AK29" s="37">
        <v>0</v>
      </c>
      <c r="AL29" s="37">
        <v>6</v>
      </c>
      <c r="AM29" s="37">
        <v>0</v>
      </c>
      <c r="AN29" s="37">
        <v>0</v>
      </c>
      <c r="AO29" s="37">
        <v>80</v>
      </c>
      <c r="AP29" s="37">
        <v>11743</v>
      </c>
      <c r="AQ29" s="37">
        <v>0</v>
      </c>
      <c r="AR29" s="37">
        <v>1207</v>
      </c>
      <c r="AS29" s="37">
        <v>904</v>
      </c>
      <c r="AT29" s="37">
        <v>29</v>
      </c>
      <c r="AU29" s="37">
        <v>5</v>
      </c>
      <c r="AV29" s="37">
        <v>3</v>
      </c>
      <c r="AW29" s="37">
        <v>1</v>
      </c>
      <c r="AX29" s="37">
        <v>8</v>
      </c>
      <c r="AY29" s="37">
        <v>4</v>
      </c>
      <c r="AZ29" s="37">
        <v>756</v>
      </c>
      <c r="BA29" s="37">
        <v>141</v>
      </c>
      <c r="BB29" s="37">
        <v>111</v>
      </c>
      <c r="BC29" s="37">
        <v>1007</v>
      </c>
      <c r="BD29" s="37">
        <v>37</v>
      </c>
      <c r="BE29" s="37">
        <v>3</v>
      </c>
      <c r="BF29" s="37">
        <v>291</v>
      </c>
      <c r="BG29" s="37">
        <v>49</v>
      </c>
      <c r="BH29" s="37">
        <v>6</v>
      </c>
      <c r="BI29" s="37">
        <v>13</v>
      </c>
      <c r="BJ29" s="37">
        <v>55</v>
      </c>
      <c r="BK29" s="37">
        <v>494</v>
      </c>
      <c r="BL29" s="37">
        <v>2</v>
      </c>
      <c r="BM29" s="37">
        <v>5</v>
      </c>
      <c r="BN29" s="37">
        <v>10</v>
      </c>
      <c r="BO29" s="37">
        <v>6</v>
      </c>
      <c r="BP29" s="37">
        <v>1</v>
      </c>
      <c r="BQ29" s="37">
        <v>908</v>
      </c>
      <c r="BR29" s="37">
        <v>578</v>
      </c>
      <c r="BS29" s="37">
        <v>167</v>
      </c>
      <c r="BT29" s="37">
        <v>1</v>
      </c>
      <c r="BU29" s="37">
        <v>36</v>
      </c>
      <c r="BV29" s="37">
        <v>59</v>
      </c>
      <c r="BW29" s="37">
        <v>119</v>
      </c>
      <c r="BX29" s="37">
        <v>0</v>
      </c>
      <c r="BY29" s="37">
        <v>0</v>
      </c>
      <c r="BZ29" s="37">
        <v>0</v>
      </c>
      <c r="CA29" s="37">
        <v>4</v>
      </c>
      <c r="CB29" s="37">
        <v>1945</v>
      </c>
      <c r="CC29" s="37">
        <v>0</v>
      </c>
      <c r="CD29" s="37">
        <v>1</v>
      </c>
      <c r="CE29" s="37">
        <v>1</v>
      </c>
      <c r="CF29" s="37">
        <v>0</v>
      </c>
      <c r="CG29" s="37">
        <v>10</v>
      </c>
      <c r="CH29" s="37">
        <v>5</v>
      </c>
      <c r="CI29" s="37">
        <v>56</v>
      </c>
      <c r="CJ29" s="37">
        <v>147</v>
      </c>
      <c r="CK29" s="37">
        <v>104</v>
      </c>
      <c r="CL29" s="37">
        <v>20</v>
      </c>
      <c r="CM29" s="37">
        <v>4</v>
      </c>
      <c r="CN29" s="37">
        <v>903</v>
      </c>
      <c r="CO29" s="37">
        <v>297</v>
      </c>
      <c r="CP29" s="37">
        <v>119</v>
      </c>
      <c r="CQ29" s="37">
        <v>2</v>
      </c>
      <c r="CR29" s="37">
        <v>0</v>
      </c>
      <c r="CS29" s="37">
        <v>2</v>
      </c>
      <c r="CT29" s="37">
        <v>1</v>
      </c>
      <c r="CU29" s="37">
        <v>4</v>
      </c>
      <c r="CV29" s="37">
        <v>0</v>
      </c>
      <c r="CW29" s="37">
        <v>0</v>
      </c>
      <c r="CX29" s="37">
        <v>11</v>
      </c>
      <c r="CY29" s="37">
        <v>0</v>
      </c>
      <c r="CZ29" s="37">
        <v>26</v>
      </c>
      <c r="DA29" s="37">
        <v>0</v>
      </c>
      <c r="DB29" s="37">
        <v>6</v>
      </c>
      <c r="DC29" s="37">
        <v>0</v>
      </c>
      <c r="DD29" s="37">
        <v>4</v>
      </c>
      <c r="DE29" s="37">
        <v>1</v>
      </c>
      <c r="DF29" s="37">
        <v>446</v>
      </c>
      <c r="DG29" s="37">
        <v>0</v>
      </c>
      <c r="DH29" s="37">
        <v>84</v>
      </c>
      <c r="DI29" s="37">
        <v>41</v>
      </c>
      <c r="DJ29" s="37">
        <v>4</v>
      </c>
      <c r="DK29" s="37">
        <v>10</v>
      </c>
      <c r="DL29" s="37">
        <v>235</v>
      </c>
      <c r="DM29" s="37">
        <v>0</v>
      </c>
      <c r="DN29" s="37">
        <v>56</v>
      </c>
      <c r="DO29" s="37">
        <v>405</v>
      </c>
      <c r="DP29" s="37">
        <v>0</v>
      </c>
      <c r="DQ29" s="37">
        <v>45</v>
      </c>
      <c r="DR29" s="37">
        <v>18</v>
      </c>
      <c r="DS29" s="37">
        <v>30</v>
      </c>
      <c r="DT29" s="37">
        <v>3</v>
      </c>
      <c r="DU29" s="37">
        <v>2</v>
      </c>
      <c r="DV29" s="37">
        <v>2</v>
      </c>
      <c r="DW29" s="37">
        <v>0</v>
      </c>
      <c r="DX29" s="37">
        <v>2</v>
      </c>
      <c r="DY29" s="37">
        <v>1</v>
      </c>
      <c r="DZ29" s="37">
        <v>0</v>
      </c>
      <c r="EA29" s="37">
        <v>22</v>
      </c>
      <c r="EB29" s="37">
        <v>48</v>
      </c>
      <c r="EC29" s="37">
        <v>1</v>
      </c>
      <c r="ED29" s="37">
        <v>42</v>
      </c>
      <c r="EE29" s="37">
        <v>12</v>
      </c>
      <c r="EF29" s="37">
        <v>49</v>
      </c>
      <c r="EG29" s="37">
        <v>37</v>
      </c>
      <c r="EH29" s="37">
        <v>12</v>
      </c>
      <c r="EI29" s="37">
        <v>299</v>
      </c>
      <c r="EJ29" s="37">
        <v>163</v>
      </c>
      <c r="EK29" s="37">
        <v>11</v>
      </c>
      <c r="EL29" s="37">
        <v>0</v>
      </c>
      <c r="EM29" s="37">
        <v>2</v>
      </c>
      <c r="EN29" s="37">
        <v>6</v>
      </c>
      <c r="EO29" s="37">
        <v>6</v>
      </c>
      <c r="EP29" s="37">
        <v>14</v>
      </c>
      <c r="EQ29" s="37">
        <v>119</v>
      </c>
      <c r="ER29" s="37">
        <v>13</v>
      </c>
      <c r="ES29" s="37">
        <v>3</v>
      </c>
      <c r="ET29" s="37">
        <v>4</v>
      </c>
      <c r="EU29" s="37">
        <v>77</v>
      </c>
      <c r="EV29" s="37">
        <v>4</v>
      </c>
      <c r="EW29" s="37">
        <v>38</v>
      </c>
      <c r="EX29" s="37">
        <v>2</v>
      </c>
      <c r="EY29" s="37">
        <v>12</v>
      </c>
      <c r="EZ29" s="37">
        <v>0</v>
      </c>
      <c r="FA29" s="37">
        <v>505</v>
      </c>
      <c r="FB29" s="37">
        <v>2</v>
      </c>
      <c r="FC29" s="37">
        <v>16</v>
      </c>
      <c r="FD29" s="37">
        <v>4</v>
      </c>
      <c r="FE29" s="37">
        <v>13</v>
      </c>
      <c r="FF29" s="37">
        <v>2</v>
      </c>
      <c r="FG29" s="37">
        <v>3</v>
      </c>
      <c r="FH29" s="37">
        <v>0</v>
      </c>
      <c r="FI29" s="37">
        <v>128</v>
      </c>
      <c r="FJ29" s="37">
        <v>58</v>
      </c>
      <c r="FK29" s="37">
        <v>191</v>
      </c>
      <c r="FL29" s="37">
        <v>132</v>
      </c>
      <c r="FM29" s="37">
        <v>78</v>
      </c>
      <c r="FN29" s="37">
        <v>2333</v>
      </c>
      <c r="FO29" s="37">
        <v>38</v>
      </c>
      <c r="FP29" s="37">
        <v>241</v>
      </c>
      <c r="FQ29" s="37">
        <v>55</v>
      </c>
      <c r="FR29" s="37">
        <v>0</v>
      </c>
      <c r="FS29" s="37">
        <v>0</v>
      </c>
      <c r="FT29" s="37">
        <v>0</v>
      </c>
      <c r="FU29" s="37">
        <v>98</v>
      </c>
      <c r="FV29" s="37">
        <v>77</v>
      </c>
      <c r="FW29" s="37">
        <v>6</v>
      </c>
      <c r="FX29" s="37">
        <v>1</v>
      </c>
      <c r="FY29" s="18"/>
      <c r="FZ29" s="18">
        <f t="shared" si="7"/>
        <v>53113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35">
      <c r="A30" s="6" t="s">
        <v>473</v>
      </c>
      <c r="B30" s="7" t="s">
        <v>474</v>
      </c>
      <c r="C30" s="38">
        <v>0</v>
      </c>
      <c r="D30" s="39">
        <v>4562.5</v>
      </c>
      <c r="E30" s="39">
        <v>568</v>
      </c>
      <c r="F30" s="39">
        <v>907.5</v>
      </c>
      <c r="G30" s="39">
        <v>0</v>
      </c>
      <c r="H30" s="39">
        <v>0</v>
      </c>
      <c r="I30" s="39">
        <v>748</v>
      </c>
      <c r="J30" s="39">
        <v>0</v>
      </c>
      <c r="K30" s="39">
        <v>0</v>
      </c>
      <c r="L30" s="39">
        <v>0</v>
      </c>
      <c r="M30" s="39">
        <v>0</v>
      </c>
      <c r="N30" s="39">
        <v>90</v>
      </c>
      <c r="O30" s="39">
        <v>0</v>
      </c>
      <c r="P30" s="39">
        <v>0</v>
      </c>
      <c r="Q30" s="39">
        <v>1898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154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1987.5</v>
      </c>
      <c r="AS30" s="40">
        <v>293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2883.5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177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827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577.5</v>
      </c>
      <c r="CL30" s="39">
        <v>0</v>
      </c>
      <c r="CM30" s="39">
        <v>0</v>
      </c>
      <c r="CN30" s="39">
        <v>2256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1366</v>
      </c>
      <c r="DG30" s="39">
        <v>0</v>
      </c>
      <c r="DH30" s="39">
        <v>0</v>
      </c>
      <c r="DI30" s="39">
        <v>61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103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18"/>
      <c r="FZ30" s="18">
        <f t="shared" si="7"/>
        <v>19459.5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35">
      <c r="A31" s="6" t="s">
        <v>475</v>
      </c>
      <c r="B31" s="7" t="s">
        <v>476</v>
      </c>
      <c r="C31" s="41">
        <v>0</v>
      </c>
      <c r="D31" s="42">
        <v>363</v>
      </c>
      <c r="E31" s="42">
        <v>52</v>
      </c>
      <c r="F31" s="42">
        <v>114.5</v>
      </c>
      <c r="G31" s="42">
        <v>0</v>
      </c>
      <c r="H31" s="42">
        <v>0</v>
      </c>
      <c r="I31" s="42">
        <v>71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173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16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76</v>
      </c>
      <c r="AS31" s="42">
        <v>23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278.5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15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50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1.5</v>
      </c>
      <c r="CL31" s="42">
        <v>0</v>
      </c>
      <c r="CM31" s="42">
        <v>0</v>
      </c>
      <c r="CN31" s="42">
        <v>125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161</v>
      </c>
      <c r="DG31" s="42">
        <v>0</v>
      </c>
      <c r="DH31" s="42">
        <v>0</v>
      </c>
      <c r="DI31" s="42">
        <v>7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21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18"/>
      <c r="FZ31" s="18">
        <f t="shared" si="7"/>
        <v>1547.5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35">
      <c r="A32" s="6" t="s">
        <v>477</v>
      </c>
      <c r="B32" s="7" t="s">
        <v>478</v>
      </c>
      <c r="C32" s="41">
        <v>0</v>
      </c>
      <c r="D32" s="42">
        <v>0</v>
      </c>
      <c r="E32" s="42">
        <v>0</v>
      </c>
      <c r="F32" s="42">
        <v>17.5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14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32.5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2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1.5</v>
      </c>
      <c r="CL32" s="42">
        <v>0</v>
      </c>
      <c r="CM32" s="42">
        <v>0</v>
      </c>
      <c r="CN32" s="42">
        <v>39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9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18"/>
      <c r="FZ32" s="18">
        <f t="shared" si="7"/>
        <v>115.5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35">
      <c r="A33" s="6" t="s">
        <v>479</v>
      </c>
      <c r="B33" s="7" t="s">
        <v>480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408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0</v>
      </c>
      <c r="EV33" s="21">
        <v>0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0</v>
      </c>
      <c r="FM33" s="21">
        <v>0</v>
      </c>
      <c r="FN33" s="21">
        <v>0</v>
      </c>
      <c r="FO33" s="21">
        <v>0</v>
      </c>
      <c r="FP33" s="21">
        <v>0</v>
      </c>
      <c r="FQ33" s="21">
        <v>0</v>
      </c>
      <c r="FR33" s="21">
        <v>0</v>
      </c>
      <c r="FS33" s="21">
        <v>0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0</v>
      </c>
      <c r="FZ33" s="18">
        <f t="shared" si="7"/>
        <v>408</v>
      </c>
      <c r="GA33" s="21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35">
      <c r="A34" s="6" t="s">
        <v>481</v>
      </c>
      <c r="B34" s="7" t="s">
        <v>482</v>
      </c>
      <c r="C34" s="18">
        <v>0</v>
      </c>
      <c r="D34" s="18">
        <v>23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1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f t="shared" si="7"/>
        <v>24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35">
      <c r="A35" s="6" t="s">
        <v>483</v>
      </c>
      <c r="B35" s="7" t="s">
        <v>484</v>
      </c>
      <c r="C35" s="18">
        <v>0</v>
      </c>
      <c r="D35" s="18">
        <v>110.39999999999964</v>
      </c>
      <c r="E35" s="18">
        <v>19.700000000000045</v>
      </c>
      <c r="F35" s="18">
        <v>25.799999999999955</v>
      </c>
      <c r="G35" s="18">
        <v>0</v>
      </c>
      <c r="H35" s="18">
        <v>0</v>
      </c>
      <c r="I35" s="18">
        <v>2.2000000000000455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41.299999999999955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117.80000000000018</v>
      </c>
      <c r="AS35" s="18">
        <v>9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81.599999999999909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75.599999999999994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7.7999999999999545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4.7000000000000455</v>
      </c>
      <c r="CL35" s="18">
        <v>0</v>
      </c>
      <c r="CM35" s="18">
        <v>0</v>
      </c>
      <c r="CN35" s="18">
        <v>691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35.200000000000045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18.200000000000003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/>
      <c r="FZ35" s="18">
        <f t="shared" si="7"/>
        <v>1240.2999999999997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35">
      <c r="A36" s="6"/>
      <c r="B36" s="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18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35">
      <c r="A37" s="43"/>
      <c r="B37" s="44" t="s">
        <v>485</v>
      </c>
      <c r="C37" s="45">
        <f>GA337</f>
        <v>10753.67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35">
      <c r="A38" s="6" t="s">
        <v>483</v>
      </c>
      <c r="B38" s="7" t="s">
        <v>486</v>
      </c>
      <c r="C38" s="7">
        <f>B4</f>
        <v>8496.3799999999992</v>
      </c>
      <c r="D38" s="7">
        <f t="shared" ref="D38:BO38" si="8">$C$38</f>
        <v>8496.3799999999992</v>
      </c>
      <c r="E38" s="7">
        <f t="shared" si="8"/>
        <v>8496.3799999999992</v>
      </c>
      <c r="F38" s="7">
        <f t="shared" si="8"/>
        <v>8496.3799999999992</v>
      </c>
      <c r="G38" s="7">
        <f t="shared" si="8"/>
        <v>8496.3799999999992</v>
      </c>
      <c r="H38" s="7">
        <f t="shared" si="8"/>
        <v>8496.3799999999992</v>
      </c>
      <c r="I38" s="7">
        <f t="shared" si="8"/>
        <v>8496.3799999999992</v>
      </c>
      <c r="J38" s="7">
        <f t="shared" si="8"/>
        <v>8496.3799999999992</v>
      </c>
      <c r="K38" s="7">
        <f t="shared" si="8"/>
        <v>8496.3799999999992</v>
      </c>
      <c r="L38" s="7">
        <f t="shared" si="8"/>
        <v>8496.3799999999992</v>
      </c>
      <c r="M38" s="7">
        <f t="shared" si="8"/>
        <v>8496.3799999999992</v>
      </c>
      <c r="N38" s="7">
        <f t="shared" si="8"/>
        <v>8496.3799999999992</v>
      </c>
      <c r="O38" s="7">
        <f t="shared" si="8"/>
        <v>8496.3799999999992</v>
      </c>
      <c r="P38" s="7">
        <f t="shared" si="8"/>
        <v>8496.3799999999992</v>
      </c>
      <c r="Q38" s="7">
        <f t="shared" si="8"/>
        <v>8496.3799999999992</v>
      </c>
      <c r="R38" s="7">
        <f t="shared" si="8"/>
        <v>8496.3799999999992</v>
      </c>
      <c r="S38" s="7">
        <f t="shared" si="8"/>
        <v>8496.3799999999992</v>
      </c>
      <c r="T38" s="7">
        <f t="shared" si="8"/>
        <v>8496.3799999999992</v>
      </c>
      <c r="U38" s="7">
        <f t="shared" si="8"/>
        <v>8496.3799999999992</v>
      </c>
      <c r="V38" s="7">
        <f t="shared" si="8"/>
        <v>8496.3799999999992</v>
      </c>
      <c r="W38" s="7">
        <f t="shared" si="8"/>
        <v>8496.3799999999992</v>
      </c>
      <c r="X38" s="7">
        <f t="shared" si="8"/>
        <v>8496.3799999999992</v>
      </c>
      <c r="Y38" s="7">
        <f t="shared" si="8"/>
        <v>8496.3799999999992</v>
      </c>
      <c r="Z38" s="7">
        <f t="shared" si="8"/>
        <v>8496.3799999999992</v>
      </c>
      <c r="AA38" s="7">
        <f t="shared" si="8"/>
        <v>8496.3799999999992</v>
      </c>
      <c r="AB38" s="7">
        <f t="shared" si="8"/>
        <v>8496.3799999999992</v>
      </c>
      <c r="AC38" s="7">
        <f t="shared" si="8"/>
        <v>8496.3799999999992</v>
      </c>
      <c r="AD38" s="7">
        <f t="shared" si="8"/>
        <v>8496.3799999999992</v>
      </c>
      <c r="AE38" s="7">
        <f t="shared" si="8"/>
        <v>8496.3799999999992</v>
      </c>
      <c r="AF38" s="7">
        <f t="shared" si="8"/>
        <v>8496.3799999999992</v>
      </c>
      <c r="AG38" s="7">
        <f t="shared" si="8"/>
        <v>8496.3799999999992</v>
      </c>
      <c r="AH38" s="7">
        <f t="shared" si="8"/>
        <v>8496.3799999999992</v>
      </c>
      <c r="AI38" s="7">
        <f t="shared" si="8"/>
        <v>8496.3799999999992</v>
      </c>
      <c r="AJ38" s="7">
        <f t="shared" si="8"/>
        <v>8496.3799999999992</v>
      </c>
      <c r="AK38" s="7">
        <f t="shared" si="8"/>
        <v>8496.3799999999992</v>
      </c>
      <c r="AL38" s="7">
        <f t="shared" si="8"/>
        <v>8496.3799999999992</v>
      </c>
      <c r="AM38" s="7">
        <f t="shared" si="8"/>
        <v>8496.3799999999992</v>
      </c>
      <c r="AN38" s="7">
        <f t="shared" si="8"/>
        <v>8496.3799999999992</v>
      </c>
      <c r="AO38" s="7">
        <f t="shared" si="8"/>
        <v>8496.3799999999992</v>
      </c>
      <c r="AP38" s="7">
        <f t="shared" si="8"/>
        <v>8496.3799999999992</v>
      </c>
      <c r="AQ38" s="7">
        <f t="shared" si="8"/>
        <v>8496.3799999999992</v>
      </c>
      <c r="AR38" s="7">
        <f t="shared" si="8"/>
        <v>8496.3799999999992</v>
      </c>
      <c r="AS38" s="7">
        <f t="shared" si="8"/>
        <v>8496.3799999999992</v>
      </c>
      <c r="AT38" s="7">
        <f t="shared" si="8"/>
        <v>8496.3799999999992</v>
      </c>
      <c r="AU38" s="7">
        <f t="shared" si="8"/>
        <v>8496.3799999999992</v>
      </c>
      <c r="AV38" s="7">
        <f t="shared" si="8"/>
        <v>8496.3799999999992</v>
      </c>
      <c r="AW38" s="7">
        <f t="shared" si="8"/>
        <v>8496.3799999999992</v>
      </c>
      <c r="AX38" s="7">
        <f t="shared" si="8"/>
        <v>8496.3799999999992</v>
      </c>
      <c r="AY38" s="7">
        <f t="shared" si="8"/>
        <v>8496.3799999999992</v>
      </c>
      <c r="AZ38" s="7">
        <f t="shared" si="8"/>
        <v>8496.3799999999992</v>
      </c>
      <c r="BA38" s="7">
        <f t="shared" si="8"/>
        <v>8496.3799999999992</v>
      </c>
      <c r="BB38" s="7">
        <f t="shared" si="8"/>
        <v>8496.3799999999992</v>
      </c>
      <c r="BC38" s="7">
        <f t="shared" si="8"/>
        <v>8496.3799999999992</v>
      </c>
      <c r="BD38" s="7">
        <f t="shared" si="8"/>
        <v>8496.3799999999992</v>
      </c>
      <c r="BE38" s="7">
        <f t="shared" si="8"/>
        <v>8496.3799999999992</v>
      </c>
      <c r="BF38" s="7">
        <f t="shared" si="8"/>
        <v>8496.3799999999992</v>
      </c>
      <c r="BG38" s="7">
        <f t="shared" si="8"/>
        <v>8496.3799999999992</v>
      </c>
      <c r="BH38" s="7">
        <f t="shared" si="8"/>
        <v>8496.3799999999992</v>
      </c>
      <c r="BI38" s="7">
        <f t="shared" si="8"/>
        <v>8496.3799999999992</v>
      </c>
      <c r="BJ38" s="7">
        <f t="shared" si="8"/>
        <v>8496.3799999999992</v>
      </c>
      <c r="BK38" s="7">
        <f t="shared" si="8"/>
        <v>8496.3799999999992</v>
      </c>
      <c r="BL38" s="7">
        <f t="shared" si="8"/>
        <v>8496.3799999999992</v>
      </c>
      <c r="BM38" s="7">
        <f t="shared" si="8"/>
        <v>8496.3799999999992</v>
      </c>
      <c r="BN38" s="7">
        <f t="shared" si="8"/>
        <v>8496.3799999999992</v>
      </c>
      <c r="BO38" s="7">
        <f t="shared" si="8"/>
        <v>8496.3799999999992</v>
      </c>
      <c r="BP38" s="7">
        <f t="shared" ref="BP38:EA38" si="9">$C$38</f>
        <v>8496.3799999999992</v>
      </c>
      <c r="BQ38" s="7">
        <f t="shared" si="9"/>
        <v>8496.3799999999992</v>
      </c>
      <c r="BR38" s="7">
        <f t="shared" si="9"/>
        <v>8496.3799999999992</v>
      </c>
      <c r="BS38" s="7">
        <f t="shared" si="9"/>
        <v>8496.3799999999992</v>
      </c>
      <c r="BT38" s="7">
        <f t="shared" si="9"/>
        <v>8496.3799999999992</v>
      </c>
      <c r="BU38" s="7">
        <f t="shared" si="9"/>
        <v>8496.3799999999992</v>
      </c>
      <c r="BV38" s="7">
        <f t="shared" si="9"/>
        <v>8496.3799999999992</v>
      </c>
      <c r="BW38" s="7">
        <f t="shared" si="9"/>
        <v>8496.3799999999992</v>
      </c>
      <c r="BX38" s="7">
        <f t="shared" si="9"/>
        <v>8496.3799999999992</v>
      </c>
      <c r="BY38" s="7">
        <f t="shared" si="9"/>
        <v>8496.3799999999992</v>
      </c>
      <c r="BZ38" s="7">
        <f t="shared" si="9"/>
        <v>8496.3799999999992</v>
      </c>
      <c r="CA38" s="7">
        <f t="shared" si="9"/>
        <v>8496.3799999999992</v>
      </c>
      <c r="CB38" s="7">
        <f t="shared" si="9"/>
        <v>8496.3799999999992</v>
      </c>
      <c r="CC38" s="7">
        <f t="shared" si="9"/>
        <v>8496.3799999999992</v>
      </c>
      <c r="CD38" s="7">
        <f t="shared" si="9"/>
        <v>8496.3799999999992</v>
      </c>
      <c r="CE38" s="7">
        <f t="shared" si="9"/>
        <v>8496.3799999999992</v>
      </c>
      <c r="CF38" s="7">
        <f t="shared" si="9"/>
        <v>8496.3799999999992</v>
      </c>
      <c r="CG38" s="7">
        <f t="shared" si="9"/>
        <v>8496.3799999999992</v>
      </c>
      <c r="CH38" s="7">
        <f t="shared" si="9"/>
        <v>8496.3799999999992</v>
      </c>
      <c r="CI38" s="7">
        <f t="shared" si="9"/>
        <v>8496.3799999999992</v>
      </c>
      <c r="CJ38" s="7">
        <f t="shared" si="9"/>
        <v>8496.3799999999992</v>
      </c>
      <c r="CK38" s="7">
        <f t="shared" si="9"/>
        <v>8496.3799999999992</v>
      </c>
      <c r="CL38" s="7">
        <f t="shared" si="9"/>
        <v>8496.3799999999992</v>
      </c>
      <c r="CM38" s="7">
        <f t="shared" si="9"/>
        <v>8496.3799999999992</v>
      </c>
      <c r="CN38" s="7">
        <f t="shared" si="9"/>
        <v>8496.3799999999992</v>
      </c>
      <c r="CO38" s="7">
        <f t="shared" si="9"/>
        <v>8496.3799999999992</v>
      </c>
      <c r="CP38" s="7">
        <f t="shared" si="9"/>
        <v>8496.3799999999992</v>
      </c>
      <c r="CQ38" s="7">
        <f t="shared" si="9"/>
        <v>8496.3799999999992</v>
      </c>
      <c r="CR38" s="7">
        <f t="shared" si="9"/>
        <v>8496.3799999999992</v>
      </c>
      <c r="CS38" s="7">
        <f t="shared" si="9"/>
        <v>8496.3799999999992</v>
      </c>
      <c r="CT38" s="7">
        <f t="shared" si="9"/>
        <v>8496.3799999999992</v>
      </c>
      <c r="CU38" s="7">
        <f t="shared" si="9"/>
        <v>8496.3799999999992</v>
      </c>
      <c r="CV38" s="7">
        <f t="shared" si="9"/>
        <v>8496.3799999999992</v>
      </c>
      <c r="CW38" s="7">
        <f t="shared" si="9"/>
        <v>8496.3799999999992</v>
      </c>
      <c r="CX38" s="7">
        <f t="shared" si="9"/>
        <v>8496.3799999999992</v>
      </c>
      <c r="CY38" s="7">
        <f t="shared" si="9"/>
        <v>8496.3799999999992</v>
      </c>
      <c r="CZ38" s="7">
        <f t="shared" si="9"/>
        <v>8496.3799999999992</v>
      </c>
      <c r="DA38" s="7">
        <f t="shared" si="9"/>
        <v>8496.3799999999992</v>
      </c>
      <c r="DB38" s="7">
        <f t="shared" si="9"/>
        <v>8496.3799999999992</v>
      </c>
      <c r="DC38" s="7">
        <f t="shared" si="9"/>
        <v>8496.3799999999992</v>
      </c>
      <c r="DD38" s="7">
        <f t="shared" si="9"/>
        <v>8496.3799999999992</v>
      </c>
      <c r="DE38" s="7">
        <f t="shared" si="9"/>
        <v>8496.3799999999992</v>
      </c>
      <c r="DF38" s="7">
        <f t="shared" si="9"/>
        <v>8496.3799999999992</v>
      </c>
      <c r="DG38" s="7">
        <f t="shared" si="9"/>
        <v>8496.3799999999992</v>
      </c>
      <c r="DH38" s="7">
        <f t="shared" si="9"/>
        <v>8496.3799999999992</v>
      </c>
      <c r="DI38" s="7">
        <f t="shared" si="9"/>
        <v>8496.3799999999992</v>
      </c>
      <c r="DJ38" s="7">
        <f t="shared" si="9"/>
        <v>8496.3799999999992</v>
      </c>
      <c r="DK38" s="7">
        <f t="shared" si="9"/>
        <v>8496.3799999999992</v>
      </c>
      <c r="DL38" s="7">
        <f t="shared" si="9"/>
        <v>8496.3799999999992</v>
      </c>
      <c r="DM38" s="7">
        <f t="shared" si="9"/>
        <v>8496.3799999999992</v>
      </c>
      <c r="DN38" s="7">
        <f t="shared" si="9"/>
        <v>8496.3799999999992</v>
      </c>
      <c r="DO38" s="7">
        <f t="shared" si="9"/>
        <v>8496.3799999999992</v>
      </c>
      <c r="DP38" s="7">
        <f t="shared" si="9"/>
        <v>8496.3799999999992</v>
      </c>
      <c r="DQ38" s="7">
        <f t="shared" si="9"/>
        <v>8496.3799999999992</v>
      </c>
      <c r="DR38" s="7">
        <f t="shared" si="9"/>
        <v>8496.3799999999992</v>
      </c>
      <c r="DS38" s="7">
        <f t="shared" si="9"/>
        <v>8496.3799999999992</v>
      </c>
      <c r="DT38" s="7">
        <f t="shared" si="9"/>
        <v>8496.3799999999992</v>
      </c>
      <c r="DU38" s="7">
        <f t="shared" si="9"/>
        <v>8496.3799999999992</v>
      </c>
      <c r="DV38" s="7">
        <f t="shared" si="9"/>
        <v>8496.3799999999992</v>
      </c>
      <c r="DW38" s="7">
        <f t="shared" si="9"/>
        <v>8496.3799999999992</v>
      </c>
      <c r="DX38" s="7">
        <f t="shared" si="9"/>
        <v>8496.3799999999992</v>
      </c>
      <c r="DY38" s="7">
        <f t="shared" si="9"/>
        <v>8496.3799999999992</v>
      </c>
      <c r="DZ38" s="7">
        <f t="shared" si="9"/>
        <v>8496.3799999999992</v>
      </c>
      <c r="EA38" s="7">
        <f t="shared" si="9"/>
        <v>8496.3799999999992</v>
      </c>
      <c r="EB38" s="7">
        <f t="shared" ref="EB38:FX38" si="10">$C$38</f>
        <v>8496.3799999999992</v>
      </c>
      <c r="EC38" s="7">
        <f t="shared" si="10"/>
        <v>8496.3799999999992</v>
      </c>
      <c r="ED38" s="7">
        <f t="shared" si="10"/>
        <v>8496.3799999999992</v>
      </c>
      <c r="EE38" s="7">
        <f t="shared" si="10"/>
        <v>8496.3799999999992</v>
      </c>
      <c r="EF38" s="7">
        <f t="shared" si="10"/>
        <v>8496.3799999999992</v>
      </c>
      <c r="EG38" s="7">
        <f t="shared" si="10"/>
        <v>8496.3799999999992</v>
      </c>
      <c r="EH38" s="7">
        <f t="shared" si="10"/>
        <v>8496.3799999999992</v>
      </c>
      <c r="EI38" s="7">
        <f t="shared" si="10"/>
        <v>8496.3799999999992</v>
      </c>
      <c r="EJ38" s="7">
        <f t="shared" si="10"/>
        <v>8496.3799999999992</v>
      </c>
      <c r="EK38" s="7">
        <f t="shared" si="10"/>
        <v>8496.3799999999992</v>
      </c>
      <c r="EL38" s="7">
        <f t="shared" si="10"/>
        <v>8496.3799999999992</v>
      </c>
      <c r="EM38" s="7">
        <f t="shared" si="10"/>
        <v>8496.3799999999992</v>
      </c>
      <c r="EN38" s="7">
        <f t="shared" si="10"/>
        <v>8496.3799999999992</v>
      </c>
      <c r="EO38" s="7">
        <f t="shared" si="10"/>
        <v>8496.3799999999992</v>
      </c>
      <c r="EP38" s="7">
        <f t="shared" si="10"/>
        <v>8496.3799999999992</v>
      </c>
      <c r="EQ38" s="7">
        <f t="shared" si="10"/>
        <v>8496.3799999999992</v>
      </c>
      <c r="ER38" s="7">
        <f t="shared" si="10"/>
        <v>8496.3799999999992</v>
      </c>
      <c r="ES38" s="7">
        <f t="shared" si="10"/>
        <v>8496.3799999999992</v>
      </c>
      <c r="ET38" s="7">
        <f t="shared" si="10"/>
        <v>8496.3799999999992</v>
      </c>
      <c r="EU38" s="7">
        <f t="shared" si="10"/>
        <v>8496.3799999999992</v>
      </c>
      <c r="EV38" s="7">
        <f t="shared" si="10"/>
        <v>8496.3799999999992</v>
      </c>
      <c r="EW38" s="7">
        <f t="shared" si="10"/>
        <v>8496.3799999999992</v>
      </c>
      <c r="EX38" s="7">
        <f t="shared" si="10"/>
        <v>8496.3799999999992</v>
      </c>
      <c r="EY38" s="7">
        <f t="shared" si="10"/>
        <v>8496.3799999999992</v>
      </c>
      <c r="EZ38" s="7">
        <f t="shared" si="10"/>
        <v>8496.3799999999992</v>
      </c>
      <c r="FA38" s="7">
        <f t="shared" si="10"/>
        <v>8496.3799999999992</v>
      </c>
      <c r="FB38" s="7">
        <f t="shared" si="10"/>
        <v>8496.3799999999992</v>
      </c>
      <c r="FC38" s="7">
        <f t="shared" si="10"/>
        <v>8496.3799999999992</v>
      </c>
      <c r="FD38" s="7">
        <f t="shared" si="10"/>
        <v>8496.3799999999992</v>
      </c>
      <c r="FE38" s="7">
        <f t="shared" si="10"/>
        <v>8496.3799999999992</v>
      </c>
      <c r="FF38" s="7">
        <f t="shared" si="10"/>
        <v>8496.3799999999992</v>
      </c>
      <c r="FG38" s="7">
        <f t="shared" si="10"/>
        <v>8496.3799999999992</v>
      </c>
      <c r="FH38" s="7">
        <f t="shared" si="10"/>
        <v>8496.3799999999992</v>
      </c>
      <c r="FI38" s="7">
        <f t="shared" si="10"/>
        <v>8496.3799999999992</v>
      </c>
      <c r="FJ38" s="7">
        <f t="shared" si="10"/>
        <v>8496.3799999999992</v>
      </c>
      <c r="FK38" s="7">
        <f t="shared" si="10"/>
        <v>8496.3799999999992</v>
      </c>
      <c r="FL38" s="7">
        <f t="shared" si="10"/>
        <v>8496.3799999999992</v>
      </c>
      <c r="FM38" s="7">
        <f t="shared" si="10"/>
        <v>8496.3799999999992</v>
      </c>
      <c r="FN38" s="7">
        <f t="shared" si="10"/>
        <v>8496.3799999999992</v>
      </c>
      <c r="FO38" s="7">
        <f t="shared" si="10"/>
        <v>8496.3799999999992</v>
      </c>
      <c r="FP38" s="7">
        <f t="shared" si="10"/>
        <v>8496.3799999999992</v>
      </c>
      <c r="FQ38" s="7">
        <f t="shared" si="10"/>
        <v>8496.3799999999992</v>
      </c>
      <c r="FR38" s="7">
        <f t="shared" si="10"/>
        <v>8496.3799999999992</v>
      </c>
      <c r="FS38" s="7">
        <f t="shared" si="10"/>
        <v>8496.3799999999992</v>
      </c>
      <c r="FT38" s="7">
        <f t="shared" si="10"/>
        <v>8496.3799999999992</v>
      </c>
      <c r="FU38" s="7">
        <f t="shared" si="10"/>
        <v>8496.3799999999992</v>
      </c>
      <c r="FV38" s="7">
        <f t="shared" si="10"/>
        <v>8496.3799999999992</v>
      </c>
      <c r="FW38" s="7">
        <f t="shared" si="10"/>
        <v>8496.3799999999992</v>
      </c>
      <c r="FX38" s="7">
        <f t="shared" si="10"/>
        <v>8496.3799999999992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35">
      <c r="A39" s="6" t="s">
        <v>487</v>
      </c>
      <c r="B39" s="7" t="s">
        <v>488</v>
      </c>
      <c r="C39" s="45">
        <v>10753.67</v>
      </c>
      <c r="D39" s="7">
        <f t="shared" ref="D39:BO39" si="11">$C$39</f>
        <v>10753.67</v>
      </c>
      <c r="E39" s="7">
        <f t="shared" si="11"/>
        <v>10753.67</v>
      </c>
      <c r="F39" s="7">
        <f t="shared" si="11"/>
        <v>10753.67</v>
      </c>
      <c r="G39" s="7">
        <f t="shared" si="11"/>
        <v>10753.67</v>
      </c>
      <c r="H39" s="7">
        <f t="shared" si="11"/>
        <v>10753.67</v>
      </c>
      <c r="I39" s="7">
        <f t="shared" si="11"/>
        <v>10753.67</v>
      </c>
      <c r="J39" s="7">
        <f t="shared" si="11"/>
        <v>10753.67</v>
      </c>
      <c r="K39" s="7">
        <f t="shared" si="11"/>
        <v>10753.67</v>
      </c>
      <c r="L39" s="7">
        <f t="shared" si="11"/>
        <v>10753.67</v>
      </c>
      <c r="M39" s="7">
        <f t="shared" si="11"/>
        <v>10753.67</v>
      </c>
      <c r="N39" s="7">
        <f t="shared" si="11"/>
        <v>10753.67</v>
      </c>
      <c r="O39" s="7">
        <f t="shared" si="11"/>
        <v>10753.67</v>
      </c>
      <c r="P39" s="7">
        <f t="shared" si="11"/>
        <v>10753.67</v>
      </c>
      <c r="Q39" s="7">
        <f t="shared" si="11"/>
        <v>10753.67</v>
      </c>
      <c r="R39" s="7">
        <f t="shared" si="11"/>
        <v>10753.67</v>
      </c>
      <c r="S39" s="7">
        <f t="shared" si="11"/>
        <v>10753.67</v>
      </c>
      <c r="T39" s="7">
        <f t="shared" si="11"/>
        <v>10753.67</v>
      </c>
      <c r="U39" s="7">
        <f t="shared" si="11"/>
        <v>10753.67</v>
      </c>
      <c r="V39" s="7">
        <f t="shared" si="11"/>
        <v>10753.67</v>
      </c>
      <c r="W39" s="7">
        <f t="shared" si="11"/>
        <v>10753.67</v>
      </c>
      <c r="X39" s="7">
        <f t="shared" si="11"/>
        <v>10753.67</v>
      </c>
      <c r="Y39" s="7">
        <f t="shared" si="11"/>
        <v>10753.67</v>
      </c>
      <c r="Z39" s="7">
        <f t="shared" si="11"/>
        <v>10753.67</v>
      </c>
      <c r="AA39" s="7">
        <f t="shared" si="11"/>
        <v>10753.67</v>
      </c>
      <c r="AB39" s="7">
        <f t="shared" si="11"/>
        <v>10753.67</v>
      </c>
      <c r="AC39" s="7">
        <f t="shared" si="11"/>
        <v>10753.67</v>
      </c>
      <c r="AD39" s="7">
        <f t="shared" si="11"/>
        <v>10753.67</v>
      </c>
      <c r="AE39" s="7">
        <f t="shared" si="11"/>
        <v>10753.67</v>
      </c>
      <c r="AF39" s="7">
        <f t="shared" si="11"/>
        <v>10753.67</v>
      </c>
      <c r="AG39" s="7">
        <f t="shared" si="11"/>
        <v>10753.67</v>
      </c>
      <c r="AH39" s="7">
        <f t="shared" si="11"/>
        <v>10753.67</v>
      </c>
      <c r="AI39" s="7">
        <f t="shared" si="11"/>
        <v>10753.67</v>
      </c>
      <c r="AJ39" s="7">
        <f t="shared" si="11"/>
        <v>10753.67</v>
      </c>
      <c r="AK39" s="7">
        <f t="shared" si="11"/>
        <v>10753.67</v>
      </c>
      <c r="AL39" s="7">
        <f t="shared" si="11"/>
        <v>10753.67</v>
      </c>
      <c r="AM39" s="7">
        <f t="shared" si="11"/>
        <v>10753.67</v>
      </c>
      <c r="AN39" s="7">
        <f t="shared" si="11"/>
        <v>10753.67</v>
      </c>
      <c r="AO39" s="7">
        <f t="shared" si="11"/>
        <v>10753.67</v>
      </c>
      <c r="AP39" s="7">
        <f t="shared" si="11"/>
        <v>10753.67</v>
      </c>
      <c r="AQ39" s="7">
        <f t="shared" si="11"/>
        <v>10753.67</v>
      </c>
      <c r="AR39" s="7">
        <f t="shared" si="11"/>
        <v>10753.67</v>
      </c>
      <c r="AS39" s="7">
        <f t="shared" si="11"/>
        <v>10753.67</v>
      </c>
      <c r="AT39" s="7">
        <f t="shared" si="11"/>
        <v>10753.67</v>
      </c>
      <c r="AU39" s="7">
        <f t="shared" si="11"/>
        <v>10753.67</v>
      </c>
      <c r="AV39" s="7">
        <f t="shared" si="11"/>
        <v>10753.67</v>
      </c>
      <c r="AW39" s="7">
        <f t="shared" si="11"/>
        <v>10753.67</v>
      </c>
      <c r="AX39" s="7">
        <f t="shared" si="11"/>
        <v>10753.67</v>
      </c>
      <c r="AY39" s="7">
        <f t="shared" si="11"/>
        <v>10753.67</v>
      </c>
      <c r="AZ39" s="7">
        <f t="shared" si="11"/>
        <v>10753.67</v>
      </c>
      <c r="BA39" s="7">
        <f t="shared" si="11"/>
        <v>10753.67</v>
      </c>
      <c r="BB39" s="7">
        <f t="shared" si="11"/>
        <v>10753.67</v>
      </c>
      <c r="BC39" s="7">
        <f t="shared" si="11"/>
        <v>10753.67</v>
      </c>
      <c r="BD39" s="7">
        <f t="shared" si="11"/>
        <v>10753.67</v>
      </c>
      <c r="BE39" s="7">
        <f t="shared" si="11"/>
        <v>10753.67</v>
      </c>
      <c r="BF39" s="7">
        <f t="shared" si="11"/>
        <v>10753.67</v>
      </c>
      <c r="BG39" s="7">
        <f t="shared" si="11"/>
        <v>10753.67</v>
      </c>
      <c r="BH39" s="7">
        <f t="shared" si="11"/>
        <v>10753.67</v>
      </c>
      <c r="BI39" s="7">
        <f t="shared" si="11"/>
        <v>10753.67</v>
      </c>
      <c r="BJ39" s="7">
        <f t="shared" si="11"/>
        <v>10753.67</v>
      </c>
      <c r="BK39" s="7">
        <f t="shared" si="11"/>
        <v>10753.67</v>
      </c>
      <c r="BL39" s="7">
        <f t="shared" si="11"/>
        <v>10753.67</v>
      </c>
      <c r="BM39" s="7">
        <f t="shared" si="11"/>
        <v>10753.67</v>
      </c>
      <c r="BN39" s="7">
        <f t="shared" si="11"/>
        <v>10753.67</v>
      </c>
      <c r="BO39" s="7">
        <f t="shared" si="11"/>
        <v>10753.67</v>
      </c>
      <c r="BP39" s="7">
        <f t="shared" ref="BP39:EA39" si="12">$C$39</f>
        <v>10753.67</v>
      </c>
      <c r="BQ39" s="7">
        <f t="shared" si="12"/>
        <v>10753.67</v>
      </c>
      <c r="BR39" s="7">
        <f t="shared" si="12"/>
        <v>10753.67</v>
      </c>
      <c r="BS39" s="7">
        <f t="shared" si="12"/>
        <v>10753.67</v>
      </c>
      <c r="BT39" s="7">
        <f t="shared" si="12"/>
        <v>10753.67</v>
      </c>
      <c r="BU39" s="7">
        <f t="shared" si="12"/>
        <v>10753.67</v>
      </c>
      <c r="BV39" s="7">
        <f t="shared" si="12"/>
        <v>10753.67</v>
      </c>
      <c r="BW39" s="7">
        <f t="shared" si="12"/>
        <v>10753.67</v>
      </c>
      <c r="BX39" s="7">
        <f t="shared" si="12"/>
        <v>10753.67</v>
      </c>
      <c r="BY39" s="7">
        <f t="shared" si="12"/>
        <v>10753.67</v>
      </c>
      <c r="BZ39" s="7">
        <f t="shared" si="12"/>
        <v>10753.67</v>
      </c>
      <c r="CA39" s="7">
        <f t="shared" si="12"/>
        <v>10753.67</v>
      </c>
      <c r="CB39" s="7">
        <f t="shared" si="12"/>
        <v>10753.67</v>
      </c>
      <c r="CC39" s="7">
        <f t="shared" si="12"/>
        <v>10753.67</v>
      </c>
      <c r="CD39" s="7">
        <f t="shared" si="12"/>
        <v>10753.67</v>
      </c>
      <c r="CE39" s="7">
        <f t="shared" si="12"/>
        <v>10753.67</v>
      </c>
      <c r="CF39" s="7">
        <f t="shared" si="12"/>
        <v>10753.67</v>
      </c>
      <c r="CG39" s="7">
        <f t="shared" si="12"/>
        <v>10753.67</v>
      </c>
      <c r="CH39" s="7">
        <f t="shared" si="12"/>
        <v>10753.67</v>
      </c>
      <c r="CI39" s="7">
        <f t="shared" si="12"/>
        <v>10753.67</v>
      </c>
      <c r="CJ39" s="7">
        <f t="shared" si="12"/>
        <v>10753.67</v>
      </c>
      <c r="CK39" s="7">
        <f t="shared" si="12"/>
        <v>10753.67</v>
      </c>
      <c r="CL39" s="7">
        <f t="shared" si="12"/>
        <v>10753.67</v>
      </c>
      <c r="CM39" s="7">
        <f t="shared" si="12"/>
        <v>10753.67</v>
      </c>
      <c r="CN39" s="7">
        <f t="shared" si="12"/>
        <v>10753.67</v>
      </c>
      <c r="CO39" s="7">
        <f t="shared" si="12"/>
        <v>10753.67</v>
      </c>
      <c r="CP39" s="7">
        <f t="shared" si="12"/>
        <v>10753.67</v>
      </c>
      <c r="CQ39" s="7">
        <f t="shared" si="12"/>
        <v>10753.67</v>
      </c>
      <c r="CR39" s="7">
        <f t="shared" si="12"/>
        <v>10753.67</v>
      </c>
      <c r="CS39" s="7">
        <f t="shared" si="12"/>
        <v>10753.67</v>
      </c>
      <c r="CT39" s="7">
        <f t="shared" si="12"/>
        <v>10753.67</v>
      </c>
      <c r="CU39" s="7">
        <f t="shared" si="12"/>
        <v>10753.67</v>
      </c>
      <c r="CV39" s="7">
        <f t="shared" si="12"/>
        <v>10753.67</v>
      </c>
      <c r="CW39" s="7">
        <f t="shared" si="12"/>
        <v>10753.67</v>
      </c>
      <c r="CX39" s="7">
        <f t="shared" si="12"/>
        <v>10753.67</v>
      </c>
      <c r="CY39" s="7">
        <f t="shared" si="12"/>
        <v>10753.67</v>
      </c>
      <c r="CZ39" s="7">
        <f t="shared" si="12"/>
        <v>10753.67</v>
      </c>
      <c r="DA39" s="7">
        <f t="shared" si="12"/>
        <v>10753.67</v>
      </c>
      <c r="DB39" s="7">
        <f t="shared" si="12"/>
        <v>10753.67</v>
      </c>
      <c r="DC39" s="7">
        <f t="shared" si="12"/>
        <v>10753.67</v>
      </c>
      <c r="DD39" s="7">
        <f t="shared" si="12"/>
        <v>10753.67</v>
      </c>
      <c r="DE39" s="7">
        <f t="shared" si="12"/>
        <v>10753.67</v>
      </c>
      <c r="DF39" s="7">
        <f t="shared" si="12"/>
        <v>10753.67</v>
      </c>
      <c r="DG39" s="7">
        <f t="shared" si="12"/>
        <v>10753.67</v>
      </c>
      <c r="DH39" s="7">
        <f t="shared" si="12"/>
        <v>10753.67</v>
      </c>
      <c r="DI39" s="7">
        <f t="shared" si="12"/>
        <v>10753.67</v>
      </c>
      <c r="DJ39" s="7">
        <f t="shared" si="12"/>
        <v>10753.67</v>
      </c>
      <c r="DK39" s="7">
        <f t="shared" si="12"/>
        <v>10753.67</v>
      </c>
      <c r="DL39" s="7">
        <f t="shared" si="12"/>
        <v>10753.67</v>
      </c>
      <c r="DM39" s="7">
        <f t="shared" si="12"/>
        <v>10753.67</v>
      </c>
      <c r="DN39" s="7">
        <f t="shared" si="12"/>
        <v>10753.67</v>
      </c>
      <c r="DO39" s="7">
        <f t="shared" si="12"/>
        <v>10753.67</v>
      </c>
      <c r="DP39" s="7">
        <f t="shared" si="12"/>
        <v>10753.67</v>
      </c>
      <c r="DQ39" s="7">
        <f t="shared" si="12"/>
        <v>10753.67</v>
      </c>
      <c r="DR39" s="7">
        <f t="shared" si="12"/>
        <v>10753.67</v>
      </c>
      <c r="DS39" s="7">
        <f t="shared" si="12"/>
        <v>10753.67</v>
      </c>
      <c r="DT39" s="7">
        <f t="shared" si="12"/>
        <v>10753.67</v>
      </c>
      <c r="DU39" s="7">
        <f t="shared" si="12"/>
        <v>10753.67</v>
      </c>
      <c r="DV39" s="7">
        <f t="shared" si="12"/>
        <v>10753.67</v>
      </c>
      <c r="DW39" s="7">
        <f t="shared" si="12"/>
        <v>10753.67</v>
      </c>
      <c r="DX39" s="7">
        <f t="shared" si="12"/>
        <v>10753.67</v>
      </c>
      <c r="DY39" s="7">
        <f t="shared" si="12"/>
        <v>10753.67</v>
      </c>
      <c r="DZ39" s="7">
        <f t="shared" si="12"/>
        <v>10753.67</v>
      </c>
      <c r="EA39" s="7">
        <f t="shared" si="12"/>
        <v>10753.67</v>
      </c>
      <c r="EB39" s="7">
        <f t="shared" ref="EB39:FX39" si="13">$C$39</f>
        <v>10753.67</v>
      </c>
      <c r="EC39" s="7">
        <f t="shared" si="13"/>
        <v>10753.67</v>
      </c>
      <c r="ED39" s="7">
        <f t="shared" si="13"/>
        <v>10753.67</v>
      </c>
      <c r="EE39" s="7">
        <f t="shared" si="13"/>
        <v>10753.67</v>
      </c>
      <c r="EF39" s="7">
        <f t="shared" si="13"/>
        <v>10753.67</v>
      </c>
      <c r="EG39" s="7">
        <f t="shared" si="13"/>
        <v>10753.67</v>
      </c>
      <c r="EH39" s="7">
        <f t="shared" si="13"/>
        <v>10753.67</v>
      </c>
      <c r="EI39" s="7">
        <f t="shared" si="13"/>
        <v>10753.67</v>
      </c>
      <c r="EJ39" s="7">
        <f t="shared" si="13"/>
        <v>10753.67</v>
      </c>
      <c r="EK39" s="7">
        <f t="shared" si="13"/>
        <v>10753.67</v>
      </c>
      <c r="EL39" s="7">
        <f t="shared" si="13"/>
        <v>10753.67</v>
      </c>
      <c r="EM39" s="7">
        <f t="shared" si="13"/>
        <v>10753.67</v>
      </c>
      <c r="EN39" s="7">
        <f t="shared" si="13"/>
        <v>10753.67</v>
      </c>
      <c r="EO39" s="7">
        <f t="shared" si="13"/>
        <v>10753.67</v>
      </c>
      <c r="EP39" s="7">
        <f t="shared" si="13"/>
        <v>10753.67</v>
      </c>
      <c r="EQ39" s="7">
        <f t="shared" si="13"/>
        <v>10753.67</v>
      </c>
      <c r="ER39" s="7">
        <f t="shared" si="13"/>
        <v>10753.67</v>
      </c>
      <c r="ES39" s="7">
        <f t="shared" si="13"/>
        <v>10753.67</v>
      </c>
      <c r="ET39" s="7">
        <f t="shared" si="13"/>
        <v>10753.67</v>
      </c>
      <c r="EU39" s="7">
        <f t="shared" si="13"/>
        <v>10753.67</v>
      </c>
      <c r="EV39" s="7">
        <f t="shared" si="13"/>
        <v>10753.67</v>
      </c>
      <c r="EW39" s="7">
        <f t="shared" si="13"/>
        <v>10753.67</v>
      </c>
      <c r="EX39" s="7">
        <f t="shared" si="13"/>
        <v>10753.67</v>
      </c>
      <c r="EY39" s="7">
        <f t="shared" si="13"/>
        <v>10753.67</v>
      </c>
      <c r="EZ39" s="7">
        <f t="shared" si="13"/>
        <v>10753.67</v>
      </c>
      <c r="FA39" s="7">
        <f t="shared" si="13"/>
        <v>10753.67</v>
      </c>
      <c r="FB39" s="7">
        <f t="shared" si="13"/>
        <v>10753.67</v>
      </c>
      <c r="FC39" s="7">
        <f t="shared" si="13"/>
        <v>10753.67</v>
      </c>
      <c r="FD39" s="7">
        <f t="shared" si="13"/>
        <v>10753.67</v>
      </c>
      <c r="FE39" s="7">
        <f t="shared" si="13"/>
        <v>10753.67</v>
      </c>
      <c r="FF39" s="7">
        <f t="shared" si="13"/>
        <v>10753.67</v>
      </c>
      <c r="FG39" s="7">
        <f t="shared" si="13"/>
        <v>10753.67</v>
      </c>
      <c r="FH39" s="7">
        <f t="shared" si="13"/>
        <v>10753.67</v>
      </c>
      <c r="FI39" s="7">
        <f t="shared" si="13"/>
        <v>10753.67</v>
      </c>
      <c r="FJ39" s="7">
        <f t="shared" si="13"/>
        <v>10753.67</v>
      </c>
      <c r="FK39" s="7">
        <f t="shared" si="13"/>
        <v>10753.67</v>
      </c>
      <c r="FL39" s="7">
        <f t="shared" si="13"/>
        <v>10753.67</v>
      </c>
      <c r="FM39" s="7">
        <f t="shared" si="13"/>
        <v>10753.67</v>
      </c>
      <c r="FN39" s="7">
        <f t="shared" si="13"/>
        <v>10753.67</v>
      </c>
      <c r="FO39" s="7">
        <f t="shared" si="13"/>
        <v>10753.67</v>
      </c>
      <c r="FP39" s="7">
        <f t="shared" si="13"/>
        <v>10753.67</v>
      </c>
      <c r="FQ39" s="7">
        <f t="shared" si="13"/>
        <v>10753.67</v>
      </c>
      <c r="FR39" s="7">
        <f t="shared" si="13"/>
        <v>10753.67</v>
      </c>
      <c r="FS39" s="7">
        <f t="shared" si="13"/>
        <v>10753.67</v>
      </c>
      <c r="FT39" s="7">
        <f t="shared" si="13"/>
        <v>10753.67</v>
      </c>
      <c r="FU39" s="7">
        <f t="shared" si="13"/>
        <v>10753.67</v>
      </c>
      <c r="FV39" s="7">
        <f t="shared" si="13"/>
        <v>10753.67</v>
      </c>
      <c r="FW39" s="7">
        <f t="shared" si="13"/>
        <v>10753.67</v>
      </c>
      <c r="FX39" s="7">
        <f t="shared" si="13"/>
        <v>10753.67</v>
      </c>
      <c r="FY39" s="7"/>
      <c r="FZ39" s="46">
        <f>AVERAGE(C39:FX39)</f>
        <v>10753.669999999976</v>
      </c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35">
      <c r="A40" s="6" t="s">
        <v>489</v>
      </c>
      <c r="B40" s="7" t="s">
        <v>490</v>
      </c>
      <c r="C40" s="45">
        <v>10244</v>
      </c>
      <c r="D40" s="7">
        <f t="shared" ref="D40:BO40" si="14">$C$40</f>
        <v>10244</v>
      </c>
      <c r="E40" s="7">
        <f t="shared" si="14"/>
        <v>10244</v>
      </c>
      <c r="F40" s="7">
        <f t="shared" si="14"/>
        <v>10244</v>
      </c>
      <c r="G40" s="7">
        <f t="shared" si="14"/>
        <v>10244</v>
      </c>
      <c r="H40" s="7">
        <f t="shared" si="14"/>
        <v>10244</v>
      </c>
      <c r="I40" s="7">
        <f t="shared" si="14"/>
        <v>10244</v>
      </c>
      <c r="J40" s="7">
        <f t="shared" si="14"/>
        <v>10244</v>
      </c>
      <c r="K40" s="7">
        <f t="shared" si="14"/>
        <v>10244</v>
      </c>
      <c r="L40" s="7">
        <f t="shared" si="14"/>
        <v>10244</v>
      </c>
      <c r="M40" s="7">
        <f t="shared" si="14"/>
        <v>10244</v>
      </c>
      <c r="N40" s="7">
        <f t="shared" si="14"/>
        <v>10244</v>
      </c>
      <c r="O40" s="7">
        <f t="shared" si="14"/>
        <v>10244</v>
      </c>
      <c r="P40" s="7">
        <f t="shared" si="14"/>
        <v>10244</v>
      </c>
      <c r="Q40" s="7">
        <f t="shared" si="14"/>
        <v>10244</v>
      </c>
      <c r="R40" s="7">
        <f t="shared" si="14"/>
        <v>10244</v>
      </c>
      <c r="S40" s="7">
        <f t="shared" si="14"/>
        <v>10244</v>
      </c>
      <c r="T40" s="7">
        <f t="shared" si="14"/>
        <v>10244</v>
      </c>
      <c r="U40" s="7">
        <f t="shared" si="14"/>
        <v>10244</v>
      </c>
      <c r="V40" s="7">
        <f t="shared" si="14"/>
        <v>10244</v>
      </c>
      <c r="W40" s="7">
        <f t="shared" si="14"/>
        <v>10244</v>
      </c>
      <c r="X40" s="7">
        <f t="shared" si="14"/>
        <v>10244</v>
      </c>
      <c r="Y40" s="7">
        <f t="shared" si="14"/>
        <v>10244</v>
      </c>
      <c r="Z40" s="7">
        <f t="shared" si="14"/>
        <v>10244</v>
      </c>
      <c r="AA40" s="7">
        <f t="shared" si="14"/>
        <v>10244</v>
      </c>
      <c r="AB40" s="7">
        <f t="shared" si="14"/>
        <v>10244</v>
      </c>
      <c r="AC40" s="7">
        <f t="shared" si="14"/>
        <v>10244</v>
      </c>
      <c r="AD40" s="7">
        <f t="shared" si="14"/>
        <v>10244</v>
      </c>
      <c r="AE40" s="7">
        <f t="shared" si="14"/>
        <v>10244</v>
      </c>
      <c r="AF40" s="7">
        <f t="shared" si="14"/>
        <v>10244</v>
      </c>
      <c r="AG40" s="7">
        <f t="shared" si="14"/>
        <v>10244</v>
      </c>
      <c r="AH40" s="7">
        <f t="shared" si="14"/>
        <v>10244</v>
      </c>
      <c r="AI40" s="7">
        <f t="shared" si="14"/>
        <v>10244</v>
      </c>
      <c r="AJ40" s="7">
        <f t="shared" si="14"/>
        <v>10244</v>
      </c>
      <c r="AK40" s="7">
        <f t="shared" si="14"/>
        <v>10244</v>
      </c>
      <c r="AL40" s="7">
        <f t="shared" si="14"/>
        <v>10244</v>
      </c>
      <c r="AM40" s="7">
        <f t="shared" si="14"/>
        <v>10244</v>
      </c>
      <c r="AN40" s="7">
        <f t="shared" si="14"/>
        <v>10244</v>
      </c>
      <c r="AO40" s="7">
        <f t="shared" si="14"/>
        <v>10244</v>
      </c>
      <c r="AP40" s="7">
        <f t="shared" si="14"/>
        <v>10244</v>
      </c>
      <c r="AQ40" s="7">
        <f t="shared" si="14"/>
        <v>10244</v>
      </c>
      <c r="AR40" s="7">
        <f t="shared" si="14"/>
        <v>10244</v>
      </c>
      <c r="AS40" s="7">
        <f t="shared" si="14"/>
        <v>10244</v>
      </c>
      <c r="AT40" s="7">
        <f t="shared" si="14"/>
        <v>10244</v>
      </c>
      <c r="AU40" s="7">
        <f t="shared" si="14"/>
        <v>10244</v>
      </c>
      <c r="AV40" s="7">
        <f t="shared" si="14"/>
        <v>10244</v>
      </c>
      <c r="AW40" s="7">
        <f t="shared" si="14"/>
        <v>10244</v>
      </c>
      <c r="AX40" s="7">
        <f t="shared" si="14"/>
        <v>10244</v>
      </c>
      <c r="AY40" s="7">
        <f t="shared" si="14"/>
        <v>10244</v>
      </c>
      <c r="AZ40" s="7">
        <f t="shared" si="14"/>
        <v>10244</v>
      </c>
      <c r="BA40" s="7">
        <f t="shared" si="14"/>
        <v>10244</v>
      </c>
      <c r="BB40" s="7">
        <f t="shared" si="14"/>
        <v>10244</v>
      </c>
      <c r="BC40" s="7">
        <f t="shared" si="14"/>
        <v>10244</v>
      </c>
      <c r="BD40" s="7">
        <f t="shared" si="14"/>
        <v>10244</v>
      </c>
      <c r="BE40" s="7">
        <f t="shared" si="14"/>
        <v>10244</v>
      </c>
      <c r="BF40" s="7">
        <f t="shared" si="14"/>
        <v>10244</v>
      </c>
      <c r="BG40" s="7">
        <f t="shared" si="14"/>
        <v>10244</v>
      </c>
      <c r="BH40" s="7">
        <f t="shared" si="14"/>
        <v>10244</v>
      </c>
      <c r="BI40" s="7">
        <f t="shared" si="14"/>
        <v>10244</v>
      </c>
      <c r="BJ40" s="7">
        <f t="shared" si="14"/>
        <v>10244</v>
      </c>
      <c r="BK40" s="7">
        <f t="shared" si="14"/>
        <v>10244</v>
      </c>
      <c r="BL40" s="7">
        <f t="shared" si="14"/>
        <v>10244</v>
      </c>
      <c r="BM40" s="7">
        <f t="shared" si="14"/>
        <v>10244</v>
      </c>
      <c r="BN40" s="7">
        <f t="shared" si="14"/>
        <v>10244</v>
      </c>
      <c r="BO40" s="7">
        <f t="shared" si="14"/>
        <v>10244</v>
      </c>
      <c r="BP40" s="7">
        <f t="shared" ref="BP40:EA40" si="15">$C$40</f>
        <v>10244</v>
      </c>
      <c r="BQ40" s="7">
        <f t="shared" si="15"/>
        <v>10244</v>
      </c>
      <c r="BR40" s="7">
        <f t="shared" si="15"/>
        <v>10244</v>
      </c>
      <c r="BS40" s="7">
        <f t="shared" si="15"/>
        <v>10244</v>
      </c>
      <c r="BT40" s="7">
        <f t="shared" si="15"/>
        <v>10244</v>
      </c>
      <c r="BU40" s="7">
        <f t="shared" si="15"/>
        <v>10244</v>
      </c>
      <c r="BV40" s="7">
        <f t="shared" si="15"/>
        <v>10244</v>
      </c>
      <c r="BW40" s="7">
        <f t="shared" si="15"/>
        <v>10244</v>
      </c>
      <c r="BX40" s="7">
        <f t="shared" si="15"/>
        <v>10244</v>
      </c>
      <c r="BY40" s="7">
        <f t="shared" si="15"/>
        <v>10244</v>
      </c>
      <c r="BZ40" s="7">
        <f t="shared" si="15"/>
        <v>10244</v>
      </c>
      <c r="CA40" s="7">
        <f t="shared" si="15"/>
        <v>10244</v>
      </c>
      <c r="CB40" s="7">
        <f t="shared" si="15"/>
        <v>10244</v>
      </c>
      <c r="CC40" s="7">
        <f t="shared" si="15"/>
        <v>10244</v>
      </c>
      <c r="CD40" s="7">
        <f t="shared" si="15"/>
        <v>10244</v>
      </c>
      <c r="CE40" s="7">
        <f t="shared" si="15"/>
        <v>10244</v>
      </c>
      <c r="CF40" s="7">
        <f t="shared" si="15"/>
        <v>10244</v>
      </c>
      <c r="CG40" s="7">
        <f t="shared" si="15"/>
        <v>10244</v>
      </c>
      <c r="CH40" s="7">
        <f t="shared" si="15"/>
        <v>10244</v>
      </c>
      <c r="CI40" s="7">
        <f t="shared" si="15"/>
        <v>10244</v>
      </c>
      <c r="CJ40" s="7">
        <f t="shared" si="15"/>
        <v>10244</v>
      </c>
      <c r="CK40" s="7">
        <f t="shared" si="15"/>
        <v>10244</v>
      </c>
      <c r="CL40" s="7">
        <f t="shared" si="15"/>
        <v>10244</v>
      </c>
      <c r="CM40" s="7">
        <f t="shared" si="15"/>
        <v>10244</v>
      </c>
      <c r="CN40" s="7">
        <f t="shared" si="15"/>
        <v>10244</v>
      </c>
      <c r="CO40" s="7">
        <f t="shared" si="15"/>
        <v>10244</v>
      </c>
      <c r="CP40" s="7">
        <f t="shared" si="15"/>
        <v>10244</v>
      </c>
      <c r="CQ40" s="7">
        <f t="shared" si="15"/>
        <v>10244</v>
      </c>
      <c r="CR40" s="7">
        <f t="shared" si="15"/>
        <v>10244</v>
      </c>
      <c r="CS40" s="7">
        <f t="shared" si="15"/>
        <v>10244</v>
      </c>
      <c r="CT40" s="7">
        <f t="shared" si="15"/>
        <v>10244</v>
      </c>
      <c r="CU40" s="7">
        <f t="shared" si="15"/>
        <v>10244</v>
      </c>
      <c r="CV40" s="7">
        <f t="shared" si="15"/>
        <v>10244</v>
      </c>
      <c r="CW40" s="7">
        <f t="shared" si="15"/>
        <v>10244</v>
      </c>
      <c r="CX40" s="7">
        <f t="shared" si="15"/>
        <v>10244</v>
      </c>
      <c r="CY40" s="7">
        <f t="shared" si="15"/>
        <v>10244</v>
      </c>
      <c r="CZ40" s="7">
        <f t="shared" si="15"/>
        <v>10244</v>
      </c>
      <c r="DA40" s="7">
        <f t="shared" si="15"/>
        <v>10244</v>
      </c>
      <c r="DB40" s="7">
        <f t="shared" si="15"/>
        <v>10244</v>
      </c>
      <c r="DC40" s="7">
        <f t="shared" si="15"/>
        <v>10244</v>
      </c>
      <c r="DD40" s="7">
        <f t="shared" si="15"/>
        <v>10244</v>
      </c>
      <c r="DE40" s="7">
        <f t="shared" si="15"/>
        <v>10244</v>
      </c>
      <c r="DF40" s="7">
        <f t="shared" si="15"/>
        <v>10244</v>
      </c>
      <c r="DG40" s="7">
        <f t="shared" si="15"/>
        <v>10244</v>
      </c>
      <c r="DH40" s="7">
        <f t="shared" si="15"/>
        <v>10244</v>
      </c>
      <c r="DI40" s="7">
        <f t="shared" si="15"/>
        <v>10244</v>
      </c>
      <c r="DJ40" s="7">
        <f t="shared" si="15"/>
        <v>10244</v>
      </c>
      <c r="DK40" s="7">
        <f t="shared" si="15"/>
        <v>10244</v>
      </c>
      <c r="DL40" s="7">
        <f t="shared" si="15"/>
        <v>10244</v>
      </c>
      <c r="DM40" s="7">
        <f t="shared" si="15"/>
        <v>10244</v>
      </c>
      <c r="DN40" s="7">
        <f t="shared" si="15"/>
        <v>10244</v>
      </c>
      <c r="DO40" s="7">
        <f t="shared" si="15"/>
        <v>10244</v>
      </c>
      <c r="DP40" s="7">
        <f t="shared" si="15"/>
        <v>10244</v>
      </c>
      <c r="DQ40" s="7">
        <f t="shared" si="15"/>
        <v>10244</v>
      </c>
      <c r="DR40" s="7">
        <f t="shared" si="15"/>
        <v>10244</v>
      </c>
      <c r="DS40" s="7">
        <f t="shared" si="15"/>
        <v>10244</v>
      </c>
      <c r="DT40" s="7">
        <f t="shared" si="15"/>
        <v>10244</v>
      </c>
      <c r="DU40" s="7">
        <f t="shared" si="15"/>
        <v>10244</v>
      </c>
      <c r="DV40" s="7">
        <f t="shared" si="15"/>
        <v>10244</v>
      </c>
      <c r="DW40" s="7">
        <f t="shared" si="15"/>
        <v>10244</v>
      </c>
      <c r="DX40" s="7">
        <f t="shared" si="15"/>
        <v>10244</v>
      </c>
      <c r="DY40" s="7">
        <f t="shared" si="15"/>
        <v>10244</v>
      </c>
      <c r="DZ40" s="7">
        <f t="shared" si="15"/>
        <v>10244</v>
      </c>
      <c r="EA40" s="7">
        <f t="shared" si="15"/>
        <v>10244</v>
      </c>
      <c r="EB40" s="7">
        <f t="shared" ref="EB40:FX40" si="16">$C$40</f>
        <v>10244</v>
      </c>
      <c r="EC40" s="7">
        <f t="shared" si="16"/>
        <v>10244</v>
      </c>
      <c r="ED40" s="7">
        <f t="shared" si="16"/>
        <v>10244</v>
      </c>
      <c r="EE40" s="7">
        <f t="shared" si="16"/>
        <v>10244</v>
      </c>
      <c r="EF40" s="7">
        <f t="shared" si="16"/>
        <v>10244</v>
      </c>
      <c r="EG40" s="7">
        <f t="shared" si="16"/>
        <v>10244</v>
      </c>
      <c r="EH40" s="7">
        <f t="shared" si="16"/>
        <v>10244</v>
      </c>
      <c r="EI40" s="7">
        <f t="shared" si="16"/>
        <v>10244</v>
      </c>
      <c r="EJ40" s="7">
        <f t="shared" si="16"/>
        <v>10244</v>
      </c>
      <c r="EK40" s="7">
        <f t="shared" si="16"/>
        <v>10244</v>
      </c>
      <c r="EL40" s="7">
        <f t="shared" si="16"/>
        <v>10244</v>
      </c>
      <c r="EM40" s="7">
        <f t="shared" si="16"/>
        <v>10244</v>
      </c>
      <c r="EN40" s="7">
        <f t="shared" si="16"/>
        <v>10244</v>
      </c>
      <c r="EO40" s="7">
        <f t="shared" si="16"/>
        <v>10244</v>
      </c>
      <c r="EP40" s="7">
        <f t="shared" si="16"/>
        <v>10244</v>
      </c>
      <c r="EQ40" s="7">
        <f t="shared" si="16"/>
        <v>10244</v>
      </c>
      <c r="ER40" s="7">
        <f t="shared" si="16"/>
        <v>10244</v>
      </c>
      <c r="ES40" s="7">
        <f t="shared" si="16"/>
        <v>10244</v>
      </c>
      <c r="ET40" s="7">
        <f t="shared" si="16"/>
        <v>10244</v>
      </c>
      <c r="EU40" s="7">
        <f t="shared" si="16"/>
        <v>10244</v>
      </c>
      <c r="EV40" s="7">
        <f t="shared" si="16"/>
        <v>10244</v>
      </c>
      <c r="EW40" s="7">
        <f t="shared" si="16"/>
        <v>10244</v>
      </c>
      <c r="EX40" s="7">
        <f t="shared" si="16"/>
        <v>10244</v>
      </c>
      <c r="EY40" s="7">
        <f t="shared" si="16"/>
        <v>10244</v>
      </c>
      <c r="EZ40" s="7">
        <f t="shared" si="16"/>
        <v>10244</v>
      </c>
      <c r="FA40" s="7">
        <f t="shared" si="16"/>
        <v>10244</v>
      </c>
      <c r="FB40" s="7">
        <f t="shared" si="16"/>
        <v>10244</v>
      </c>
      <c r="FC40" s="7">
        <f t="shared" si="16"/>
        <v>10244</v>
      </c>
      <c r="FD40" s="7">
        <f t="shared" si="16"/>
        <v>10244</v>
      </c>
      <c r="FE40" s="7">
        <f t="shared" si="16"/>
        <v>10244</v>
      </c>
      <c r="FF40" s="7">
        <f t="shared" si="16"/>
        <v>10244</v>
      </c>
      <c r="FG40" s="7">
        <f t="shared" si="16"/>
        <v>10244</v>
      </c>
      <c r="FH40" s="7">
        <f t="shared" si="16"/>
        <v>10244</v>
      </c>
      <c r="FI40" s="7">
        <f t="shared" si="16"/>
        <v>10244</v>
      </c>
      <c r="FJ40" s="7">
        <f t="shared" si="16"/>
        <v>10244</v>
      </c>
      <c r="FK40" s="7">
        <f t="shared" si="16"/>
        <v>10244</v>
      </c>
      <c r="FL40" s="7">
        <f t="shared" si="16"/>
        <v>10244</v>
      </c>
      <c r="FM40" s="7">
        <f t="shared" si="16"/>
        <v>10244</v>
      </c>
      <c r="FN40" s="7">
        <f t="shared" si="16"/>
        <v>10244</v>
      </c>
      <c r="FO40" s="7">
        <f t="shared" si="16"/>
        <v>10244</v>
      </c>
      <c r="FP40" s="7">
        <f t="shared" si="16"/>
        <v>10244</v>
      </c>
      <c r="FQ40" s="7">
        <f t="shared" si="16"/>
        <v>10244</v>
      </c>
      <c r="FR40" s="7">
        <f t="shared" si="16"/>
        <v>10244</v>
      </c>
      <c r="FS40" s="7">
        <f t="shared" si="16"/>
        <v>10244</v>
      </c>
      <c r="FT40" s="7">
        <f t="shared" si="16"/>
        <v>10244</v>
      </c>
      <c r="FU40" s="7">
        <f t="shared" si="16"/>
        <v>10244</v>
      </c>
      <c r="FV40" s="7">
        <f t="shared" si="16"/>
        <v>10244</v>
      </c>
      <c r="FW40" s="7">
        <f t="shared" si="16"/>
        <v>10244</v>
      </c>
      <c r="FX40" s="7">
        <f t="shared" si="16"/>
        <v>10244</v>
      </c>
      <c r="FY40" s="7"/>
      <c r="FZ40" s="46">
        <f>AVERAGE(C40:FX40)</f>
        <v>10244</v>
      </c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35">
      <c r="A41" s="6" t="s">
        <v>491</v>
      </c>
      <c r="B41" s="7" t="s">
        <v>492</v>
      </c>
      <c r="C41" s="47">
        <v>1.226</v>
      </c>
      <c r="D41" s="47">
        <v>1.226</v>
      </c>
      <c r="E41" s="47">
        <v>1.2150000000000001</v>
      </c>
      <c r="F41" s="47">
        <v>1.216</v>
      </c>
      <c r="G41" s="47">
        <v>1.2170000000000001</v>
      </c>
      <c r="H41" s="47">
        <v>1.208</v>
      </c>
      <c r="I41" s="47">
        <v>1.216</v>
      </c>
      <c r="J41" s="47">
        <v>1.1319999999999999</v>
      </c>
      <c r="K41" s="47">
        <v>1.111</v>
      </c>
      <c r="L41" s="47">
        <v>1.244</v>
      </c>
      <c r="M41" s="47">
        <v>1.244</v>
      </c>
      <c r="N41" s="47">
        <v>1.266</v>
      </c>
      <c r="O41" s="47">
        <v>1.236</v>
      </c>
      <c r="P41" s="47">
        <v>1.216</v>
      </c>
      <c r="Q41" s="47">
        <v>1.2450000000000001</v>
      </c>
      <c r="R41" s="47">
        <v>1.216</v>
      </c>
      <c r="S41" s="47">
        <v>1.1839999999999999</v>
      </c>
      <c r="T41" s="47">
        <v>1.0840000000000001</v>
      </c>
      <c r="U41" s="47">
        <v>1.075</v>
      </c>
      <c r="V41" s="47">
        <v>1.083</v>
      </c>
      <c r="W41" s="47">
        <v>1.075</v>
      </c>
      <c r="X41" s="47">
        <v>1.0740000000000001</v>
      </c>
      <c r="Y41" s="47">
        <v>1.073</v>
      </c>
      <c r="Z41" s="47">
        <v>1.054</v>
      </c>
      <c r="AA41" s="47">
        <v>1.2350000000000001</v>
      </c>
      <c r="AB41" s="47">
        <v>1.2649999999999999</v>
      </c>
      <c r="AC41" s="47">
        <v>1.177</v>
      </c>
      <c r="AD41" s="47">
        <v>1.157</v>
      </c>
      <c r="AE41" s="47">
        <v>1.0669999999999999</v>
      </c>
      <c r="AF41" s="47">
        <v>1.121</v>
      </c>
      <c r="AG41" s="47">
        <v>1.216</v>
      </c>
      <c r="AH41" s="47">
        <v>1.111</v>
      </c>
      <c r="AI41" s="47">
        <v>1.1020000000000001</v>
      </c>
      <c r="AJ41" s="47">
        <v>1.115</v>
      </c>
      <c r="AK41" s="47">
        <v>1.091</v>
      </c>
      <c r="AL41" s="47">
        <v>1.103</v>
      </c>
      <c r="AM41" s="47">
        <v>1.113</v>
      </c>
      <c r="AN41" s="47">
        <v>1.1459999999999999</v>
      </c>
      <c r="AO41" s="47">
        <v>1.194</v>
      </c>
      <c r="AP41" s="47">
        <v>1.246</v>
      </c>
      <c r="AQ41" s="47">
        <v>1.17</v>
      </c>
      <c r="AR41" s="47">
        <v>1.246</v>
      </c>
      <c r="AS41" s="47">
        <v>1.32</v>
      </c>
      <c r="AT41" s="47">
        <v>1.248</v>
      </c>
      <c r="AU41" s="47">
        <v>1.216</v>
      </c>
      <c r="AV41" s="47">
        <v>1.2030000000000001</v>
      </c>
      <c r="AW41" s="47">
        <v>1.2050000000000001</v>
      </c>
      <c r="AX41" s="47">
        <v>1.1739999999999999</v>
      </c>
      <c r="AY41" s="47">
        <v>1.2050000000000001</v>
      </c>
      <c r="AZ41" s="47">
        <v>1.2090000000000001</v>
      </c>
      <c r="BA41" s="47">
        <v>1.18</v>
      </c>
      <c r="BB41" s="47">
        <v>1.19</v>
      </c>
      <c r="BC41" s="47">
        <v>1.208</v>
      </c>
      <c r="BD41" s="47">
        <v>1.2110000000000001</v>
      </c>
      <c r="BE41" s="47">
        <v>1.2090000000000001</v>
      </c>
      <c r="BF41" s="47">
        <v>1.218</v>
      </c>
      <c r="BG41" s="47">
        <v>1.196</v>
      </c>
      <c r="BH41" s="47">
        <v>1.2070000000000001</v>
      </c>
      <c r="BI41" s="47">
        <v>1.18</v>
      </c>
      <c r="BJ41" s="47">
        <v>1.23</v>
      </c>
      <c r="BK41" s="47">
        <v>1.21</v>
      </c>
      <c r="BL41" s="47">
        <v>1.165</v>
      </c>
      <c r="BM41" s="47">
        <v>1.1679999999999999</v>
      </c>
      <c r="BN41" s="47">
        <v>1.155</v>
      </c>
      <c r="BO41" s="47">
        <v>1.139</v>
      </c>
      <c r="BP41" s="47">
        <v>1.1259999999999999</v>
      </c>
      <c r="BQ41" s="47">
        <v>1.3089999999999999</v>
      </c>
      <c r="BR41" s="47">
        <v>1.206</v>
      </c>
      <c r="BS41" s="47">
        <v>1.2150000000000001</v>
      </c>
      <c r="BT41" s="47">
        <v>1.236</v>
      </c>
      <c r="BU41" s="47">
        <v>1.238</v>
      </c>
      <c r="BV41" s="47">
        <v>1.19</v>
      </c>
      <c r="BW41" s="47">
        <v>1.2190000000000001</v>
      </c>
      <c r="BX41" s="47">
        <v>1.2170000000000001</v>
      </c>
      <c r="BY41" s="47">
        <v>1.085</v>
      </c>
      <c r="BZ41" s="47">
        <v>1.0669999999999999</v>
      </c>
      <c r="CA41" s="47">
        <v>1.165</v>
      </c>
      <c r="CB41" s="47">
        <v>1.234</v>
      </c>
      <c r="CC41" s="47">
        <v>1.0649999999999999</v>
      </c>
      <c r="CD41" s="47">
        <v>1.0449999999999999</v>
      </c>
      <c r="CE41" s="47">
        <v>1.0760000000000001</v>
      </c>
      <c r="CF41" s="47">
        <v>1.0369999999999999</v>
      </c>
      <c r="CG41" s="47">
        <v>1.077</v>
      </c>
      <c r="CH41" s="47">
        <v>1.077</v>
      </c>
      <c r="CI41" s="47">
        <v>1.0780000000000001</v>
      </c>
      <c r="CJ41" s="47">
        <v>1.1890000000000001</v>
      </c>
      <c r="CK41" s="47">
        <v>1.256</v>
      </c>
      <c r="CL41" s="47">
        <v>1.236</v>
      </c>
      <c r="CM41" s="47">
        <v>1.2250000000000001</v>
      </c>
      <c r="CN41" s="47">
        <v>1.1859999999999999</v>
      </c>
      <c r="CO41" s="47">
        <v>1.1870000000000001</v>
      </c>
      <c r="CP41" s="47">
        <v>1.224</v>
      </c>
      <c r="CQ41" s="47">
        <v>1.1619999999999999</v>
      </c>
      <c r="CR41" s="47">
        <v>1.113</v>
      </c>
      <c r="CS41" s="47">
        <v>1.1220000000000001</v>
      </c>
      <c r="CT41" s="47">
        <v>1.073</v>
      </c>
      <c r="CU41" s="47">
        <v>1.016</v>
      </c>
      <c r="CV41" s="47">
        <v>1.0149999999999999</v>
      </c>
      <c r="CW41" s="47">
        <v>1.1160000000000001</v>
      </c>
      <c r="CX41" s="47">
        <v>1.1459999999999999</v>
      </c>
      <c r="CY41" s="47">
        <v>1.0860000000000001</v>
      </c>
      <c r="CZ41" s="47">
        <v>1.161</v>
      </c>
      <c r="DA41" s="47">
        <v>1.1220000000000001</v>
      </c>
      <c r="DB41" s="47">
        <v>1.1519999999999999</v>
      </c>
      <c r="DC41" s="47">
        <v>1.133</v>
      </c>
      <c r="DD41" s="47">
        <v>1.1279999999999999</v>
      </c>
      <c r="DE41" s="47">
        <v>1.1459999999999999</v>
      </c>
      <c r="DF41" s="47">
        <v>1.1459999999999999</v>
      </c>
      <c r="DG41" s="47">
        <v>1.153</v>
      </c>
      <c r="DH41" s="47">
        <v>1.1359999999999999</v>
      </c>
      <c r="DI41" s="47">
        <v>1.1499999999999999</v>
      </c>
      <c r="DJ41" s="47">
        <v>1.1599999999999999</v>
      </c>
      <c r="DK41" s="47">
        <v>1.1479999999999999</v>
      </c>
      <c r="DL41" s="47">
        <v>1.2270000000000001</v>
      </c>
      <c r="DM41" s="47">
        <v>1.2030000000000001</v>
      </c>
      <c r="DN41" s="47">
        <v>1.1890000000000001</v>
      </c>
      <c r="DO41" s="47">
        <v>1.196</v>
      </c>
      <c r="DP41" s="47">
        <v>1.1759999999999999</v>
      </c>
      <c r="DQ41" s="47">
        <v>1.1719999999999999</v>
      </c>
      <c r="DR41" s="47">
        <v>1.145</v>
      </c>
      <c r="DS41" s="47">
        <v>1.1339999999999999</v>
      </c>
      <c r="DT41" s="47">
        <v>1.133</v>
      </c>
      <c r="DU41" s="47">
        <v>1.125</v>
      </c>
      <c r="DV41" s="47">
        <v>1.1220000000000001</v>
      </c>
      <c r="DW41" s="47">
        <v>1.133</v>
      </c>
      <c r="DX41" s="47">
        <v>1.3109999999999999</v>
      </c>
      <c r="DY41" s="47">
        <v>1.2869999999999999</v>
      </c>
      <c r="DZ41" s="47">
        <v>1.2390000000000001</v>
      </c>
      <c r="EA41" s="47">
        <v>1.2150000000000001</v>
      </c>
      <c r="EB41" s="47">
        <v>1.1180000000000001</v>
      </c>
      <c r="EC41" s="47">
        <v>1.075</v>
      </c>
      <c r="ED41" s="47">
        <v>1.6519999999999999</v>
      </c>
      <c r="EE41" s="47">
        <v>1.0740000000000001</v>
      </c>
      <c r="EF41" s="47">
        <v>1.133</v>
      </c>
      <c r="EG41" s="47">
        <v>1.0429999999999999</v>
      </c>
      <c r="EH41" s="47">
        <v>1.073</v>
      </c>
      <c r="EI41" s="47">
        <v>1.1779999999999999</v>
      </c>
      <c r="EJ41" s="47">
        <v>1.1659999999999999</v>
      </c>
      <c r="EK41" s="47">
        <v>1.1279999999999999</v>
      </c>
      <c r="EL41" s="47">
        <v>1.105</v>
      </c>
      <c r="EM41" s="47">
        <v>1.1220000000000001</v>
      </c>
      <c r="EN41" s="47">
        <v>1.123</v>
      </c>
      <c r="EO41" s="47">
        <v>1.113</v>
      </c>
      <c r="EP41" s="47">
        <v>1.2490000000000001</v>
      </c>
      <c r="EQ41" s="47">
        <v>1.272</v>
      </c>
      <c r="ER41" s="47">
        <v>1.248</v>
      </c>
      <c r="ES41" s="47">
        <v>1.0820000000000001</v>
      </c>
      <c r="ET41" s="47">
        <v>1.1060000000000001</v>
      </c>
      <c r="EU41" s="47">
        <v>1.0920000000000001</v>
      </c>
      <c r="EV41" s="47">
        <v>1.18</v>
      </c>
      <c r="EW41" s="47">
        <v>1.5960000000000001</v>
      </c>
      <c r="EX41" s="47">
        <v>1.232</v>
      </c>
      <c r="EY41" s="47">
        <v>1.117</v>
      </c>
      <c r="EZ41" s="47">
        <v>1.1040000000000001</v>
      </c>
      <c r="FA41" s="47">
        <v>1.321</v>
      </c>
      <c r="FB41" s="47">
        <v>1.1459999999999999</v>
      </c>
      <c r="FC41" s="47">
        <v>1.1950000000000001</v>
      </c>
      <c r="FD41" s="47">
        <v>1.145</v>
      </c>
      <c r="FE41" s="47">
        <v>1.1160000000000001</v>
      </c>
      <c r="FF41" s="47">
        <v>1.1339999999999999</v>
      </c>
      <c r="FG41" s="47">
        <v>1.1439999999999999</v>
      </c>
      <c r="FH41" s="47">
        <v>1.1080000000000001</v>
      </c>
      <c r="FI41" s="47">
        <v>1.1759999999999999</v>
      </c>
      <c r="FJ41" s="47">
        <v>1.167</v>
      </c>
      <c r="FK41" s="47">
        <v>1.1870000000000001</v>
      </c>
      <c r="FL41" s="47">
        <v>1.175</v>
      </c>
      <c r="FM41" s="47">
        <v>1.177</v>
      </c>
      <c r="FN41" s="47">
        <v>1.1850000000000001</v>
      </c>
      <c r="FO41" s="47">
        <v>1.177</v>
      </c>
      <c r="FP41" s="47">
        <v>1.206</v>
      </c>
      <c r="FQ41" s="47">
        <v>1.167</v>
      </c>
      <c r="FR41" s="47">
        <v>1.149</v>
      </c>
      <c r="FS41" s="47">
        <v>1.145</v>
      </c>
      <c r="FT41" s="47">
        <v>1.1459999999999999</v>
      </c>
      <c r="FU41" s="47">
        <v>1.1950000000000001</v>
      </c>
      <c r="FV41" s="47">
        <v>1.147</v>
      </c>
      <c r="FW41" s="47">
        <v>1.147</v>
      </c>
      <c r="FX41" s="47">
        <v>1.196</v>
      </c>
      <c r="FY41" s="48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35">
      <c r="A42" s="6" t="s">
        <v>493</v>
      </c>
      <c r="B42" s="7" t="s">
        <v>494</v>
      </c>
      <c r="C42" s="49">
        <v>0.12</v>
      </c>
      <c r="D42" s="49">
        <v>0.12</v>
      </c>
      <c r="E42" s="49">
        <v>0.12</v>
      </c>
      <c r="F42" s="49">
        <v>0.12</v>
      </c>
      <c r="G42" s="49">
        <v>0.12</v>
      </c>
      <c r="H42" s="49">
        <v>0.12</v>
      </c>
      <c r="I42" s="49">
        <v>0.12</v>
      </c>
      <c r="J42" s="49">
        <v>0.12</v>
      </c>
      <c r="K42" s="49">
        <v>0.12</v>
      </c>
      <c r="L42" s="49">
        <v>0.12</v>
      </c>
      <c r="M42" s="49">
        <v>0.12</v>
      </c>
      <c r="N42" s="49">
        <v>0.12</v>
      </c>
      <c r="O42" s="49">
        <v>0.12</v>
      </c>
      <c r="P42" s="49">
        <v>0.12</v>
      </c>
      <c r="Q42" s="49">
        <v>0.12</v>
      </c>
      <c r="R42" s="49">
        <v>0.12</v>
      </c>
      <c r="S42" s="49">
        <v>0.12</v>
      </c>
      <c r="T42" s="49">
        <v>0.12</v>
      </c>
      <c r="U42" s="49">
        <v>0.12</v>
      </c>
      <c r="V42" s="49">
        <v>0.12</v>
      </c>
      <c r="W42" s="49">
        <v>0.12</v>
      </c>
      <c r="X42" s="49">
        <v>0.12</v>
      </c>
      <c r="Y42" s="49">
        <v>0.12</v>
      </c>
      <c r="Z42" s="49">
        <v>0.12</v>
      </c>
      <c r="AA42" s="49">
        <v>0.12</v>
      </c>
      <c r="AB42" s="49">
        <v>0.12</v>
      </c>
      <c r="AC42" s="49">
        <v>0.12</v>
      </c>
      <c r="AD42" s="49">
        <v>0.12</v>
      </c>
      <c r="AE42" s="49">
        <v>0.12</v>
      </c>
      <c r="AF42" s="49">
        <v>0.12</v>
      </c>
      <c r="AG42" s="49">
        <v>0.12</v>
      </c>
      <c r="AH42" s="49">
        <v>0.12</v>
      </c>
      <c r="AI42" s="49">
        <v>0.12</v>
      </c>
      <c r="AJ42" s="49">
        <v>0.12</v>
      </c>
      <c r="AK42" s="49">
        <v>0.12</v>
      </c>
      <c r="AL42" s="49">
        <v>0.12</v>
      </c>
      <c r="AM42" s="49">
        <v>0.12</v>
      </c>
      <c r="AN42" s="49">
        <v>0.12</v>
      </c>
      <c r="AO42" s="49">
        <v>0.12</v>
      </c>
      <c r="AP42" s="49">
        <v>0.12</v>
      </c>
      <c r="AQ42" s="49">
        <v>0.12</v>
      </c>
      <c r="AR42" s="49">
        <v>0.12</v>
      </c>
      <c r="AS42" s="49">
        <v>0.12</v>
      </c>
      <c r="AT42" s="49">
        <v>0.12</v>
      </c>
      <c r="AU42" s="49">
        <v>0.12</v>
      </c>
      <c r="AV42" s="49">
        <v>0.12</v>
      </c>
      <c r="AW42" s="49">
        <v>0.12</v>
      </c>
      <c r="AX42" s="49">
        <v>0.12</v>
      </c>
      <c r="AY42" s="49">
        <v>0.12</v>
      </c>
      <c r="AZ42" s="49">
        <v>0.12</v>
      </c>
      <c r="BA42" s="49">
        <v>0.12</v>
      </c>
      <c r="BB42" s="49">
        <v>0.12</v>
      </c>
      <c r="BC42" s="49">
        <v>0.12</v>
      </c>
      <c r="BD42" s="49">
        <v>0.12</v>
      </c>
      <c r="BE42" s="49">
        <v>0.12</v>
      </c>
      <c r="BF42" s="49">
        <v>0.12</v>
      </c>
      <c r="BG42" s="49">
        <v>0.12</v>
      </c>
      <c r="BH42" s="49">
        <v>0.12</v>
      </c>
      <c r="BI42" s="49">
        <v>0.12</v>
      </c>
      <c r="BJ42" s="49">
        <v>0.12</v>
      </c>
      <c r="BK42" s="49">
        <v>0.12</v>
      </c>
      <c r="BL42" s="49">
        <v>0.12</v>
      </c>
      <c r="BM42" s="49">
        <v>0.12</v>
      </c>
      <c r="BN42" s="49">
        <v>0.12</v>
      </c>
      <c r="BO42" s="49">
        <v>0.12</v>
      </c>
      <c r="BP42" s="49">
        <v>0.12</v>
      </c>
      <c r="BQ42" s="49">
        <v>0.12</v>
      </c>
      <c r="BR42" s="49">
        <v>0.12</v>
      </c>
      <c r="BS42" s="49">
        <v>0.12</v>
      </c>
      <c r="BT42" s="49">
        <v>0.12</v>
      </c>
      <c r="BU42" s="49">
        <v>0.12</v>
      </c>
      <c r="BV42" s="49">
        <v>0.12</v>
      </c>
      <c r="BW42" s="49">
        <v>0.12</v>
      </c>
      <c r="BX42" s="49">
        <v>0.12</v>
      </c>
      <c r="BY42" s="49">
        <v>0.12</v>
      </c>
      <c r="BZ42" s="49">
        <v>0.12</v>
      </c>
      <c r="CA42" s="49">
        <v>0.12</v>
      </c>
      <c r="CB42" s="49">
        <v>0.12</v>
      </c>
      <c r="CC42" s="49">
        <v>0.12</v>
      </c>
      <c r="CD42" s="49">
        <v>0.12</v>
      </c>
      <c r="CE42" s="49">
        <v>0.12</v>
      </c>
      <c r="CF42" s="49">
        <v>0.12</v>
      </c>
      <c r="CG42" s="49">
        <v>0.12</v>
      </c>
      <c r="CH42" s="49">
        <v>0.12</v>
      </c>
      <c r="CI42" s="49">
        <v>0.12</v>
      </c>
      <c r="CJ42" s="49">
        <v>0.12</v>
      </c>
      <c r="CK42" s="49">
        <v>0.12</v>
      </c>
      <c r="CL42" s="49">
        <v>0.12</v>
      </c>
      <c r="CM42" s="49">
        <v>0.12</v>
      </c>
      <c r="CN42" s="49">
        <v>0.12</v>
      </c>
      <c r="CO42" s="49">
        <v>0.12</v>
      </c>
      <c r="CP42" s="49">
        <v>0.12</v>
      </c>
      <c r="CQ42" s="49">
        <v>0.12</v>
      </c>
      <c r="CR42" s="49">
        <v>0.12</v>
      </c>
      <c r="CS42" s="49">
        <v>0.12</v>
      </c>
      <c r="CT42" s="49">
        <v>0.12</v>
      </c>
      <c r="CU42" s="49">
        <v>0.12</v>
      </c>
      <c r="CV42" s="49">
        <v>0.12</v>
      </c>
      <c r="CW42" s="49">
        <v>0.12</v>
      </c>
      <c r="CX42" s="49">
        <v>0.12</v>
      </c>
      <c r="CY42" s="49">
        <v>0.12</v>
      </c>
      <c r="CZ42" s="49">
        <v>0.12</v>
      </c>
      <c r="DA42" s="49">
        <v>0.12</v>
      </c>
      <c r="DB42" s="49">
        <v>0.12</v>
      </c>
      <c r="DC42" s="49">
        <v>0.12</v>
      </c>
      <c r="DD42" s="49">
        <v>0.12</v>
      </c>
      <c r="DE42" s="49">
        <v>0.12</v>
      </c>
      <c r="DF42" s="49">
        <v>0.12</v>
      </c>
      <c r="DG42" s="49">
        <v>0.12</v>
      </c>
      <c r="DH42" s="49">
        <v>0.12</v>
      </c>
      <c r="DI42" s="49">
        <v>0.12</v>
      </c>
      <c r="DJ42" s="49">
        <v>0.12</v>
      </c>
      <c r="DK42" s="49">
        <v>0.12</v>
      </c>
      <c r="DL42" s="49">
        <v>0.12</v>
      </c>
      <c r="DM42" s="49">
        <v>0.12</v>
      </c>
      <c r="DN42" s="49">
        <v>0.12</v>
      </c>
      <c r="DO42" s="49">
        <v>0.12</v>
      </c>
      <c r="DP42" s="49">
        <v>0.12</v>
      </c>
      <c r="DQ42" s="49">
        <v>0.12</v>
      </c>
      <c r="DR42" s="49">
        <v>0.12</v>
      </c>
      <c r="DS42" s="49">
        <v>0.12</v>
      </c>
      <c r="DT42" s="49">
        <v>0.12</v>
      </c>
      <c r="DU42" s="49">
        <v>0.12</v>
      </c>
      <c r="DV42" s="49">
        <v>0.12</v>
      </c>
      <c r="DW42" s="49">
        <v>0.12</v>
      </c>
      <c r="DX42" s="49">
        <v>0.12</v>
      </c>
      <c r="DY42" s="49">
        <v>0.12</v>
      </c>
      <c r="DZ42" s="49">
        <v>0.12</v>
      </c>
      <c r="EA42" s="49">
        <v>0.12</v>
      </c>
      <c r="EB42" s="49">
        <v>0.12</v>
      </c>
      <c r="EC42" s="49">
        <v>0.12</v>
      </c>
      <c r="ED42" s="49">
        <v>0.12</v>
      </c>
      <c r="EE42" s="49">
        <v>0.12</v>
      </c>
      <c r="EF42" s="49">
        <v>0.12</v>
      </c>
      <c r="EG42" s="49">
        <v>0.12</v>
      </c>
      <c r="EH42" s="49">
        <v>0.12</v>
      </c>
      <c r="EI42" s="49">
        <v>0.12</v>
      </c>
      <c r="EJ42" s="49">
        <v>0.12</v>
      </c>
      <c r="EK42" s="49">
        <v>0.12</v>
      </c>
      <c r="EL42" s="49">
        <v>0.12</v>
      </c>
      <c r="EM42" s="49">
        <v>0.12</v>
      </c>
      <c r="EN42" s="49">
        <v>0.12</v>
      </c>
      <c r="EO42" s="49">
        <v>0.12</v>
      </c>
      <c r="EP42" s="49">
        <v>0.12</v>
      </c>
      <c r="EQ42" s="49">
        <v>0.12</v>
      </c>
      <c r="ER42" s="49">
        <v>0.12</v>
      </c>
      <c r="ES42" s="49">
        <v>0.12</v>
      </c>
      <c r="ET42" s="49">
        <v>0.12</v>
      </c>
      <c r="EU42" s="49">
        <v>0.12</v>
      </c>
      <c r="EV42" s="49">
        <v>0.12</v>
      </c>
      <c r="EW42" s="49">
        <v>0.12</v>
      </c>
      <c r="EX42" s="49">
        <v>0.12</v>
      </c>
      <c r="EY42" s="49">
        <v>0.12</v>
      </c>
      <c r="EZ42" s="49">
        <v>0.12</v>
      </c>
      <c r="FA42" s="49">
        <v>0.12</v>
      </c>
      <c r="FB42" s="49">
        <v>0.12</v>
      </c>
      <c r="FC42" s="49">
        <v>0.12</v>
      </c>
      <c r="FD42" s="49">
        <v>0.12</v>
      </c>
      <c r="FE42" s="49">
        <v>0.12</v>
      </c>
      <c r="FF42" s="49">
        <v>0.12</v>
      </c>
      <c r="FG42" s="49">
        <v>0.12</v>
      </c>
      <c r="FH42" s="49">
        <v>0.12</v>
      </c>
      <c r="FI42" s="49">
        <v>0.12</v>
      </c>
      <c r="FJ42" s="49">
        <v>0.12</v>
      </c>
      <c r="FK42" s="49">
        <v>0.12</v>
      </c>
      <c r="FL42" s="49">
        <v>0.12</v>
      </c>
      <c r="FM42" s="49">
        <v>0.12</v>
      </c>
      <c r="FN42" s="49">
        <v>0.12</v>
      </c>
      <c r="FO42" s="49">
        <v>0.12</v>
      </c>
      <c r="FP42" s="49">
        <v>0.12</v>
      </c>
      <c r="FQ42" s="49">
        <v>0.12</v>
      </c>
      <c r="FR42" s="49">
        <v>0.12</v>
      </c>
      <c r="FS42" s="49">
        <v>0.12</v>
      </c>
      <c r="FT42" s="49">
        <v>0.12</v>
      </c>
      <c r="FU42" s="49">
        <v>0.12</v>
      </c>
      <c r="FV42" s="49">
        <v>0.12</v>
      </c>
      <c r="FW42" s="49">
        <v>0.12</v>
      </c>
      <c r="FX42" s="49">
        <v>0.12</v>
      </c>
      <c r="FY42" s="49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35">
      <c r="A43" s="6" t="s">
        <v>495</v>
      </c>
      <c r="B43" s="7" t="s">
        <v>496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1:256" x14ac:dyDescent="0.35">
      <c r="A44" s="7"/>
      <c r="B44" s="7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51"/>
      <c r="GA44" s="51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4" customFormat="1" x14ac:dyDescent="0.35">
      <c r="A45" s="7"/>
      <c r="B45" s="44" t="s">
        <v>497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1"/>
      <c r="GA45" s="52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35">
      <c r="A46" s="55" t="s">
        <v>498</v>
      </c>
      <c r="B46" s="52" t="s">
        <v>499</v>
      </c>
      <c r="C46" s="56">
        <v>2486103.7400000002</v>
      </c>
      <c r="D46" s="57">
        <v>5722195.21</v>
      </c>
      <c r="E46" s="57">
        <v>1488921.66</v>
      </c>
      <c r="F46" s="57">
        <v>8370814.6399999997</v>
      </c>
      <c r="G46" s="57">
        <v>589322.68999999994</v>
      </c>
      <c r="H46" s="57">
        <v>174363.85</v>
      </c>
      <c r="I46" s="57">
        <v>1602194.08</v>
      </c>
      <c r="J46" s="57">
        <v>531892.17000000004</v>
      </c>
      <c r="K46" s="57">
        <v>144747.29</v>
      </c>
      <c r="L46" s="57">
        <v>1464762.74</v>
      </c>
      <c r="M46" s="57">
        <v>482581.66</v>
      </c>
      <c r="N46" s="57">
        <v>12636998.84</v>
      </c>
      <c r="O46" s="57">
        <v>5371193.4500000002</v>
      </c>
      <c r="P46" s="57">
        <v>85687.11</v>
      </c>
      <c r="Q46" s="57">
        <v>9409437.8599999994</v>
      </c>
      <c r="R46" s="57">
        <v>104826.22</v>
      </c>
      <c r="S46" s="57">
        <v>1058699.57</v>
      </c>
      <c r="T46" s="57">
        <v>7796.8</v>
      </c>
      <c r="U46" s="57">
        <v>70030.66</v>
      </c>
      <c r="V46" s="57">
        <v>86202.79</v>
      </c>
      <c r="W46" s="57">
        <v>18403.849999999999</v>
      </c>
      <c r="X46" s="57">
        <v>25569.200000000001</v>
      </c>
      <c r="Y46" s="57">
        <v>137008.97</v>
      </c>
      <c r="Z46" s="57">
        <v>62529.99</v>
      </c>
      <c r="AA46" s="57">
        <v>6826844.5599999996</v>
      </c>
      <c r="AB46" s="57">
        <v>12703217.529999999</v>
      </c>
      <c r="AC46" s="57">
        <v>733088.39</v>
      </c>
      <c r="AD46" s="57">
        <v>765338.98</v>
      </c>
      <c r="AE46" s="57">
        <v>59370.2</v>
      </c>
      <c r="AF46" s="57">
        <v>96620.85</v>
      </c>
      <c r="AG46" s="58">
        <v>332294.17</v>
      </c>
      <c r="AH46" s="57">
        <v>151292.04</v>
      </c>
      <c r="AI46" s="57">
        <v>56051.74</v>
      </c>
      <c r="AJ46" s="57">
        <v>139696.16</v>
      </c>
      <c r="AK46" s="57">
        <v>50153.09</v>
      </c>
      <c r="AL46" s="57">
        <v>136478.41</v>
      </c>
      <c r="AM46" s="57">
        <v>108754.41</v>
      </c>
      <c r="AN46" s="57">
        <v>518653.93</v>
      </c>
      <c r="AO46" s="57">
        <v>1736922.12</v>
      </c>
      <c r="AP46" s="57">
        <v>36419101.409999996</v>
      </c>
      <c r="AQ46" s="57">
        <v>114154.15</v>
      </c>
      <c r="AR46" s="57">
        <v>20329146.010000002</v>
      </c>
      <c r="AS46" s="57">
        <v>3012130.71</v>
      </c>
      <c r="AT46" s="57">
        <v>1100110.6200000001</v>
      </c>
      <c r="AU46" s="57">
        <v>193574.48</v>
      </c>
      <c r="AV46" s="57">
        <v>165380.70000000001</v>
      </c>
      <c r="AW46" s="57">
        <v>112909.41</v>
      </c>
      <c r="AX46" s="57">
        <v>81831.03</v>
      </c>
      <c r="AY46" s="57">
        <v>133275.51</v>
      </c>
      <c r="AZ46" s="57">
        <v>1536087.09</v>
      </c>
      <c r="BA46" s="57">
        <v>2320786.4700000002</v>
      </c>
      <c r="BB46" s="57">
        <v>492666.09</v>
      </c>
      <c r="BC46" s="57">
        <v>8357424.1100000003</v>
      </c>
      <c r="BD46" s="57">
        <v>1340447.97</v>
      </c>
      <c r="BE46" s="57">
        <v>451730.17</v>
      </c>
      <c r="BF46" s="57">
        <v>7293314.9400000004</v>
      </c>
      <c r="BG46" s="57">
        <v>124916.55</v>
      </c>
      <c r="BH46" s="57">
        <v>155876.62</v>
      </c>
      <c r="BI46" s="57">
        <v>70285.149999999994</v>
      </c>
      <c r="BJ46" s="57">
        <v>1823156.06</v>
      </c>
      <c r="BK46" s="57">
        <v>3573443.67</v>
      </c>
      <c r="BL46" s="57">
        <v>17265.79</v>
      </c>
      <c r="BM46" s="57">
        <v>95252.46</v>
      </c>
      <c r="BN46" s="57">
        <v>1135081.67</v>
      </c>
      <c r="BO46" s="57">
        <v>373634.27</v>
      </c>
      <c r="BP46" s="57">
        <v>231957.22</v>
      </c>
      <c r="BQ46" s="57">
        <v>2156348.7599999998</v>
      </c>
      <c r="BR46" s="57">
        <v>582213.41</v>
      </c>
      <c r="BS46" s="57">
        <v>309913.81</v>
      </c>
      <c r="BT46" s="57">
        <v>193844.18</v>
      </c>
      <c r="BU46" s="57">
        <v>94930.54</v>
      </c>
      <c r="BV46" s="57">
        <v>752815.7</v>
      </c>
      <c r="BW46" s="57">
        <v>856290.13</v>
      </c>
      <c r="BX46" s="57">
        <v>91405.49</v>
      </c>
      <c r="BY46" s="57">
        <v>318902.01</v>
      </c>
      <c r="BZ46" s="57">
        <v>88497.22</v>
      </c>
      <c r="CA46" s="57">
        <v>358753.67</v>
      </c>
      <c r="CB46" s="57">
        <v>24362000.199999999</v>
      </c>
      <c r="CC46" s="57">
        <v>6523.44</v>
      </c>
      <c r="CD46" s="57">
        <v>89625.5</v>
      </c>
      <c r="CE46" s="57">
        <v>708960.3</v>
      </c>
      <c r="CF46" s="57">
        <v>0</v>
      </c>
      <c r="CG46" s="57">
        <v>60761.01</v>
      </c>
      <c r="CH46" s="57">
        <v>30109.95</v>
      </c>
      <c r="CI46" s="57">
        <v>251140.34</v>
      </c>
      <c r="CJ46" s="57">
        <v>413656.77</v>
      </c>
      <c r="CK46" s="57">
        <v>1699098.36</v>
      </c>
      <c r="CL46" s="57">
        <v>220207.4</v>
      </c>
      <c r="CM46" s="57">
        <v>186303</v>
      </c>
      <c r="CN46" s="57">
        <v>8558859.9399999995</v>
      </c>
      <c r="CO46" s="57">
        <v>5388104.3200000003</v>
      </c>
      <c r="CP46" s="57">
        <v>748537.61</v>
      </c>
      <c r="CQ46" s="57">
        <v>64588.03</v>
      </c>
      <c r="CR46" s="57">
        <v>75865.52</v>
      </c>
      <c r="CS46" s="57">
        <v>233975.56</v>
      </c>
      <c r="CT46" s="57">
        <v>88616.37</v>
      </c>
      <c r="CU46" s="57">
        <v>52286.5</v>
      </c>
      <c r="CV46" s="57">
        <v>45111.41</v>
      </c>
      <c r="CW46" s="7">
        <v>171301.41</v>
      </c>
      <c r="CX46" s="57">
        <v>229723.19</v>
      </c>
      <c r="CY46" s="57">
        <v>20357.29</v>
      </c>
      <c r="CZ46" s="57">
        <v>593740.59</v>
      </c>
      <c r="DA46" s="57">
        <v>156502.28</v>
      </c>
      <c r="DB46" s="57">
        <v>120477.05</v>
      </c>
      <c r="DC46" s="57">
        <v>152541.37</v>
      </c>
      <c r="DD46" s="57">
        <v>79806.179999999993</v>
      </c>
      <c r="DE46" s="57">
        <v>223666.64</v>
      </c>
      <c r="DF46" s="57">
        <v>7700362.0300000003</v>
      </c>
      <c r="DG46" s="57">
        <v>131015.43</v>
      </c>
      <c r="DH46" s="57">
        <v>944994.79</v>
      </c>
      <c r="DI46" s="57">
        <v>1275976.19</v>
      </c>
      <c r="DJ46" s="57">
        <v>158596.21</v>
      </c>
      <c r="DK46" s="57">
        <v>87605.49</v>
      </c>
      <c r="DL46" s="57">
        <v>2625339.33</v>
      </c>
      <c r="DM46" s="57">
        <v>79627.61</v>
      </c>
      <c r="DN46" s="57">
        <v>599029.62</v>
      </c>
      <c r="DO46" s="57">
        <v>765444.43</v>
      </c>
      <c r="DP46" s="57">
        <v>60640.1</v>
      </c>
      <c r="DQ46" s="57">
        <v>408933.93</v>
      </c>
      <c r="DR46" s="57">
        <v>361120.57</v>
      </c>
      <c r="DS46" s="57">
        <v>214726.39999999999</v>
      </c>
      <c r="DT46" s="57">
        <v>55058.11</v>
      </c>
      <c r="DU46" s="57">
        <v>124347.19</v>
      </c>
      <c r="DV46" s="57">
        <v>49615.06</v>
      </c>
      <c r="DW46" s="57">
        <v>111040.06</v>
      </c>
      <c r="DX46" s="57">
        <v>134648.91</v>
      </c>
      <c r="DY46" s="57">
        <v>239560.98</v>
      </c>
      <c r="DZ46" s="57">
        <v>412967.03</v>
      </c>
      <c r="EA46" s="57">
        <v>679726.33</v>
      </c>
      <c r="EB46" s="57">
        <v>248733.05</v>
      </c>
      <c r="EC46" s="57">
        <v>110128.77</v>
      </c>
      <c r="ED46" s="57">
        <v>691194.7</v>
      </c>
      <c r="EE46" s="57">
        <v>65386.43</v>
      </c>
      <c r="EF46" s="57">
        <v>326679.2</v>
      </c>
      <c r="EG46" s="57">
        <v>107300.48</v>
      </c>
      <c r="EH46" s="57">
        <v>51089.69</v>
      </c>
      <c r="EI46" s="57">
        <v>3110099.38</v>
      </c>
      <c r="EJ46" s="57">
        <v>2226590.86</v>
      </c>
      <c r="EK46" s="57">
        <v>129585.27</v>
      </c>
      <c r="EL46" s="57">
        <v>73576.070000000007</v>
      </c>
      <c r="EM46" s="57">
        <v>279061.11</v>
      </c>
      <c r="EN46" s="57">
        <v>268552.46000000002</v>
      </c>
      <c r="EO46" s="57">
        <v>112545.45</v>
      </c>
      <c r="EP46" s="57">
        <v>210359.41</v>
      </c>
      <c r="EQ46" s="57">
        <v>916333.94</v>
      </c>
      <c r="ER46" s="57">
        <v>204633.9</v>
      </c>
      <c r="ES46" s="57">
        <v>118618.34</v>
      </c>
      <c r="ET46" s="57">
        <v>126251.14</v>
      </c>
      <c r="EU46" s="57">
        <v>171621.17</v>
      </c>
      <c r="EV46" s="57">
        <v>73633.789999999994</v>
      </c>
      <c r="EW46" s="57">
        <v>310410.44</v>
      </c>
      <c r="EX46" s="57">
        <v>20466.98</v>
      </c>
      <c r="EY46" s="57">
        <v>106067.07</v>
      </c>
      <c r="EZ46" s="57">
        <v>86954.8</v>
      </c>
      <c r="FA46" s="57">
        <v>1701019.37</v>
      </c>
      <c r="FB46" s="58">
        <v>375179.95</v>
      </c>
      <c r="FC46" s="57">
        <v>873424.45</v>
      </c>
      <c r="FD46" s="57">
        <v>157050.48000000001</v>
      </c>
      <c r="FE46" s="57">
        <v>67031.44</v>
      </c>
      <c r="FF46" s="57">
        <v>71709.539999999994</v>
      </c>
      <c r="FG46" s="57">
        <v>84557.4</v>
      </c>
      <c r="FH46" s="57">
        <v>110593.39</v>
      </c>
      <c r="FI46" s="57">
        <v>692424.05</v>
      </c>
      <c r="FJ46" s="57">
        <v>944064.34</v>
      </c>
      <c r="FK46" s="57">
        <v>900159.72</v>
      </c>
      <c r="FL46" s="57">
        <v>2192499.67</v>
      </c>
      <c r="FM46" s="57">
        <v>901144.54</v>
      </c>
      <c r="FN46" s="57">
        <v>3229587.13</v>
      </c>
      <c r="FO46" s="58">
        <v>804160.28</v>
      </c>
      <c r="FP46" s="57">
        <v>700658.33</v>
      </c>
      <c r="FQ46" s="57">
        <v>404419.34</v>
      </c>
      <c r="FR46" s="57">
        <v>271258.68</v>
      </c>
      <c r="FS46" s="57">
        <v>94816.960000000006</v>
      </c>
      <c r="FT46" s="58">
        <v>93903.08</v>
      </c>
      <c r="FU46" s="57">
        <v>329989.55</v>
      </c>
      <c r="FV46" s="57">
        <v>205512.47</v>
      </c>
      <c r="FW46" s="57">
        <v>48224.19</v>
      </c>
      <c r="FX46" s="57">
        <v>37973.199999999997</v>
      </c>
      <c r="FY46" s="52"/>
      <c r="FZ46" s="51">
        <f>SUM(C46:FX46)</f>
        <v>261095975.65000004</v>
      </c>
      <c r="GA46" s="7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</row>
    <row r="47" spans="1:256" x14ac:dyDescent="0.35">
      <c r="A47" s="6" t="s">
        <v>500</v>
      </c>
      <c r="B47" s="7" t="s">
        <v>501</v>
      </c>
      <c r="C47" s="59">
        <v>1216407661</v>
      </c>
      <c r="D47" s="59">
        <v>4118259391</v>
      </c>
      <c r="E47" s="59">
        <v>1246613138</v>
      </c>
      <c r="F47" s="59">
        <v>3211098388</v>
      </c>
      <c r="G47" s="59">
        <v>457393352</v>
      </c>
      <c r="H47" s="59">
        <v>130921375</v>
      </c>
      <c r="I47" s="59">
        <v>1114677701</v>
      </c>
      <c r="J47" s="59">
        <v>165593285</v>
      </c>
      <c r="K47" s="60">
        <v>48539258</v>
      </c>
      <c r="L47" s="59">
        <v>839613342</v>
      </c>
      <c r="M47" s="59">
        <v>332511122</v>
      </c>
      <c r="N47" s="59">
        <v>8925308725</v>
      </c>
      <c r="O47" s="59">
        <v>2488254932</v>
      </c>
      <c r="P47" s="59">
        <v>53122774</v>
      </c>
      <c r="Q47" s="59">
        <v>5571676611</v>
      </c>
      <c r="R47" s="59">
        <v>69685447</v>
      </c>
      <c r="S47" s="59">
        <v>68803620</v>
      </c>
      <c r="T47" s="60">
        <v>26393829</v>
      </c>
      <c r="U47" s="60">
        <v>31798441</v>
      </c>
      <c r="V47" s="60">
        <v>33334901</v>
      </c>
      <c r="W47" s="60">
        <v>6723958</v>
      </c>
      <c r="X47" s="60">
        <v>18666723</v>
      </c>
      <c r="Y47" s="60">
        <v>74826930</v>
      </c>
      <c r="Z47" s="60">
        <v>27111030</v>
      </c>
      <c r="AA47" s="59">
        <v>5345916608</v>
      </c>
      <c r="AB47" s="59">
        <v>9594871164</v>
      </c>
      <c r="AC47" s="59">
        <v>414850080</v>
      </c>
      <c r="AD47" s="60">
        <v>464499123</v>
      </c>
      <c r="AE47" s="59">
        <v>49316953</v>
      </c>
      <c r="AF47" s="59">
        <v>91483897</v>
      </c>
      <c r="AG47" s="61">
        <v>1465260</v>
      </c>
      <c r="AH47" s="59">
        <v>38645460</v>
      </c>
      <c r="AI47" s="59">
        <v>10053790</v>
      </c>
      <c r="AJ47" s="62">
        <v>34109874</v>
      </c>
      <c r="AK47" s="59">
        <v>66955798</v>
      </c>
      <c r="AL47" s="59">
        <v>90829478</v>
      </c>
      <c r="AM47" s="59">
        <v>59608092</v>
      </c>
      <c r="AN47" s="59">
        <v>154762230</v>
      </c>
      <c r="AO47" s="59">
        <v>498715890</v>
      </c>
      <c r="AP47" s="59">
        <v>25308865707</v>
      </c>
      <c r="AQ47" s="59">
        <v>95020039</v>
      </c>
      <c r="AR47" s="59">
        <v>10572639984</v>
      </c>
      <c r="AS47" s="59">
        <v>4600283030</v>
      </c>
      <c r="AT47" s="59">
        <v>394622810</v>
      </c>
      <c r="AU47" s="59">
        <v>71518009</v>
      </c>
      <c r="AV47" s="59">
        <v>44382363</v>
      </c>
      <c r="AW47" s="59">
        <v>38529160</v>
      </c>
      <c r="AX47" s="59">
        <v>30684030</v>
      </c>
      <c r="AY47" s="59">
        <v>58711670</v>
      </c>
      <c r="AZ47" s="59">
        <v>1008020670</v>
      </c>
      <c r="BA47" s="62">
        <v>846039950</v>
      </c>
      <c r="BB47" s="59">
        <v>242750840</v>
      </c>
      <c r="BC47" s="59">
        <v>4121161380</v>
      </c>
      <c r="BD47" s="59">
        <v>534978980</v>
      </c>
      <c r="BE47" s="59">
        <v>184371010</v>
      </c>
      <c r="BF47" s="59">
        <v>2780027310</v>
      </c>
      <c r="BG47" s="59">
        <v>62180640</v>
      </c>
      <c r="BH47" s="59">
        <v>75383100</v>
      </c>
      <c r="BI47" s="59">
        <v>52726470</v>
      </c>
      <c r="BJ47" s="59">
        <v>931531930</v>
      </c>
      <c r="BK47" s="59">
        <v>1711789520</v>
      </c>
      <c r="BL47" s="59">
        <v>8246364</v>
      </c>
      <c r="BM47" s="59">
        <v>42580989</v>
      </c>
      <c r="BN47" s="60">
        <v>337480958</v>
      </c>
      <c r="BO47" s="60">
        <v>191387057</v>
      </c>
      <c r="BP47" s="60">
        <v>92216969</v>
      </c>
      <c r="BQ47" s="59">
        <v>1840456020</v>
      </c>
      <c r="BR47" s="59">
        <v>957165450</v>
      </c>
      <c r="BS47" s="59">
        <v>739511780</v>
      </c>
      <c r="BT47" s="59">
        <v>464335470</v>
      </c>
      <c r="BU47" s="60">
        <v>165754650</v>
      </c>
      <c r="BV47" s="59">
        <v>1302987390</v>
      </c>
      <c r="BW47" s="60">
        <v>1070006771</v>
      </c>
      <c r="BX47" s="59">
        <v>55481130</v>
      </c>
      <c r="BY47" s="59">
        <v>120189483</v>
      </c>
      <c r="BZ47" s="59">
        <v>35568617</v>
      </c>
      <c r="CA47" s="60">
        <v>97793367</v>
      </c>
      <c r="CB47" s="59">
        <v>13598825546</v>
      </c>
      <c r="CC47" s="62">
        <v>19532416</v>
      </c>
      <c r="CD47" s="62">
        <v>19887758</v>
      </c>
      <c r="CE47" s="59">
        <v>43037008</v>
      </c>
      <c r="CF47" s="59">
        <v>31536555</v>
      </c>
      <c r="CG47" s="63">
        <v>24793113</v>
      </c>
      <c r="CH47" s="59">
        <v>17430135</v>
      </c>
      <c r="CI47" s="59">
        <v>114209661</v>
      </c>
      <c r="CJ47" s="60">
        <v>399120090</v>
      </c>
      <c r="CK47" s="59">
        <v>1594134140</v>
      </c>
      <c r="CL47" s="59">
        <v>231153500</v>
      </c>
      <c r="CM47" s="59">
        <v>264797640</v>
      </c>
      <c r="CN47" s="59">
        <v>4918170632</v>
      </c>
      <c r="CO47" s="59">
        <v>3154908551</v>
      </c>
      <c r="CP47" s="59">
        <v>624409907</v>
      </c>
      <c r="CQ47" s="62">
        <v>149445786</v>
      </c>
      <c r="CR47" s="62">
        <v>92797840</v>
      </c>
      <c r="CS47" s="62">
        <v>54872436</v>
      </c>
      <c r="CT47" s="62">
        <v>48349550</v>
      </c>
      <c r="CU47" s="62">
        <v>19163350</v>
      </c>
      <c r="CV47" s="62">
        <v>27526900</v>
      </c>
      <c r="CW47" s="59">
        <v>68373837</v>
      </c>
      <c r="CX47" s="59">
        <v>82443696</v>
      </c>
      <c r="CY47" s="59">
        <v>6308435</v>
      </c>
      <c r="CZ47" s="61">
        <v>231686668</v>
      </c>
      <c r="DA47" s="61">
        <v>47859865</v>
      </c>
      <c r="DB47" s="60">
        <v>44725413</v>
      </c>
      <c r="DC47" s="61">
        <v>55518399</v>
      </c>
      <c r="DD47" s="59">
        <v>281338760</v>
      </c>
      <c r="DE47" s="59">
        <v>172286690</v>
      </c>
      <c r="DF47" s="59">
        <v>2518036350</v>
      </c>
      <c r="DG47" s="59">
        <v>55752049</v>
      </c>
      <c r="DH47" s="62">
        <v>398574097</v>
      </c>
      <c r="DI47" s="59">
        <v>527599700</v>
      </c>
      <c r="DJ47" s="59">
        <v>63614070</v>
      </c>
      <c r="DK47" s="59">
        <v>56105060</v>
      </c>
      <c r="DL47" s="60">
        <v>837079298</v>
      </c>
      <c r="DM47" s="59">
        <v>24977299</v>
      </c>
      <c r="DN47" s="60">
        <v>261685498</v>
      </c>
      <c r="DO47" s="59">
        <v>357370050</v>
      </c>
      <c r="DP47" s="59">
        <v>33484870</v>
      </c>
      <c r="DQ47" s="59">
        <v>409082480</v>
      </c>
      <c r="DR47" s="62">
        <v>85335672</v>
      </c>
      <c r="DS47" s="62">
        <v>37617360</v>
      </c>
      <c r="DT47" s="59">
        <v>11486494</v>
      </c>
      <c r="DU47" s="59">
        <v>27562190</v>
      </c>
      <c r="DV47" s="62">
        <v>9069824</v>
      </c>
      <c r="DW47" s="62">
        <v>19727475</v>
      </c>
      <c r="DX47" s="62">
        <v>101753600</v>
      </c>
      <c r="DY47" s="62">
        <v>197327820</v>
      </c>
      <c r="DZ47" s="60">
        <v>246829813</v>
      </c>
      <c r="EA47" s="60">
        <v>642836439</v>
      </c>
      <c r="EB47" s="60">
        <v>79058160</v>
      </c>
      <c r="EC47" s="60">
        <v>34197033</v>
      </c>
      <c r="ED47" s="59">
        <v>5342831920</v>
      </c>
      <c r="EE47" s="60">
        <v>17688577</v>
      </c>
      <c r="EF47" s="60">
        <v>97691418</v>
      </c>
      <c r="EG47" s="60">
        <v>29705691</v>
      </c>
      <c r="EH47" s="60">
        <v>14105675</v>
      </c>
      <c r="EI47" s="62">
        <v>1250614749</v>
      </c>
      <c r="EJ47" s="62">
        <v>1030438627</v>
      </c>
      <c r="EK47" s="61">
        <v>507568040</v>
      </c>
      <c r="EL47" s="61">
        <v>277233280</v>
      </c>
      <c r="EM47" s="64">
        <v>116215085</v>
      </c>
      <c r="EN47" s="64">
        <v>74217070</v>
      </c>
      <c r="EO47" s="64">
        <v>43673025</v>
      </c>
      <c r="EP47" s="62">
        <v>149868340</v>
      </c>
      <c r="EQ47" s="62">
        <v>1728505790</v>
      </c>
      <c r="ER47" s="60">
        <v>136158550</v>
      </c>
      <c r="ES47" s="61">
        <v>32339917</v>
      </c>
      <c r="ET47" s="61">
        <v>43755405</v>
      </c>
      <c r="EU47" s="60">
        <v>41603800</v>
      </c>
      <c r="EV47" s="60">
        <v>73627676</v>
      </c>
      <c r="EW47" s="59">
        <v>1233504786</v>
      </c>
      <c r="EX47" s="59">
        <v>52792979</v>
      </c>
      <c r="EY47" s="60">
        <v>31811623</v>
      </c>
      <c r="EZ47" s="60">
        <v>28242299</v>
      </c>
      <c r="FA47" s="59">
        <v>3392935973</v>
      </c>
      <c r="FB47" s="60">
        <v>440102250</v>
      </c>
      <c r="FC47" s="60">
        <v>441065087</v>
      </c>
      <c r="FD47" s="60">
        <v>52162130</v>
      </c>
      <c r="FE47" s="59">
        <v>29787304</v>
      </c>
      <c r="FF47" s="60">
        <v>23588957</v>
      </c>
      <c r="FG47" s="60">
        <v>29740974</v>
      </c>
      <c r="FH47" s="60">
        <v>38366281</v>
      </c>
      <c r="FI47" s="62">
        <v>1403698678</v>
      </c>
      <c r="FJ47" s="62">
        <v>832928770</v>
      </c>
      <c r="FK47" s="59">
        <v>2159653710</v>
      </c>
      <c r="FL47" s="62">
        <v>1919208624</v>
      </c>
      <c r="FM47" s="59">
        <v>1203687970</v>
      </c>
      <c r="FN47" s="62">
        <v>2389457390</v>
      </c>
      <c r="FO47" s="59">
        <v>3132126660</v>
      </c>
      <c r="FP47" s="59">
        <v>1154163015</v>
      </c>
      <c r="FQ47" s="62">
        <v>671251470</v>
      </c>
      <c r="FR47" s="59">
        <v>481139170</v>
      </c>
      <c r="FS47" s="60">
        <v>535499270</v>
      </c>
      <c r="FT47" s="59">
        <v>557676850</v>
      </c>
      <c r="FU47" s="62">
        <v>155374900</v>
      </c>
      <c r="FV47" s="62">
        <v>128960910</v>
      </c>
      <c r="FW47" s="59">
        <v>17680301</v>
      </c>
      <c r="FX47" s="59">
        <v>15084490</v>
      </c>
      <c r="FY47" s="52"/>
      <c r="FZ47" s="52">
        <f>SUM(C47:FX47)</f>
        <v>175515143132</v>
      </c>
      <c r="GA47" s="52"/>
      <c r="GB47" s="52"/>
      <c r="GC47" s="52"/>
      <c r="GD47" s="52"/>
      <c r="GE47" s="52"/>
      <c r="GF47" s="52"/>
      <c r="GG47" s="7"/>
      <c r="GH47" s="7"/>
      <c r="GI47" s="7"/>
      <c r="GJ47" s="7"/>
      <c r="GK47" s="7"/>
      <c r="GL47" s="7"/>
      <c r="GM47" s="7"/>
    </row>
    <row r="48" spans="1:256" x14ac:dyDescent="0.35">
      <c r="A48" s="6" t="s">
        <v>502</v>
      </c>
      <c r="B48" s="28" t="s">
        <v>503</v>
      </c>
      <c r="C48" s="65">
        <v>2.7E-2</v>
      </c>
      <c r="D48" s="43">
        <v>2.7E-2</v>
      </c>
      <c r="E48" s="43">
        <v>2.7E-2</v>
      </c>
      <c r="F48" s="43">
        <v>2.7E-2</v>
      </c>
      <c r="G48" s="43">
        <v>2.5264999999999999E-2</v>
      </c>
      <c r="H48" s="43">
        <v>2.7E-2</v>
      </c>
      <c r="I48" s="43">
        <v>2.7E-2</v>
      </c>
      <c r="J48" s="43">
        <v>2.7E-2</v>
      </c>
      <c r="K48" s="43">
        <v>2.7E-2</v>
      </c>
      <c r="L48" s="43">
        <v>2.5895000000000001E-2</v>
      </c>
      <c r="M48" s="43">
        <v>2.4947E-2</v>
      </c>
      <c r="N48" s="43">
        <v>1.8755999999999998E-2</v>
      </c>
      <c r="O48" s="43">
        <v>2.7E-2</v>
      </c>
      <c r="P48" s="43">
        <v>2.7E-2</v>
      </c>
      <c r="Q48" s="43">
        <v>2.7E-2</v>
      </c>
      <c r="R48" s="43">
        <v>2.7E-2</v>
      </c>
      <c r="S48" s="43">
        <v>2.5014000000000002E-2</v>
      </c>
      <c r="T48" s="43">
        <v>2.3301000000000002E-2</v>
      </c>
      <c r="U48" s="43">
        <v>2.2801000000000002E-2</v>
      </c>
      <c r="V48" s="43">
        <v>2.7E-2</v>
      </c>
      <c r="W48" s="43">
        <v>2.7E-2</v>
      </c>
      <c r="X48" s="43">
        <v>1.4756000000000002E-2</v>
      </c>
      <c r="Y48" s="43">
        <v>2.3498000000000002E-2</v>
      </c>
      <c r="Z48" s="43">
        <v>2.2915000000000001E-2</v>
      </c>
      <c r="AA48" s="43">
        <v>2.7E-2</v>
      </c>
      <c r="AB48" s="43">
        <v>2.7E-2</v>
      </c>
      <c r="AC48" s="43">
        <v>1.9982E-2</v>
      </c>
      <c r="AD48" s="43">
        <v>1.8693000000000001E-2</v>
      </c>
      <c r="AE48" s="43">
        <v>1.1814000000000002E-2</v>
      </c>
      <c r="AF48" s="43">
        <v>1.0673999999999999E-2</v>
      </c>
      <c r="AG48" s="43">
        <v>1.2485E-2</v>
      </c>
      <c r="AH48" s="43">
        <v>2.1122999999999999E-2</v>
      </c>
      <c r="AI48" s="43">
        <v>2.7E-2</v>
      </c>
      <c r="AJ48" s="43">
        <v>2.2787999999999999E-2</v>
      </c>
      <c r="AK48" s="43">
        <v>2.0279999999999999E-2</v>
      </c>
      <c r="AL48" s="43">
        <v>2.7E-2</v>
      </c>
      <c r="AM48" s="43">
        <v>2.0449000000000002E-2</v>
      </c>
      <c r="AN48" s="43">
        <v>2.6903E-2</v>
      </c>
      <c r="AO48" s="43">
        <v>2.6656000000000003E-2</v>
      </c>
      <c r="AP48" s="43">
        <v>2.7E-2</v>
      </c>
      <c r="AQ48" s="43">
        <v>1.8685E-2</v>
      </c>
      <c r="AR48" s="43">
        <v>2.7E-2</v>
      </c>
      <c r="AS48" s="43">
        <v>1.2137999999999999E-2</v>
      </c>
      <c r="AT48" s="43">
        <v>2.7E-2</v>
      </c>
      <c r="AU48" s="43">
        <v>2.3188E-2</v>
      </c>
      <c r="AV48" s="43">
        <v>2.7E-2</v>
      </c>
      <c r="AW48" s="43">
        <v>2.4430999999999998E-2</v>
      </c>
      <c r="AX48" s="43">
        <v>2.0798000000000001E-2</v>
      </c>
      <c r="AY48" s="43">
        <v>2.7E-2</v>
      </c>
      <c r="AZ48" s="43">
        <v>1.5720000000000001E-2</v>
      </c>
      <c r="BA48" s="43">
        <v>2.5894E-2</v>
      </c>
      <c r="BB48" s="43">
        <v>2.3684E-2</v>
      </c>
      <c r="BC48" s="43">
        <v>2.0715000000000001E-2</v>
      </c>
      <c r="BD48" s="43">
        <v>2.7E-2</v>
      </c>
      <c r="BE48" s="43">
        <v>2.6816E-2</v>
      </c>
      <c r="BF48" s="43">
        <v>2.7E-2</v>
      </c>
      <c r="BG48" s="43">
        <v>2.7E-2</v>
      </c>
      <c r="BH48" s="43">
        <v>2.5419000000000001E-2</v>
      </c>
      <c r="BI48" s="43">
        <v>1.2433E-2</v>
      </c>
      <c r="BJ48" s="43">
        <v>2.7E-2</v>
      </c>
      <c r="BK48" s="43">
        <v>2.7E-2</v>
      </c>
      <c r="BL48" s="43">
        <v>2.7E-2</v>
      </c>
      <c r="BM48" s="43">
        <v>2.4834000000000002E-2</v>
      </c>
      <c r="BN48" s="43">
        <v>2.7E-2</v>
      </c>
      <c r="BO48" s="43">
        <v>1.9203000000000001E-2</v>
      </c>
      <c r="BP48" s="43">
        <v>2.5702000000000003E-2</v>
      </c>
      <c r="BQ48" s="43">
        <v>2.5759000000000001E-2</v>
      </c>
      <c r="BR48" s="43">
        <v>8.6999999999999994E-3</v>
      </c>
      <c r="BS48" s="43">
        <v>4.3949999999999996E-3</v>
      </c>
      <c r="BT48" s="43">
        <v>6.6509999999999998E-3</v>
      </c>
      <c r="BU48" s="43">
        <v>1.3811E-2</v>
      </c>
      <c r="BV48" s="43">
        <v>1.2777E-2</v>
      </c>
      <c r="BW48" s="43">
        <v>1.5736E-2</v>
      </c>
      <c r="BX48" s="43">
        <v>1.9067000000000001E-2</v>
      </c>
      <c r="BY48" s="43">
        <v>2.7E-2</v>
      </c>
      <c r="BZ48" s="43">
        <v>2.7E-2</v>
      </c>
      <c r="CA48" s="43">
        <v>2.3040999999999999E-2</v>
      </c>
      <c r="CB48" s="43">
        <v>2.7E-2</v>
      </c>
      <c r="CC48" s="43">
        <v>2.6199E-2</v>
      </c>
      <c r="CD48" s="43">
        <v>2.3519999999999999E-2</v>
      </c>
      <c r="CE48" s="43">
        <v>2.7E-2</v>
      </c>
      <c r="CF48" s="43">
        <v>2.4334000000000001E-2</v>
      </c>
      <c r="CG48" s="43">
        <v>2.7E-2</v>
      </c>
      <c r="CH48" s="43">
        <v>2.6187999999999999E-2</v>
      </c>
      <c r="CI48" s="43">
        <v>2.7E-2</v>
      </c>
      <c r="CJ48" s="43">
        <v>2.6513999999999999E-2</v>
      </c>
      <c r="CK48" s="43">
        <v>1.0600999999999999E-2</v>
      </c>
      <c r="CL48" s="43">
        <v>1.2229E-2</v>
      </c>
      <c r="CM48" s="43">
        <v>6.2740000000000001E-3</v>
      </c>
      <c r="CN48" s="43">
        <v>2.7E-2</v>
      </c>
      <c r="CO48" s="43">
        <v>2.6360000000000001E-2</v>
      </c>
      <c r="CP48" s="43">
        <v>2.0548999999999998E-2</v>
      </c>
      <c r="CQ48" s="43">
        <v>1.6427000000000001E-2</v>
      </c>
      <c r="CR48" s="43">
        <v>4.169E-3</v>
      </c>
      <c r="CS48" s="43">
        <v>2.6658000000000001E-2</v>
      </c>
      <c r="CT48" s="43">
        <v>1.252E-2</v>
      </c>
      <c r="CU48" s="43">
        <v>2.3616000000000002E-2</v>
      </c>
      <c r="CV48" s="43">
        <v>1.4978999999999999E-2</v>
      </c>
      <c r="CW48" s="43">
        <v>1.7378999999999999E-2</v>
      </c>
      <c r="CX48" s="43">
        <v>2.5824E-2</v>
      </c>
      <c r="CY48" s="43">
        <v>2.7E-2</v>
      </c>
      <c r="CZ48" s="43">
        <v>2.7E-2</v>
      </c>
      <c r="DA48" s="43">
        <v>2.7E-2</v>
      </c>
      <c r="DB48" s="43">
        <v>2.7E-2</v>
      </c>
      <c r="DC48" s="43">
        <v>2.1418E-2</v>
      </c>
      <c r="DD48" s="43">
        <v>3.4299999999999999E-3</v>
      </c>
      <c r="DE48" s="43">
        <v>1.1894999999999999E-2</v>
      </c>
      <c r="DF48" s="43">
        <v>2.7E-2</v>
      </c>
      <c r="DG48" s="43">
        <v>2.4453000000000003E-2</v>
      </c>
      <c r="DH48" s="43">
        <v>2.4516E-2</v>
      </c>
      <c r="DI48" s="43">
        <v>2.2845000000000001E-2</v>
      </c>
      <c r="DJ48" s="43">
        <v>2.4883000000000002E-2</v>
      </c>
      <c r="DK48" s="43">
        <v>1.9658000000000002E-2</v>
      </c>
      <c r="DL48" s="43">
        <v>2.5967E-2</v>
      </c>
      <c r="DM48" s="43">
        <v>2.3899E-2</v>
      </c>
      <c r="DN48" s="43">
        <v>2.7E-2</v>
      </c>
      <c r="DO48" s="43">
        <v>2.7E-2</v>
      </c>
      <c r="DP48" s="43">
        <v>2.7E-2</v>
      </c>
      <c r="DQ48" s="43">
        <v>2.2880000000000001E-2</v>
      </c>
      <c r="DR48" s="43">
        <v>2.7E-2</v>
      </c>
      <c r="DS48" s="43">
        <v>2.7E-2</v>
      </c>
      <c r="DT48" s="43">
        <v>2.5729000000000002E-2</v>
      </c>
      <c r="DU48" s="43">
        <v>2.7E-2</v>
      </c>
      <c r="DV48" s="43">
        <v>2.7E-2</v>
      </c>
      <c r="DW48" s="43">
        <v>2.5996999999999999E-2</v>
      </c>
      <c r="DX48" s="43">
        <v>2.2931E-2</v>
      </c>
      <c r="DY48" s="43">
        <v>1.6928000000000002E-2</v>
      </c>
      <c r="DZ48" s="43">
        <v>2.1662000000000001E-2</v>
      </c>
      <c r="EA48" s="43">
        <v>1.2173E-2</v>
      </c>
      <c r="EB48" s="43">
        <v>2.7E-2</v>
      </c>
      <c r="EC48" s="43">
        <v>2.7E-2</v>
      </c>
      <c r="ED48" s="43">
        <v>4.4120000000000001E-3</v>
      </c>
      <c r="EE48" s="43">
        <v>2.7E-2</v>
      </c>
      <c r="EF48" s="43">
        <v>2.3595000000000001E-2</v>
      </c>
      <c r="EG48" s="43">
        <v>2.7E-2</v>
      </c>
      <c r="EH48" s="43">
        <v>2.7E-2</v>
      </c>
      <c r="EI48" s="43">
        <v>2.7E-2</v>
      </c>
      <c r="EJ48" s="43">
        <v>2.7E-2</v>
      </c>
      <c r="EK48" s="43">
        <v>5.7670000000000004E-3</v>
      </c>
      <c r="EL48" s="43">
        <v>6.1159999999999999E-3</v>
      </c>
      <c r="EM48" s="43">
        <v>2.0308E-2</v>
      </c>
      <c r="EN48" s="43">
        <v>2.7E-2</v>
      </c>
      <c r="EO48" s="43">
        <v>2.7E-2</v>
      </c>
      <c r="EP48" s="43">
        <v>2.4586E-2</v>
      </c>
      <c r="EQ48" s="43">
        <v>6.2630000000000003E-3</v>
      </c>
      <c r="ER48" s="43">
        <v>2.1283E-2</v>
      </c>
      <c r="ES48" s="43">
        <v>2.7E-2</v>
      </c>
      <c r="ET48" s="43">
        <v>2.7E-2</v>
      </c>
      <c r="EU48" s="43">
        <v>2.7E-2</v>
      </c>
      <c r="EV48" s="43">
        <v>1.4964999999999999E-2</v>
      </c>
      <c r="EW48" s="43">
        <v>7.2810000000000001E-3</v>
      </c>
      <c r="EX48" s="43">
        <v>7.9100000000000004E-3</v>
      </c>
      <c r="EY48" s="43">
        <v>2.7E-2</v>
      </c>
      <c r="EZ48" s="43">
        <v>2.6942000000000001E-2</v>
      </c>
      <c r="FA48" s="43">
        <v>1.0666E-2</v>
      </c>
      <c r="FB48" s="43">
        <v>9.6240000000000006E-3</v>
      </c>
      <c r="FC48" s="43">
        <v>2.6550000000000001E-2</v>
      </c>
      <c r="FD48" s="43">
        <v>2.7E-2</v>
      </c>
      <c r="FE48" s="43">
        <v>1.8180999999999999E-2</v>
      </c>
      <c r="FF48" s="43">
        <v>2.7E-2</v>
      </c>
      <c r="FG48" s="43">
        <v>2.7E-2</v>
      </c>
      <c r="FH48" s="43">
        <v>2.3772000000000001E-2</v>
      </c>
      <c r="FI48" s="43">
        <v>9.0800000000000013E-3</v>
      </c>
      <c r="FJ48" s="43">
        <v>1.5012999999999999E-2</v>
      </c>
      <c r="FK48" s="43">
        <v>1.0845E-2</v>
      </c>
      <c r="FL48" s="43">
        <v>2.7E-2</v>
      </c>
      <c r="FM48" s="43">
        <v>2.2414E-2</v>
      </c>
      <c r="FN48" s="43">
        <v>2.7E-2</v>
      </c>
      <c r="FO48" s="43">
        <v>5.6239999999999997E-3</v>
      </c>
      <c r="FP48" s="43">
        <v>1.2142999999999999E-2</v>
      </c>
      <c r="FQ48" s="43">
        <v>2.0879999999999999E-2</v>
      </c>
      <c r="FR48" s="43">
        <v>1.2376E-2</v>
      </c>
      <c r="FS48" s="43">
        <v>5.0679999999999996E-3</v>
      </c>
      <c r="FT48" s="43">
        <v>4.2929999999999999E-3</v>
      </c>
      <c r="FU48" s="43">
        <v>2.2345E-2</v>
      </c>
      <c r="FV48" s="43">
        <v>1.9032E-2</v>
      </c>
      <c r="FW48" s="43">
        <v>2.5498E-2</v>
      </c>
      <c r="FX48" s="43">
        <v>2.3675000000000002E-2</v>
      </c>
      <c r="FY48" s="43"/>
      <c r="FZ48" s="66">
        <f>SUM(C48:FX48)*1000</f>
        <v>3859.7030000000036</v>
      </c>
      <c r="GA48" s="7"/>
      <c r="GB48" s="7"/>
      <c r="GC48" s="7"/>
      <c r="GD48" s="7"/>
      <c r="GE48" s="7"/>
      <c r="GF48" s="7"/>
      <c r="GG48" s="11"/>
      <c r="GH48" s="28"/>
      <c r="GI48" s="28"/>
      <c r="GJ48" s="28"/>
      <c r="GK48" s="28"/>
      <c r="GL48" s="28"/>
      <c r="GM48" s="28"/>
    </row>
    <row r="49" spans="1:256" x14ac:dyDescent="0.35">
      <c r="A49" s="67" t="s">
        <v>504</v>
      </c>
      <c r="B49" s="7" t="s">
        <v>505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999999999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10783078.660301581</v>
      </c>
      <c r="BA49" s="7">
        <v>999999999</v>
      </c>
      <c r="BB49" s="7">
        <v>999999999</v>
      </c>
      <c r="BC49" s="7">
        <v>999999999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10752568.143388001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2">
        <f>SUM(C49:FX49)</f>
        <v>176021535470.80371</v>
      </c>
      <c r="GA49" s="7"/>
      <c r="GB49" s="52"/>
      <c r="GC49" s="52"/>
      <c r="GD49" s="52"/>
      <c r="GE49" s="52"/>
      <c r="GF49" s="52"/>
      <c r="GG49" s="7"/>
      <c r="GH49" s="7"/>
      <c r="GI49" s="7"/>
      <c r="GJ49" s="7"/>
      <c r="GK49" s="7"/>
      <c r="GL49" s="7"/>
      <c r="GM49" s="7"/>
    </row>
    <row r="50" spans="1:256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8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x14ac:dyDescent="0.35">
      <c r="A51" s="7"/>
      <c r="B51" s="44" t="s">
        <v>506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35">
      <c r="A52" s="6" t="s">
        <v>507</v>
      </c>
      <c r="B52" s="7" t="s">
        <v>508</v>
      </c>
      <c r="C52" s="9">
        <v>72225443.189999998</v>
      </c>
      <c r="D52" s="7">
        <v>430377415.88</v>
      </c>
      <c r="E52" s="7">
        <v>70558702.670000002</v>
      </c>
      <c r="F52" s="7">
        <v>244845510.41999999</v>
      </c>
      <c r="G52" s="7">
        <v>17348871.469999999</v>
      </c>
      <c r="H52" s="7">
        <v>12444842.1</v>
      </c>
      <c r="I52" s="7">
        <v>98542346.109999999</v>
      </c>
      <c r="J52" s="7">
        <v>23005070.420000002</v>
      </c>
      <c r="K52" s="7">
        <v>3999988.45</v>
      </c>
      <c r="L52" s="7">
        <v>25394533.5</v>
      </c>
      <c r="M52" s="7">
        <v>13468737.029999999</v>
      </c>
      <c r="N52" s="7">
        <v>562335337.53999996</v>
      </c>
      <c r="O52" s="7">
        <v>139764829.44999999</v>
      </c>
      <c r="P52" s="7">
        <v>4946935.5</v>
      </c>
      <c r="Q52" s="7">
        <v>443274217.29000002</v>
      </c>
      <c r="R52" s="7">
        <v>63508387.649999999</v>
      </c>
      <c r="S52" s="7">
        <v>17992781.960000001</v>
      </c>
      <c r="T52" s="7">
        <v>3025903.33</v>
      </c>
      <c r="U52" s="7">
        <v>1161742.24</v>
      </c>
      <c r="V52" s="7">
        <v>3931927.29</v>
      </c>
      <c r="W52" s="7">
        <v>3433578.72</v>
      </c>
      <c r="X52" s="7">
        <v>1059857.6599999999</v>
      </c>
      <c r="Y52" s="7">
        <v>10558833.970000001</v>
      </c>
      <c r="Z52" s="7">
        <v>3530879.47</v>
      </c>
      <c r="AA52" s="7">
        <v>327337458.30000001</v>
      </c>
      <c r="AB52" s="7">
        <v>298593371.56</v>
      </c>
      <c r="AC52" s="7">
        <v>10369637.310000001</v>
      </c>
      <c r="AD52" s="7">
        <v>14859962.42</v>
      </c>
      <c r="AE52" s="7">
        <v>1913049.93</v>
      </c>
      <c r="AF52" s="7">
        <v>3131922.74</v>
      </c>
      <c r="AG52" s="7">
        <v>7430644.4400000004</v>
      </c>
      <c r="AH52" s="7">
        <v>10894529.74</v>
      </c>
      <c r="AI52" s="7">
        <v>4958540.28</v>
      </c>
      <c r="AJ52" s="7">
        <v>3130997.82</v>
      </c>
      <c r="AK52" s="7">
        <v>3251395.59</v>
      </c>
      <c r="AL52" s="7">
        <v>4119445.99</v>
      </c>
      <c r="AM52" s="7">
        <v>4995277.1500000004</v>
      </c>
      <c r="AN52" s="7">
        <v>4595356.92</v>
      </c>
      <c r="AO52" s="7">
        <v>47005121.740000002</v>
      </c>
      <c r="AP52" s="7">
        <v>946359094.11000001</v>
      </c>
      <c r="AQ52" s="7">
        <v>3954193.91</v>
      </c>
      <c r="AR52" s="7">
        <v>664896516.5</v>
      </c>
      <c r="AS52" s="7">
        <v>75843323.340000004</v>
      </c>
      <c r="AT52" s="7">
        <v>24877667.48</v>
      </c>
      <c r="AU52" s="7">
        <v>4413146.24</v>
      </c>
      <c r="AV52" s="7">
        <v>4667979.7699999996</v>
      </c>
      <c r="AW52" s="7">
        <v>4091537.9</v>
      </c>
      <c r="AX52" s="7">
        <v>1553475.09</v>
      </c>
      <c r="AY52" s="7">
        <v>5581936.5199999996</v>
      </c>
      <c r="AZ52" s="7">
        <v>137242438.63999999</v>
      </c>
      <c r="BA52" s="7">
        <v>95077896.5</v>
      </c>
      <c r="BB52" s="7">
        <v>80574775.75</v>
      </c>
      <c r="BC52" s="7">
        <v>282971290.93000001</v>
      </c>
      <c r="BD52" s="7">
        <v>37098370.640000001</v>
      </c>
      <c r="BE52" s="7">
        <v>14329457.960000001</v>
      </c>
      <c r="BF52" s="7">
        <v>261766920.91999999</v>
      </c>
      <c r="BG52" s="7">
        <v>10866858.25</v>
      </c>
      <c r="BH52" s="7">
        <v>7062954.5800000001</v>
      </c>
      <c r="BI52" s="7">
        <v>4227395.8</v>
      </c>
      <c r="BJ52" s="7">
        <v>64719696.420000002</v>
      </c>
      <c r="BK52" s="7">
        <v>314600707.14999998</v>
      </c>
      <c r="BL52" s="7">
        <v>2450693.84</v>
      </c>
      <c r="BM52" s="7">
        <v>5066707.46</v>
      </c>
      <c r="BN52" s="7">
        <v>33933308.479999997</v>
      </c>
      <c r="BO52" s="7">
        <v>13905792.810000001</v>
      </c>
      <c r="BP52" s="7">
        <v>3294924.2</v>
      </c>
      <c r="BQ52" s="7">
        <v>67702048.359999999</v>
      </c>
      <c r="BR52" s="7">
        <v>46722410.539999999</v>
      </c>
      <c r="BS52" s="7">
        <v>13452288.17</v>
      </c>
      <c r="BT52" s="7">
        <v>5423377.0899999999</v>
      </c>
      <c r="BU52" s="7">
        <v>5522574.6100000003</v>
      </c>
      <c r="BV52" s="7">
        <v>13576300.4</v>
      </c>
      <c r="BW52" s="7">
        <v>21478613.25</v>
      </c>
      <c r="BX52" s="7">
        <v>1620405.31</v>
      </c>
      <c r="BY52" s="7">
        <v>5529200.6100000003</v>
      </c>
      <c r="BZ52" s="7">
        <v>3408168.08</v>
      </c>
      <c r="CA52" s="7">
        <v>2936115.31</v>
      </c>
      <c r="CB52" s="7">
        <v>805022082.52999997</v>
      </c>
      <c r="CC52" s="7">
        <v>3282593.38</v>
      </c>
      <c r="CD52" s="7">
        <v>3241087.15</v>
      </c>
      <c r="CE52" s="7">
        <v>2814070.95</v>
      </c>
      <c r="CF52" s="7">
        <v>2337021.67</v>
      </c>
      <c r="CG52" s="7">
        <v>3417682.2</v>
      </c>
      <c r="CH52" s="7">
        <v>2150336.34</v>
      </c>
      <c r="CI52" s="7">
        <v>7916031.3399999999</v>
      </c>
      <c r="CJ52" s="7">
        <v>10679861.119999999</v>
      </c>
      <c r="CK52" s="7">
        <v>60797600.640000001</v>
      </c>
      <c r="CL52" s="7">
        <v>14765318.27</v>
      </c>
      <c r="CM52" s="7">
        <v>9023749.3200000003</v>
      </c>
      <c r="CN52" s="7">
        <v>335002462.63999999</v>
      </c>
      <c r="CO52" s="7">
        <v>151393185.50999999</v>
      </c>
      <c r="CP52" s="7">
        <v>11620330.720000001</v>
      </c>
      <c r="CQ52" s="7">
        <v>9747395.7699999996</v>
      </c>
      <c r="CR52" s="7">
        <v>3758831.73</v>
      </c>
      <c r="CS52" s="7">
        <v>4390796.87</v>
      </c>
      <c r="CT52" s="7">
        <v>2135019.34</v>
      </c>
      <c r="CU52" s="7">
        <v>4272068.5599999996</v>
      </c>
      <c r="CV52" s="7">
        <v>995989.57</v>
      </c>
      <c r="CW52" s="7">
        <v>3492858.88</v>
      </c>
      <c r="CX52" s="7">
        <v>5627096.8700000001</v>
      </c>
      <c r="CY52" s="7">
        <v>1078636.19</v>
      </c>
      <c r="CZ52" s="7">
        <v>20302331.23</v>
      </c>
      <c r="DA52" s="7">
        <v>3375932.94</v>
      </c>
      <c r="DB52" s="7">
        <v>4475640.01</v>
      </c>
      <c r="DC52" s="7">
        <v>3185469.79</v>
      </c>
      <c r="DD52" s="7">
        <v>3031083.9</v>
      </c>
      <c r="DE52" s="7">
        <v>4420160.03</v>
      </c>
      <c r="DF52" s="7">
        <v>220024386.97999999</v>
      </c>
      <c r="DG52" s="7">
        <v>2048529.01</v>
      </c>
      <c r="DH52" s="7">
        <v>19948796.43</v>
      </c>
      <c r="DI52" s="7">
        <v>26410194.329999998</v>
      </c>
      <c r="DJ52" s="7">
        <v>7451121.25</v>
      </c>
      <c r="DK52" s="7">
        <v>5822729.2699999996</v>
      </c>
      <c r="DL52" s="7">
        <v>61877408.799999997</v>
      </c>
      <c r="DM52" s="7">
        <v>4025197.77</v>
      </c>
      <c r="DN52" s="7">
        <v>14812623.84</v>
      </c>
      <c r="DO52" s="7">
        <v>35185875.240000002</v>
      </c>
      <c r="DP52" s="7">
        <v>3563941.39</v>
      </c>
      <c r="DQ52" s="7">
        <v>9249359.6099999994</v>
      </c>
      <c r="DR52" s="7">
        <v>15476582.01</v>
      </c>
      <c r="DS52" s="7">
        <v>8103293.5300000003</v>
      </c>
      <c r="DT52" s="7">
        <v>3410038.08</v>
      </c>
      <c r="DU52" s="7">
        <v>4815715.75</v>
      </c>
      <c r="DV52" s="7">
        <v>3582082.77</v>
      </c>
      <c r="DW52" s="7">
        <v>4411751.32</v>
      </c>
      <c r="DX52" s="7">
        <v>3429291.84</v>
      </c>
      <c r="DY52" s="7">
        <v>4766315.9400000004</v>
      </c>
      <c r="DZ52" s="7">
        <v>8782452.1799999997</v>
      </c>
      <c r="EA52" s="7">
        <v>6721729.6699999999</v>
      </c>
      <c r="EB52" s="7">
        <v>6747983.3200000003</v>
      </c>
      <c r="EC52" s="7">
        <v>4042403.85</v>
      </c>
      <c r="ED52" s="7">
        <v>22024031.41</v>
      </c>
      <c r="EE52" s="7">
        <v>3354536.51</v>
      </c>
      <c r="EF52" s="7">
        <v>15879734.029999999</v>
      </c>
      <c r="EG52" s="7">
        <v>3779193.05</v>
      </c>
      <c r="EH52" s="7">
        <v>3768897.74</v>
      </c>
      <c r="EI52" s="7">
        <v>159791904.53</v>
      </c>
      <c r="EJ52" s="7">
        <v>105701643.53</v>
      </c>
      <c r="EK52" s="7">
        <v>7666837.54</v>
      </c>
      <c r="EL52" s="7">
        <v>5391848.4299999997</v>
      </c>
      <c r="EM52" s="7">
        <v>5061055.28</v>
      </c>
      <c r="EN52" s="7">
        <v>11114620.039999999</v>
      </c>
      <c r="EO52" s="7">
        <v>4455954.99</v>
      </c>
      <c r="EP52" s="7">
        <v>5521676.2800000003</v>
      </c>
      <c r="EQ52" s="7">
        <v>28955555.170000002</v>
      </c>
      <c r="ER52" s="7">
        <v>4663394.6900000004</v>
      </c>
      <c r="ES52" s="7">
        <v>3170530.44</v>
      </c>
      <c r="ET52" s="7">
        <v>3844495.52</v>
      </c>
      <c r="EU52" s="7">
        <v>7165352.3200000003</v>
      </c>
      <c r="EV52" s="7">
        <v>1738611.73</v>
      </c>
      <c r="EW52" s="7">
        <v>12484856.939999999</v>
      </c>
      <c r="EX52" s="7">
        <v>3360757.33</v>
      </c>
      <c r="EY52" s="7">
        <v>8332261.3600000003</v>
      </c>
      <c r="EZ52" s="7">
        <v>2561323</v>
      </c>
      <c r="FA52" s="7">
        <v>39559467.450000003</v>
      </c>
      <c r="FB52" s="7">
        <v>4469002.29</v>
      </c>
      <c r="FC52" s="7">
        <v>21987105.210000001</v>
      </c>
      <c r="FD52" s="7">
        <v>5221553.29</v>
      </c>
      <c r="FE52" s="7">
        <v>1859462.77</v>
      </c>
      <c r="FF52" s="7">
        <v>3461080.95</v>
      </c>
      <c r="FG52" s="7">
        <v>2578197.79</v>
      </c>
      <c r="FH52" s="7">
        <v>1531203.36</v>
      </c>
      <c r="FI52" s="7">
        <v>19112473.530000001</v>
      </c>
      <c r="FJ52" s="7">
        <v>20853140.969999999</v>
      </c>
      <c r="FK52" s="7">
        <v>27306135.34</v>
      </c>
      <c r="FL52" s="7">
        <v>83834123.879999995</v>
      </c>
      <c r="FM52" s="7">
        <v>39185979.979999997</v>
      </c>
      <c r="FN52" s="7">
        <v>239728245.94999999</v>
      </c>
      <c r="FO52" s="7">
        <v>12134518.720000001</v>
      </c>
      <c r="FP52" s="7">
        <v>24838213.27</v>
      </c>
      <c r="FQ52" s="7">
        <v>10905792.33</v>
      </c>
      <c r="FR52" s="7">
        <v>3137048.98</v>
      </c>
      <c r="FS52" s="7">
        <v>3295490.11</v>
      </c>
      <c r="FT52" s="7">
        <v>1387050.77</v>
      </c>
      <c r="FU52" s="7">
        <v>10024315.800000001</v>
      </c>
      <c r="FV52" s="7">
        <v>8198785.04</v>
      </c>
      <c r="FW52" s="7">
        <v>3155076.85</v>
      </c>
      <c r="FX52" s="7">
        <v>1344738.69</v>
      </c>
      <c r="FY52" s="7"/>
      <c r="FZ52" s="7">
        <f>SUM(C52:FX52)</f>
        <v>9311483752.9800091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35">
      <c r="A53" s="6" t="s">
        <v>509</v>
      </c>
      <c r="B53" s="7" t="s">
        <v>510</v>
      </c>
      <c r="C53" s="7">
        <v>11072.94</v>
      </c>
      <c r="D53" s="7">
        <v>10695.02</v>
      </c>
      <c r="E53" s="7">
        <v>11484.91</v>
      </c>
      <c r="F53" s="7">
        <v>10587.78</v>
      </c>
      <c r="G53" s="7">
        <v>11029.16</v>
      </c>
      <c r="H53" s="7">
        <v>11176.33</v>
      </c>
      <c r="I53" s="7">
        <v>11326.97</v>
      </c>
      <c r="J53" s="7">
        <v>10653.45</v>
      </c>
      <c r="K53" s="7">
        <v>15209.08</v>
      </c>
      <c r="L53" s="7">
        <v>11307.06</v>
      </c>
      <c r="M53" s="7">
        <v>12600.56</v>
      </c>
      <c r="N53" s="7">
        <v>10844.8</v>
      </c>
      <c r="O53" s="7">
        <v>10335.879999999999</v>
      </c>
      <c r="P53" s="7">
        <v>14990.71</v>
      </c>
      <c r="Q53" s="7">
        <v>11737.14</v>
      </c>
      <c r="R53" s="7">
        <v>10468.700000000001</v>
      </c>
      <c r="S53" s="7">
        <v>11028.37</v>
      </c>
      <c r="T53" s="7">
        <v>18529.72</v>
      </c>
      <c r="U53" s="7">
        <v>22213.040000000001</v>
      </c>
      <c r="V53" s="7">
        <v>14893.66</v>
      </c>
      <c r="W53" s="7">
        <v>16319.29</v>
      </c>
      <c r="X53" s="7">
        <v>21197.15</v>
      </c>
      <c r="Y53" s="7">
        <v>11067.96</v>
      </c>
      <c r="Z53" s="7">
        <v>15265.37</v>
      </c>
      <c r="AA53" s="7">
        <v>10522.88</v>
      </c>
      <c r="AB53" s="7">
        <v>10646.29</v>
      </c>
      <c r="AC53" s="7">
        <v>11031.53</v>
      </c>
      <c r="AD53" s="7">
        <v>10535.99</v>
      </c>
      <c r="AE53" s="7">
        <v>20222.52</v>
      </c>
      <c r="AF53" s="7">
        <v>18315.34</v>
      </c>
      <c r="AG53" s="7">
        <v>11892.84</v>
      </c>
      <c r="AH53" s="7">
        <v>10847.88</v>
      </c>
      <c r="AI53" s="7">
        <v>12862.62</v>
      </c>
      <c r="AJ53" s="7">
        <v>19091.45</v>
      </c>
      <c r="AK53" s="7">
        <v>18328.05</v>
      </c>
      <c r="AL53" s="7">
        <v>14925.53</v>
      </c>
      <c r="AM53" s="7">
        <v>12871.11</v>
      </c>
      <c r="AN53" s="7">
        <v>13997.43</v>
      </c>
      <c r="AO53" s="7">
        <v>10498.78</v>
      </c>
      <c r="AP53" s="7">
        <v>11153.65</v>
      </c>
      <c r="AQ53" s="7">
        <v>16462.09</v>
      </c>
      <c r="AR53" s="7">
        <v>10378.93</v>
      </c>
      <c r="AS53" s="7">
        <v>11308.93</v>
      </c>
      <c r="AT53" s="7">
        <v>10650.14</v>
      </c>
      <c r="AU53" s="7">
        <v>15165.45</v>
      </c>
      <c r="AV53" s="7">
        <v>14899.39</v>
      </c>
      <c r="AW53" s="7">
        <v>15982.57</v>
      </c>
      <c r="AX53" s="7">
        <v>22845.22</v>
      </c>
      <c r="AY53" s="7">
        <v>13115.45</v>
      </c>
      <c r="AZ53" s="7">
        <v>10914.87</v>
      </c>
      <c r="BA53" s="7">
        <v>10271.700000000001</v>
      </c>
      <c r="BB53" s="7">
        <v>10363.049999999999</v>
      </c>
      <c r="BC53" s="7">
        <v>10658.57</v>
      </c>
      <c r="BD53" s="7">
        <v>10245.34</v>
      </c>
      <c r="BE53" s="7">
        <v>11032.84</v>
      </c>
      <c r="BF53" s="7">
        <v>10223.07</v>
      </c>
      <c r="BG53" s="7">
        <v>11684.79</v>
      </c>
      <c r="BH53" s="7">
        <v>11904.52</v>
      </c>
      <c r="BI53" s="7">
        <v>16147.42</v>
      </c>
      <c r="BJ53" s="7">
        <v>10244.67</v>
      </c>
      <c r="BK53" s="7">
        <v>10352.66</v>
      </c>
      <c r="BL53" s="7">
        <v>20439.48</v>
      </c>
      <c r="BM53" s="7">
        <v>13900.43</v>
      </c>
      <c r="BN53" s="7">
        <v>10304.370000000001</v>
      </c>
      <c r="BO53" s="7">
        <v>10704.17</v>
      </c>
      <c r="BP53" s="7">
        <v>18123.900000000001</v>
      </c>
      <c r="BQ53" s="7">
        <v>11404.76</v>
      </c>
      <c r="BR53" s="7">
        <v>10370.77</v>
      </c>
      <c r="BS53" s="7">
        <v>11836.59</v>
      </c>
      <c r="BT53" s="7">
        <v>13420.88</v>
      </c>
      <c r="BU53" s="7">
        <v>13469.69</v>
      </c>
      <c r="BV53" s="7">
        <v>10876.7</v>
      </c>
      <c r="BW53" s="7">
        <v>10725.9</v>
      </c>
      <c r="BX53" s="7">
        <v>23214.98</v>
      </c>
      <c r="BY53" s="7">
        <v>11756.75</v>
      </c>
      <c r="BZ53" s="7">
        <v>16544.509999999998</v>
      </c>
      <c r="CA53" s="7">
        <v>19152.740000000002</v>
      </c>
      <c r="CB53" s="7">
        <v>10478.959999999999</v>
      </c>
      <c r="CC53" s="7">
        <v>17096.84</v>
      </c>
      <c r="CD53" s="7">
        <v>15053.82</v>
      </c>
      <c r="CE53" s="7">
        <v>18296.95</v>
      </c>
      <c r="CF53" s="7">
        <v>18416.25</v>
      </c>
      <c r="CG53" s="7">
        <v>16728.740000000002</v>
      </c>
      <c r="CH53" s="7">
        <v>20836.59</v>
      </c>
      <c r="CI53" s="7">
        <v>11255.55</v>
      </c>
      <c r="CJ53" s="7">
        <v>11515.92</v>
      </c>
      <c r="CK53" s="7">
        <v>10627.84</v>
      </c>
      <c r="CL53" s="7">
        <v>11270.37</v>
      </c>
      <c r="CM53" s="7">
        <v>12120.55</v>
      </c>
      <c r="CN53" s="7">
        <v>10233.959999999999</v>
      </c>
      <c r="CO53" s="7">
        <v>10244.290000000001</v>
      </c>
      <c r="CP53" s="7">
        <v>11560.22</v>
      </c>
      <c r="CQ53" s="7">
        <v>12152.34</v>
      </c>
      <c r="CR53" s="7">
        <v>16042.82</v>
      </c>
      <c r="CS53" s="7">
        <v>13747.02</v>
      </c>
      <c r="CT53" s="7">
        <v>20469.98</v>
      </c>
      <c r="CU53" s="7">
        <v>10522.34</v>
      </c>
      <c r="CV53" s="7">
        <v>19919.79</v>
      </c>
      <c r="CW53" s="7">
        <v>17038.34</v>
      </c>
      <c r="CX53" s="7">
        <v>11959.82</v>
      </c>
      <c r="CY53" s="7">
        <v>21572.720000000001</v>
      </c>
      <c r="CZ53" s="7">
        <v>10634.5</v>
      </c>
      <c r="DA53" s="7">
        <v>16687.759999999998</v>
      </c>
      <c r="DB53" s="7">
        <v>13877.95</v>
      </c>
      <c r="DC53" s="7">
        <v>17502.580000000002</v>
      </c>
      <c r="DD53" s="7">
        <v>19306.27</v>
      </c>
      <c r="DE53" s="7">
        <v>13952.53</v>
      </c>
      <c r="DF53" s="7">
        <v>10245.18</v>
      </c>
      <c r="DG53" s="7">
        <v>21563.46</v>
      </c>
      <c r="DH53" s="7">
        <v>10463.02</v>
      </c>
      <c r="DI53" s="7">
        <v>10401.4</v>
      </c>
      <c r="DJ53" s="7">
        <v>11642.38</v>
      </c>
      <c r="DK53" s="7">
        <v>11993.26</v>
      </c>
      <c r="DL53" s="7">
        <v>10801.3</v>
      </c>
      <c r="DM53" s="7">
        <v>17143.09</v>
      </c>
      <c r="DN53" s="7">
        <v>11367.22</v>
      </c>
      <c r="DO53" s="7">
        <v>10890.09</v>
      </c>
      <c r="DP53" s="7">
        <v>17731.05</v>
      </c>
      <c r="DQ53" s="7">
        <v>11321.13</v>
      </c>
      <c r="DR53" s="7">
        <v>11314.95</v>
      </c>
      <c r="DS53" s="7">
        <v>12072.84</v>
      </c>
      <c r="DT53" s="7">
        <v>18892.18</v>
      </c>
      <c r="DU53" s="7">
        <v>13388.14</v>
      </c>
      <c r="DV53" s="7">
        <v>16754.36</v>
      </c>
      <c r="DW53" s="7">
        <v>14144.76</v>
      </c>
      <c r="DX53" s="7">
        <v>20559.3</v>
      </c>
      <c r="DY53" s="7">
        <v>15242.46</v>
      </c>
      <c r="DZ53" s="7">
        <v>11884.24</v>
      </c>
      <c r="EA53" s="7">
        <v>12181.46</v>
      </c>
      <c r="EB53" s="7">
        <v>11819.9</v>
      </c>
      <c r="EC53" s="7">
        <v>13376.58</v>
      </c>
      <c r="ED53" s="7">
        <v>13881.28</v>
      </c>
      <c r="EE53" s="7">
        <v>17336.11</v>
      </c>
      <c r="EF53" s="7">
        <v>11069.1</v>
      </c>
      <c r="EG53" s="7">
        <v>14727.95</v>
      </c>
      <c r="EH53" s="7">
        <v>15015.53</v>
      </c>
      <c r="EI53" s="7">
        <v>11025.53</v>
      </c>
      <c r="EJ53" s="7">
        <v>10235.27</v>
      </c>
      <c r="EK53" s="7">
        <v>11176.15</v>
      </c>
      <c r="EL53" s="7">
        <v>11533.37</v>
      </c>
      <c r="EM53" s="7">
        <v>12783.67</v>
      </c>
      <c r="EN53" s="7">
        <v>11096.87</v>
      </c>
      <c r="EO53" s="7">
        <v>13605.97</v>
      </c>
      <c r="EP53" s="7">
        <v>13115.62</v>
      </c>
      <c r="EQ53" s="7">
        <v>10742.18</v>
      </c>
      <c r="ER53" s="7">
        <v>14875.26</v>
      </c>
      <c r="ES53" s="7">
        <v>18076</v>
      </c>
      <c r="ET53" s="7">
        <v>19574.82</v>
      </c>
      <c r="EU53" s="7">
        <v>12407.54</v>
      </c>
      <c r="EV53" s="7">
        <v>22726.95</v>
      </c>
      <c r="EW53" s="7">
        <v>14456.76</v>
      </c>
      <c r="EX53" s="7">
        <v>19769.16</v>
      </c>
      <c r="EY53" s="7">
        <v>10560.53</v>
      </c>
      <c r="EZ53" s="7">
        <v>19552.080000000002</v>
      </c>
      <c r="FA53" s="7">
        <v>11399.44</v>
      </c>
      <c r="FB53" s="7">
        <v>14481.54</v>
      </c>
      <c r="FC53" s="7">
        <v>10438.73</v>
      </c>
      <c r="FD53" s="7">
        <v>12829.37</v>
      </c>
      <c r="FE53" s="7">
        <v>21571.49</v>
      </c>
      <c r="FF53" s="7">
        <v>17568.939999999999</v>
      </c>
      <c r="FG53" s="7">
        <v>20142.169999999998</v>
      </c>
      <c r="FH53" s="7">
        <v>21566.240000000002</v>
      </c>
      <c r="FI53" s="7">
        <v>10780.34</v>
      </c>
      <c r="FJ53" s="7">
        <v>10338.69</v>
      </c>
      <c r="FK53" s="7">
        <v>10607.21</v>
      </c>
      <c r="FL53" s="7">
        <v>10246.040000000001</v>
      </c>
      <c r="FM53" s="7">
        <v>10246.040000000001</v>
      </c>
      <c r="FN53" s="7">
        <v>10888.87</v>
      </c>
      <c r="FO53" s="7">
        <v>11102.03</v>
      </c>
      <c r="FP53" s="7">
        <v>10832.19</v>
      </c>
      <c r="FQ53" s="7">
        <v>11024.86</v>
      </c>
      <c r="FR53" s="7">
        <v>18366.8</v>
      </c>
      <c r="FS53" s="7">
        <v>17399.63</v>
      </c>
      <c r="FT53" s="7">
        <v>22926.46</v>
      </c>
      <c r="FU53" s="7">
        <v>12124.23</v>
      </c>
      <c r="FV53" s="7">
        <v>11736.02</v>
      </c>
      <c r="FW53" s="7">
        <v>18825.04</v>
      </c>
      <c r="FX53" s="7">
        <v>23386.76</v>
      </c>
      <c r="FY53" s="7"/>
      <c r="FZ53" s="7">
        <f>FZ52/FZ23</f>
        <v>10830.257304961115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35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x14ac:dyDescent="0.35">
      <c r="A55" s="7"/>
      <c r="B55" s="44" t="s">
        <v>511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35">
      <c r="A56" s="6" t="s">
        <v>512</v>
      </c>
      <c r="B56" s="70" t="s">
        <v>513</v>
      </c>
      <c r="C56" s="7">
        <v>701621.52</v>
      </c>
      <c r="D56" s="7">
        <v>2156961.41</v>
      </c>
      <c r="E56" s="7">
        <v>532239.5</v>
      </c>
      <c r="F56" s="7">
        <v>2030913.56</v>
      </c>
      <c r="G56" s="7">
        <v>134920.07</v>
      </c>
      <c r="H56" s="7">
        <v>95335.18</v>
      </c>
      <c r="I56" s="7">
        <v>651185.36</v>
      </c>
      <c r="J56" s="7">
        <v>120759.9</v>
      </c>
      <c r="K56" s="7">
        <v>37821.9</v>
      </c>
      <c r="L56" s="7">
        <v>151110.44</v>
      </c>
      <c r="M56" s="7">
        <v>150846.25</v>
      </c>
      <c r="N56" s="7">
        <v>6094691.3600000003</v>
      </c>
      <c r="O56" s="7">
        <v>1527460.18</v>
      </c>
      <c r="P56" s="7">
        <v>36091.64</v>
      </c>
      <c r="Q56" s="7">
        <v>4017559.83</v>
      </c>
      <c r="R56" s="7">
        <v>88884.73</v>
      </c>
      <c r="S56" s="7">
        <v>190765.89</v>
      </c>
      <c r="T56" s="7">
        <v>20757.04</v>
      </c>
      <c r="U56" s="7">
        <v>14925.51</v>
      </c>
      <c r="V56" s="7">
        <v>26208.28</v>
      </c>
      <c r="W56" s="7">
        <v>21207.66</v>
      </c>
      <c r="X56" s="7">
        <v>13099.11</v>
      </c>
      <c r="Y56" s="7">
        <v>39726.67</v>
      </c>
      <c r="Z56" s="7">
        <v>24638.73</v>
      </c>
      <c r="AA56" s="7">
        <v>2795182.66</v>
      </c>
      <c r="AB56" s="7">
        <v>3505779.52</v>
      </c>
      <c r="AC56" s="7">
        <v>67256.66</v>
      </c>
      <c r="AD56" s="7">
        <v>65746</v>
      </c>
      <c r="AE56" s="7">
        <v>34181.85</v>
      </c>
      <c r="AF56" s="7">
        <v>23524.98</v>
      </c>
      <c r="AG56" s="7">
        <v>165675.71</v>
      </c>
      <c r="AH56" s="7">
        <v>63893.09</v>
      </c>
      <c r="AI56" s="7">
        <v>22503.62</v>
      </c>
      <c r="AJ56" s="7">
        <v>24805.13</v>
      </c>
      <c r="AK56" s="7">
        <v>41185.230000000003</v>
      </c>
      <c r="AL56" s="7">
        <v>46195.55</v>
      </c>
      <c r="AM56" s="7">
        <v>40145.22</v>
      </c>
      <c r="AN56" s="7">
        <v>36006.050000000003</v>
      </c>
      <c r="AO56" s="7">
        <v>340384.13</v>
      </c>
      <c r="AP56" s="7">
        <v>6373574.1100000003</v>
      </c>
      <c r="AQ56" s="7">
        <v>62888.93</v>
      </c>
      <c r="AR56" s="7">
        <v>5521778.5700000003</v>
      </c>
      <c r="AS56" s="7">
        <v>499178.56</v>
      </c>
      <c r="AT56" s="7">
        <v>324467.76</v>
      </c>
      <c r="AU56" s="7">
        <v>64365.42</v>
      </c>
      <c r="AV56" s="7">
        <v>78312.94</v>
      </c>
      <c r="AW56" s="7">
        <v>20398.990000000002</v>
      </c>
      <c r="AX56" s="7">
        <v>27839.07</v>
      </c>
      <c r="AY56" s="7">
        <v>98696.13</v>
      </c>
      <c r="AZ56" s="7">
        <v>902868.01</v>
      </c>
      <c r="BA56" s="7">
        <v>943981.45</v>
      </c>
      <c r="BB56" s="7">
        <v>949195.64</v>
      </c>
      <c r="BC56" s="7">
        <v>1345516.86</v>
      </c>
      <c r="BD56" s="7">
        <v>67810.080000000002</v>
      </c>
      <c r="BE56" s="7">
        <v>137459.26999999999</v>
      </c>
      <c r="BF56" s="7">
        <v>1860802.99</v>
      </c>
      <c r="BG56" s="7">
        <v>184410.5</v>
      </c>
      <c r="BH56" s="7">
        <v>112822.37</v>
      </c>
      <c r="BI56" s="7">
        <v>97465.47</v>
      </c>
      <c r="BJ56" s="7">
        <v>533197.65</v>
      </c>
      <c r="BK56" s="7">
        <v>1063100.92</v>
      </c>
      <c r="BL56" s="7">
        <v>38711.730000000003</v>
      </c>
      <c r="BM56" s="7">
        <v>89696.2</v>
      </c>
      <c r="BN56" s="7">
        <v>151359.35</v>
      </c>
      <c r="BO56" s="7">
        <v>149064.18</v>
      </c>
      <c r="BP56" s="7">
        <v>37225.74</v>
      </c>
      <c r="BQ56" s="7">
        <v>389991.45</v>
      </c>
      <c r="BR56" s="7">
        <v>322761.28999999998</v>
      </c>
      <c r="BS56" s="7">
        <v>85685.87</v>
      </c>
      <c r="BT56" s="7">
        <v>65038.57</v>
      </c>
      <c r="BU56" s="7">
        <v>33658</v>
      </c>
      <c r="BV56" s="7">
        <v>162804.53</v>
      </c>
      <c r="BW56" s="7">
        <v>125879.26</v>
      </c>
      <c r="BX56" s="7">
        <v>0</v>
      </c>
      <c r="BY56" s="7">
        <v>62736.639999999999</v>
      </c>
      <c r="BZ56" s="7">
        <v>0</v>
      </c>
      <c r="CA56" s="7">
        <v>8522.44</v>
      </c>
      <c r="CB56" s="7">
        <v>5778583.6500000004</v>
      </c>
      <c r="CC56" s="7">
        <v>37347.82</v>
      </c>
      <c r="CD56" s="7">
        <v>10935.62</v>
      </c>
      <c r="CE56" s="7">
        <v>36314.339999999997</v>
      </c>
      <c r="CF56" s="7">
        <v>31478.69</v>
      </c>
      <c r="CG56" s="7">
        <v>19287.89</v>
      </c>
      <c r="CH56" s="7">
        <v>12304.78</v>
      </c>
      <c r="CI56" s="7">
        <v>44239.44</v>
      </c>
      <c r="CJ56" s="7">
        <v>66285.11</v>
      </c>
      <c r="CK56" s="7">
        <v>400987.34</v>
      </c>
      <c r="CL56" s="7">
        <v>88258.72</v>
      </c>
      <c r="CM56" s="7">
        <v>109733.71</v>
      </c>
      <c r="CN56" s="7">
        <v>2369707.4300000002</v>
      </c>
      <c r="CO56" s="7">
        <v>1291014.0900000001</v>
      </c>
      <c r="CP56" s="7">
        <v>107477.34</v>
      </c>
      <c r="CQ56" s="7">
        <v>61546.81</v>
      </c>
      <c r="CR56" s="7">
        <v>40283.03</v>
      </c>
      <c r="CS56" s="7">
        <v>41991.82</v>
      </c>
      <c r="CT56" s="7">
        <v>18936.03</v>
      </c>
      <c r="CU56" s="7">
        <v>14223.09</v>
      </c>
      <c r="CV56" s="7">
        <v>21895.42</v>
      </c>
      <c r="CW56" s="7">
        <v>39162.43</v>
      </c>
      <c r="CX56" s="7">
        <v>45903.19</v>
      </c>
      <c r="CY56" s="7">
        <v>15539.43</v>
      </c>
      <c r="CZ56" s="7">
        <v>89733.13</v>
      </c>
      <c r="DA56" s="7">
        <v>31044.81</v>
      </c>
      <c r="DB56" s="7">
        <v>37238.339999999997</v>
      </c>
      <c r="DC56" s="7">
        <v>44335.3</v>
      </c>
      <c r="DD56" s="7">
        <v>7915.31</v>
      </c>
      <c r="DE56" s="7">
        <v>26024.33</v>
      </c>
      <c r="DF56" s="7">
        <v>1600082.58</v>
      </c>
      <c r="DG56" s="7">
        <v>14388.44</v>
      </c>
      <c r="DH56" s="7">
        <v>83523.88</v>
      </c>
      <c r="DI56" s="7">
        <v>246118.53</v>
      </c>
      <c r="DJ56" s="7">
        <v>61843.38</v>
      </c>
      <c r="DK56" s="7">
        <v>25658.71</v>
      </c>
      <c r="DL56" s="7">
        <v>331029.75</v>
      </c>
      <c r="DM56" s="7">
        <v>42350.33</v>
      </c>
      <c r="DN56" s="7">
        <v>111077.28</v>
      </c>
      <c r="DO56" s="7">
        <v>202445.53</v>
      </c>
      <c r="DP56" s="7">
        <v>40330.129999999997</v>
      </c>
      <c r="DQ56" s="7">
        <v>0</v>
      </c>
      <c r="DR56" s="7">
        <v>35071.01</v>
      </c>
      <c r="DS56" s="7">
        <v>33129.4</v>
      </c>
      <c r="DT56" s="7">
        <v>8912.94</v>
      </c>
      <c r="DU56" s="7">
        <v>24953.69</v>
      </c>
      <c r="DV56" s="7">
        <v>31510.32</v>
      </c>
      <c r="DW56" s="7">
        <v>10932.4</v>
      </c>
      <c r="DX56" s="7">
        <v>6025.03</v>
      </c>
      <c r="DY56" s="7">
        <v>42213.17</v>
      </c>
      <c r="DZ56" s="7">
        <v>191773.21</v>
      </c>
      <c r="EA56" s="7">
        <v>0</v>
      </c>
      <c r="EB56" s="7">
        <v>49326.71</v>
      </c>
      <c r="EC56" s="7">
        <v>31889.06</v>
      </c>
      <c r="ED56" s="7">
        <v>0</v>
      </c>
      <c r="EE56" s="7">
        <v>18285.38</v>
      </c>
      <c r="EF56" s="7">
        <v>45211.1</v>
      </c>
      <c r="EG56" s="7">
        <v>45726.21</v>
      </c>
      <c r="EH56" s="7">
        <v>14687.77</v>
      </c>
      <c r="EI56" s="7">
        <v>567968.17000000004</v>
      </c>
      <c r="EJ56" s="7">
        <v>794219.94</v>
      </c>
      <c r="EK56" s="7">
        <v>52308.51</v>
      </c>
      <c r="EL56" s="7">
        <v>54222.65</v>
      </c>
      <c r="EM56" s="7">
        <v>36573.22</v>
      </c>
      <c r="EN56" s="7">
        <v>36857.279999999999</v>
      </c>
      <c r="EO56" s="7">
        <v>15923.67</v>
      </c>
      <c r="EP56" s="7">
        <v>35869.699999999997</v>
      </c>
      <c r="EQ56" s="7">
        <v>182266.56</v>
      </c>
      <c r="ER56" s="7">
        <v>65096.66</v>
      </c>
      <c r="ES56" s="7">
        <v>39641.71</v>
      </c>
      <c r="ET56" s="7">
        <v>37183.99</v>
      </c>
      <c r="EU56" s="7">
        <v>39055.519999999997</v>
      </c>
      <c r="EV56" s="7">
        <v>0</v>
      </c>
      <c r="EW56" s="7">
        <v>48796.44</v>
      </c>
      <c r="EX56" s="7">
        <v>18112.04</v>
      </c>
      <c r="EY56" s="7">
        <v>10604.92</v>
      </c>
      <c r="EZ56" s="7">
        <v>18641.03</v>
      </c>
      <c r="FA56" s="7">
        <v>342935.22</v>
      </c>
      <c r="FB56" s="7">
        <v>87988.03</v>
      </c>
      <c r="FC56" s="7">
        <v>228121.82</v>
      </c>
      <c r="FD56" s="7">
        <v>59144.05</v>
      </c>
      <c r="FE56" s="7">
        <v>28257.52</v>
      </c>
      <c r="FF56" s="7">
        <v>34287.82</v>
      </c>
      <c r="FG56" s="7">
        <v>26068.2</v>
      </c>
      <c r="FH56" s="7">
        <v>44224.14</v>
      </c>
      <c r="FI56" s="7">
        <v>130923.11</v>
      </c>
      <c r="FJ56" s="7">
        <v>137340.35999999999</v>
      </c>
      <c r="FK56" s="7">
        <v>245617.27</v>
      </c>
      <c r="FL56" s="7">
        <v>639959.91</v>
      </c>
      <c r="FM56" s="7">
        <v>282530.25</v>
      </c>
      <c r="FN56" s="7">
        <v>1586928.5</v>
      </c>
      <c r="FO56" s="7">
        <v>0</v>
      </c>
      <c r="FP56" s="7">
        <v>302829.90999999997</v>
      </c>
      <c r="FQ56" s="7">
        <v>153459.84</v>
      </c>
      <c r="FR56" s="7">
        <v>0</v>
      </c>
      <c r="FS56" s="7">
        <v>33409.58</v>
      </c>
      <c r="FT56" s="7">
        <v>30853.25</v>
      </c>
      <c r="FU56" s="7">
        <v>49773.34</v>
      </c>
      <c r="FV56" s="7">
        <v>111684.44</v>
      </c>
      <c r="FW56" s="7">
        <v>44605.7</v>
      </c>
      <c r="FX56" s="7">
        <v>18746.97</v>
      </c>
      <c r="FY56" s="7">
        <v>349868.43</v>
      </c>
      <c r="FZ56" s="7">
        <f t="shared" ref="FZ56:FZ62" si="17">SUM(C56:FY56)</f>
        <v>70456588.110000059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35">
      <c r="A57" s="6" t="s">
        <v>514</v>
      </c>
      <c r="B57" s="7" t="s">
        <v>515</v>
      </c>
      <c r="C57" s="46">
        <v>0</v>
      </c>
      <c r="D57" s="46">
        <v>2209860</v>
      </c>
      <c r="E57" s="46">
        <v>93166</v>
      </c>
      <c r="F57" s="46">
        <v>884043</v>
      </c>
      <c r="G57" s="46">
        <v>48632</v>
      </c>
      <c r="H57" s="46">
        <v>0</v>
      </c>
      <c r="I57" s="46">
        <v>297415</v>
      </c>
      <c r="J57" s="46">
        <v>98643</v>
      </c>
      <c r="K57" s="46">
        <v>64384</v>
      </c>
      <c r="L57" s="46">
        <v>219486</v>
      </c>
      <c r="M57" s="46">
        <v>0</v>
      </c>
      <c r="N57" s="46">
        <v>1975268</v>
      </c>
      <c r="O57" s="46">
        <v>555149</v>
      </c>
      <c r="P57" s="46">
        <v>41346</v>
      </c>
      <c r="Q57" s="46">
        <v>850098</v>
      </c>
      <c r="R57" s="46">
        <v>34250</v>
      </c>
      <c r="S57" s="46">
        <v>55379</v>
      </c>
      <c r="T57" s="46">
        <v>0</v>
      </c>
      <c r="U57" s="46">
        <v>1641</v>
      </c>
      <c r="V57" s="46">
        <v>10619</v>
      </c>
      <c r="W57" s="46">
        <v>0</v>
      </c>
      <c r="X57" s="46">
        <v>0</v>
      </c>
      <c r="Y57" s="46">
        <v>0</v>
      </c>
      <c r="Z57" s="46">
        <v>34140</v>
      </c>
      <c r="AA57" s="46">
        <v>1269611</v>
      </c>
      <c r="AB57" s="46">
        <v>1620720</v>
      </c>
      <c r="AC57" s="46">
        <v>0</v>
      </c>
      <c r="AD57" s="46">
        <v>0</v>
      </c>
      <c r="AE57" s="46">
        <v>10745</v>
      </c>
      <c r="AF57" s="46">
        <v>28859</v>
      </c>
      <c r="AG57" s="46">
        <v>0</v>
      </c>
      <c r="AH57" s="46">
        <v>170214</v>
      </c>
      <c r="AI57" s="46">
        <v>29386</v>
      </c>
      <c r="AJ57" s="46">
        <v>0</v>
      </c>
      <c r="AK57" s="46">
        <v>0</v>
      </c>
      <c r="AL57" s="46">
        <v>0</v>
      </c>
      <c r="AM57" s="46">
        <v>44176</v>
      </c>
      <c r="AN57" s="46">
        <v>0</v>
      </c>
      <c r="AO57" s="46">
        <v>296289</v>
      </c>
      <c r="AP57" s="46">
        <v>2307259</v>
      </c>
      <c r="AQ57" s="46">
        <v>19913</v>
      </c>
      <c r="AR57" s="46">
        <v>742087</v>
      </c>
      <c r="AS57" s="46">
        <v>97293</v>
      </c>
      <c r="AT57" s="46">
        <v>0</v>
      </c>
      <c r="AU57" s="46">
        <v>0</v>
      </c>
      <c r="AV57" s="46">
        <v>42097</v>
      </c>
      <c r="AW57" s="46">
        <v>16103</v>
      </c>
      <c r="AX57" s="46">
        <v>0</v>
      </c>
      <c r="AY57" s="46">
        <v>74442</v>
      </c>
      <c r="AZ57" s="46">
        <v>64029</v>
      </c>
      <c r="BA57" s="46">
        <v>641670</v>
      </c>
      <c r="BB57" s="46">
        <v>180338</v>
      </c>
      <c r="BC57" s="46">
        <v>707879</v>
      </c>
      <c r="BD57" s="46">
        <v>157668</v>
      </c>
      <c r="BE57" s="46">
        <v>203922</v>
      </c>
      <c r="BF57" s="46">
        <v>302104</v>
      </c>
      <c r="BG57" s="46">
        <v>58630</v>
      </c>
      <c r="BH57" s="46">
        <v>78110</v>
      </c>
      <c r="BI57" s="46">
        <v>0</v>
      </c>
      <c r="BJ57" s="46">
        <v>75786</v>
      </c>
      <c r="BK57" s="46">
        <v>461466</v>
      </c>
      <c r="BL57" s="46">
        <v>0</v>
      </c>
      <c r="BM57" s="46">
        <v>85084</v>
      </c>
      <c r="BN57" s="46">
        <v>73862</v>
      </c>
      <c r="BO57" s="46">
        <v>103005</v>
      </c>
      <c r="BP57" s="46">
        <v>0</v>
      </c>
      <c r="BQ57" s="46">
        <v>0</v>
      </c>
      <c r="BR57" s="46">
        <v>59232</v>
      </c>
      <c r="BS57" s="46">
        <v>0</v>
      </c>
      <c r="BT57" s="46">
        <v>0</v>
      </c>
      <c r="BU57" s="46">
        <v>45439</v>
      </c>
      <c r="BV57" s="46">
        <v>28180</v>
      </c>
      <c r="BW57" s="46">
        <v>47347</v>
      </c>
      <c r="BX57" s="46">
        <v>0</v>
      </c>
      <c r="BY57" s="46">
        <v>0</v>
      </c>
      <c r="BZ57" s="46">
        <v>34306</v>
      </c>
      <c r="CA57" s="46">
        <v>0</v>
      </c>
      <c r="CB57" s="46">
        <v>3282293</v>
      </c>
      <c r="CC57" s="46">
        <v>25288</v>
      </c>
      <c r="CD57" s="46">
        <v>0</v>
      </c>
      <c r="CE57" s="46">
        <v>6907</v>
      </c>
      <c r="CF57" s="46">
        <v>0</v>
      </c>
      <c r="CG57" s="46">
        <v>15425</v>
      </c>
      <c r="CH57" s="46">
        <v>28480</v>
      </c>
      <c r="CI57" s="46">
        <v>0</v>
      </c>
      <c r="CJ57" s="46">
        <v>46786</v>
      </c>
      <c r="CK57" s="46">
        <v>172382</v>
      </c>
      <c r="CL57" s="46">
        <v>147877</v>
      </c>
      <c r="CM57" s="46">
        <v>73405</v>
      </c>
      <c r="CN57" s="46">
        <v>3343175</v>
      </c>
      <c r="CO57" s="46">
        <v>344230</v>
      </c>
      <c r="CP57" s="46">
        <v>0</v>
      </c>
      <c r="CQ57" s="46">
        <v>50408</v>
      </c>
      <c r="CR57" s="46">
        <v>34815</v>
      </c>
      <c r="CS57" s="46">
        <v>37305</v>
      </c>
      <c r="CT57" s="46">
        <v>13035</v>
      </c>
      <c r="CU57" s="46">
        <v>10243</v>
      </c>
      <c r="CV57" s="46">
        <v>18971</v>
      </c>
      <c r="CW57" s="46">
        <v>60178</v>
      </c>
      <c r="CX57" s="46">
        <v>0</v>
      </c>
      <c r="CY57" s="46">
        <v>0</v>
      </c>
      <c r="CZ57" s="46">
        <v>78560</v>
      </c>
      <c r="DA57" s="46">
        <v>13836</v>
      </c>
      <c r="DB57" s="46">
        <v>36688</v>
      </c>
      <c r="DC57" s="46">
        <v>61080</v>
      </c>
      <c r="DD57" s="46">
        <v>0</v>
      </c>
      <c r="DE57" s="46">
        <v>28121</v>
      </c>
      <c r="DF57" s="46">
        <v>1846453</v>
      </c>
      <c r="DG57" s="46">
        <v>0</v>
      </c>
      <c r="DH57" s="46">
        <v>0</v>
      </c>
      <c r="DI57" s="46">
        <v>53127</v>
      </c>
      <c r="DJ57" s="46">
        <v>15299</v>
      </c>
      <c r="DK57" s="46">
        <v>33929</v>
      </c>
      <c r="DL57" s="46">
        <v>61994</v>
      </c>
      <c r="DM57" s="46">
        <v>24858</v>
      </c>
      <c r="DN57" s="46">
        <v>64362</v>
      </c>
      <c r="DO57" s="46">
        <v>40948</v>
      </c>
      <c r="DP57" s="46">
        <v>12491</v>
      </c>
      <c r="DQ57" s="46">
        <v>28815</v>
      </c>
      <c r="DR57" s="46">
        <v>37556</v>
      </c>
      <c r="DS57" s="46">
        <v>0</v>
      </c>
      <c r="DT57" s="46">
        <v>532</v>
      </c>
      <c r="DU57" s="46">
        <v>29769</v>
      </c>
      <c r="DV57" s="46">
        <v>27383</v>
      </c>
      <c r="DW57" s="46">
        <v>39527</v>
      </c>
      <c r="DX57" s="46">
        <v>15498</v>
      </c>
      <c r="DY57" s="46">
        <v>0</v>
      </c>
      <c r="DZ57" s="46">
        <v>37573</v>
      </c>
      <c r="EA57" s="46">
        <v>6370</v>
      </c>
      <c r="EB57" s="46">
        <v>30728</v>
      </c>
      <c r="EC57" s="46">
        <v>13315</v>
      </c>
      <c r="ED57" s="46">
        <v>98440</v>
      </c>
      <c r="EE57" s="46">
        <v>0</v>
      </c>
      <c r="EF57" s="46">
        <v>19796</v>
      </c>
      <c r="EG57" s="46">
        <v>18160</v>
      </c>
      <c r="EH57" s="46">
        <v>17505</v>
      </c>
      <c r="EI57" s="46">
        <v>192383</v>
      </c>
      <c r="EJ57" s="46">
        <v>325808</v>
      </c>
      <c r="EK57" s="46">
        <v>33783</v>
      </c>
      <c r="EL57" s="46">
        <v>35772</v>
      </c>
      <c r="EM57" s="46">
        <v>0</v>
      </c>
      <c r="EN57" s="46">
        <v>48879</v>
      </c>
      <c r="EO57" s="46">
        <v>16844</v>
      </c>
      <c r="EP57" s="46">
        <v>31771</v>
      </c>
      <c r="EQ57" s="46">
        <v>27564</v>
      </c>
      <c r="ER57" s="46">
        <v>56660</v>
      </c>
      <c r="ES57" s="46">
        <v>0</v>
      </c>
      <c r="ET57" s="46">
        <v>0</v>
      </c>
      <c r="EU57" s="46">
        <v>31487</v>
      </c>
      <c r="EV57" s="46">
        <v>0</v>
      </c>
      <c r="EW57" s="46">
        <v>39917</v>
      </c>
      <c r="EX57" s="46">
        <v>7391</v>
      </c>
      <c r="EY57" s="46">
        <v>145108</v>
      </c>
      <c r="EZ57" s="46">
        <v>9859</v>
      </c>
      <c r="FA57" s="46">
        <v>76704</v>
      </c>
      <c r="FB57" s="46">
        <v>0</v>
      </c>
      <c r="FC57" s="46">
        <v>40648</v>
      </c>
      <c r="FD57" s="46">
        <v>39396</v>
      </c>
      <c r="FE57" s="46">
        <v>14935</v>
      </c>
      <c r="FF57" s="46">
        <v>16159</v>
      </c>
      <c r="FG57" s="46">
        <v>4148</v>
      </c>
      <c r="FH57" s="46">
        <v>14948</v>
      </c>
      <c r="FI57" s="46">
        <v>43360</v>
      </c>
      <c r="FJ57" s="46">
        <v>54126</v>
      </c>
      <c r="FK57" s="46">
        <v>48361</v>
      </c>
      <c r="FL57" s="46">
        <v>279025</v>
      </c>
      <c r="FM57" s="46">
        <v>228835</v>
      </c>
      <c r="FN57" s="46">
        <v>161585</v>
      </c>
      <c r="FO57" s="46">
        <v>145622</v>
      </c>
      <c r="FP57" s="46">
        <v>5975</v>
      </c>
      <c r="FQ57" s="46">
        <v>28609</v>
      </c>
      <c r="FR57" s="46">
        <v>703</v>
      </c>
      <c r="FS57" s="46">
        <v>0</v>
      </c>
      <c r="FT57" s="46">
        <v>16088</v>
      </c>
      <c r="FU57" s="46">
        <v>1960</v>
      </c>
      <c r="FV57" s="46">
        <v>14932</v>
      </c>
      <c r="FW57" s="46">
        <v>12924</v>
      </c>
      <c r="FX57" s="46">
        <v>9218</v>
      </c>
      <c r="FY57" s="7">
        <v>198335</v>
      </c>
      <c r="FZ57" s="7">
        <f t="shared" si="17"/>
        <v>30614508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35">
      <c r="A58" s="6" t="s">
        <v>516</v>
      </c>
      <c r="B58" s="70" t="s">
        <v>517</v>
      </c>
      <c r="C58" s="7">
        <v>650236.13</v>
      </c>
      <c r="D58" s="7">
        <v>1823555.24</v>
      </c>
      <c r="E58" s="7">
        <v>686977.77</v>
      </c>
      <c r="F58" s="7">
        <v>1150602.08</v>
      </c>
      <c r="G58" s="7">
        <v>54145.84</v>
      </c>
      <c r="H58" s="7">
        <v>33841.18</v>
      </c>
      <c r="I58" s="7">
        <v>688910.45</v>
      </c>
      <c r="J58" s="7">
        <v>91855.34</v>
      </c>
      <c r="K58" s="7">
        <v>0</v>
      </c>
      <c r="L58" s="7">
        <v>67199.03</v>
      </c>
      <c r="M58" s="7">
        <v>86053.46</v>
      </c>
      <c r="N58" s="7">
        <v>2401275.83</v>
      </c>
      <c r="O58" s="7">
        <v>194345.46</v>
      </c>
      <c r="P58" s="7">
        <v>8218.65</v>
      </c>
      <c r="Q58" s="7">
        <v>5216401.66</v>
      </c>
      <c r="R58" s="7">
        <v>40125.589999999997</v>
      </c>
      <c r="S58" s="7">
        <v>28523.35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1086301.99</v>
      </c>
      <c r="AB58" s="7">
        <v>729519.41</v>
      </c>
      <c r="AC58" s="7">
        <v>10635.9</v>
      </c>
      <c r="AD58" s="7">
        <v>14019.97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63331.23</v>
      </c>
      <c r="AP58" s="7">
        <v>6926366.0700000003</v>
      </c>
      <c r="AQ58" s="7">
        <v>0</v>
      </c>
      <c r="AR58" s="7">
        <v>1080488.3899999999</v>
      </c>
      <c r="AS58" s="7">
        <v>554997.92000000004</v>
      </c>
      <c r="AT58" s="7">
        <v>15953.73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494565.99</v>
      </c>
      <c r="BA58" s="7">
        <v>92338.31</v>
      </c>
      <c r="BB58" s="7">
        <v>115059.42</v>
      </c>
      <c r="BC58" s="7">
        <v>629447.81999999995</v>
      </c>
      <c r="BD58" s="7">
        <v>34807.879999999997</v>
      </c>
      <c r="BE58" s="7">
        <v>0</v>
      </c>
      <c r="BF58" s="7">
        <v>244621.86</v>
      </c>
      <c r="BG58" s="7">
        <v>32390.91</v>
      </c>
      <c r="BH58" s="7">
        <v>0</v>
      </c>
      <c r="BI58" s="7">
        <v>8702.1</v>
      </c>
      <c r="BJ58" s="7">
        <v>43509.42</v>
      </c>
      <c r="BK58" s="7">
        <v>318589.39</v>
      </c>
      <c r="BL58" s="7">
        <v>0</v>
      </c>
      <c r="BM58" s="7">
        <v>0</v>
      </c>
      <c r="BN58" s="7">
        <v>9668.7199999999993</v>
      </c>
      <c r="BO58" s="7">
        <v>0</v>
      </c>
      <c r="BP58" s="7">
        <v>0</v>
      </c>
      <c r="BQ58" s="7">
        <v>584971.98</v>
      </c>
      <c r="BR58" s="7">
        <v>359684.96</v>
      </c>
      <c r="BS58" s="7">
        <v>88954.559999999998</v>
      </c>
      <c r="BT58" s="7">
        <v>0</v>
      </c>
      <c r="BU58" s="7">
        <v>20304.900000000001</v>
      </c>
      <c r="BV58" s="7">
        <v>39159.25</v>
      </c>
      <c r="BW58" s="7">
        <v>72033.929999999993</v>
      </c>
      <c r="BX58" s="7">
        <v>0</v>
      </c>
      <c r="BY58" s="7">
        <v>0</v>
      </c>
      <c r="BZ58" s="7">
        <v>0</v>
      </c>
      <c r="CA58" s="7">
        <v>0</v>
      </c>
      <c r="CB58" s="7">
        <v>1419394.24</v>
      </c>
      <c r="CC58" s="7">
        <v>0</v>
      </c>
      <c r="CD58" s="7">
        <v>0</v>
      </c>
      <c r="CE58" s="7">
        <v>0</v>
      </c>
      <c r="CF58" s="7">
        <v>0</v>
      </c>
      <c r="CG58" s="7">
        <v>8218.61</v>
      </c>
      <c r="CH58" s="7">
        <v>0</v>
      </c>
      <c r="CI58" s="7">
        <v>38675.879999999997</v>
      </c>
      <c r="CJ58" s="7">
        <v>82186.179999999993</v>
      </c>
      <c r="CK58" s="7">
        <v>77834.850000000006</v>
      </c>
      <c r="CL58" s="7">
        <v>13053.07</v>
      </c>
      <c r="CM58" s="7">
        <v>0</v>
      </c>
      <c r="CN58" s="7">
        <v>599473.56000000006</v>
      </c>
      <c r="CO58" s="7">
        <v>208364.79</v>
      </c>
      <c r="CP58" s="7">
        <v>71066.95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>
        <v>10152.370000000001</v>
      </c>
      <c r="CY58" s="7">
        <v>0</v>
      </c>
      <c r="CZ58" s="7">
        <v>16920.59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297319.15000000002</v>
      </c>
      <c r="DG58" s="7">
        <v>0</v>
      </c>
      <c r="DH58" s="7">
        <v>54629.69</v>
      </c>
      <c r="DI58" s="7">
        <v>28523.39</v>
      </c>
      <c r="DJ58" s="7">
        <v>0</v>
      </c>
      <c r="DK58" s="7">
        <v>11602.64</v>
      </c>
      <c r="DL58" s="7">
        <v>152286.07</v>
      </c>
      <c r="DM58" s="7">
        <v>0</v>
      </c>
      <c r="DN58" s="7">
        <v>33357.93</v>
      </c>
      <c r="DO58" s="7">
        <v>267828.90000000002</v>
      </c>
      <c r="DP58" s="7">
        <v>0</v>
      </c>
      <c r="DQ58" s="7">
        <v>31907.34</v>
      </c>
      <c r="DR58" s="7">
        <v>12569.66</v>
      </c>
      <c r="DS58" s="7">
        <v>14020.01</v>
      </c>
      <c r="DT58" s="7">
        <v>0</v>
      </c>
      <c r="DU58" s="7">
        <v>0</v>
      </c>
      <c r="DV58" s="7">
        <v>0</v>
      </c>
      <c r="DW58" s="7">
        <v>0</v>
      </c>
      <c r="DX58" s="7">
        <v>0</v>
      </c>
      <c r="DY58" s="7">
        <v>0</v>
      </c>
      <c r="DZ58" s="7">
        <v>0</v>
      </c>
      <c r="EA58" s="7">
        <v>14020.01</v>
      </c>
      <c r="EB58" s="7">
        <v>34324.75</v>
      </c>
      <c r="EC58" s="7">
        <v>0</v>
      </c>
      <c r="ED58" s="7">
        <v>28039.78</v>
      </c>
      <c r="EE58" s="7">
        <v>0</v>
      </c>
      <c r="EF58" s="7">
        <v>31907.58</v>
      </c>
      <c r="EG58" s="7">
        <v>21755.21</v>
      </c>
      <c r="EH58" s="7">
        <v>0</v>
      </c>
      <c r="EI58" s="7">
        <v>205464.13</v>
      </c>
      <c r="EJ58" s="7">
        <v>112642.97</v>
      </c>
      <c r="EK58" s="7">
        <v>7735.16</v>
      </c>
      <c r="EL58" s="7">
        <v>0</v>
      </c>
      <c r="EM58" s="7">
        <v>0</v>
      </c>
      <c r="EN58" s="7">
        <v>0</v>
      </c>
      <c r="EO58" s="7">
        <v>0</v>
      </c>
      <c r="EP58" s="7">
        <v>7735.16</v>
      </c>
      <c r="EQ58" s="7">
        <v>81702.45</v>
      </c>
      <c r="ER58" s="7">
        <v>8218.65</v>
      </c>
      <c r="ES58" s="7">
        <v>0</v>
      </c>
      <c r="ET58" s="7">
        <v>0</v>
      </c>
      <c r="EU58" s="7">
        <v>46894.45</v>
      </c>
      <c r="EV58" s="7">
        <v>0</v>
      </c>
      <c r="EW58" s="7">
        <v>27556.29</v>
      </c>
      <c r="EX58" s="7">
        <v>0</v>
      </c>
      <c r="EY58" s="7">
        <v>7735.04</v>
      </c>
      <c r="EZ58" s="7">
        <v>0</v>
      </c>
      <c r="FA58" s="7">
        <v>313274.64</v>
      </c>
      <c r="FB58" s="7">
        <v>0</v>
      </c>
      <c r="FC58" s="7">
        <v>16920.310000000001</v>
      </c>
      <c r="FD58" s="7">
        <v>0</v>
      </c>
      <c r="FE58" s="7">
        <v>7735.12</v>
      </c>
      <c r="FF58" s="7">
        <v>0</v>
      </c>
      <c r="FG58" s="7">
        <v>0</v>
      </c>
      <c r="FH58" s="7">
        <v>0</v>
      </c>
      <c r="FI58" s="7">
        <v>84602.55</v>
      </c>
      <c r="FJ58" s="7">
        <v>39158.89</v>
      </c>
      <c r="FK58" s="7">
        <v>130529.86</v>
      </c>
      <c r="FL58" s="7">
        <v>80252.14</v>
      </c>
      <c r="FM58" s="7">
        <v>44477.04</v>
      </c>
      <c r="FN58" s="7">
        <v>1598271.54</v>
      </c>
      <c r="FO58" s="7">
        <v>26589.27</v>
      </c>
      <c r="FP58" s="7">
        <v>149868.57999999999</v>
      </c>
      <c r="FQ58" s="7">
        <v>28040.02</v>
      </c>
      <c r="FR58" s="7">
        <v>0</v>
      </c>
      <c r="FS58" s="7">
        <v>0</v>
      </c>
      <c r="FT58" s="7">
        <v>0</v>
      </c>
      <c r="FU58" s="7">
        <v>67682.600000000006</v>
      </c>
      <c r="FV58" s="7">
        <v>48344.68</v>
      </c>
      <c r="FW58" s="7">
        <v>0</v>
      </c>
      <c r="FX58" s="7">
        <v>0</v>
      </c>
      <c r="FY58" s="7">
        <v>702987.98</v>
      </c>
      <c r="FZ58" s="7">
        <f t="shared" si="17"/>
        <v>34316545.789999992</v>
      </c>
      <c r="GA58" s="7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35">
      <c r="A59" s="6" t="s">
        <v>518</v>
      </c>
      <c r="B59" s="70" t="s">
        <v>519</v>
      </c>
      <c r="C59" s="7">
        <v>2690629.83</v>
      </c>
      <c r="D59" s="7">
        <v>15433782.880000001</v>
      </c>
      <c r="E59" s="7">
        <v>2778137.62</v>
      </c>
      <c r="F59" s="7">
        <v>8951551.8000000007</v>
      </c>
      <c r="G59" s="7">
        <v>618058.42999999993</v>
      </c>
      <c r="H59" s="7">
        <v>731176.61</v>
      </c>
      <c r="I59" s="7">
        <v>3588368.7800000003</v>
      </c>
      <c r="J59" s="7">
        <v>794071.40999999992</v>
      </c>
      <c r="K59" s="7">
        <v>52485.71</v>
      </c>
      <c r="L59" s="7">
        <v>1454186.99</v>
      </c>
      <c r="M59" s="7">
        <v>485483.11</v>
      </c>
      <c r="N59" s="7">
        <v>25554146.369999997</v>
      </c>
      <c r="O59" s="7">
        <v>6089911.5999999996</v>
      </c>
      <c r="P59" s="7">
        <v>172255.84</v>
      </c>
      <c r="Q59" s="7">
        <v>16829677.649999999</v>
      </c>
      <c r="R59" s="7">
        <v>2440201.2599999998</v>
      </c>
      <c r="S59" s="7">
        <v>603010.38</v>
      </c>
      <c r="T59" s="7">
        <v>53367.53</v>
      </c>
      <c r="U59" s="7">
        <v>30402.6</v>
      </c>
      <c r="V59" s="7">
        <v>130332.47</v>
      </c>
      <c r="W59" s="7">
        <v>26242.86</v>
      </c>
      <c r="X59" s="7">
        <v>11041.56</v>
      </c>
      <c r="Y59" s="7">
        <v>393719.47</v>
      </c>
      <c r="Z59" s="7">
        <v>62166.23</v>
      </c>
      <c r="AA59" s="7">
        <v>13698132.26</v>
      </c>
      <c r="AB59" s="7">
        <v>12919492.01</v>
      </c>
      <c r="AC59" s="7">
        <v>432115.57999999996</v>
      </c>
      <c r="AD59" s="7">
        <v>530684.40999999992</v>
      </c>
      <c r="AE59" s="7">
        <v>45603.9</v>
      </c>
      <c r="AF59" s="7">
        <v>75527.26999999999</v>
      </c>
      <c r="AG59" s="7">
        <v>228019.48</v>
      </c>
      <c r="AH59" s="7">
        <v>301706.49</v>
      </c>
      <c r="AI59" s="7">
        <v>89290.91</v>
      </c>
      <c r="AJ59" s="7">
        <v>62166.23</v>
      </c>
      <c r="AK59" s="7">
        <v>64006.49</v>
      </c>
      <c r="AL59" s="7">
        <v>28083.119999999999</v>
      </c>
      <c r="AM59" s="7">
        <v>155214.28</v>
      </c>
      <c r="AN59" s="7">
        <v>122971.43</v>
      </c>
      <c r="AO59" s="7">
        <v>2120111.65</v>
      </c>
      <c r="AP59" s="7">
        <v>37100405.909999996</v>
      </c>
      <c r="AQ59" s="7">
        <v>148332.47</v>
      </c>
      <c r="AR59" s="7">
        <v>26436013.880000003</v>
      </c>
      <c r="AS59" s="7">
        <v>2546170.08</v>
      </c>
      <c r="AT59" s="7">
        <v>1058493.49</v>
      </c>
      <c r="AU59" s="7">
        <v>163054.53999999998</v>
      </c>
      <c r="AV59" s="7">
        <v>121131.17</v>
      </c>
      <c r="AW59" s="7">
        <v>137290.91</v>
      </c>
      <c r="AX59" s="7">
        <v>49284.41</v>
      </c>
      <c r="AY59" s="7">
        <v>138651.95000000001</v>
      </c>
      <c r="AZ59" s="7">
        <v>6049023.29</v>
      </c>
      <c r="BA59" s="7">
        <v>4104599.93</v>
      </c>
      <c r="BB59" s="7">
        <v>5189603.82</v>
      </c>
      <c r="BC59" s="7">
        <v>9442785.5599999987</v>
      </c>
      <c r="BD59" s="7">
        <v>1388512.97</v>
      </c>
      <c r="BE59" s="7">
        <v>394351.94</v>
      </c>
      <c r="BF59" s="7">
        <v>7670194.6900000004</v>
      </c>
      <c r="BG59" s="7">
        <v>444115.57999999996</v>
      </c>
      <c r="BH59" s="7">
        <v>151054.53999999998</v>
      </c>
      <c r="BI59" s="7">
        <v>151533.76000000001</v>
      </c>
      <c r="BJ59" s="7">
        <v>2233612.9500000002</v>
      </c>
      <c r="BK59" s="7">
        <v>10351469.969999999</v>
      </c>
      <c r="BL59" s="7">
        <v>36402.6</v>
      </c>
      <c r="BM59" s="7">
        <v>193936.36</v>
      </c>
      <c r="BN59" s="7">
        <v>1681497.38</v>
      </c>
      <c r="BO59" s="7">
        <v>741585.7</v>
      </c>
      <c r="BP59" s="7">
        <v>66325.97</v>
      </c>
      <c r="BQ59" s="7">
        <v>2274903.8600000003</v>
      </c>
      <c r="BR59" s="7">
        <v>1741516.85</v>
      </c>
      <c r="BS59" s="7">
        <v>450038.95</v>
      </c>
      <c r="BT59" s="7">
        <v>152012.97999999998</v>
      </c>
      <c r="BU59" s="7">
        <v>179616.88</v>
      </c>
      <c r="BV59" s="7">
        <v>532448.04</v>
      </c>
      <c r="BW59" s="7">
        <v>503809.08</v>
      </c>
      <c r="BX59" s="7">
        <v>30402.6</v>
      </c>
      <c r="BY59" s="7">
        <v>271303.89</v>
      </c>
      <c r="BZ59" s="7">
        <v>108249.35</v>
      </c>
      <c r="CA59" s="7">
        <v>70006.489999999991</v>
      </c>
      <c r="CB59" s="7">
        <v>31712686.510000002</v>
      </c>
      <c r="CC59" s="7">
        <v>74166.23000000001</v>
      </c>
      <c r="CD59" s="7">
        <v>9201.2999999999993</v>
      </c>
      <c r="CE59" s="7">
        <v>105929.87</v>
      </c>
      <c r="CF59" s="7">
        <v>43763.64</v>
      </c>
      <c r="CG59" s="7">
        <v>73207.790000000008</v>
      </c>
      <c r="CH59" s="7">
        <v>39603.9</v>
      </c>
      <c r="CI59" s="7">
        <v>387872.72</v>
      </c>
      <c r="CJ59" s="7">
        <v>445802.59</v>
      </c>
      <c r="CK59" s="7">
        <v>2520194.77</v>
      </c>
      <c r="CL59" s="7">
        <v>681566.22</v>
      </c>
      <c r="CM59" s="7">
        <v>323789.59999999998</v>
      </c>
      <c r="CN59" s="7">
        <v>10270632.32</v>
      </c>
      <c r="CO59" s="7">
        <v>6341816.7799999993</v>
      </c>
      <c r="CP59" s="7">
        <v>319706.49</v>
      </c>
      <c r="CQ59" s="7">
        <v>461962.33</v>
      </c>
      <c r="CR59" s="7">
        <v>108172.72</v>
      </c>
      <c r="CS59" s="7">
        <v>110012.98</v>
      </c>
      <c r="CT59" s="7">
        <v>64006.49</v>
      </c>
      <c r="CU59" s="7">
        <v>82409.09</v>
      </c>
      <c r="CV59" s="7">
        <v>11520.779999999999</v>
      </c>
      <c r="CW59" s="7">
        <v>127054.54</v>
      </c>
      <c r="CX59" s="7">
        <v>354671.42000000004</v>
      </c>
      <c r="CY59" s="7">
        <v>23041.559999999998</v>
      </c>
      <c r="CZ59" s="7">
        <v>1204966.22</v>
      </c>
      <c r="DA59" s="7">
        <v>88409.09</v>
      </c>
      <c r="DB59" s="7">
        <v>149214.28</v>
      </c>
      <c r="DC59" s="7">
        <v>75048.05</v>
      </c>
      <c r="DD59" s="7">
        <v>95846.75</v>
      </c>
      <c r="DE59" s="7">
        <v>106332.47</v>
      </c>
      <c r="DF59" s="7">
        <v>11026806.32</v>
      </c>
      <c r="DG59" s="7">
        <v>39124.67</v>
      </c>
      <c r="DH59" s="7">
        <v>980167.52</v>
      </c>
      <c r="DI59" s="7">
        <v>1436186.99</v>
      </c>
      <c r="DJ59" s="7">
        <v>277303.89</v>
      </c>
      <c r="DK59" s="7">
        <v>254338.96</v>
      </c>
      <c r="DL59" s="7">
        <v>2895473.9699999997</v>
      </c>
      <c r="DM59" s="7">
        <v>130332.47</v>
      </c>
      <c r="DN59" s="7">
        <v>596128.56000000006</v>
      </c>
      <c r="DO59" s="7">
        <v>1240276.6000000001</v>
      </c>
      <c r="DP59" s="7">
        <v>115610.39</v>
      </c>
      <c r="DQ59" s="7">
        <v>279067.53000000003</v>
      </c>
      <c r="DR59" s="7">
        <v>647349.34000000008</v>
      </c>
      <c r="DS59" s="7">
        <v>313629.86</v>
      </c>
      <c r="DT59" s="7">
        <v>46485.71</v>
      </c>
      <c r="DU59" s="7">
        <v>126651.95</v>
      </c>
      <c r="DV59" s="7">
        <v>65367.53</v>
      </c>
      <c r="DW59" s="7">
        <v>80568.83</v>
      </c>
      <c r="DX59" s="7">
        <v>69527.26999999999</v>
      </c>
      <c r="DY59" s="7">
        <v>115131.17</v>
      </c>
      <c r="DZ59" s="7">
        <v>353463.63</v>
      </c>
      <c r="EA59" s="7">
        <v>228422.07</v>
      </c>
      <c r="EB59" s="7">
        <v>268984.41000000003</v>
      </c>
      <c r="EC59" s="7">
        <v>154332.47</v>
      </c>
      <c r="ED59" s="7">
        <v>631898.68999999994</v>
      </c>
      <c r="EE59" s="7">
        <v>100409.09</v>
      </c>
      <c r="EF59" s="7">
        <v>759029.86</v>
      </c>
      <c r="EG59" s="7">
        <v>102249.35</v>
      </c>
      <c r="EH59" s="7">
        <v>92089.61</v>
      </c>
      <c r="EI59" s="7">
        <v>7574960.9299999997</v>
      </c>
      <c r="EJ59" s="7">
        <v>5183968.75</v>
      </c>
      <c r="EK59" s="7">
        <v>277706.49</v>
      </c>
      <c r="EL59" s="7">
        <v>262102.59</v>
      </c>
      <c r="EM59" s="7">
        <v>104492.21</v>
      </c>
      <c r="EN59" s="7">
        <v>493323.37</v>
      </c>
      <c r="EO59" s="7">
        <v>67207.790000000008</v>
      </c>
      <c r="EP59" s="7">
        <v>126172.72</v>
      </c>
      <c r="EQ59" s="7">
        <v>1204659.72</v>
      </c>
      <c r="ER59" s="7">
        <v>79610.39</v>
      </c>
      <c r="ES59" s="7">
        <v>47444.160000000003</v>
      </c>
      <c r="ET59" s="7">
        <v>84325.97</v>
      </c>
      <c r="EU59" s="7">
        <v>212262.33</v>
      </c>
      <c r="EV59" s="7">
        <v>53444.160000000003</v>
      </c>
      <c r="EW59" s="7">
        <v>237220.78</v>
      </c>
      <c r="EX59" s="7">
        <v>67687.010000000009</v>
      </c>
      <c r="EY59" s="7">
        <v>410435.06</v>
      </c>
      <c r="EZ59" s="7">
        <v>72325.97</v>
      </c>
      <c r="FA59" s="7">
        <v>1300199.98</v>
      </c>
      <c r="FB59" s="7">
        <v>200492.21000000002</v>
      </c>
      <c r="FC59" s="7">
        <v>726135.05</v>
      </c>
      <c r="FD59" s="7">
        <v>258422.07</v>
      </c>
      <c r="FE59" s="7">
        <v>27603.9</v>
      </c>
      <c r="FF59" s="7">
        <v>100888.31</v>
      </c>
      <c r="FG59" s="7">
        <v>76964.929999999993</v>
      </c>
      <c r="FH59" s="7">
        <v>27603.9</v>
      </c>
      <c r="FI59" s="7">
        <v>866148.04</v>
      </c>
      <c r="FJ59" s="7">
        <v>597815.57000000007</v>
      </c>
      <c r="FK59" s="7">
        <v>776703.88</v>
      </c>
      <c r="FL59" s="7">
        <v>2864073.98</v>
      </c>
      <c r="FM59" s="7">
        <v>1556455.8199999998</v>
      </c>
      <c r="FN59" s="7">
        <v>9177769.9699999988</v>
      </c>
      <c r="FO59" s="7">
        <v>454677.91</v>
      </c>
      <c r="FP59" s="7">
        <v>949438.95</v>
      </c>
      <c r="FQ59" s="7">
        <v>390671.42000000004</v>
      </c>
      <c r="FR59" s="7">
        <v>101367.53</v>
      </c>
      <c r="FS59" s="7">
        <v>44645.45</v>
      </c>
      <c r="FT59" s="7">
        <v>24881.82</v>
      </c>
      <c r="FU59" s="7">
        <v>446837.66</v>
      </c>
      <c r="FV59" s="7">
        <v>282748.05</v>
      </c>
      <c r="FW59" s="7">
        <v>45603.9</v>
      </c>
      <c r="FX59" s="7">
        <v>5520.78</v>
      </c>
      <c r="FY59" s="7">
        <v>3530081.03</v>
      </c>
      <c r="FZ59" s="7">
        <f t="shared" si="17"/>
        <v>366583400.01000005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35">
      <c r="A60" s="6" t="s">
        <v>520</v>
      </c>
      <c r="B60" s="70" t="s">
        <v>521</v>
      </c>
      <c r="C60" s="7">
        <v>72960</v>
      </c>
      <c r="D60" s="7">
        <v>363896</v>
      </c>
      <c r="E60" s="7">
        <v>57021</v>
      </c>
      <c r="F60" s="7">
        <v>240269</v>
      </c>
      <c r="G60" s="7">
        <v>28019.55</v>
      </c>
      <c r="H60" s="7">
        <v>20218.36</v>
      </c>
      <c r="I60" s="7">
        <v>79344</v>
      </c>
      <c r="J60" s="7">
        <v>38201.040000000001</v>
      </c>
      <c r="K60" s="7">
        <v>5146.74</v>
      </c>
      <c r="L60" s="7">
        <v>40761.64</v>
      </c>
      <c r="M60" s="7">
        <v>27244.01</v>
      </c>
      <c r="N60" s="7">
        <v>545034</v>
      </c>
      <c r="O60" s="7">
        <v>137779</v>
      </c>
      <c r="P60" s="7">
        <v>6148.97</v>
      </c>
      <c r="Q60" s="7">
        <v>407047</v>
      </c>
      <c r="R60" s="7">
        <v>109966.09</v>
      </c>
      <c r="S60" s="7">
        <v>27131.16</v>
      </c>
      <c r="T60" s="7">
        <v>4114.28</v>
      </c>
      <c r="U60" s="7">
        <v>1378.96</v>
      </c>
      <c r="V60" s="7">
        <v>6894.81</v>
      </c>
      <c r="W60" s="7">
        <v>8160.75</v>
      </c>
      <c r="X60" s="7">
        <v>700.78</v>
      </c>
      <c r="Y60" s="7">
        <v>18640.23</v>
      </c>
      <c r="Z60" s="7">
        <v>5221.97</v>
      </c>
      <c r="AA60" s="7">
        <v>337985</v>
      </c>
      <c r="AB60" s="7">
        <v>294898</v>
      </c>
      <c r="AC60" s="7">
        <v>16906.52</v>
      </c>
      <c r="AD60" s="7">
        <v>22713.32</v>
      </c>
      <c r="AE60" s="7">
        <v>1822.55</v>
      </c>
      <c r="AF60" s="7">
        <v>2895.64</v>
      </c>
      <c r="AG60" s="7">
        <v>16336.29</v>
      </c>
      <c r="AH60" s="7">
        <v>17744.16</v>
      </c>
      <c r="AI60" s="7">
        <v>7413.53</v>
      </c>
      <c r="AJ60" s="7">
        <v>3381.61</v>
      </c>
      <c r="AK60" s="7">
        <v>3474.51</v>
      </c>
      <c r="AL60" s="7">
        <v>5611.24</v>
      </c>
      <c r="AM60" s="7">
        <v>7706.7</v>
      </c>
      <c r="AN60" s="7">
        <v>7751.12</v>
      </c>
      <c r="AO60" s="7">
        <v>73938.429999999993</v>
      </c>
      <c r="AP60" s="7">
        <v>917435.3</v>
      </c>
      <c r="AQ60" s="7">
        <v>4262.5</v>
      </c>
      <c r="AR60" s="7">
        <v>644279</v>
      </c>
      <c r="AS60" s="7">
        <v>67553</v>
      </c>
      <c r="AT60" s="7">
        <v>47957.32</v>
      </c>
      <c r="AU60" s="7">
        <v>5825.34</v>
      </c>
      <c r="AV60" s="7">
        <v>6325.96</v>
      </c>
      <c r="AW60" s="7">
        <v>5380.92</v>
      </c>
      <c r="AX60" s="7">
        <v>1277.49</v>
      </c>
      <c r="AY60" s="7">
        <v>8408.9</v>
      </c>
      <c r="AZ60" s="7">
        <v>128785</v>
      </c>
      <c r="BA60" s="7">
        <v>97499</v>
      </c>
      <c r="BB60" s="7">
        <v>81985</v>
      </c>
      <c r="BC60" s="7">
        <v>236484</v>
      </c>
      <c r="BD60" s="7">
        <v>58571.7</v>
      </c>
      <c r="BE60" s="7">
        <v>22382.57</v>
      </c>
      <c r="BF60" s="7">
        <v>276650</v>
      </c>
      <c r="BG60" s="7">
        <v>19093.599999999999</v>
      </c>
      <c r="BH60" s="7">
        <v>11668.31</v>
      </c>
      <c r="BI60" s="7">
        <v>5226.63</v>
      </c>
      <c r="BJ60" s="7">
        <v>95023.2</v>
      </c>
      <c r="BK60" s="7">
        <v>268249</v>
      </c>
      <c r="BL60" s="7">
        <v>1427.2</v>
      </c>
      <c r="BM60" s="7">
        <v>7830.31</v>
      </c>
      <c r="BN60" s="7">
        <v>51271</v>
      </c>
      <c r="BO60" s="7">
        <v>26538.18</v>
      </c>
      <c r="BP60" s="7">
        <v>3708.99</v>
      </c>
      <c r="BQ60" s="7">
        <v>85942.8</v>
      </c>
      <c r="BR60" s="7">
        <v>73117.600000000006</v>
      </c>
      <c r="BS60" s="7">
        <v>17889.830000000002</v>
      </c>
      <c r="BT60" s="7">
        <v>9771.7000000000007</v>
      </c>
      <c r="BU60" s="7">
        <v>8890.01</v>
      </c>
      <c r="BV60" s="7">
        <v>27816.43</v>
      </c>
      <c r="BW60" s="7">
        <v>42270.8</v>
      </c>
      <c r="BX60" s="7">
        <v>1554.98</v>
      </c>
      <c r="BY60" s="7">
        <v>10616.14</v>
      </c>
      <c r="BZ60" s="7">
        <v>4841.67</v>
      </c>
      <c r="CA60" s="7">
        <v>3352.68</v>
      </c>
      <c r="CB60" s="7">
        <v>792009</v>
      </c>
      <c r="CC60" s="7">
        <v>4905.49</v>
      </c>
      <c r="CD60" s="7">
        <v>8997.17</v>
      </c>
      <c r="CE60" s="7">
        <v>2980.8</v>
      </c>
      <c r="CF60" s="7">
        <v>1992.88</v>
      </c>
      <c r="CG60" s="7">
        <v>3747.3</v>
      </c>
      <c r="CH60" s="7">
        <v>1873.65</v>
      </c>
      <c r="CI60" s="7">
        <v>13081.47</v>
      </c>
      <c r="CJ60" s="7">
        <v>16735.23</v>
      </c>
      <c r="CK60" s="7">
        <v>54764</v>
      </c>
      <c r="CL60" s="7">
        <v>21211.02</v>
      </c>
      <c r="CM60" s="7">
        <v>11688.05</v>
      </c>
      <c r="CN60" s="7">
        <v>311035</v>
      </c>
      <c r="CO60" s="7">
        <v>156370</v>
      </c>
      <c r="CP60" s="7">
        <v>26685.42</v>
      </c>
      <c r="CQ60" s="7">
        <v>16523.87</v>
      </c>
      <c r="CR60" s="7">
        <v>5596.8</v>
      </c>
      <c r="CS60" s="7">
        <v>6507.39</v>
      </c>
      <c r="CT60" s="7">
        <v>2598.5100000000002</v>
      </c>
      <c r="CU60" s="7">
        <v>8972.64</v>
      </c>
      <c r="CV60" s="7">
        <v>587.75</v>
      </c>
      <c r="CW60" s="7">
        <v>3900.59</v>
      </c>
      <c r="CX60" s="7">
        <v>7988.55</v>
      </c>
      <c r="CY60" s="7">
        <v>613.19000000000005</v>
      </c>
      <c r="CZ60" s="7">
        <v>38013.18</v>
      </c>
      <c r="DA60" s="7">
        <v>4510.6499999999996</v>
      </c>
      <c r="DB60" s="7">
        <v>6592.49</v>
      </c>
      <c r="DC60" s="7">
        <v>4102.45</v>
      </c>
      <c r="DD60" s="7">
        <v>1746.8</v>
      </c>
      <c r="DE60" s="7">
        <v>3223.26</v>
      </c>
      <c r="DF60" s="7">
        <v>210114.94</v>
      </c>
      <c r="DG60" s="7">
        <v>1765.13</v>
      </c>
      <c r="DH60" s="7">
        <v>42389.91</v>
      </c>
      <c r="DI60" s="7">
        <v>42574.28</v>
      </c>
      <c r="DJ60" s="7">
        <v>11501.99</v>
      </c>
      <c r="DK60" s="7">
        <v>8812.5499999999993</v>
      </c>
      <c r="DL60" s="7">
        <v>88436.99</v>
      </c>
      <c r="DM60" s="7">
        <v>7051.61</v>
      </c>
      <c r="DN60" s="7">
        <v>23983.53</v>
      </c>
      <c r="DO60" s="7">
        <v>58518.64</v>
      </c>
      <c r="DP60" s="7">
        <v>3505.28</v>
      </c>
      <c r="DQ60" s="7">
        <v>14759.09</v>
      </c>
      <c r="DR60" s="7">
        <v>25854.55</v>
      </c>
      <c r="DS60" s="7">
        <v>12010.86</v>
      </c>
      <c r="DT60" s="7">
        <v>4019.92</v>
      </c>
      <c r="DU60" s="7">
        <v>7884.38</v>
      </c>
      <c r="DV60" s="7">
        <v>4328.59</v>
      </c>
      <c r="DW60" s="7">
        <v>5888.44</v>
      </c>
      <c r="DX60" s="7">
        <v>4655.16</v>
      </c>
      <c r="DY60" s="7">
        <v>9172.6</v>
      </c>
      <c r="DZ60" s="7">
        <v>18541.18</v>
      </c>
      <c r="EA60" s="7">
        <v>9866.42</v>
      </c>
      <c r="EB60" s="7">
        <v>10858.22</v>
      </c>
      <c r="EC60" s="7">
        <v>6327.16</v>
      </c>
      <c r="ED60" s="7">
        <v>33687.33</v>
      </c>
      <c r="EE60" s="7">
        <v>4566.3999999999996</v>
      </c>
      <c r="EF60" s="7">
        <v>33072.49</v>
      </c>
      <c r="EG60" s="7">
        <v>6035.79</v>
      </c>
      <c r="EH60" s="7">
        <v>5186.51</v>
      </c>
      <c r="EI60" s="7">
        <v>151275</v>
      </c>
      <c r="EJ60" s="7">
        <v>110787</v>
      </c>
      <c r="EK60" s="7">
        <v>21056.93</v>
      </c>
      <c r="EL60" s="7">
        <v>14460.43</v>
      </c>
      <c r="EM60" s="7">
        <v>6893.28</v>
      </c>
      <c r="EN60" s="7">
        <v>18766.080000000002</v>
      </c>
      <c r="EO60" s="7">
        <v>5518.34</v>
      </c>
      <c r="EP60" s="7">
        <v>9647.07</v>
      </c>
      <c r="EQ60" s="7">
        <v>43450.69</v>
      </c>
      <c r="ER60" s="7">
        <v>7375.9</v>
      </c>
      <c r="ES60" s="7">
        <v>4273.46</v>
      </c>
      <c r="ET60" s="7">
        <v>3511.67</v>
      </c>
      <c r="EU60" s="7">
        <v>11259.65</v>
      </c>
      <c r="EV60" s="7">
        <v>1268.5999999999999</v>
      </c>
      <c r="EW60" s="7">
        <v>22063.83</v>
      </c>
      <c r="EX60" s="7">
        <v>5316.25</v>
      </c>
      <c r="EY60" s="7">
        <v>16266.91</v>
      </c>
      <c r="EZ60" s="7">
        <v>2959.48</v>
      </c>
      <c r="FA60" s="7">
        <v>56402.27</v>
      </c>
      <c r="FB60" s="7">
        <v>5134.6099999999997</v>
      </c>
      <c r="FC60" s="7">
        <v>36430.43</v>
      </c>
      <c r="FD60" s="7">
        <v>8470.2199999999993</v>
      </c>
      <c r="FE60" s="7">
        <v>1567.05</v>
      </c>
      <c r="FF60" s="7">
        <v>4041.22</v>
      </c>
      <c r="FG60" s="7">
        <v>2551.27</v>
      </c>
      <c r="FH60" s="7">
        <v>1294.52</v>
      </c>
      <c r="FI60" s="7">
        <v>29652.36</v>
      </c>
      <c r="FJ60" s="7">
        <v>33660.800000000003</v>
      </c>
      <c r="FK60" s="7">
        <v>28229.33</v>
      </c>
      <c r="FL60" s="7">
        <v>87954</v>
      </c>
      <c r="FM60" s="7">
        <v>65650.460000000006</v>
      </c>
      <c r="FN60" s="7">
        <v>235486</v>
      </c>
      <c r="FO60" s="7">
        <v>19773.830000000002</v>
      </c>
      <c r="FP60" s="7">
        <v>25962.67</v>
      </c>
      <c r="FQ60" s="7">
        <v>16100.83</v>
      </c>
      <c r="FR60" s="7">
        <v>2884.73</v>
      </c>
      <c r="FS60" s="7">
        <v>2985.36</v>
      </c>
      <c r="FT60" s="7">
        <v>1140.48</v>
      </c>
      <c r="FU60" s="7">
        <v>17205.78</v>
      </c>
      <c r="FV60" s="7">
        <v>15144.35</v>
      </c>
      <c r="FW60" s="7">
        <v>2793.44</v>
      </c>
      <c r="FX60" s="7">
        <v>1090.1199999999999</v>
      </c>
      <c r="FY60" s="7">
        <v>218878</v>
      </c>
      <c r="FZ60" s="7">
        <f t="shared" si="17"/>
        <v>10090601.259999996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35">
      <c r="A61" s="6" t="s">
        <v>522</v>
      </c>
      <c r="B61" s="7" t="s">
        <v>523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145544.46</v>
      </c>
      <c r="BX61" s="7">
        <v>0</v>
      </c>
      <c r="BY61" s="7">
        <v>126903.89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213115.94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>
        <v>0</v>
      </c>
      <c r="CY61" s="7">
        <v>0</v>
      </c>
      <c r="CZ61" s="7">
        <v>206487.91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93286.26</v>
      </c>
      <c r="DG61" s="7">
        <v>0</v>
      </c>
      <c r="DH61" s="7">
        <v>46455.62</v>
      </c>
      <c r="DI61" s="7">
        <v>0</v>
      </c>
      <c r="DJ61" s="7">
        <v>0</v>
      </c>
      <c r="DK61" s="7">
        <v>0</v>
      </c>
      <c r="DL61" s="7">
        <v>0</v>
      </c>
      <c r="DM61" s="7">
        <v>61919.519999999997</v>
      </c>
      <c r="DN61" s="7">
        <v>0</v>
      </c>
      <c r="DO61" s="7">
        <v>0</v>
      </c>
      <c r="DP61" s="7">
        <v>0</v>
      </c>
      <c r="DQ61" s="7">
        <v>0</v>
      </c>
      <c r="DR61" s="7">
        <v>0</v>
      </c>
      <c r="DS61" s="7">
        <v>0</v>
      </c>
      <c r="DT61" s="7">
        <v>0</v>
      </c>
      <c r="DU61" s="7">
        <v>0</v>
      </c>
      <c r="DV61" s="7">
        <v>0</v>
      </c>
      <c r="DW61" s="7">
        <v>0</v>
      </c>
      <c r="DX61" s="7">
        <v>0</v>
      </c>
      <c r="DY61" s="7">
        <v>0</v>
      </c>
      <c r="DZ61" s="7">
        <v>0</v>
      </c>
      <c r="EA61" s="7">
        <v>261434.41000000003</v>
      </c>
      <c r="EB61" s="7">
        <v>0</v>
      </c>
      <c r="EC61" s="7">
        <v>0</v>
      </c>
      <c r="ED61" s="7">
        <v>0</v>
      </c>
      <c r="EE61" s="7">
        <v>0</v>
      </c>
      <c r="EF61" s="7">
        <v>0</v>
      </c>
      <c r="EG61" s="7">
        <v>0</v>
      </c>
      <c r="EH61" s="7">
        <v>0</v>
      </c>
      <c r="EI61" s="7">
        <v>0</v>
      </c>
      <c r="EJ61" s="7">
        <v>159101.96000000002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0</v>
      </c>
      <c r="ES61" s="7">
        <v>0</v>
      </c>
      <c r="ET61" s="7">
        <v>0</v>
      </c>
      <c r="EU61" s="7">
        <v>0</v>
      </c>
      <c r="EV61" s="7">
        <v>0</v>
      </c>
      <c r="EW61" s="7">
        <v>0</v>
      </c>
      <c r="EX61" s="7">
        <v>0</v>
      </c>
      <c r="EY61" s="7">
        <v>0</v>
      </c>
      <c r="EZ61" s="7">
        <v>0</v>
      </c>
      <c r="FA61" s="7">
        <v>0</v>
      </c>
      <c r="FB61" s="7">
        <v>0</v>
      </c>
      <c r="FC61" s="7">
        <v>0</v>
      </c>
      <c r="FD61" s="7">
        <v>0</v>
      </c>
      <c r="FE61" s="7">
        <v>0</v>
      </c>
      <c r="FF61" s="7">
        <v>0</v>
      </c>
      <c r="FG61" s="7">
        <v>0</v>
      </c>
      <c r="FH61" s="7">
        <v>0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0</v>
      </c>
      <c r="FQ61" s="7">
        <v>0</v>
      </c>
      <c r="FR61" s="7">
        <v>0</v>
      </c>
      <c r="FS61" s="7">
        <v>0</v>
      </c>
      <c r="FT61" s="7">
        <v>0</v>
      </c>
      <c r="FU61" s="7">
        <v>0</v>
      </c>
      <c r="FV61" s="7">
        <v>0</v>
      </c>
      <c r="FW61" s="7">
        <v>0</v>
      </c>
      <c r="FX61" s="7">
        <v>0</v>
      </c>
      <c r="FY61" s="7">
        <v>0</v>
      </c>
      <c r="FZ61" s="7">
        <f t="shared" si="17"/>
        <v>1314249.97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35">
      <c r="A62" s="6" t="s">
        <v>524</v>
      </c>
      <c r="B62" s="7" t="s">
        <v>525</v>
      </c>
      <c r="C62" s="7">
        <f t="shared" ref="C62:BN62" si="18">SUM(C56:C61)</f>
        <v>4115447.48</v>
      </c>
      <c r="D62" s="7">
        <f t="shared" si="18"/>
        <v>21988055.530000001</v>
      </c>
      <c r="E62" s="7">
        <f t="shared" si="18"/>
        <v>4147541.89</v>
      </c>
      <c r="F62" s="7">
        <f t="shared" si="18"/>
        <v>13257379.440000001</v>
      </c>
      <c r="G62" s="7">
        <f t="shared" si="18"/>
        <v>883775.89</v>
      </c>
      <c r="H62" s="7">
        <f t="shared" si="18"/>
        <v>880571.33</v>
      </c>
      <c r="I62" s="7">
        <f t="shared" si="18"/>
        <v>5305223.59</v>
      </c>
      <c r="J62" s="7">
        <f t="shared" si="18"/>
        <v>1143530.69</v>
      </c>
      <c r="K62" s="7">
        <f t="shared" si="18"/>
        <v>159838.34999999998</v>
      </c>
      <c r="L62" s="7">
        <f t="shared" si="18"/>
        <v>1932744.0999999999</v>
      </c>
      <c r="M62" s="7">
        <f t="shared" si="18"/>
        <v>749626.83000000007</v>
      </c>
      <c r="N62" s="7">
        <f t="shared" si="18"/>
        <v>36570415.560000002</v>
      </c>
      <c r="O62" s="7">
        <f t="shared" si="18"/>
        <v>8504645.2400000002</v>
      </c>
      <c r="P62" s="7">
        <f t="shared" si="18"/>
        <v>264061.09999999998</v>
      </c>
      <c r="Q62" s="7">
        <f t="shared" si="18"/>
        <v>27320784.140000001</v>
      </c>
      <c r="R62" s="7">
        <f t="shared" si="18"/>
        <v>2713427.6699999995</v>
      </c>
      <c r="S62" s="7">
        <f t="shared" si="18"/>
        <v>904809.78</v>
      </c>
      <c r="T62" s="7">
        <f t="shared" si="18"/>
        <v>78238.850000000006</v>
      </c>
      <c r="U62" s="7">
        <f t="shared" si="18"/>
        <v>48348.07</v>
      </c>
      <c r="V62" s="7">
        <f t="shared" si="18"/>
        <v>174054.56</v>
      </c>
      <c r="W62" s="7">
        <f t="shared" si="18"/>
        <v>55611.270000000004</v>
      </c>
      <c r="X62" s="7">
        <f t="shared" si="18"/>
        <v>24841.449999999997</v>
      </c>
      <c r="Y62" s="7">
        <f t="shared" si="18"/>
        <v>452086.36999999994</v>
      </c>
      <c r="Z62" s="7">
        <f t="shared" si="18"/>
        <v>126166.93</v>
      </c>
      <c r="AA62" s="7">
        <f t="shared" si="18"/>
        <v>19187212.91</v>
      </c>
      <c r="AB62" s="7">
        <f t="shared" si="18"/>
        <v>19070408.939999998</v>
      </c>
      <c r="AC62" s="7">
        <f t="shared" si="18"/>
        <v>526914.65999999992</v>
      </c>
      <c r="AD62" s="7">
        <f t="shared" si="18"/>
        <v>633163.69999999984</v>
      </c>
      <c r="AE62" s="7">
        <f t="shared" si="18"/>
        <v>92353.3</v>
      </c>
      <c r="AF62" s="7">
        <f t="shared" si="18"/>
        <v>130806.88999999998</v>
      </c>
      <c r="AG62" s="7">
        <f t="shared" si="18"/>
        <v>410031.48</v>
      </c>
      <c r="AH62" s="7">
        <f t="shared" si="18"/>
        <v>553557.74</v>
      </c>
      <c r="AI62" s="7">
        <f t="shared" si="18"/>
        <v>148594.06</v>
      </c>
      <c r="AJ62" s="7">
        <f t="shared" si="18"/>
        <v>90352.97</v>
      </c>
      <c r="AK62" s="7">
        <f t="shared" si="18"/>
        <v>108666.23</v>
      </c>
      <c r="AL62" s="7">
        <f t="shared" si="18"/>
        <v>79889.91</v>
      </c>
      <c r="AM62" s="7">
        <f t="shared" si="18"/>
        <v>247242.2</v>
      </c>
      <c r="AN62" s="7">
        <f t="shared" si="18"/>
        <v>166728.59999999998</v>
      </c>
      <c r="AO62" s="7">
        <f t="shared" si="18"/>
        <v>2894054.44</v>
      </c>
      <c r="AP62" s="7">
        <f t="shared" si="18"/>
        <v>53625040.389999993</v>
      </c>
      <c r="AQ62" s="7">
        <f t="shared" si="18"/>
        <v>235396.9</v>
      </c>
      <c r="AR62" s="7">
        <f t="shared" si="18"/>
        <v>34424646.840000004</v>
      </c>
      <c r="AS62" s="7">
        <f t="shared" si="18"/>
        <v>3765192.56</v>
      </c>
      <c r="AT62" s="7">
        <f t="shared" si="18"/>
        <v>1446872.3</v>
      </c>
      <c r="AU62" s="7">
        <f t="shared" si="18"/>
        <v>233245.29999999996</v>
      </c>
      <c r="AV62" s="7">
        <f t="shared" si="18"/>
        <v>247867.06999999998</v>
      </c>
      <c r="AW62" s="7">
        <f t="shared" si="18"/>
        <v>179173.82000000004</v>
      </c>
      <c r="AX62" s="7">
        <f t="shared" si="18"/>
        <v>78400.970000000016</v>
      </c>
      <c r="AY62" s="7">
        <f t="shared" si="18"/>
        <v>320198.98000000004</v>
      </c>
      <c r="AZ62" s="7">
        <f t="shared" si="18"/>
        <v>7639271.29</v>
      </c>
      <c r="BA62" s="7">
        <f t="shared" si="18"/>
        <v>5880088.6900000004</v>
      </c>
      <c r="BB62" s="7">
        <f t="shared" si="18"/>
        <v>6516181.8800000008</v>
      </c>
      <c r="BC62" s="7">
        <f t="shared" si="18"/>
        <v>12362113.239999998</v>
      </c>
      <c r="BD62" s="7">
        <f t="shared" si="18"/>
        <v>1707370.63</v>
      </c>
      <c r="BE62" s="7">
        <f t="shared" si="18"/>
        <v>758115.77999999991</v>
      </c>
      <c r="BF62" s="7">
        <f t="shared" si="18"/>
        <v>10354373.540000001</v>
      </c>
      <c r="BG62" s="7">
        <f t="shared" si="18"/>
        <v>738640.59</v>
      </c>
      <c r="BH62" s="7">
        <f t="shared" si="18"/>
        <v>353655.22</v>
      </c>
      <c r="BI62" s="7">
        <f t="shared" si="18"/>
        <v>262927.96000000002</v>
      </c>
      <c r="BJ62" s="7">
        <f t="shared" si="18"/>
        <v>2981129.2200000007</v>
      </c>
      <c r="BK62" s="7">
        <f t="shared" si="18"/>
        <v>12462875.279999999</v>
      </c>
      <c r="BL62" s="7">
        <f t="shared" si="18"/>
        <v>76541.53</v>
      </c>
      <c r="BM62" s="7">
        <f t="shared" si="18"/>
        <v>376546.87</v>
      </c>
      <c r="BN62" s="7">
        <f t="shared" si="18"/>
        <v>1967658.45</v>
      </c>
      <c r="BO62" s="7">
        <f t="shared" ref="BO62:DZ62" si="19">SUM(BO56:BO61)</f>
        <v>1020193.0599999999</v>
      </c>
      <c r="BP62" s="7">
        <f t="shared" si="19"/>
        <v>107260.7</v>
      </c>
      <c r="BQ62" s="7">
        <f t="shared" si="19"/>
        <v>3335810.09</v>
      </c>
      <c r="BR62" s="7">
        <f t="shared" si="19"/>
        <v>2556312.7000000002</v>
      </c>
      <c r="BS62" s="7">
        <f t="shared" si="19"/>
        <v>642569.21</v>
      </c>
      <c r="BT62" s="7">
        <f t="shared" si="19"/>
        <v>226823.25</v>
      </c>
      <c r="BU62" s="7">
        <f t="shared" si="19"/>
        <v>287908.79000000004</v>
      </c>
      <c r="BV62" s="7">
        <f t="shared" si="19"/>
        <v>790408.25000000012</v>
      </c>
      <c r="BW62" s="7">
        <f t="shared" si="19"/>
        <v>936884.53</v>
      </c>
      <c r="BX62" s="7">
        <f t="shared" si="19"/>
        <v>31957.579999999998</v>
      </c>
      <c r="BY62" s="7">
        <f t="shared" si="19"/>
        <v>471560.56000000006</v>
      </c>
      <c r="BZ62" s="7">
        <f t="shared" si="19"/>
        <v>147397.02000000002</v>
      </c>
      <c r="CA62" s="7">
        <f t="shared" si="19"/>
        <v>81881.609999999986</v>
      </c>
      <c r="CB62" s="7">
        <f t="shared" si="19"/>
        <v>42984966.400000006</v>
      </c>
      <c r="CC62" s="7">
        <f t="shared" si="19"/>
        <v>141707.54</v>
      </c>
      <c r="CD62" s="7">
        <f t="shared" si="19"/>
        <v>29134.089999999997</v>
      </c>
      <c r="CE62" s="7">
        <f t="shared" si="19"/>
        <v>152132.00999999998</v>
      </c>
      <c r="CF62" s="7">
        <f t="shared" si="19"/>
        <v>77235.210000000006</v>
      </c>
      <c r="CG62" s="7">
        <f t="shared" si="19"/>
        <v>119886.59000000001</v>
      </c>
      <c r="CH62" s="7">
        <f t="shared" si="19"/>
        <v>82262.329999999987</v>
      </c>
      <c r="CI62" s="7">
        <f t="shared" si="19"/>
        <v>483869.50999999995</v>
      </c>
      <c r="CJ62" s="7">
        <f t="shared" si="19"/>
        <v>657795.11</v>
      </c>
      <c r="CK62" s="7">
        <f t="shared" si="19"/>
        <v>3439278.9</v>
      </c>
      <c r="CL62" s="7">
        <f t="shared" si="19"/>
        <v>951966.03</v>
      </c>
      <c r="CM62" s="7">
        <f t="shared" si="19"/>
        <v>518616.36</v>
      </c>
      <c r="CN62" s="7">
        <f t="shared" si="19"/>
        <v>16894023.310000002</v>
      </c>
      <c r="CO62" s="7">
        <f t="shared" si="19"/>
        <v>8341795.6599999992</v>
      </c>
      <c r="CP62" s="7">
        <f t="shared" si="19"/>
        <v>524936.19999999995</v>
      </c>
      <c r="CQ62" s="7">
        <f t="shared" si="19"/>
        <v>590441.01</v>
      </c>
      <c r="CR62" s="7">
        <f t="shared" si="19"/>
        <v>188867.55</v>
      </c>
      <c r="CS62" s="7">
        <f t="shared" si="19"/>
        <v>195817.19</v>
      </c>
      <c r="CT62" s="7">
        <f t="shared" si="19"/>
        <v>98576.029999999984</v>
      </c>
      <c r="CU62" s="7">
        <f t="shared" si="19"/>
        <v>115847.81999999999</v>
      </c>
      <c r="CV62" s="7">
        <f t="shared" si="19"/>
        <v>52974.95</v>
      </c>
      <c r="CW62" s="7">
        <f t="shared" si="19"/>
        <v>230295.55999999997</v>
      </c>
      <c r="CX62" s="7">
        <f t="shared" si="19"/>
        <v>418715.53</v>
      </c>
      <c r="CY62" s="7">
        <f t="shared" si="19"/>
        <v>39194.18</v>
      </c>
      <c r="CZ62" s="7">
        <f t="shared" si="19"/>
        <v>1634681.0299999998</v>
      </c>
      <c r="DA62" s="7">
        <f t="shared" si="19"/>
        <v>137800.54999999999</v>
      </c>
      <c r="DB62" s="7">
        <f t="shared" si="19"/>
        <v>229733.11</v>
      </c>
      <c r="DC62" s="7">
        <f t="shared" si="19"/>
        <v>184565.80000000002</v>
      </c>
      <c r="DD62" s="7">
        <f t="shared" si="19"/>
        <v>105508.86</v>
      </c>
      <c r="DE62" s="7">
        <f t="shared" si="19"/>
        <v>163701.06</v>
      </c>
      <c r="DF62" s="7">
        <f t="shared" si="19"/>
        <v>15074062.25</v>
      </c>
      <c r="DG62" s="7">
        <f t="shared" si="19"/>
        <v>55278.239999999998</v>
      </c>
      <c r="DH62" s="7">
        <f t="shared" si="19"/>
        <v>1207166.6200000001</v>
      </c>
      <c r="DI62" s="7">
        <f t="shared" si="19"/>
        <v>1806530.1900000002</v>
      </c>
      <c r="DJ62" s="7">
        <f t="shared" si="19"/>
        <v>365948.26</v>
      </c>
      <c r="DK62" s="7">
        <f t="shared" si="19"/>
        <v>334341.86</v>
      </c>
      <c r="DL62" s="7">
        <f t="shared" si="19"/>
        <v>3529220.7800000003</v>
      </c>
      <c r="DM62" s="7">
        <f t="shared" si="19"/>
        <v>266511.93</v>
      </c>
      <c r="DN62" s="7">
        <f t="shared" si="19"/>
        <v>828909.3</v>
      </c>
      <c r="DO62" s="7">
        <f t="shared" si="19"/>
        <v>1810017.6700000002</v>
      </c>
      <c r="DP62" s="7">
        <f t="shared" si="19"/>
        <v>171936.8</v>
      </c>
      <c r="DQ62" s="7">
        <f t="shared" si="19"/>
        <v>354548.96</v>
      </c>
      <c r="DR62" s="7">
        <f t="shared" si="19"/>
        <v>758400.56000000017</v>
      </c>
      <c r="DS62" s="7">
        <f t="shared" si="19"/>
        <v>372790.13</v>
      </c>
      <c r="DT62" s="7">
        <f t="shared" si="19"/>
        <v>59950.57</v>
      </c>
      <c r="DU62" s="7">
        <f t="shared" si="19"/>
        <v>189259.02000000002</v>
      </c>
      <c r="DV62" s="7">
        <f t="shared" si="19"/>
        <v>128589.44</v>
      </c>
      <c r="DW62" s="7">
        <f t="shared" si="19"/>
        <v>136916.67000000001</v>
      </c>
      <c r="DX62" s="7">
        <f t="shared" si="19"/>
        <v>95705.459999999992</v>
      </c>
      <c r="DY62" s="7">
        <f t="shared" si="19"/>
        <v>166516.94</v>
      </c>
      <c r="DZ62" s="7">
        <f t="shared" si="19"/>
        <v>601351.02</v>
      </c>
      <c r="EA62" s="7">
        <f t="shared" ref="EA62:FY62" si="20">SUM(EA56:EA61)</f>
        <v>520112.91000000003</v>
      </c>
      <c r="EB62" s="7">
        <f t="shared" si="20"/>
        <v>394222.08999999997</v>
      </c>
      <c r="EC62" s="7">
        <f t="shared" si="20"/>
        <v>205863.69</v>
      </c>
      <c r="ED62" s="7">
        <f t="shared" si="20"/>
        <v>792065.79999999993</v>
      </c>
      <c r="EE62" s="7">
        <f t="shared" si="20"/>
        <v>123260.87</v>
      </c>
      <c r="EF62" s="7">
        <f t="shared" si="20"/>
        <v>889017.03</v>
      </c>
      <c r="EG62" s="7">
        <f t="shared" si="20"/>
        <v>193926.56000000003</v>
      </c>
      <c r="EH62" s="7">
        <f t="shared" si="20"/>
        <v>129468.89</v>
      </c>
      <c r="EI62" s="7">
        <f t="shared" si="20"/>
        <v>8692051.2300000004</v>
      </c>
      <c r="EJ62" s="7">
        <f t="shared" si="20"/>
        <v>6686528.6200000001</v>
      </c>
      <c r="EK62" s="7">
        <f t="shared" si="20"/>
        <v>392590.09</v>
      </c>
      <c r="EL62" s="7">
        <f t="shared" si="20"/>
        <v>366557.67</v>
      </c>
      <c r="EM62" s="7">
        <f t="shared" si="20"/>
        <v>147958.71</v>
      </c>
      <c r="EN62" s="7">
        <f t="shared" si="20"/>
        <v>597825.73</v>
      </c>
      <c r="EO62" s="7">
        <f t="shared" si="20"/>
        <v>105493.8</v>
      </c>
      <c r="EP62" s="7">
        <f t="shared" si="20"/>
        <v>211195.65000000002</v>
      </c>
      <c r="EQ62" s="7">
        <f t="shared" si="20"/>
        <v>1539643.42</v>
      </c>
      <c r="ER62" s="7">
        <f t="shared" si="20"/>
        <v>216961.6</v>
      </c>
      <c r="ES62" s="7">
        <f t="shared" si="20"/>
        <v>91359.33</v>
      </c>
      <c r="ET62" s="7">
        <f t="shared" si="20"/>
        <v>125021.62999999999</v>
      </c>
      <c r="EU62" s="7">
        <f t="shared" si="20"/>
        <v>340958.95</v>
      </c>
      <c r="EV62" s="7">
        <f t="shared" si="20"/>
        <v>54712.76</v>
      </c>
      <c r="EW62" s="7">
        <f t="shared" si="20"/>
        <v>375554.34</v>
      </c>
      <c r="EX62" s="7">
        <f t="shared" si="20"/>
        <v>98506.300000000017</v>
      </c>
      <c r="EY62" s="7">
        <f t="shared" si="20"/>
        <v>590149.93000000005</v>
      </c>
      <c r="EZ62" s="7">
        <f t="shared" si="20"/>
        <v>103785.48</v>
      </c>
      <c r="FA62" s="7">
        <f t="shared" si="20"/>
        <v>2089516.1099999999</v>
      </c>
      <c r="FB62" s="7">
        <f t="shared" si="20"/>
        <v>293614.84999999998</v>
      </c>
      <c r="FC62" s="7">
        <f t="shared" si="20"/>
        <v>1048255.6100000001</v>
      </c>
      <c r="FD62" s="7">
        <f t="shared" si="20"/>
        <v>365432.33999999997</v>
      </c>
      <c r="FE62" s="7">
        <f t="shared" si="20"/>
        <v>80098.590000000011</v>
      </c>
      <c r="FF62" s="7">
        <f t="shared" si="20"/>
        <v>155376.35</v>
      </c>
      <c r="FG62" s="7">
        <f t="shared" si="20"/>
        <v>109732.4</v>
      </c>
      <c r="FH62" s="7">
        <f t="shared" si="20"/>
        <v>88070.560000000012</v>
      </c>
      <c r="FI62" s="7">
        <f t="shared" si="20"/>
        <v>1154686.06</v>
      </c>
      <c r="FJ62" s="7">
        <f t="shared" si="20"/>
        <v>862101.62000000011</v>
      </c>
      <c r="FK62" s="7">
        <f t="shared" si="20"/>
        <v>1229441.3400000001</v>
      </c>
      <c r="FL62" s="7">
        <f t="shared" si="20"/>
        <v>3951265.0300000003</v>
      </c>
      <c r="FM62" s="7">
        <f t="shared" si="20"/>
        <v>2177948.5699999998</v>
      </c>
      <c r="FN62" s="7">
        <f t="shared" si="20"/>
        <v>12760041.009999998</v>
      </c>
      <c r="FO62" s="7">
        <f t="shared" si="20"/>
        <v>646663.00999999989</v>
      </c>
      <c r="FP62" s="7">
        <f t="shared" si="20"/>
        <v>1434075.1099999999</v>
      </c>
      <c r="FQ62" s="7">
        <f t="shared" si="20"/>
        <v>616881.11</v>
      </c>
      <c r="FR62" s="7">
        <f t="shared" si="20"/>
        <v>104955.26</v>
      </c>
      <c r="FS62" s="7">
        <f t="shared" si="20"/>
        <v>81040.39</v>
      </c>
      <c r="FT62" s="7">
        <f t="shared" si="20"/>
        <v>72963.55</v>
      </c>
      <c r="FU62" s="7">
        <f t="shared" si="20"/>
        <v>583459.38</v>
      </c>
      <c r="FV62" s="7">
        <f t="shared" si="20"/>
        <v>472853.51999999996</v>
      </c>
      <c r="FW62" s="7">
        <f t="shared" si="20"/>
        <v>105927.04000000001</v>
      </c>
      <c r="FX62" s="7">
        <f t="shared" si="20"/>
        <v>34575.870000000003</v>
      </c>
      <c r="FY62" s="7">
        <f t="shared" si="20"/>
        <v>5000150.4399999995</v>
      </c>
      <c r="FZ62" s="7">
        <f t="shared" si="17"/>
        <v>513375893.13999957</v>
      </c>
      <c r="GA62" s="71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35">
      <c r="A63" s="7"/>
      <c r="B63" s="7" t="s">
        <v>526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>
        <f>FT62/557676850</f>
        <v>1.3083481948372074E-4</v>
      </c>
      <c r="FU63" s="7"/>
      <c r="FV63" s="7"/>
      <c r="FW63" s="7"/>
      <c r="FX63" s="7"/>
      <c r="FY63" s="7"/>
      <c r="FZ63" s="7"/>
      <c r="GA63" s="71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35">
      <c r="A64" s="7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>
        <f>FT63*1000</f>
        <v>0.13083481948372075</v>
      </c>
      <c r="FU64" s="33"/>
      <c r="FV64" s="33"/>
      <c r="FW64" s="33"/>
      <c r="FX64" s="33"/>
      <c r="FY64" s="33"/>
      <c r="FZ64" s="7"/>
      <c r="GA64" s="71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35">
      <c r="A65" s="7"/>
      <c r="B65" s="44" t="s">
        <v>527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1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35">
      <c r="A66" s="6" t="s">
        <v>528</v>
      </c>
      <c r="B66" s="7" t="s">
        <v>529</v>
      </c>
      <c r="C66" s="49">
        <f t="shared" ref="C66:BN66" si="21">$B$1</f>
        <v>5.1999999999999998E-2</v>
      </c>
      <c r="D66" s="49">
        <f t="shared" si="21"/>
        <v>5.1999999999999998E-2</v>
      </c>
      <c r="E66" s="49">
        <f t="shared" si="21"/>
        <v>5.1999999999999998E-2</v>
      </c>
      <c r="F66" s="49">
        <f t="shared" si="21"/>
        <v>5.1999999999999998E-2</v>
      </c>
      <c r="G66" s="49">
        <f t="shared" si="21"/>
        <v>5.1999999999999998E-2</v>
      </c>
      <c r="H66" s="49">
        <f t="shared" si="21"/>
        <v>5.1999999999999998E-2</v>
      </c>
      <c r="I66" s="49">
        <f t="shared" si="21"/>
        <v>5.1999999999999998E-2</v>
      </c>
      <c r="J66" s="49">
        <f t="shared" si="21"/>
        <v>5.1999999999999998E-2</v>
      </c>
      <c r="K66" s="49">
        <f t="shared" si="21"/>
        <v>5.1999999999999998E-2</v>
      </c>
      <c r="L66" s="49">
        <f t="shared" si="21"/>
        <v>5.1999999999999998E-2</v>
      </c>
      <c r="M66" s="49">
        <f t="shared" si="21"/>
        <v>5.1999999999999998E-2</v>
      </c>
      <c r="N66" s="49">
        <f t="shared" si="21"/>
        <v>5.1999999999999998E-2</v>
      </c>
      <c r="O66" s="49">
        <f t="shared" si="21"/>
        <v>5.1999999999999998E-2</v>
      </c>
      <c r="P66" s="49">
        <f t="shared" si="21"/>
        <v>5.1999999999999998E-2</v>
      </c>
      <c r="Q66" s="49">
        <f t="shared" si="21"/>
        <v>5.1999999999999998E-2</v>
      </c>
      <c r="R66" s="49">
        <f t="shared" si="21"/>
        <v>5.1999999999999998E-2</v>
      </c>
      <c r="S66" s="49">
        <f t="shared" si="21"/>
        <v>5.1999999999999998E-2</v>
      </c>
      <c r="T66" s="49">
        <f t="shared" si="21"/>
        <v>5.1999999999999998E-2</v>
      </c>
      <c r="U66" s="49">
        <f t="shared" si="21"/>
        <v>5.1999999999999998E-2</v>
      </c>
      <c r="V66" s="49">
        <f t="shared" si="21"/>
        <v>5.1999999999999998E-2</v>
      </c>
      <c r="W66" s="49">
        <f t="shared" si="21"/>
        <v>5.1999999999999998E-2</v>
      </c>
      <c r="X66" s="49">
        <f t="shared" si="21"/>
        <v>5.1999999999999998E-2</v>
      </c>
      <c r="Y66" s="49">
        <f t="shared" si="21"/>
        <v>5.1999999999999998E-2</v>
      </c>
      <c r="Z66" s="49">
        <f t="shared" si="21"/>
        <v>5.1999999999999998E-2</v>
      </c>
      <c r="AA66" s="49">
        <f t="shared" si="21"/>
        <v>5.1999999999999998E-2</v>
      </c>
      <c r="AB66" s="49">
        <f t="shared" si="21"/>
        <v>5.1999999999999998E-2</v>
      </c>
      <c r="AC66" s="49">
        <f t="shared" si="21"/>
        <v>5.1999999999999998E-2</v>
      </c>
      <c r="AD66" s="49">
        <f t="shared" si="21"/>
        <v>5.1999999999999998E-2</v>
      </c>
      <c r="AE66" s="49">
        <f t="shared" si="21"/>
        <v>5.1999999999999998E-2</v>
      </c>
      <c r="AF66" s="49">
        <f t="shared" si="21"/>
        <v>5.1999999999999998E-2</v>
      </c>
      <c r="AG66" s="49">
        <f t="shared" si="21"/>
        <v>5.1999999999999998E-2</v>
      </c>
      <c r="AH66" s="49">
        <f t="shared" si="21"/>
        <v>5.1999999999999998E-2</v>
      </c>
      <c r="AI66" s="49">
        <f t="shared" si="21"/>
        <v>5.1999999999999998E-2</v>
      </c>
      <c r="AJ66" s="49">
        <f t="shared" si="21"/>
        <v>5.1999999999999998E-2</v>
      </c>
      <c r="AK66" s="49">
        <f t="shared" si="21"/>
        <v>5.1999999999999998E-2</v>
      </c>
      <c r="AL66" s="49">
        <f t="shared" si="21"/>
        <v>5.1999999999999998E-2</v>
      </c>
      <c r="AM66" s="49">
        <f t="shared" si="21"/>
        <v>5.1999999999999998E-2</v>
      </c>
      <c r="AN66" s="49">
        <f t="shared" si="21"/>
        <v>5.1999999999999998E-2</v>
      </c>
      <c r="AO66" s="49">
        <f t="shared" si="21"/>
        <v>5.1999999999999998E-2</v>
      </c>
      <c r="AP66" s="49">
        <f t="shared" si="21"/>
        <v>5.1999999999999998E-2</v>
      </c>
      <c r="AQ66" s="49">
        <f t="shared" si="21"/>
        <v>5.1999999999999998E-2</v>
      </c>
      <c r="AR66" s="49">
        <f t="shared" si="21"/>
        <v>5.1999999999999998E-2</v>
      </c>
      <c r="AS66" s="49">
        <f t="shared" si="21"/>
        <v>5.1999999999999998E-2</v>
      </c>
      <c r="AT66" s="49">
        <f t="shared" si="21"/>
        <v>5.1999999999999998E-2</v>
      </c>
      <c r="AU66" s="49">
        <f t="shared" si="21"/>
        <v>5.1999999999999998E-2</v>
      </c>
      <c r="AV66" s="49">
        <f t="shared" si="21"/>
        <v>5.1999999999999998E-2</v>
      </c>
      <c r="AW66" s="49">
        <f t="shared" si="21"/>
        <v>5.1999999999999998E-2</v>
      </c>
      <c r="AX66" s="49">
        <f t="shared" si="21"/>
        <v>5.1999999999999998E-2</v>
      </c>
      <c r="AY66" s="49">
        <f t="shared" si="21"/>
        <v>5.1999999999999998E-2</v>
      </c>
      <c r="AZ66" s="49">
        <f t="shared" si="21"/>
        <v>5.1999999999999998E-2</v>
      </c>
      <c r="BA66" s="49">
        <f t="shared" si="21"/>
        <v>5.1999999999999998E-2</v>
      </c>
      <c r="BB66" s="49">
        <f t="shared" si="21"/>
        <v>5.1999999999999998E-2</v>
      </c>
      <c r="BC66" s="49">
        <f t="shared" si="21"/>
        <v>5.1999999999999998E-2</v>
      </c>
      <c r="BD66" s="49">
        <f t="shared" si="21"/>
        <v>5.1999999999999998E-2</v>
      </c>
      <c r="BE66" s="49">
        <f t="shared" si="21"/>
        <v>5.1999999999999998E-2</v>
      </c>
      <c r="BF66" s="49">
        <f t="shared" si="21"/>
        <v>5.1999999999999998E-2</v>
      </c>
      <c r="BG66" s="49">
        <f t="shared" si="21"/>
        <v>5.1999999999999998E-2</v>
      </c>
      <c r="BH66" s="49">
        <f t="shared" si="21"/>
        <v>5.1999999999999998E-2</v>
      </c>
      <c r="BI66" s="49">
        <f t="shared" si="21"/>
        <v>5.1999999999999998E-2</v>
      </c>
      <c r="BJ66" s="49">
        <f t="shared" si="21"/>
        <v>5.1999999999999998E-2</v>
      </c>
      <c r="BK66" s="49">
        <f t="shared" si="21"/>
        <v>5.1999999999999998E-2</v>
      </c>
      <c r="BL66" s="49">
        <f t="shared" si="21"/>
        <v>5.1999999999999998E-2</v>
      </c>
      <c r="BM66" s="49">
        <f t="shared" si="21"/>
        <v>5.1999999999999998E-2</v>
      </c>
      <c r="BN66" s="49">
        <f t="shared" si="21"/>
        <v>5.1999999999999998E-2</v>
      </c>
      <c r="BO66" s="49">
        <f t="shared" ref="BO66:DZ66" si="22">$B$1</f>
        <v>5.1999999999999998E-2</v>
      </c>
      <c r="BP66" s="49">
        <f t="shared" si="22"/>
        <v>5.1999999999999998E-2</v>
      </c>
      <c r="BQ66" s="49">
        <f t="shared" si="22"/>
        <v>5.1999999999999998E-2</v>
      </c>
      <c r="BR66" s="49">
        <f t="shared" si="22"/>
        <v>5.1999999999999998E-2</v>
      </c>
      <c r="BS66" s="49">
        <f t="shared" si="22"/>
        <v>5.1999999999999998E-2</v>
      </c>
      <c r="BT66" s="49">
        <f t="shared" si="22"/>
        <v>5.1999999999999998E-2</v>
      </c>
      <c r="BU66" s="49">
        <f t="shared" si="22"/>
        <v>5.1999999999999998E-2</v>
      </c>
      <c r="BV66" s="49">
        <f t="shared" si="22"/>
        <v>5.1999999999999998E-2</v>
      </c>
      <c r="BW66" s="49">
        <f t="shared" si="22"/>
        <v>5.1999999999999998E-2</v>
      </c>
      <c r="BX66" s="49">
        <f t="shared" si="22"/>
        <v>5.1999999999999998E-2</v>
      </c>
      <c r="BY66" s="49">
        <f t="shared" si="22"/>
        <v>5.1999999999999998E-2</v>
      </c>
      <c r="BZ66" s="49">
        <f t="shared" si="22"/>
        <v>5.1999999999999998E-2</v>
      </c>
      <c r="CA66" s="49">
        <f t="shared" si="22"/>
        <v>5.1999999999999998E-2</v>
      </c>
      <c r="CB66" s="49">
        <f t="shared" si="22"/>
        <v>5.1999999999999998E-2</v>
      </c>
      <c r="CC66" s="49">
        <f t="shared" si="22"/>
        <v>5.1999999999999998E-2</v>
      </c>
      <c r="CD66" s="49">
        <f t="shared" si="22"/>
        <v>5.1999999999999998E-2</v>
      </c>
      <c r="CE66" s="49">
        <f t="shared" si="22"/>
        <v>5.1999999999999998E-2</v>
      </c>
      <c r="CF66" s="49">
        <f t="shared" si="22"/>
        <v>5.1999999999999998E-2</v>
      </c>
      <c r="CG66" s="49">
        <f t="shared" si="22"/>
        <v>5.1999999999999998E-2</v>
      </c>
      <c r="CH66" s="49">
        <f t="shared" si="22"/>
        <v>5.1999999999999998E-2</v>
      </c>
      <c r="CI66" s="49">
        <f t="shared" si="22"/>
        <v>5.1999999999999998E-2</v>
      </c>
      <c r="CJ66" s="49">
        <f t="shared" si="22"/>
        <v>5.1999999999999998E-2</v>
      </c>
      <c r="CK66" s="49">
        <f t="shared" si="22"/>
        <v>5.1999999999999998E-2</v>
      </c>
      <c r="CL66" s="49">
        <f t="shared" si="22"/>
        <v>5.1999999999999998E-2</v>
      </c>
      <c r="CM66" s="49">
        <f t="shared" si="22"/>
        <v>5.1999999999999998E-2</v>
      </c>
      <c r="CN66" s="49">
        <f t="shared" si="22"/>
        <v>5.1999999999999998E-2</v>
      </c>
      <c r="CO66" s="49">
        <f t="shared" si="22"/>
        <v>5.1999999999999998E-2</v>
      </c>
      <c r="CP66" s="49">
        <f t="shared" si="22"/>
        <v>5.1999999999999998E-2</v>
      </c>
      <c r="CQ66" s="49">
        <f t="shared" si="22"/>
        <v>5.1999999999999998E-2</v>
      </c>
      <c r="CR66" s="49">
        <f t="shared" si="22"/>
        <v>5.1999999999999998E-2</v>
      </c>
      <c r="CS66" s="49">
        <f t="shared" si="22"/>
        <v>5.1999999999999998E-2</v>
      </c>
      <c r="CT66" s="49">
        <f t="shared" si="22"/>
        <v>5.1999999999999998E-2</v>
      </c>
      <c r="CU66" s="49">
        <f t="shared" si="22"/>
        <v>5.1999999999999998E-2</v>
      </c>
      <c r="CV66" s="49">
        <f t="shared" si="22"/>
        <v>5.1999999999999998E-2</v>
      </c>
      <c r="CW66" s="49">
        <f t="shared" si="22"/>
        <v>5.1999999999999998E-2</v>
      </c>
      <c r="CX66" s="49">
        <f t="shared" si="22"/>
        <v>5.1999999999999998E-2</v>
      </c>
      <c r="CY66" s="49">
        <f t="shared" si="22"/>
        <v>5.1999999999999998E-2</v>
      </c>
      <c r="CZ66" s="49">
        <f t="shared" si="22"/>
        <v>5.1999999999999998E-2</v>
      </c>
      <c r="DA66" s="49">
        <f t="shared" si="22"/>
        <v>5.1999999999999998E-2</v>
      </c>
      <c r="DB66" s="49">
        <f t="shared" si="22"/>
        <v>5.1999999999999998E-2</v>
      </c>
      <c r="DC66" s="49">
        <f t="shared" si="22"/>
        <v>5.1999999999999998E-2</v>
      </c>
      <c r="DD66" s="49">
        <f t="shared" si="22"/>
        <v>5.1999999999999998E-2</v>
      </c>
      <c r="DE66" s="49">
        <f t="shared" si="22"/>
        <v>5.1999999999999998E-2</v>
      </c>
      <c r="DF66" s="49">
        <f t="shared" si="22"/>
        <v>5.1999999999999998E-2</v>
      </c>
      <c r="DG66" s="49">
        <f t="shared" si="22"/>
        <v>5.1999999999999998E-2</v>
      </c>
      <c r="DH66" s="49">
        <f t="shared" si="22"/>
        <v>5.1999999999999998E-2</v>
      </c>
      <c r="DI66" s="49">
        <f t="shared" si="22"/>
        <v>5.1999999999999998E-2</v>
      </c>
      <c r="DJ66" s="49">
        <f t="shared" si="22"/>
        <v>5.1999999999999998E-2</v>
      </c>
      <c r="DK66" s="49">
        <f t="shared" si="22"/>
        <v>5.1999999999999998E-2</v>
      </c>
      <c r="DL66" s="49">
        <f t="shared" si="22"/>
        <v>5.1999999999999998E-2</v>
      </c>
      <c r="DM66" s="49">
        <f t="shared" si="22"/>
        <v>5.1999999999999998E-2</v>
      </c>
      <c r="DN66" s="49">
        <f t="shared" si="22"/>
        <v>5.1999999999999998E-2</v>
      </c>
      <c r="DO66" s="49">
        <f t="shared" si="22"/>
        <v>5.1999999999999998E-2</v>
      </c>
      <c r="DP66" s="49">
        <f t="shared" si="22"/>
        <v>5.1999999999999998E-2</v>
      </c>
      <c r="DQ66" s="49">
        <f t="shared" si="22"/>
        <v>5.1999999999999998E-2</v>
      </c>
      <c r="DR66" s="49">
        <f t="shared" si="22"/>
        <v>5.1999999999999998E-2</v>
      </c>
      <c r="DS66" s="49">
        <f t="shared" si="22"/>
        <v>5.1999999999999998E-2</v>
      </c>
      <c r="DT66" s="49">
        <f t="shared" si="22"/>
        <v>5.1999999999999998E-2</v>
      </c>
      <c r="DU66" s="49">
        <f t="shared" si="22"/>
        <v>5.1999999999999998E-2</v>
      </c>
      <c r="DV66" s="49">
        <f t="shared" si="22"/>
        <v>5.1999999999999998E-2</v>
      </c>
      <c r="DW66" s="49">
        <f t="shared" si="22"/>
        <v>5.1999999999999998E-2</v>
      </c>
      <c r="DX66" s="49">
        <f t="shared" si="22"/>
        <v>5.1999999999999998E-2</v>
      </c>
      <c r="DY66" s="49">
        <f t="shared" si="22"/>
        <v>5.1999999999999998E-2</v>
      </c>
      <c r="DZ66" s="49">
        <f t="shared" si="22"/>
        <v>5.1999999999999998E-2</v>
      </c>
      <c r="EA66" s="49">
        <f t="shared" ref="EA66:FX66" si="23">$B$1</f>
        <v>5.1999999999999998E-2</v>
      </c>
      <c r="EB66" s="49">
        <f t="shared" si="23"/>
        <v>5.1999999999999998E-2</v>
      </c>
      <c r="EC66" s="49">
        <f t="shared" si="23"/>
        <v>5.1999999999999998E-2</v>
      </c>
      <c r="ED66" s="49">
        <f t="shared" si="23"/>
        <v>5.1999999999999998E-2</v>
      </c>
      <c r="EE66" s="49">
        <f t="shared" si="23"/>
        <v>5.1999999999999998E-2</v>
      </c>
      <c r="EF66" s="49">
        <f t="shared" si="23"/>
        <v>5.1999999999999998E-2</v>
      </c>
      <c r="EG66" s="49">
        <f t="shared" si="23"/>
        <v>5.1999999999999998E-2</v>
      </c>
      <c r="EH66" s="49">
        <f t="shared" si="23"/>
        <v>5.1999999999999998E-2</v>
      </c>
      <c r="EI66" s="49">
        <f t="shared" si="23"/>
        <v>5.1999999999999998E-2</v>
      </c>
      <c r="EJ66" s="49">
        <f t="shared" si="23"/>
        <v>5.1999999999999998E-2</v>
      </c>
      <c r="EK66" s="49">
        <f t="shared" si="23"/>
        <v>5.1999999999999998E-2</v>
      </c>
      <c r="EL66" s="49">
        <f t="shared" si="23"/>
        <v>5.1999999999999998E-2</v>
      </c>
      <c r="EM66" s="49">
        <f t="shared" si="23"/>
        <v>5.1999999999999998E-2</v>
      </c>
      <c r="EN66" s="49">
        <f t="shared" si="23"/>
        <v>5.1999999999999998E-2</v>
      </c>
      <c r="EO66" s="49">
        <f t="shared" si="23"/>
        <v>5.1999999999999998E-2</v>
      </c>
      <c r="EP66" s="49">
        <f t="shared" si="23"/>
        <v>5.1999999999999998E-2</v>
      </c>
      <c r="EQ66" s="49">
        <f t="shared" si="23"/>
        <v>5.1999999999999998E-2</v>
      </c>
      <c r="ER66" s="49">
        <f t="shared" si="23"/>
        <v>5.1999999999999998E-2</v>
      </c>
      <c r="ES66" s="49">
        <f t="shared" si="23"/>
        <v>5.1999999999999998E-2</v>
      </c>
      <c r="ET66" s="49">
        <f t="shared" si="23"/>
        <v>5.1999999999999998E-2</v>
      </c>
      <c r="EU66" s="49">
        <f t="shared" si="23"/>
        <v>5.1999999999999998E-2</v>
      </c>
      <c r="EV66" s="49">
        <f t="shared" si="23"/>
        <v>5.1999999999999998E-2</v>
      </c>
      <c r="EW66" s="49">
        <f t="shared" si="23"/>
        <v>5.1999999999999998E-2</v>
      </c>
      <c r="EX66" s="49">
        <f t="shared" si="23"/>
        <v>5.1999999999999998E-2</v>
      </c>
      <c r="EY66" s="49">
        <f t="shared" si="23"/>
        <v>5.1999999999999998E-2</v>
      </c>
      <c r="EZ66" s="49">
        <f t="shared" si="23"/>
        <v>5.1999999999999998E-2</v>
      </c>
      <c r="FA66" s="49">
        <f t="shared" si="23"/>
        <v>5.1999999999999998E-2</v>
      </c>
      <c r="FB66" s="49">
        <f t="shared" si="23"/>
        <v>5.1999999999999998E-2</v>
      </c>
      <c r="FC66" s="49">
        <f t="shared" si="23"/>
        <v>5.1999999999999998E-2</v>
      </c>
      <c r="FD66" s="49">
        <f t="shared" si="23"/>
        <v>5.1999999999999998E-2</v>
      </c>
      <c r="FE66" s="49">
        <f t="shared" si="23"/>
        <v>5.1999999999999998E-2</v>
      </c>
      <c r="FF66" s="49">
        <f t="shared" si="23"/>
        <v>5.1999999999999998E-2</v>
      </c>
      <c r="FG66" s="49">
        <f t="shared" si="23"/>
        <v>5.1999999999999998E-2</v>
      </c>
      <c r="FH66" s="49">
        <f t="shared" si="23"/>
        <v>5.1999999999999998E-2</v>
      </c>
      <c r="FI66" s="49">
        <f t="shared" si="23"/>
        <v>5.1999999999999998E-2</v>
      </c>
      <c r="FJ66" s="49">
        <f t="shared" si="23"/>
        <v>5.1999999999999998E-2</v>
      </c>
      <c r="FK66" s="49">
        <f t="shared" si="23"/>
        <v>5.1999999999999998E-2</v>
      </c>
      <c r="FL66" s="49">
        <f t="shared" si="23"/>
        <v>5.1999999999999998E-2</v>
      </c>
      <c r="FM66" s="49">
        <f t="shared" si="23"/>
        <v>5.1999999999999998E-2</v>
      </c>
      <c r="FN66" s="49">
        <f t="shared" si="23"/>
        <v>5.1999999999999998E-2</v>
      </c>
      <c r="FO66" s="49">
        <f t="shared" si="23"/>
        <v>5.1999999999999998E-2</v>
      </c>
      <c r="FP66" s="49">
        <f t="shared" si="23"/>
        <v>5.1999999999999998E-2</v>
      </c>
      <c r="FQ66" s="49">
        <f t="shared" si="23"/>
        <v>5.1999999999999998E-2</v>
      </c>
      <c r="FR66" s="49">
        <f t="shared" si="23"/>
        <v>5.1999999999999998E-2</v>
      </c>
      <c r="FS66" s="49">
        <f t="shared" si="23"/>
        <v>5.1999999999999998E-2</v>
      </c>
      <c r="FT66" s="49">
        <f t="shared" si="23"/>
        <v>5.1999999999999998E-2</v>
      </c>
      <c r="FU66" s="49">
        <f t="shared" si="23"/>
        <v>5.1999999999999998E-2</v>
      </c>
      <c r="FV66" s="49">
        <f t="shared" si="23"/>
        <v>5.1999999999999998E-2</v>
      </c>
      <c r="FW66" s="49">
        <f t="shared" si="23"/>
        <v>5.1999999999999998E-2</v>
      </c>
      <c r="FX66" s="49">
        <f t="shared" si="23"/>
        <v>5.1999999999999998E-2</v>
      </c>
      <c r="FY66" s="49"/>
      <c r="FZ66" s="49"/>
      <c r="GA66" s="71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35">
      <c r="A67" s="6" t="s">
        <v>530</v>
      </c>
      <c r="B67" s="7" t="s">
        <v>531</v>
      </c>
      <c r="C67" s="71">
        <v>999999999</v>
      </c>
      <c r="D67" s="71">
        <v>999999999</v>
      </c>
      <c r="E67" s="71">
        <v>999999999</v>
      </c>
      <c r="F67" s="71">
        <v>999999999</v>
      </c>
      <c r="G67" s="71">
        <v>999999999</v>
      </c>
      <c r="H67" s="71">
        <v>999999999</v>
      </c>
      <c r="I67" s="71">
        <v>999999999</v>
      </c>
      <c r="J67" s="71">
        <v>999999999</v>
      </c>
      <c r="K67" s="71">
        <v>999999999</v>
      </c>
      <c r="L67" s="71">
        <v>999999999</v>
      </c>
      <c r="M67" s="71">
        <v>999999999</v>
      </c>
      <c r="N67" s="71">
        <v>999999999</v>
      </c>
      <c r="O67" s="71">
        <v>999999999</v>
      </c>
      <c r="P67" s="71">
        <v>999999999</v>
      </c>
      <c r="Q67" s="71">
        <v>999999999</v>
      </c>
      <c r="R67" s="71">
        <v>999999999</v>
      </c>
      <c r="S67" s="71">
        <v>999999999</v>
      </c>
      <c r="T67" s="71">
        <v>999999999</v>
      </c>
      <c r="U67" s="71">
        <v>999999999</v>
      </c>
      <c r="V67" s="71">
        <v>999999999</v>
      </c>
      <c r="W67" s="71">
        <v>999999999</v>
      </c>
      <c r="X67" s="71">
        <v>999999999</v>
      </c>
      <c r="Y67" s="71">
        <v>999999999</v>
      </c>
      <c r="Z67" s="71">
        <v>999999999</v>
      </c>
      <c r="AA67" s="71">
        <v>999999999</v>
      </c>
      <c r="AB67" s="71">
        <v>999999999</v>
      </c>
      <c r="AC67" s="71">
        <v>999999999</v>
      </c>
      <c r="AD67" s="71">
        <v>999999999</v>
      </c>
      <c r="AE67" s="71">
        <v>999999999</v>
      </c>
      <c r="AF67" s="71">
        <v>999999999</v>
      </c>
      <c r="AG67" s="71">
        <v>999999999</v>
      </c>
      <c r="AH67" s="71">
        <v>999999999</v>
      </c>
      <c r="AI67" s="71">
        <v>999999999</v>
      </c>
      <c r="AJ67" s="71">
        <v>999999999</v>
      </c>
      <c r="AK67" s="71">
        <v>999999999</v>
      </c>
      <c r="AL67" s="71">
        <v>999999999</v>
      </c>
      <c r="AM67" s="71">
        <v>999999999</v>
      </c>
      <c r="AN67" s="71">
        <v>999999999</v>
      </c>
      <c r="AO67" s="71">
        <v>999999999</v>
      </c>
      <c r="AP67" s="71">
        <v>999999999</v>
      </c>
      <c r="AQ67" s="71">
        <v>999999999</v>
      </c>
      <c r="AR67" s="71">
        <v>999999999</v>
      </c>
      <c r="AS67" s="71">
        <v>999999999</v>
      </c>
      <c r="AT67" s="71">
        <v>999999999</v>
      </c>
      <c r="AU67" s="71">
        <v>999999999</v>
      </c>
      <c r="AV67" s="71">
        <v>999999999</v>
      </c>
      <c r="AW67" s="71">
        <v>999999999</v>
      </c>
      <c r="AX67" s="71">
        <v>999999999</v>
      </c>
      <c r="AY67" s="71">
        <v>999999999</v>
      </c>
      <c r="AZ67" s="71">
        <v>999999999</v>
      </c>
      <c r="BA67" s="71">
        <v>999999999</v>
      </c>
      <c r="BB67" s="71">
        <v>999999999</v>
      </c>
      <c r="BC67" s="71">
        <v>999999999</v>
      </c>
      <c r="BD67" s="71">
        <v>999999999</v>
      </c>
      <c r="BE67" s="71">
        <v>999999999</v>
      </c>
      <c r="BF67" s="71">
        <v>999999999</v>
      </c>
      <c r="BG67" s="71">
        <v>999999999</v>
      </c>
      <c r="BH67" s="71">
        <v>999999999</v>
      </c>
      <c r="BI67" s="71">
        <v>999999999</v>
      </c>
      <c r="BJ67" s="71">
        <v>999999999</v>
      </c>
      <c r="BK67" s="71">
        <v>999999999</v>
      </c>
      <c r="BL67" s="71">
        <v>999999999</v>
      </c>
      <c r="BM67" s="71">
        <v>999999999</v>
      </c>
      <c r="BN67" s="71">
        <v>999999999</v>
      </c>
      <c r="BO67" s="71">
        <v>999999999</v>
      </c>
      <c r="BP67" s="71">
        <v>999999999</v>
      </c>
      <c r="BQ67" s="71">
        <v>999999999</v>
      </c>
      <c r="BR67" s="71">
        <v>999999999</v>
      </c>
      <c r="BS67" s="71">
        <v>999999999</v>
      </c>
      <c r="BT67" s="71">
        <v>999999999</v>
      </c>
      <c r="BU67" s="71">
        <v>999999999</v>
      </c>
      <c r="BV67" s="71">
        <v>999999999</v>
      </c>
      <c r="BW67" s="71">
        <v>999999999</v>
      </c>
      <c r="BX67" s="71">
        <v>999999999</v>
      </c>
      <c r="BY67" s="71">
        <v>999999999</v>
      </c>
      <c r="BZ67" s="71">
        <v>999999999</v>
      </c>
      <c r="CA67" s="71">
        <v>999999999</v>
      </c>
      <c r="CB67" s="71">
        <v>999999999</v>
      </c>
      <c r="CC67" s="71">
        <v>999999999</v>
      </c>
      <c r="CD67" s="71">
        <v>999999999</v>
      </c>
      <c r="CE67" s="71">
        <v>999999999</v>
      </c>
      <c r="CF67" s="71">
        <v>999999999</v>
      </c>
      <c r="CG67" s="71">
        <v>999999999</v>
      </c>
      <c r="CH67" s="71">
        <v>999999999</v>
      </c>
      <c r="CI67" s="71">
        <v>999999999</v>
      </c>
      <c r="CJ67" s="71">
        <v>999999999</v>
      </c>
      <c r="CK67" s="71">
        <v>999999999</v>
      </c>
      <c r="CL67" s="71">
        <v>999999999</v>
      </c>
      <c r="CM67" s="71">
        <v>999999999</v>
      </c>
      <c r="CN67" s="71">
        <v>999999999</v>
      </c>
      <c r="CO67" s="71">
        <v>999999999</v>
      </c>
      <c r="CP67" s="71">
        <v>999999999</v>
      </c>
      <c r="CQ67" s="71">
        <v>999999999</v>
      </c>
      <c r="CR67" s="71">
        <v>999999999</v>
      </c>
      <c r="CS67" s="71">
        <v>999999999</v>
      </c>
      <c r="CT67" s="71">
        <v>999999999</v>
      </c>
      <c r="CU67" s="71">
        <v>999999999</v>
      </c>
      <c r="CV67" s="71">
        <v>999999999</v>
      </c>
      <c r="CW67" s="71">
        <v>999999999</v>
      </c>
      <c r="CX67" s="71">
        <v>999999999</v>
      </c>
      <c r="CY67" s="71">
        <v>999999999</v>
      </c>
      <c r="CZ67" s="71">
        <v>999999999</v>
      </c>
      <c r="DA67" s="71">
        <v>999999999</v>
      </c>
      <c r="DB67" s="71">
        <v>999999999</v>
      </c>
      <c r="DC67" s="71">
        <v>999999999</v>
      </c>
      <c r="DD67" s="71">
        <v>999999999</v>
      </c>
      <c r="DE67" s="71">
        <v>999999999</v>
      </c>
      <c r="DF67" s="71">
        <v>999999999</v>
      </c>
      <c r="DG67" s="71">
        <v>999999999</v>
      </c>
      <c r="DH67" s="71">
        <v>999999999</v>
      </c>
      <c r="DI67" s="71">
        <v>999999999</v>
      </c>
      <c r="DJ67" s="71">
        <v>999999999</v>
      </c>
      <c r="DK67" s="71">
        <v>999999999</v>
      </c>
      <c r="DL67" s="71">
        <v>999999999</v>
      </c>
      <c r="DM67" s="71">
        <v>999999999</v>
      </c>
      <c r="DN67" s="71">
        <v>999999999</v>
      </c>
      <c r="DO67" s="71">
        <v>999999999</v>
      </c>
      <c r="DP67" s="71">
        <v>999999999</v>
      </c>
      <c r="DQ67" s="71">
        <v>999999999</v>
      </c>
      <c r="DR67" s="71">
        <v>999999999</v>
      </c>
      <c r="DS67" s="71">
        <v>999999999</v>
      </c>
      <c r="DT67" s="71">
        <v>999999999</v>
      </c>
      <c r="DU67" s="71">
        <v>999999999</v>
      </c>
      <c r="DV67" s="71">
        <v>999999999</v>
      </c>
      <c r="DW67" s="71">
        <v>999999999</v>
      </c>
      <c r="DX67" s="71">
        <v>999999999</v>
      </c>
      <c r="DY67" s="71">
        <v>999999999</v>
      </c>
      <c r="DZ67" s="71">
        <v>999999999</v>
      </c>
      <c r="EA67" s="71">
        <v>999999999</v>
      </c>
      <c r="EB67" s="71">
        <v>999999999</v>
      </c>
      <c r="EC67" s="71">
        <v>999999999</v>
      </c>
      <c r="ED67" s="71">
        <v>999999999</v>
      </c>
      <c r="EE67" s="71">
        <v>999999999</v>
      </c>
      <c r="EF67" s="71">
        <v>999999999</v>
      </c>
      <c r="EG67" s="71">
        <v>999999999</v>
      </c>
      <c r="EH67" s="71">
        <v>999999999</v>
      </c>
      <c r="EI67" s="71">
        <v>999999999</v>
      </c>
      <c r="EJ67" s="71">
        <v>999999999</v>
      </c>
      <c r="EK67" s="71">
        <v>999999999</v>
      </c>
      <c r="EL67" s="71">
        <v>999999999</v>
      </c>
      <c r="EM67" s="71">
        <v>999999999</v>
      </c>
      <c r="EN67" s="71">
        <v>999999999</v>
      </c>
      <c r="EO67" s="71">
        <v>999999999</v>
      </c>
      <c r="EP67" s="71">
        <v>999999999</v>
      </c>
      <c r="EQ67" s="71">
        <v>999999999</v>
      </c>
      <c r="ER67" s="71">
        <v>999999999</v>
      </c>
      <c r="ES67" s="71">
        <v>999999999</v>
      </c>
      <c r="ET67" s="71">
        <v>999999999</v>
      </c>
      <c r="EU67" s="71">
        <v>999999999</v>
      </c>
      <c r="EV67" s="71">
        <v>999999999</v>
      </c>
      <c r="EW67" s="71">
        <v>999999999</v>
      </c>
      <c r="EX67" s="71">
        <v>999999999</v>
      </c>
      <c r="EY67" s="71">
        <v>999999999</v>
      </c>
      <c r="EZ67" s="71">
        <v>999999999</v>
      </c>
      <c r="FA67" s="71">
        <v>999999999</v>
      </c>
      <c r="FB67" s="71">
        <v>999999999</v>
      </c>
      <c r="FC67" s="71">
        <v>999999999</v>
      </c>
      <c r="FD67" s="71">
        <v>999999999</v>
      </c>
      <c r="FE67" s="71">
        <v>999999999</v>
      </c>
      <c r="FF67" s="71">
        <v>999999999</v>
      </c>
      <c r="FG67" s="71">
        <v>999999999</v>
      </c>
      <c r="FH67" s="71">
        <v>999999999</v>
      </c>
      <c r="FI67" s="71">
        <v>999999999</v>
      </c>
      <c r="FJ67" s="71">
        <v>999999999</v>
      </c>
      <c r="FK67" s="71">
        <v>999999999</v>
      </c>
      <c r="FL67" s="71">
        <v>999999999</v>
      </c>
      <c r="FM67" s="71">
        <v>999999999</v>
      </c>
      <c r="FN67" s="71">
        <v>999999999</v>
      </c>
      <c r="FO67" s="71">
        <v>999999999</v>
      </c>
      <c r="FP67" s="71">
        <v>999999999</v>
      </c>
      <c r="FQ67" s="71">
        <v>999999999</v>
      </c>
      <c r="FR67" s="71">
        <v>999999999</v>
      </c>
      <c r="FS67" s="71">
        <v>999999999</v>
      </c>
      <c r="FT67" s="71">
        <v>999999999</v>
      </c>
      <c r="FU67" s="71">
        <v>999999999</v>
      </c>
      <c r="FV67" s="71">
        <v>999999999</v>
      </c>
      <c r="FW67" s="71">
        <v>999999999</v>
      </c>
      <c r="FX67" s="71">
        <v>999999999</v>
      </c>
      <c r="FY67" s="71"/>
      <c r="FZ67" s="71">
        <f>SUM(C67:FX67)</f>
        <v>177999999822</v>
      </c>
      <c r="GA67" s="71"/>
      <c r="GB67" s="49"/>
      <c r="GC67" s="49"/>
      <c r="GD67" s="49"/>
      <c r="GE67" s="49"/>
      <c r="GF67" s="49"/>
      <c r="GG67" s="7"/>
      <c r="GH67" s="7"/>
      <c r="GI67" s="7"/>
      <c r="GJ67" s="7"/>
      <c r="GK67" s="7"/>
      <c r="GL67" s="7"/>
      <c r="GM67" s="7"/>
    </row>
    <row r="68" spans="1:195" x14ac:dyDescent="0.35">
      <c r="A68" s="7"/>
      <c r="B68" s="7" t="s">
        <v>532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"/>
      <c r="GB68" s="71"/>
      <c r="GC68" s="71"/>
      <c r="GD68" s="71"/>
      <c r="GE68" s="71"/>
      <c r="GF68" s="71"/>
      <c r="GG68" s="7"/>
      <c r="GH68" s="71"/>
      <c r="GI68" s="71"/>
      <c r="GJ68" s="71"/>
      <c r="GK68" s="71"/>
      <c r="GL68" s="71"/>
      <c r="GM68" s="7"/>
    </row>
    <row r="69" spans="1:195" x14ac:dyDescent="0.35">
      <c r="A69" s="7"/>
      <c r="B69" s="7" t="s">
        <v>533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"/>
      <c r="GB69" s="71"/>
      <c r="GC69" s="71"/>
      <c r="GD69" s="71"/>
      <c r="GE69" s="7"/>
      <c r="GF69" s="7"/>
      <c r="GG69" s="7"/>
      <c r="GH69" s="7"/>
      <c r="GI69" s="7"/>
      <c r="GJ69" s="7"/>
      <c r="GK69" s="7"/>
      <c r="GL69" s="7"/>
      <c r="GM69" s="7"/>
    </row>
    <row r="70" spans="1:195" x14ac:dyDescent="0.35">
      <c r="A70" s="7"/>
      <c r="B70" s="7" t="s">
        <v>534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"/>
      <c r="GB70" s="71"/>
      <c r="GC70" s="71"/>
      <c r="GD70" s="71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35">
      <c r="A71" s="7"/>
      <c r="B71" s="7" t="s">
        <v>535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"/>
      <c r="GB71" s="71"/>
      <c r="GC71" s="71"/>
      <c r="GD71" s="71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35">
      <c r="A72" s="6" t="s">
        <v>536</v>
      </c>
      <c r="B72" s="7" t="s">
        <v>537</v>
      </c>
      <c r="C72" s="71">
        <v>999999999</v>
      </c>
      <c r="D72" s="71">
        <v>999999999</v>
      </c>
      <c r="E72" s="71">
        <v>999999999</v>
      </c>
      <c r="F72" s="71">
        <v>999999999</v>
      </c>
      <c r="G72" s="71">
        <v>999999999</v>
      </c>
      <c r="H72" s="71">
        <v>999999999</v>
      </c>
      <c r="I72" s="71">
        <v>999999999</v>
      </c>
      <c r="J72" s="71">
        <v>999999999</v>
      </c>
      <c r="K72" s="71">
        <v>999999999</v>
      </c>
      <c r="L72" s="71">
        <v>999999999</v>
      </c>
      <c r="M72" s="71">
        <v>999999999</v>
      </c>
      <c r="N72" s="71">
        <v>999999999</v>
      </c>
      <c r="O72" s="71">
        <v>999999999</v>
      </c>
      <c r="P72" s="71">
        <v>999999999</v>
      </c>
      <c r="Q72" s="71">
        <v>999999999</v>
      </c>
      <c r="R72" s="71">
        <v>999999999</v>
      </c>
      <c r="S72" s="71">
        <v>999999999</v>
      </c>
      <c r="T72" s="71">
        <v>999999999</v>
      </c>
      <c r="U72" s="71">
        <v>999999999</v>
      </c>
      <c r="V72" s="71">
        <v>999999999</v>
      </c>
      <c r="W72" s="71">
        <v>999999999</v>
      </c>
      <c r="X72" s="71">
        <v>999999999</v>
      </c>
      <c r="Y72" s="71">
        <v>999999999</v>
      </c>
      <c r="Z72" s="71">
        <v>999999999</v>
      </c>
      <c r="AA72" s="71">
        <v>999999999</v>
      </c>
      <c r="AB72" s="71">
        <v>999999999</v>
      </c>
      <c r="AC72" s="71">
        <v>999999999</v>
      </c>
      <c r="AD72" s="71">
        <v>999999999</v>
      </c>
      <c r="AE72" s="71">
        <v>999999999</v>
      </c>
      <c r="AF72" s="71">
        <v>999999999</v>
      </c>
      <c r="AG72" s="71">
        <v>999999999</v>
      </c>
      <c r="AH72" s="71">
        <v>999999999</v>
      </c>
      <c r="AI72" s="71">
        <v>999999999</v>
      </c>
      <c r="AJ72" s="71">
        <v>999999999</v>
      </c>
      <c r="AK72" s="71">
        <v>999999999</v>
      </c>
      <c r="AL72" s="71">
        <v>999999999</v>
      </c>
      <c r="AM72" s="71">
        <v>999999999</v>
      </c>
      <c r="AN72" s="71">
        <v>999999999</v>
      </c>
      <c r="AO72" s="71">
        <v>999999999</v>
      </c>
      <c r="AP72" s="71">
        <v>999999999</v>
      </c>
      <c r="AQ72" s="71">
        <v>999999999</v>
      </c>
      <c r="AR72" s="71">
        <v>999999999</v>
      </c>
      <c r="AS72" s="71">
        <v>999999999</v>
      </c>
      <c r="AT72" s="71">
        <v>999999999</v>
      </c>
      <c r="AU72" s="71">
        <v>999999999</v>
      </c>
      <c r="AV72" s="71">
        <v>999999999</v>
      </c>
      <c r="AW72" s="71">
        <v>999999999</v>
      </c>
      <c r="AX72" s="71">
        <v>999999999</v>
      </c>
      <c r="AY72" s="71">
        <v>999999999</v>
      </c>
      <c r="AZ72" s="71">
        <v>999999999</v>
      </c>
      <c r="BA72" s="71">
        <v>999999999</v>
      </c>
      <c r="BB72" s="71">
        <v>999999999</v>
      </c>
      <c r="BC72" s="71">
        <v>999999999</v>
      </c>
      <c r="BD72" s="71">
        <v>999999999</v>
      </c>
      <c r="BE72" s="71">
        <v>999999999</v>
      </c>
      <c r="BF72" s="71">
        <v>999999999</v>
      </c>
      <c r="BG72" s="71">
        <v>999999999</v>
      </c>
      <c r="BH72" s="71">
        <v>999999999</v>
      </c>
      <c r="BI72" s="71">
        <v>999999999</v>
      </c>
      <c r="BJ72" s="71">
        <v>999999999</v>
      </c>
      <c r="BK72" s="71">
        <v>999999999</v>
      </c>
      <c r="BL72" s="71">
        <v>999999999</v>
      </c>
      <c r="BM72" s="71">
        <v>999999999</v>
      </c>
      <c r="BN72" s="71">
        <v>999999999</v>
      </c>
      <c r="BO72" s="71">
        <v>999999999</v>
      </c>
      <c r="BP72" s="71">
        <v>999999999</v>
      </c>
      <c r="BQ72" s="71">
        <v>999999999</v>
      </c>
      <c r="BR72" s="71">
        <v>999999999</v>
      </c>
      <c r="BS72" s="71">
        <v>999999999</v>
      </c>
      <c r="BT72" s="71">
        <v>999999999</v>
      </c>
      <c r="BU72" s="71">
        <v>999999999</v>
      </c>
      <c r="BV72" s="71">
        <v>999999999</v>
      </c>
      <c r="BW72" s="71">
        <v>999999999</v>
      </c>
      <c r="BX72" s="71">
        <v>999999999</v>
      </c>
      <c r="BY72" s="71">
        <v>999999999</v>
      </c>
      <c r="BZ72" s="71">
        <v>999999999</v>
      </c>
      <c r="CA72" s="71">
        <v>999999999</v>
      </c>
      <c r="CB72" s="71">
        <v>999999999</v>
      </c>
      <c r="CC72" s="71">
        <v>999999999</v>
      </c>
      <c r="CD72" s="71">
        <v>999999999</v>
      </c>
      <c r="CE72" s="71">
        <v>999999999</v>
      </c>
      <c r="CF72" s="71">
        <v>999999999</v>
      </c>
      <c r="CG72" s="71">
        <v>999999999</v>
      </c>
      <c r="CH72" s="71">
        <v>999999999</v>
      </c>
      <c r="CI72" s="71">
        <v>999999999</v>
      </c>
      <c r="CJ72" s="71">
        <v>999999999</v>
      </c>
      <c r="CK72" s="71">
        <v>999999999</v>
      </c>
      <c r="CL72" s="71">
        <v>999999999</v>
      </c>
      <c r="CM72" s="71">
        <v>999999999</v>
      </c>
      <c r="CN72" s="71">
        <v>999999999</v>
      </c>
      <c r="CO72" s="71">
        <v>999999999</v>
      </c>
      <c r="CP72" s="71">
        <v>999999999</v>
      </c>
      <c r="CQ72" s="71">
        <v>999999999</v>
      </c>
      <c r="CR72" s="71">
        <v>999999999</v>
      </c>
      <c r="CS72" s="71">
        <v>999999999</v>
      </c>
      <c r="CT72" s="71">
        <v>999999999</v>
      </c>
      <c r="CU72" s="71">
        <v>999999999</v>
      </c>
      <c r="CV72" s="71">
        <v>999999999</v>
      </c>
      <c r="CW72" s="71">
        <v>999999999</v>
      </c>
      <c r="CX72" s="71">
        <v>999999999</v>
      </c>
      <c r="CY72" s="71">
        <v>999999999</v>
      </c>
      <c r="CZ72" s="71">
        <v>999999999</v>
      </c>
      <c r="DA72" s="71">
        <v>999999999</v>
      </c>
      <c r="DB72" s="71">
        <v>999999999</v>
      </c>
      <c r="DC72" s="71">
        <v>999999999</v>
      </c>
      <c r="DD72" s="71">
        <v>999999999</v>
      </c>
      <c r="DE72" s="71">
        <v>999999999</v>
      </c>
      <c r="DF72" s="71">
        <v>999999999</v>
      </c>
      <c r="DG72" s="71">
        <v>999999999</v>
      </c>
      <c r="DH72" s="71">
        <v>999999999</v>
      </c>
      <c r="DI72" s="71">
        <v>999999999</v>
      </c>
      <c r="DJ72" s="71">
        <v>999999999</v>
      </c>
      <c r="DK72" s="71">
        <v>999999999</v>
      </c>
      <c r="DL72" s="71">
        <v>999999999</v>
      </c>
      <c r="DM72" s="71">
        <v>999999999</v>
      </c>
      <c r="DN72" s="71">
        <v>999999999</v>
      </c>
      <c r="DO72" s="71">
        <v>999999999</v>
      </c>
      <c r="DP72" s="71">
        <v>999999999</v>
      </c>
      <c r="DQ72" s="71">
        <v>999999999</v>
      </c>
      <c r="DR72" s="71">
        <v>999999999</v>
      </c>
      <c r="DS72" s="71">
        <v>999999999</v>
      </c>
      <c r="DT72" s="71">
        <v>999999999</v>
      </c>
      <c r="DU72" s="71">
        <v>999999999</v>
      </c>
      <c r="DV72" s="71">
        <v>999999999</v>
      </c>
      <c r="DW72" s="71">
        <v>999999999</v>
      </c>
      <c r="DX72" s="71">
        <v>999999999</v>
      </c>
      <c r="DY72" s="71">
        <v>999999999</v>
      </c>
      <c r="DZ72" s="71">
        <v>999999999</v>
      </c>
      <c r="EA72" s="71">
        <v>999999999</v>
      </c>
      <c r="EB72" s="71">
        <v>999999999</v>
      </c>
      <c r="EC72" s="71">
        <v>999999999</v>
      </c>
      <c r="ED72" s="71">
        <v>999999999</v>
      </c>
      <c r="EE72" s="71">
        <v>999999999</v>
      </c>
      <c r="EF72" s="71">
        <v>999999999</v>
      </c>
      <c r="EG72" s="71">
        <v>999999999</v>
      </c>
      <c r="EH72" s="71">
        <v>999999999</v>
      </c>
      <c r="EI72" s="71">
        <v>999999999</v>
      </c>
      <c r="EJ72" s="71">
        <v>999999999</v>
      </c>
      <c r="EK72" s="71">
        <v>999999999</v>
      </c>
      <c r="EL72" s="71">
        <v>999999999</v>
      </c>
      <c r="EM72" s="71">
        <v>999999999</v>
      </c>
      <c r="EN72" s="71">
        <v>999999999</v>
      </c>
      <c r="EO72" s="71">
        <v>999999999</v>
      </c>
      <c r="EP72" s="71">
        <v>999999999</v>
      </c>
      <c r="EQ72" s="71">
        <v>999999999</v>
      </c>
      <c r="ER72" s="71">
        <v>999999999</v>
      </c>
      <c r="ES72" s="71">
        <v>999999999</v>
      </c>
      <c r="ET72" s="71">
        <v>999999999</v>
      </c>
      <c r="EU72" s="71">
        <v>999999999</v>
      </c>
      <c r="EV72" s="71">
        <v>999999999</v>
      </c>
      <c r="EW72" s="71">
        <v>999999999</v>
      </c>
      <c r="EX72" s="71">
        <v>999999999</v>
      </c>
      <c r="EY72" s="71">
        <v>999999999</v>
      </c>
      <c r="EZ72" s="71">
        <v>999999999</v>
      </c>
      <c r="FA72" s="71">
        <v>999999999</v>
      </c>
      <c r="FB72" s="71">
        <v>999999999</v>
      </c>
      <c r="FC72" s="71">
        <v>999999999</v>
      </c>
      <c r="FD72" s="71">
        <v>999999999</v>
      </c>
      <c r="FE72" s="71">
        <v>999999999</v>
      </c>
      <c r="FF72" s="71">
        <v>999999999</v>
      </c>
      <c r="FG72" s="71">
        <v>999999999</v>
      </c>
      <c r="FH72" s="71">
        <v>999999999</v>
      </c>
      <c r="FI72" s="71">
        <v>999999999</v>
      </c>
      <c r="FJ72" s="71">
        <v>999999999</v>
      </c>
      <c r="FK72" s="71">
        <v>999999999</v>
      </c>
      <c r="FL72" s="71">
        <v>999999999</v>
      </c>
      <c r="FM72" s="71">
        <v>999999999</v>
      </c>
      <c r="FN72" s="71">
        <v>999999999</v>
      </c>
      <c r="FO72" s="71">
        <v>999999999</v>
      </c>
      <c r="FP72" s="71">
        <v>999999999</v>
      </c>
      <c r="FQ72" s="71">
        <v>999999999</v>
      </c>
      <c r="FR72" s="71">
        <v>999999999</v>
      </c>
      <c r="FS72" s="71">
        <v>999999999</v>
      </c>
      <c r="FT72" s="71">
        <v>999999999</v>
      </c>
      <c r="FU72" s="71">
        <v>999999999</v>
      </c>
      <c r="FV72" s="71">
        <v>999999999</v>
      </c>
      <c r="FW72" s="71">
        <v>999999999</v>
      </c>
      <c r="FX72" s="71">
        <v>999999999</v>
      </c>
      <c r="FY72" s="71"/>
      <c r="FZ72" s="71">
        <f>SUM(C72:FX72)</f>
        <v>177999999822</v>
      </c>
      <c r="GA72" s="7"/>
      <c r="GB72" s="71"/>
      <c r="GC72" s="71"/>
      <c r="GD72" s="71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35">
      <c r="A73" s="7"/>
      <c r="B73" s="7" t="s">
        <v>532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"/>
      <c r="GA73" s="7"/>
      <c r="GB73" s="71"/>
      <c r="GC73" s="71"/>
      <c r="GD73" s="71"/>
      <c r="GE73" s="71"/>
      <c r="GF73" s="71"/>
      <c r="GG73" s="7"/>
      <c r="GH73" s="7"/>
      <c r="GI73" s="7"/>
      <c r="GJ73" s="7"/>
      <c r="GK73" s="7"/>
      <c r="GL73" s="7"/>
      <c r="GM73" s="7"/>
    </row>
    <row r="74" spans="1:195" x14ac:dyDescent="0.35">
      <c r="A74" s="7"/>
      <c r="B74" s="7" t="s">
        <v>538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2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</row>
    <row r="75" spans="1:195" x14ac:dyDescent="0.35">
      <c r="A75" s="7"/>
      <c r="B75" s="7" t="s">
        <v>539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35">
      <c r="A76" s="7"/>
      <c r="B76" s="7" t="s">
        <v>540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35">
      <c r="A77" s="6" t="s">
        <v>541</v>
      </c>
      <c r="B77" s="7" t="s">
        <v>542</v>
      </c>
      <c r="C77" s="73">
        <v>214049.99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I77" s="73">
        <v>518609.48</v>
      </c>
      <c r="J77" s="73">
        <v>0</v>
      </c>
      <c r="K77" s="73">
        <v>0</v>
      </c>
      <c r="L77" s="73">
        <v>0</v>
      </c>
      <c r="M77" s="73">
        <v>0</v>
      </c>
      <c r="N77" s="73">
        <v>6454001.4400000004</v>
      </c>
      <c r="O77" s="73">
        <v>2315346.59</v>
      </c>
      <c r="P77" s="73">
        <v>6508.04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4645.62</v>
      </c>
      <c r="Y77" s="73">
        <v>0</v>
      </c>
      <c r="Z77" s="73">
        <v>125782.95</v>
      </c>
      <c r="AA77" s="73">
        <v>0</v>
      </c>
      <c r="AB77" s="73">
        <v>0</v>
      </c>
      <c r="AC77" s="73">
        <v>0</v>
      </c>
      <c r="AD77" s="73">
        <v>0</v>
      </c>
      <c r="AE77" s="73">
        <v>73409.77</v>
      </c>
      <c r="AF77" s="73">
        <v>0</v>
      </c>
      <c r="AG77" s="73">
        <v>0</v>
      </c>
      <c r="AH77" s="73">
        <v>189856.48</v>
      </c>
      <c r="AI77" s="73">
        <v>0</v>
      </c>
      <c r="AJ77" s="73">
        <v>0</v>
      </c>
      <c r="AK77" s="73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2116980.9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40575.480000000003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784125.51</v>
      </c>
      <c r="BW77" s="73">
        <v>0</v>
      </c>
      <c r="BX77" s="73">
        <v>0</v>
      </c>
      <c r="BY77" s="73">
        <v>0</v>
      </c>
      <c r="BZ77" s="73">
        <v>0</v>
      </c>
      <c r="CA77" s="73">
        <v>0</v>
      </c>
      <c r="CB77" s="73">
        <v>0</v>
      </c>
      <c r="CC77" s="73">
        <v>0</v>
      </c>
      <c r="CD77" s="73">
        <v>64538.16</v>
      </c>
      <c r="CE77" s="73">
        <v>0</v>
      </c>
      <c r="CF77" s="73">
        <v>139360.24</v>
      </c>
      <c r="CG77" s="73">
        <v>0</v>
      </c>
      <c r="CH77" s="73">
        <v>0</v>
      </c>
      <c r="CI77" s="73">
        <v>0</v>
      </c>
      <c r="CJ77" s="73">
        <v>0</v>
      </c>
      <c r="CK77" s="73">
        <v>2621262.39</v>
      </c>
      <c r="CL77" s="73">
        <v>34407.54</v>
      </c>
      <c r="CM77" s="73">
        <v>0</v>
      </c>
      <c r="CN77" s="73">
        <v>0</v>
      </c>
      <c r="CO77" s="73">
        <v>0</v>
      </c>
      <c r="CP77" s="73">
        <v>0</v>
      </c>
      <c r="CQ77" s="73">
        <v>0</v>
      </c>
      <c r="CR77" s="73">
        <v>78694.86</v>
      </c>
      <c r="CS77" s="73">
        <v>0</v>
      </c>
      <c r="CT77" s="73">
        <v>29636.04</v>
      </c>
      <c r="CU77" s="73">
        <v>0</v>
      </c>
      <c r="CV77" s="73">
        <v>28341.66</v>
      </c>
      <c r="CW77" s="73">
        <v>0</v>
      </c>
      <c r="CX77" s="73">
        <v>0</v>
      </c>
      <c r="CY77" s="73">
        <v>0</v>
      </c>
      <c r="CZ77" s="73">
        <v>0</v>
      </c>
      <c r="DA77" s="73">
        <v>18622.72</v>
      </c>
      <c r="DB77" s="73">
        <v>0</v>
      </c>
      <c r="DC77" s="73">
        <v>36496.36</v>
      </c>
      <c r="DD77" s="73">
        <v>5221.7700000000004</v>
      </c>
      <c r="DE77" s="73">
        <v>0</v>
      </c>
      <c r="DF77" s="73">
        <v>0</v>
      </c>
      <c r="DG77" s="73">
        <v>0</v>
      </c>
      <c r="DH77" s="73">
        <v>277847.37</v>
      </c>
      <c r="DI77" s="73">
        <v>0</v>
      </c>
      <c r="DJ77" s="73">
        <v>0</v>
      </c>
      <c r="DK77" s="73">
        <v>0</v>
      </c>
      <c r="DL77" s="73">
        <v>0</v>
      </c>
      <c r="DM77" s="73">
        <v>0</v>
      </c>
      <c r="DN77" s="73">
        <v>0</v>
      </c>
      <c r="DO77" s="73">
        <v>0</v>
      </c>
      <c r="DP77" s="73">
        <v>9617.9</v>
      </c>
      <c r="DQ77" s="73">
        <v>0</v>
      </c>
      <c r="DR77" s="73">
        <v>0</v>
      </c>
      <c r="DS77" s="73">
        <v>0</v>
      </c>
      <c r="DT77" s="73">
        <v>0</v>
      </c>
      <c r="DU77" s="73">
        <v>0</v>
      </c>
      <c r="DV77" s="73">
        <v>0</v>
      </c>
      <c r="DW77" s="73">
        <v>0</v>
      </c>
      <c r="DX77" s="73">
        <v>0</v>
      </c>
      <c r="DY77" s="73">
        <v>0</v>
      </c>
      <c r="DZ77" s="73">
        <v>0</v>
      </c>
      <c r="EA77" s="73">
        <v>550952.78</v>
      </c>
      <c r="EB77" s="73">
        <v>0</v>
      </c>
      <c r="EC77" s="73">
        <v>0</v>
      </c>
      <c r="ED77" s="73">
        <v>710551.13</v>
      </c>
      <c r="EE77" s="73">
        <v>0</v>
      </c>
      <c r="EF77" s="73">
        <v>0</v>
      </c>
      <c r="EG77" s="73">
        <v>0</v>
      </c>
      <c r="EH77" s="73">
        <v>0</v>
      </c>
      <c r="EI77" s="73">
        <v>0</v>
      </c>
      <c r="EJ77" s="73">
        <v>0</v>
      </c>
      <c r="EK77" s="73">
        <v>0</v>
      </c>
      <c r="EL77" s="73">
        <v>671262.95</v>
      </c>
      <c r="EM77" s="73">
        <v>0</v>
      </c>
      <c r="EN77" s="73">
        <v>0</v>
      </c>
      <c r="EO77" s="73">
        <v>0</v>
      </c>
      <c r="EP77" s="73">
        <v>0</v>
      </c>
      <c r="EQ77" s="73">
        <v>1064161.06</v>
      </c>
      <c r="ER77" s="73">
        <v>0</v>
      </c>
      <c r="ES77" s="73">
        <v>0</v>
      </c>
      <c r="ET77" s="73">
        <v>0</v>
      </c>
      <c r="EU77" s="73">
        <v>0</v>
      </c>
      <c r="EV77" s="73">
        <v>19817.919999999998</v>
      </c>
      <c r="EW77" s="73">
        <v>0</v>
      </c>
      <c r="EX77" s="73">
        <v>0</v>
      </c>
      <c r="EY77" s="73">
        <v>0</v>
      </c>
      <c r="EZ77" s="73">
        <v>74228.81</v>
      </c>
      <c r="FA77" s="73">
        <v>1475032.01</v>
      </c>
      <c r="FB77" s="73">
        <v>0</v>
      </c>
      <c r="FC77" s="73">
        <v>0</v>
      </c>
      <c r="FD77" s="73">
        <v>0</v>
      </c>
      <c r="FE77" s="73">
        <v>7823.44</v>
      </c>
      <c r="FF77" s="73">
        <v>0</v>
      </c>
      <c r="FG77" s="73">
        <v>0</v>
      </c>
      <c r="FH77" s="73">
        <v>76952.78</v>
      </c>
      <c r="FI77" s="73">
        <v>0</v>
      </c>
      <c r="FJ77" s="73">
        <v>0</v>
      </c>
      <c r="FK77" s="73">
        <v>46526.37</v>
      </c>
      <c r="FL77" s="73">
        <v>0</v>
      </c>
      <c r="FM77" s="73">
        <v>0</v>
      </c>
      <c r="FN77" s="73">
        <v>0</v>
      </c>
      <c r="FO77" s="73">
        <v>0</v>
      </c>
      <c r="FP77" s="73">
        <v>0</v>
      </c>
      <c r="FQ77" s="73">
        <v>0</v>
      </c>
      <c r="FR77" s="73">
        <v>0</v>
      </c>
      <c r="FS77" s="73">
        <v>0</v>
      </c>
      <c r="FT77" s="73">
        <v>0</v>
      </c>
      <c r="FU77" s="73">
        <v>0</v>
      </c>
      <c r="FV77" s="73">
        <v>0</v>
      </c>
      <c r="FW77" s="73">
        <v>0</v>
      </c>
      <c r="FX77" s="73">
        <v>0</v>
      </c>
      <c r="FY77" s="74"/>
      <c r="FZ77" s="7">
        <f>SUM(C77:FX77)</f>
        <v>20885248.509999998</v>
      </c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35">
      <c r="A78" s="6" t="s">
        <v>543</v>
      </c>
      <c r="B78" s="7" t="s">
        <v>544</v>
      </c>
      <c r="C78" s="73">
        <v>0</v>
      </c>
      <c r="D78" s="73">
        <v>0</v>
      </c>
      <c r="E78" s="73">
        <v>0</v>
      </c>
      <c r="F78" s="73">
        <v>0</v>
      </c>
      <c r="G78" s="73"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387510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73">
        <v>0</v>
      </c>
      <c r="AR78" s="73">
        <v>0</v>
      </c>
      <c r="AS78" s="73">
        <v>0</v>
      </c>
      <c r="AT78" s="73">
        <v>0</v>
      </c>
      <c r="AU78" s="73">
        <v>0</v>
      </c>
      <c r="AV78" s="73">
        <v>0</v>
      </c>
      <c r="AW78" s="73">
        <v>0</v>
      </c>
      <c r="AX78" s="73">
        <v>0</v>
      </c>
      <c r="AY78" s="73">
        <v>0</v>
      </c>
      <c r="AZ78" s="73">
        <v>0</v>
      </c>
      <c r="BA78" s="73">
        <v>0</v>
      </c>
      <c r="BB78" s="73">
        <v>0</v>
      </c>
      <c r="BC78" s="73">
        <v>0</v>
      </c>
      <c r="BD78" s="73">
        <v>0</v>
      </c>
      <c r="BE78" s="73">
        <v>0</v>
      </c>
      <c r="BF78" s="73">
        <v>0</v>
      </c>
      <c r="BG78" s="73">
        <v>0</v>
      </c>
      <c r="BH78" s="73">
        <v>0</v>
      </c>
      <c r="BI78" s="73">
        <v>0</v>
      </c>
      <c r="BJ78" s="73">
        <v>0</v>
      </c>
      <c r="BK78" s="73">
        <v>0</v>
      </c>
      <c r="BL78" s="73">
        <v>0</v>
      </c>
      <c r="BM78" s="73">
        <v>0</v>
      </c>
      <c r="BN78" s="73">
        <v>0</v>
      </c>
      <c r="BO78" s="73">
        <v>0</v>
      </c>
      <c r="BP78" s="73">
        <v>0</v>
      </c>
      <c r="BQ78" s="73">
        <v>0</v>
      </c>
      <c r="BR78" s="73">
        <v>0</v>
      </c>
      <c r="BS78" s="73">
        <v>0</v>
      </c>
      <c r="BT78" s="73">
        <v>0</v>
      </c>
      <c r="BU78" s="73">
        <v>0</v>
      </c>
      <c r="BV78" s="73">
        <v>0</v>
      </c>
      <c r="BW78" s="73">
        <v>0</v>
      </c>
      <c r="BX78" s="73">
        <v>0</v>
      </c>
      <c r="BY78" s="73">
        <v>0</v>
      </c>
      <c r="BZ78" s="73">
        <v>0</v>
      </c>
      <c r="CA78" s="73">
        <v>0</v>
      </c>
      <c r="CB78" s="73">
        <v>0</v>
      </c>
      <c r="CC78" s="73">
        <v>0</v>
      </c>
      <c r="CD78" s="73">
        <v>0</v>
      </c>
      <c r="CE78" s="73">
        <v>0</v>
      </c>
      <c r="CF78" s="73">
        <v>0</v>
      </c>
      <c r="CG78" s="73">
        <v>0</v>
      </c>
      <c r="CH78" s="73">
        <v>0</v>
      </c>
      <c r="CI78" s="73">
        <v>0</v>
      </c>
      <c r="CJ78" s="73">
        <v>0</v>
      </c>
      <c r="CK78" s="73">
        <v>0</v>
      </c>
      <c r="CL78" s="73">
        <v>0</v>
      </c>
      <c r="CM78" s="73">
        <v>0</v>
      </c>
      <c r="CN78" s="73">
        <v>0</v>
      </c>
      <c r="CO78" s="73">
        <v>0</v>
      </c>
      <c r="CP78" s="73">
        <v>0</v>
      </c>
      <c r="CQ78" s="73">
        <v>0</v>
      </c>
      <c r="CR78" s="73">
        <v>0</v>
      </c>
      <c r="CS78" s="73">
        <v>0</v>
      </c>
      <c r="CT78" s="73">
        <v>0</v>
      </c>
      <c r="CU78" s="73">
        <v>0</v>
      </c>
      <c r="CV78" s="73">
        <v>0</v>
      </c>
      <c r="CW78" s="73">
        <v>0</v>
      </c>
      <c r="CX78" s="73">
        <v>0</v>
      </c>
      <c r="CY78" s="73">
        <v>0</v>
      </c>
      <c r="CZ78" s="73">
        <v>0</v>
      </c>
      <c r="DA78" s="73">
        <v>0</v>
      </c>
      <c r="DB78" s="73">
        <v>0</v>
      </c>
      <c r="DC78" s="73">
        <v>0</v>
      </c>
      <c r="DD78" s="73">
        <v>0</v>
      </c>
      <c r="DE78" s="73">
        <v>0</v>
      </c>
      <c r="DF78" s="73">
        <v>0</v>
      </c>
      <c r="DG78" s="73">
        <v>0</v>
      </c>
      <c r="DH78" s="73">
        <v>0</v>
      </c>
      <c r="DI78" s="73">
        <v>0</v>
      </c>
      <c r="DJ78" s="73">
        <v>0</v>
      </c>
      <c r="DK78" s="73">
        <v>0</v>
      </c>
      <c r="DL78" s="73">
        <v>0</v>
      </c>
      <c r="DM78" s="73">
        <v>0</v>
      </c>
      <c r="DN78" s="73">
        <v>0</v>
      </c>
      <c r="DO78" s="73">
        <v>0</v>
      </c>
      <c r="DP78" s="73">
        <v>0</v>
      </c>
      <c r="DQ78" s="73">
        <v>0</v>
      </c>
      <c r="DR78" s="73">
        <v>0</v>
      </c>
      <c r="DS78" s="73">
        <v>0</v>
      </c>
      <c r="DT78" s="73">
        <v>0</v>
      </c>
      <c r="DU78" s="73">
        <v>0</v>
      </c>
      <c r="DV78" s="73">
        <v>0</v>
      </c>
      <c r="DW78" s="73">
        <v>0</v>
      </c>
      <c r="DX78" s="73">
        <v>0</v>
      </c>
      <c r="DY78" s="73">
        <v>0</v>
      </c>
      <c r="DZ78" s="73">
        <v>0</v>
      </c>
      <c r="EA78" s="73">
        <v>0</v>
      </c>
      <c r="EB78" s="73">
        <v>0</v>
      </c>
      <c r="EC78" s="73">
        <v>0</v>
      </c>
      <c r="ED78" s="73">
        <v>0</v>
      </c>
      <c r="EE78" s="73">
        <v>0</v>
      </c>
      <c r="EF78" s="73">
        <v>0</v>
      </c>
      <c r="EG78" s="73">
        <v>0</v>
      </c>
      <c r="EH78" s="73">
        <v>0</v>
      </c>
      <c r="EI78" s="73">
        <v>0</v>
      </c>
      <c r="EJ78" s="73">
        <v>0</v>
      </c>
      <c r="EK78" s="73">
        <v>0</v>
      </c>
      <c r="EL78" s="73">
        <v>0</v>
      </c>
      <c r="EM78" s="73">
        <v>0</v>
      </c>
      <c r="EN78" s="73">
        <v>0</v>
      </c>
      <c r="EO78" s="73">
        <v>0</v>
      </c>
      <c r="EP78" s="73">
        <v>0</v>
      </c>
      <c r="EQ78" s="73">
        <v>0</v>
      </c>
      <c r="ER78" s="73">
        <v>0</v>
      </c>
      <c r="ES78" s="73">
        <v>0</v>
      </c>
      <c r="ET78" s="73">
        <v>0</v>
      </c>
      <c r="EU78" s="73">
        <v>0</v>
      </c>
      <c r="EV78" s="73">
        <v>0</v>
      </c>
      <c r="EW78" s="73">
        <v>0</v>
      </c>
      <c r="EX78" s="73">
        <v>0</v>
      </c>
      <c r="EY78" s="73">
        <v>0</v>
      </c>
      <c r="EZ78" s="73">
        <v>0</v>
      </c>
      <c r="FA78" s="73">
        <v>0</v>
      </c>
      <c r="FB78" s="73">
        <v>0</v>
      </c>
      <c r="FC78" s="73">
        <v>0</v>
      </c>
      <c r="FD78" s="73">
        <v>0</v>
      </c>
      <c r="FE78" s="73">
        <v>0</v>
      </c>
      <c r="FF78" s="73">
        <v>0</v>
      </c>
      <c r="FG78" s="73">
        <v>0</v>
      </c>
      <c r="FH78" s="73">
        <v>0</v>
      </c>
      <c r="FI78" s="73">
        <v>0</v>
      </c>
      <c r="FJ78" s="73">
        <v>0</v>
      </c>
      <c r="FK78" s="73">
        <v>0</v>
      </c>
      <c r="FL78" s="73">
        <v>0</v>
      </c>
      <c r="FM78" s="73">
        <v>0</v>
      </c>
      <c r="FN78" s="73">
        <v>0</v>
      </c>
      <c r="FO78" s="73">
        <v>0</v>
      </c>
      <c r="FP78" s="73">
        <v>0</v>
      </c>
      <c r="FQ78" s="73">
        <v>0</v>
      </c>
      <c r="FR78" s="73">
        <v>0</v>
      </c>
      <c r="FS78" s="73">
        <v>0</v>
      </c>
      <c r="FT78" s="73">
        <v>0</v>
      </c>
      <c r="FU78" s="73">
        <v>0</v>
      </c>
      <c r="FV78" s="73">
        <v>0</v>
      </c>
      <c r="FW78" s="73">
        <v>0</v>
      </c>
      <c r="FX78" s="73">
        <v>0</v>
      </c>
      <c r="FY78" s="74"/>
      <c r="FZ78" s="7">
        <f>SUM(C78:FX78)</f>
        <v>387510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35">
      <c r="A79" s="6" t="s">
        <v>545</v>
      </c>
      <c r="B79" s="7" t="s">
        <v>546</v>
      </c>
      <c r="C79">
        <v>4670000</v>
      </c>
      <c r="D79">
        <v>63655851</v>
      </c>
      <c r="E79">
        <v>4890000</v>
      </c>
      <c r="F79">
        <v>750000</v>
      </c>
      <c r="G79">
        <v>1200000</v>
      </c>
      <c r="H79">
        <v>300000</v>
      </c>
      <c r="I79" s="75">
        <v>7845103</v>
      </c>
      <c r="J79">
        <v>0</v>
      </c>
      <c r="K79">
        <v>0</v>
      </c>
      <c r="L79">
        <v>4655850</v>
      </c>
      <c r="M79">
        <v>1000000</v>
      </c>
      <c r="N79">
        <v>77763000</v>
      </c>
      <c r="O79">
        <v>26498234</v>
      </c>
      <c r="P79">
        <v>0</v>
      </c>
      <c r="Q79">
        <v>37339028</v>
      </c>
      <c r="R79">
        <v>0</v>
      </c>
      <c r="S79">
        <v>0</v>
      </c>
      <c r="T79">
        <v>0</v>
      </c>
      <c r="U79">
        <v>100000</v>
      </c>
      <c r="V79">
        <v>0</v>
      </c>
      <c r="W79">
        <v>0</v>
      </c>
      <c r="X79">
        <v>150000</v>
      </c>
      <c r="Y79">
        <v>0</v>
      </c>
      <c r="Z79">
        <v>0</v>
      </c>
      <c r="AA79">
        <v>32635664</v>
      </c>
      <c r="AB79" s="75">
        <v>75286702</v>
      </c>
      <c r="AC79" s="75">
        <v>2044227</v>
      </c>
      <c r="AD79" s="75">
        <v>2497712</v>
      </c>
      <c r="AE79">
        <v>245000</v>
      </c>
      <c r="AF79" s="75">
        <v>217915</v>
      </c>
      <c r="AG79">
        <v>1839046</v>
      </c>
      <c r="AH79">
        <v>0</v>
      </c>
      <c r="AI79">
        <v>0</v>
      </c>
      <c r="AJ79">
        <v>0</v>
      </c>
      <c r="AK79">
        <v>0</v>
      </c>
      <c r="AL79">
        <v>330575</v>
      </c>
      <c r="AM79">
        <v>0</v>
      </c>
      <c r="AN79">
        <v>0</v>
      </c>
      <c r="AO79">
        <v>0</v>
      </c>
      <c r="AP79">
        <v>129959655</v>
      </c>
      <c r="AQ79">
        <v>0</v>
      </c>
      <c r="AR79">
        <v>73713000</v>
      </c>
      <c r="AS79">
        <v>5944650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5750000</v>
      </c>
      <c r="BA79">
        <v>3950000</v>
      </c>
      <c r="BB79">
        <v>700000</v>
      </c>
      <c r="BC79" s="75">
        <v>71315127.650000006</v>
      </c>
      <c r="BD79">
        <v>5157461</v>
      </c>
      <c r="BE79">
        <v>1900000</v>
      </c>
      <c r="BF79">
        <v>26750862</v>
      </c>
      <c r="BG79">
        <v>0</v>
      </c>
      <c r="BH79">
        <v>0</v>
      </c>
      <c r="BI79">
        <v>0</v>
      </c>
      <c r="BJ79">
        <v>4000000</v>
      </c>
      <c r="BK79">
        <v>7500000</v>
      </c>
      <c r="BL79">
        <v>0</v>
      </c>
      <c r="BM79">
        <v>0</v>
      </c>
      <c r="BN79">
        <v>0</v>
      </c>
      <c r="BO79">
        <v>350000</v>
      </c>
      <c r="BP79">
        <v>0</v>
      </c>
      <c r="BQ79">
        <v>8800000</v>
      </c>
      <c r="BR79">
        <v>4300000</v>
      </c>
      <c r="BS79">
        <v>2167002</v>
      </c>
      <c r="BT79">
        <v>980488</v>
      </c>
      <c r="BU79" s="76">
        <v>1100007.0868799998</v>
      </c>
      <c r="BV79">
        <v>1330000</v>
      </c>
      <c r="BW79">
        <v>3800000</v>
      </c>
      <c r="BX79">
        <v>0</v>
      </c>
      <c r="BY79">
        <v>0</v>
      </c>
      <c r="BZ79">
        <v>0</v>
      </c>
      <c r="CA79">
        <v>0</v>
      </c>
      <c r="CB79">
        <v>113302585</v>
      </c>
      <c r="CC79">
        <v>0</v>
      </c>
      <c r="CD79">
        <v>0</v>
      </c>
      <c r="CE79">
        <v>0</v>
      </c>
      <c r="CF79">
        <v>0</v>
      </c>
      <c r="CG79">
        <v>119200</v>
      </c>
      <c r="CH79">
        <v>0</v>
      </c>
      <c r="CI79">
        <v>270068</v>
      </c>
      <c r="CJ79">
        <v>667783</v>
      </c>
      <c r="CK79">
        <v>5600000</v>
      </c>
      <c r="CL79">
        <v>2016949</v>
      </c>
      <c r="CM79">
        <v>1100000</v>
      </c>
      <c r="CN79">
        <v>35012147</v>
      </c>
      <c r="CO79">
        <v>14040000</v>
      </c>
      <c r="CP79">
        <v>1921000</v>
      </c>
      <c r="CQ79">
        <v>0</v>
      </c>
      <c r="CR79">
        <v>350000</v>
      </c>
      <c r="CS79">
        <v>0</v>
      </c>
      <c r="CT79">
        <v>0</v>
      </c>
      <c r="CU79">
        <v>205000</v>
      </c>
      <c r="CV79">
        <v>171656</v>
      </c>
      <c r="CW79">
        <v>0</v>
      </c>
      <c r="CX79">
        <v>0</v>
      </c>
      <c r="CY79">
        <v>0</v>
      </c>
      <c r="CZ79">
        <v>500000</v>
      </c>
      <c r="DA79">
        <v>0</v>
      </c>
      <c r="DB79">
        <v>0</v>
      </c>
      <c r="DC79">
        <v>445000</v>
      </c>
      <c r="DD79">
        <v>0</v>
      </c>
      <c r="DE79">
        <v>350000</v>
      </c>
      <c r="DF79" s="75">
        <v>15736474.08</v>
      </c>
      <c r="DG79">
        <v>70000</v>
      </c>
      <c r="DH79">
        <v>1900000</v>
      </c>
      <c r="DI79">
        <v>0</v>
      </c>
      <c r="DJ79">
        <v>390000</v>
      </c>
      <c r="DK79">
        <v>333800</v>
      </c>
      <c r="DL79">
        <v>0</v>
      </c>
      <c r="DM79">
        <v>248000</v>
      </c>
      <c r="DN79">
        <v>400000</v>
      </c>
      <c r="DO79">
        <v>550000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15862</v>
      </c>
      <c r="DX79">
        <v>155000</v>
      </c>
      <c r="DY79">
        <v>516372</v>
      </c>
      <c r="DZ79">
        <v>550204</v>
      </c>
      <c r="EA79">
        <v>207000</v>
      </c>
      <c r="EB79">
        <v>447872</v>
      </c>
      <c r="EC79">
        <v>0</v>
      </c>
      <c r="ED79">
        <v>3905390.5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404670</v>
      </c>
      <c r="EL79">
        <v>0</v>
      </c>
      <c r="EM79">
        <v>832600</v>
      </c>
      <c r="EN79">
        <v>195000</v>
      </c>
      <c r="EO79">
        <v>75000</v>
      </c>
      <c r="EP79">
        <v>905473</v>
      </c>
      <c r="EQ79">
        <v>1573000</v>
      </c>
      <c r="ER79">
        <v>914457</v>
      </c>
      <c r="ES79">
        <v>0</v>
      </c>
      <c r="ET79">
        <v>164087</v>
      </c>
      <c r="EU79">
        <v>0</v>
      </c>
      <c r="EV79">
        <v>0</v>
      </c>
      <c r="EW79">
        <v>1848603.33</v>
      </c>
      <c r="EX79">
        <v>397784.63</v>
      </c>
      <c r="EY79">
        <v>0</v>
      </c>
      <c r="EZ79">
        <v>0</v>
      </c>
      <c r="FA79">
        <v>4687317</v>
      </c>
      <c r="FB79">
        <v>584000</v>
      </c>
      <c r="FC79">
        <v>1100000</v>
      </c>
      <c r="FD79">
        <v>0</v>
      </c>
      <c r="FE79">
        <v>250000</v>
      </c>
      <c r="FF79">
        <v>0</v>
      </c>
      <c r="FG79">
        <v>0</v>
      </c>
      <c r="FH79">
        <v>155000</v>
      </c>
      <c r="FI79">
        <v>3904000</v>
      </c>
      <c r="FJ79">
        <v>1200000</v>
      </c>
      <c r="FK79">
        <v>4500000</v>
      </c>
      <c r="FL79">
        <v>2595350</v>
      </c>
      <c r="FM79">
        <v>500000</v>
      </c>
      <c r="FN79">
        <v>0</v>
      </c>
      <c r="FO79">
        <v>1974045</v>
      </c>
      <c r="FP79">
        <v>2675000</v>
      </c>
      <c r="FQ79">
        <v>900000</v>
      </c>
      <c r="FR79">
        <v>497743</v>
      </c>
      <c r="FS79">
        <v>75000</v>
      </c>
      <c r="FT79">
        <v>130000</v>
      </c>
      <c r="FU79">
        <v>1194000</v>
      </c>
      <c r="FV79">
        <v>400000</v>
      </c>
      <c r="FW79">
        <v>0</v>
      </c>
      <c r="FX79">
        <v>292380</v>
      </c>
      <c r="FY79" s="74"/>
      <c r="FZ79" s="7">
        <f>SUM(C79:FX79)</f>
        <v>941804032.27688003</v>
      </c>
      <c r="GA79" s="18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35">
      <c r="A80" s="77"/>
      <c r="B80" s="78" t="s">
        <v>547</v>
      </c>
      <c r="C80" s="79">
        <v>1023645.96</v>
      </c>
      <c r="D80" s="79">
        <v>5923407.6999999881</v>
      </c>
      <c r="E80" s="79">
        <v>1501809.63</v>
      </c>
      <c r="F80" s="79">
        <v>1480552.63</v>
      </c>
      <c r="G80" s="79">
        <v>313409.98</v>
      </c>
      <c r="H80" s="79">
        <v>197482.31</v>
      </c>
      <c r="I80" s="80">
        <v>3049421.53</v>
      </c>
      <c r="J80" s="79">
        <v>0</v>
      </c>
      <c r="K80" s="79">
        <v>0</v>
      </c>
      <c r="L80" s="79">
        <v>767975.6099999994</v>
      </c>
      <c r="M80" s="79">
        <v>339255.28999999911</v>
      </c>
      <c r="N80" s="79">
        <v>1003951.56</v>
      </c>
      <c r="O80" s="79">
        <v>3157850.6999999881</v>
      </c>
      <c r="P80" s="79">
        <v>0</v>
      </c>
      <c r="Q80" s="79">
        <v>2551562.3199999998</v>
      </c>
      <c r="R80" s="79">
        <v>93067.899999999907</v>
      </c>
      <c r="S80" s="79">
        <v>147716.44999999925</v>
      </c>
      <c r="T80" s="79">
        <v>0</v>
      </c>
      <c r="U80" s="79">
        <v>0</v>
      </c>
      <c r="V80" s="79">
        <v>0</v>
      </c>
      <c r="W80">
        <v>0</v>
      </c>
      <c r="X80" s="79">
        <v>0</v>
      </c>
      <c r="Y80" s="79">
        <v>0</v>
      </c>
      <c r="Z80" s="79">
        <v>0</v>
      </c>
      <c r="AA80" s="79">
        <v>3107770.19</v>
      </c>
      <c r="AB80" s="80">
        <v>5484100.7199999997</v>
      </c>
      <c r="AC80" s="80">
        <v>179452.74</v>
      </c>
      <c r="AD80" s="80">
        <v>173421.01</v>
      </c>
      <c r="AE80" s="79">
        <v>0</v>
      </c>
      <c r="AF80" s="80">
        <v>0</v>
      </c>
      <c r="AG80" s="79">
        <v>585726.86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23452.35999999987</v>
      </c>
      <c r="AO80" s="79">
        <v>0</v>
      </c>
      <c r="AP80" s="79">
        <v>13961260.089999974</v>
      </c>
      <c r="AQ80" s="79">
        <v>4996.7000000001863</v>
      </c>
      <c r="AR80" s="79">
        <v>4936260.97</v>
      </c>
      <c r="AS80" s="79">
        <v>3140096.46</v>
      </c>
      <c r="AT80" s="79">
        <v>706569</v>
      </c>
      <c r="AU80" s="79">
        <v>183362.49</v>
      </c>
      <c r="AV80" s="79">
        <v>0</v>
      </c>
      <c r="AW80" s="79">
        <v>127133.32</v>
      </c>
      <c r="AX80" s="79">
        <v>17799.04</v>
      </c>
      <c r="AY80" s="79">
        <v>67342.069999999832</v>
      </c>
      <c r="AZ80" s="79">
        <v>5661380.25</v>
      </c>
      <c r="BA80" s="79">
        <v>4239435.37</v>
      </c>
      <c r="BB80" s="79">
        <v>2450915.0699999998</v>
      </c>
      <c r="BC80" s="80">
        <v>13979440.599999994</v>
      </c>
      <c r="BD80" s="79">
        <v>2610812.9700000002</v>
      </c>
      <c r="BE80" s="79">
        <v>691421.59</v>
      </c>
      <c r="BF80" s="79">
        <v>12423538.810000002</v>
      </c>
      <c r="BG80" s="79">
        <v>177371.84</v>
      </c>
      <c r="BH80" s="79">
        <v>272348.34999999998</v>
      </c>
      <c r="BI80" s="79">
        <v>117074.81</v>
      </c>
      <c r="BJ80" s="79">
        <v>2978693.21</v>
      </c>
      <c r="BK80" s="79">
        <v>3075849.87</v>
      </c>
      <c r="BL80" s="79">
        <v>26731.37</v>
      </c>
      <c r="BM80" s="79">
        <v>73715.73</v>
      </c>
      <c r="BN80" s="79">
        <v>0</v>
      </c>
      <c r="BO80" s="79">
        <v>46591.460000000894</v>
      </c>
      <c r="BP80" s="79">
        <v>66821.180000000168</v>
      </c>
      <c r="BQ80" s="79">
        <v>831665.80999999866</v>
      </c>
      <c r="BR80" s="79">
        <v>53981.400000002235</v>
      </c>
      <c r="BS80" s="79">
        <v>0</v>
      </c>
      <c r="BT80" s="79">
        <v>96176.64000000013</v>
      </c>
      <c r="BU80" s="79">
        <v>45796.089999999851</v>
      </c>
      <c r="BV80" s="79">
        <v>680000</v>
      </c>
      <c r="BW80" s="79">
        <v>271620.42</v>
      </c>
      <c r="BX80" s="79">
        <v>30925.080000000075</v>
      </c>
      <c r="BY80" s="79">
        <v>20772.939999999478</v>
      </c>
      <c r="BZ80" s="79">
        <v>128574.8</v>
      </c>
      <c r="CA80" s="79">
        <v>0</v>
      </c>
      <c r="CB80" s="79">
        <v>14199549.600000024</v>
      </c>
      <c r="CC80" s="79">
        <v>51316.119999999879</v>
      </c>
      <c r="CD80" s="79">
        <v>32213.38</v>
      </c>
      <c r="CE80" s="79">
        <v>35823.39000000013</v>
      </c>
      <c r="CF80" s="79">
        <v>60736.420000000158</v>
      </c>
      <c r="CG80" s="79">
        <f>52674.03+119000</f>
        <v>171674.03</v>
      </c>
      <c r="CH80" s="79">
        <v>42137.689999999944</v>
      </c>
      <c r="CI80" s="79">
        <v>191859.43000000063</v>
      </c>
      <c r="CJ80" s="79">
        <v>127581.31</v>
      </c>
      <c r="CK80" s="79">
        <v>0</v>
      </c>
      <c r="CL80" s="79">
        <v>0</v>
      </c>
      <c r="CM80" s="79">
        <v>0</v>
      </c>
      <c r="CN80" s="79">
        <v>5532198.7100000083</v>
      </c>
      <c r="CO80" s="79">
        <v>3311063.7200000137</v>
      </c>
      <c r="CP80" s="79">
        <v>487185.26</v>
      </c>
      <c r="CQ80" s="79">
        <v>0</v>
      </c>
      <c r="CR80" s="79">
        <v>0</v>
      </c>
      <c r="CS80" s="79">
        <v>0</v>
      </c>
      <c r="CT80" s="79">
        <v>0</v>
      </c>
      <c r="CU80" s="79">
        <v>0</v>
      </c>
      <c r="CV80" s="79">
        <v>0</v>
      </c>
      <c r="CW80" s="79">
        <v>2963.7100000001956</v>
      </c>
      <c r="CX80" s="79">
        <v>34454.619999999646</v>
      </c>
      <c r="CY80" s="79">
        <v>0</v>
      </c>
      <c r="CZ80" s="79">
        <v>0</v>
      </c>
      <c r="DA80" s="79">
        <v>0</v>
      </c>
      <c r="DB80" s="79">
        <v>0</v>
      </c>
      <c r="DC80" s="79">
        <v>0</v>
      </c>
      <c r="DD80" s="79">
        <v>31853.880000000121</v>
      </c>
      <c r="DE80" s="79">
        <v>0</v>
      </c>
      <c r="DF80" s="80">
        <v>964429.94000001252</v>
      </c>
      <c r="DG80" s="79">
        <v>0</v>
      </c>
      <c r="DH80" s="79">
        <v>0</v>
      </c>
      <c r="DI80" s="79">
        <v>187923.21999999881</v>
      </c>
      <c r="DJ80" s="79">
        <v>70570.470000000205</v>
      </c>
      <c r="DK80" s="79">
        <v>63148.970000000205</v>
      </c>
      <c r="DL80" s="79">
        <v>0</v>
      </c>
      <c r="DM80" s="79">
        <v>0</v>
      </c>
      <c r="DN80" s="79">
        <v>0</v>
      </c>
      <c r="DO80" s="79">
        <v>0</v>
      </c>
      <c r="DP80" s="79">
        <v>1230.7399999999907</v>
      </c>
      <c r="DQ80" s="79">
        <v>0</v>
      </c>
      <c r="DR80" s="79">
        <v>0</v>
      </c>
      <c r="DS80" s="79">
        <v>0</v>
      </c>
      <c r="DT80" s="79">
        <v>0</v>
      </c>
      <c r="DU80" s="79">
        <v>0</v>
      </c>
      <c r="DV80" s="79">
        <v>0</v>
      </c>
      <c r="DW80" s="79">
        <v>0</v>
      </c>
      <c r="DX80" s="79">
        <v>27492.279999999795</v>
      </c>
      <c r="DY80" s="79">
        <v>0</v>
      </c>
      <c r="DZ80" s="79">
        <v>739613.14999999944</v>
      </c>
      <c r="EA80" s="79">
        <v>139332.39000000001</v>
      </c>
      <c r="EB80" s="79">
        <v>81512.760000000242</v>
      </c>
      <c r="EC80" s="79">
        <v>108091.72</v>
      </c>
      <c r="ED80" s="79">
        <v>1114082.5</v>
      </c>
      <c r="EE80" s="79">
        <v>0</v>
      </c>
      <c r="EF80" s="79">
        <v>0</v>
      </c>
      <c r="EG80" s="79">
        <v>8952.6699999999255</v>
      </c>
      <c r="EH80" s="79">
        <v>6739.7900000000373</v>
      </c>
      <c r="EI80" s="79">
        <v>984513.67000000179</v>
      </c>
      <c r="EJ80" s="79">
        <v>556718.94000000507</v>
      </c>
      <c r="EK80" s="79">
        <v>0</v>
      </c>
      <c r="EL80" s="79">
        <v>19606.400000000001</v>
      </c>
      <c r="EM80" s="79">
        <v>0</v>
      </c>
      <c r="EN80" s="79">
        <v>0</v>
      </c>
      <c r="EO80" s="79">
        <v>0</v>
      </c>
      <c r="EP80" s="79">
        <v>0</v>
      </c>
      <c r="EQ80" s="79">
        <v>773723.74</v>
      </c>
      <c r="ER80" s="79">
        <v>13739.379999999888</v>
      </c>
      <c r="ES80" s="79">
        <v>0</v>
      </c>
      <c r="ET80" s="79">
        <v>0</v>
      </c>
      <c r="EU80" s="79">
        <v>0</v>
      </c>
      <c r="EV80" s="79">
        <v>25108.400000000001</v>
      </c>
      <c r="EW80" s="79">
        <v>2296.6300000003539</v>
      </c>
      <c r="EX80" s="79">
        <v>6362.1400000001304</v>
      </c>
      <c r="EY80" s="79">
        <v>0</v>
      </c>
      <c r="EZ80" s="79">
        <v>3088.3899999998976</v>
      </c>
      <c r="FA80" s="79">
        <v>650000</v>
      </c>
      <c r="FB80" s="79">
        <v>235967.64</v>
      </c>
      <c r="FC80" s="79">
        <v>1157745.67</v>
      </c>
      <c r="FD80" s="79">
        <v>0</v>
      </c>
      <c r="FE80" s="79">
        <v>0</v>
      </c>
      <c r="FF80" s="79">
        <v>0</v>
      </c>
      <c r="FG80" s="79">
        <v>0</v>
      </c>
      <c r="FH80" s="79">
        <v>0</v>
      </c>
      <c r="FI80" s="79">
        <v>464593.6400000006</v>
      </c>
      <c r="FJ80" s="79">
        <v>402051.60000000056</v>
      </c>
      <c r="FK80" s="79">
        <v>263308.68</v>
      </c>
      <c r="FL80" s="79">
        <v>679899.57</v>
      </c>
      <c r="FM80" s="79">
        <v>418806.28000000119</v>
      </c>
      <c r="FN80" s="79">
        <v>2545812.86</v>
      </c>
      <c r="FO80" s="79">
        <v>243119.79</v>
      </c>
      <c r="FP80" s="79">
        <v>520740.68999999948</v>
      </c>
      <c r="FQ80" s="79">
        <v>223101.13</v>
      </c>
      <c r="FR80" s="79">
        <v>0</v>
      </c>
      <c r="FS80" s="79">
        <v>0</v>
      </c>
      <c r="FT80" s="79">
        <v>0</v>
      </c>
      <c r="FU80" s="79">
        <v>0</v>
      </c>
      <c r="FV80" s="79">
        <v>0</v>
      </c>
      <c r="FW80" s="79">
        <v>0</v>
      </c>
      <c r="FX80" s="79">
        <v>0</v>
      </c>
      <c r="FY80" s="74"/>
      <c r="FZ80" s="7">
        <f>SUM(C80:FX80)</f>
        <v>143317546.35999998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35">
      <c r="A81" s="77"/>
      <c r="B81" s="78" t="s">
        <v>548</v>
      </c>
      <c r="C81" s="78">
        <f t="shared" ref="C81:BN81" si="24">((C288*0.25)+C80)</f>
        <v>20415850.932500001</v>
      </c>
      <c r="D81" s="78">
        <f t="shared" si="24"/>
        <v>115740851.62249999</v>
      </c>
      <c r="E81" s="78">
        <f t="shared" si="24"/>
        <v>18795627.762499999</v>
      </c>
      <c r="F81" s="78">
        <f t="shared" si="24"/>
        <v>67557167.179999992</v>
      </c>
      <c r="G81" s="78">
        <f t="shared" si="24"/>
        <v>5319022.6125000007</v>
      </c>
      <c r="H81" s="78">
        <f t="shared" si="24"/>
        <v>3495637.5925000003</v>
      </c>
      <c r="I81" s="78">
        <f t="shared" si="24"/>
        <v>27712702.6875</v>
      </c>
      <c r="J81" s="78">
        <f t="shared" si="24"/>
        <v>6094561.8300000001</v>
      </c>
      <c r="K81" s="78">
        <f t="shared" si="24"/>
        <v>1054952.895</v>
      </c>
      <c r="L81" s="78">
        <f t="shared" si="24"/>
        <v>7315655.9474999998</v>
      </c>
      <c r="M81" s="78">
        <f t="shared" si="24"/>
        <v>3669363.6724999989</v>
      </c>
      <c r="N81" s="78">
        <f t="shared" si="24"/>
        <v>147177543.0675</v>
      </c>
      <c r="O81" s="78">
        <f t="shared" si="24"/>
        <v>39268092.49499999</v>
      </c>
      <c r="P81" s="78">
        <f t="shared" si="24"/>
        <v>1281011.4850000001</v>
      </c>
      <c r="Q81" s="78">
        <f t="shared" si="24"/>
        <v>122854575.93249999</v>
      </c>
      <c r="R81" s="78">
        <f t="shared" si="24"/>
        <v>17798690.0625</v>
      </c>
      <c r="S81" s="78">
        <f t="shared" si="24"/>
        <v>4860107.7799999993</v>
      </c>
      <c r="T81" s="78">
        <f t="shared" si="24"/>
        <v>788118.39249999996</v>
      </c>
      <c r="U81" s="78">
        <f t="shared" si="24"/>
        <v>353737.30499999999</v>
      </c>
      <c r="V81" s="78">
        <f t="shared" si="24"/>
        <v>1053361.085</v>
      </c>
      <c r="W81" s="78">
        <f t="shared" si="24"/>
        <v>672496.64249999996</v>
      </c>
      <c r="X81" s="78">
        <f t="shared" si="24"/>
        <v>308722.6925</v>
      </c>
      <c r="Y81" s="78">
        <f t="shared" si="24"/>
        <v>2753293.2425000002</v>
      </c>
      <c r="Z81" s="78">
        <f t="shared" si="24"/>
        <v>947970.05</v>
      </c>
      <c r="AA81" s="78">
        <f t="shared" si="24"/>
        <v>89362853.060000002</v>
      </c>
      <c r="AB81" s="78">
        <f t="shared" si="24"/>
        <v>82530860.495000005</v>
      </c>
      <c r="AC81" s="78">
        <f t="shared" si="24"/>
        <v>2967495.4850000003</v>
      </c>
      <c r="AD81" s="78">
        <f t="shared" si="24"/>
        <v>4206367.54</v>
      </c>
      <c r="AE81" s="78">
        <f t="shared" si="24"/>
        <v>548311.17000000004</v>
      </c>
      <c r="AF81" s="78">
        <f t="shared" si="24"/>
        <v>841635.13</v>
      </c>
      <c r="AG81" s="78">
        <f t="shared" si="24"/>
        <v>2556208.9075000002</v>
      </c>
      <c r="AH81" s="78">
        <f t="shared" si="24"/>
        <v>2875594.7774999999</v>
      </c>
      <c r="AI81" s="78">
        <f t="shared" si="24"/>
        <v>1295810.6675</v>
      </c>
      <c r="AJ81" s="78">
        <f t="shared" si="24"/>
        <v>890670.01249999995</v>
      </c>
      <c r="AK81" s="78">
        <f t="shared" si="24"/>
        <v>863028.09250000003</v>
      </c>
      <c r="AL81" s="78">
        <f t="shared" si="24"/>
        <v>1141641.3425</v>
      </c>
      <c r="AM81" s="78">
        <f t="shared" si="24"/>
        <v>1319381.8899999999</v>
      </c>
      <c r="AN81" s="78">
        <f t="shared" si="24"/>
        <v>1197687.2825</v>
      </c>
      <c r="AO81" s="78">
        <f t="shared" si="24"/>
        <v>12540530.654999999</v>
      </c>
      <c r="AP81" s="78">
        <f t="shared" si="24"/>
        <v>263961259.83999997</v>
      </c>
      <c r="AQ81" s="78">
        <f t="shared" si="24"/>
        <v>1084031.3200000003</v>
      </c>
      <c r="AR81" s="78">
        <f t="shared" si="24"/>
        <v>176869373.76499999</v>
      </c>
      <c r="AS81" s="78">
        <f t="shared" si="24"/>
        <v>22775878.732500002</v>
      </c>
      <c r="AT81" s="78">
        <f t="shared" si="24"/>
        <v>7346164.5</v>
      </c>
      <c r="AU81" s="78">
        <f t="shared" si="24"/>
        <v>1314846.9350000001</v>
      </c>
      <c r="AV81" s="78">
        <f t="shared" si="24"/>
        <v>1255244.165</v>
      </c>
      <c r="AW81" s="78">
        <f t="shared" si="24"/>
        <v>1222126.07</v>
      </c>
      <c r="AX81" s="78">
        <f t="shared" si="24"/>
        <v>481166.47749999998</v>
      </c>
      <c r="AY81" s="78">
        <f t="shared" si="24"/>
        <v>1550039.7324999999</v>
      </c>
      <c r="AZ81" s="78">
        <f t="shared" si="24"/>
        <v>40869152.765000001</v>
      </c>
      <c r="BA81" s="78">
        <f t="shared" si="24"/>
        <v>28814105.7575</v>
      </c>
      <c r="BB81" s="78">
        <f t="shared" si="24"/>
        <v>23010879.557500001</v>
      </c>
      <c r="BC81" s="78">
        <f t="shared" si="24"/>
        <v>83897133.729999989</v>
      </c>
      <c r="BD81" s="78">
        <f t="shared" si="24"/>
        <v>12334196.520000001</v>
      </c>
      <c r="BE81" s="78">
        <f t="shared" si="24"/>
        <v>4251332.2125000004</v>
      </c>
      <c r="BF81" s="78">
        <f t="shared" si="24"/>
        <v>81184131.422499999</v>
      </c>
      <c r="BG81" s="78">
        <f t="shared" si="24"/>
        <v>3047892.82</v>
      </c>
      <c r="BH81" s="78">
        <f t="shared" si="24"/>
        <v>2169532.4375</v>
      </c>
      <c r="BI81" s="78">
        <f t="shared" si="24"/>
        <v>1254094.01</v>
      </c>
      <c r="BJ81" s="78">
        <f t="shared" si="24"/>
        <v>19907351.310000002</v>
      </c>
      <c r="BK81" s="78">
        <f t="shared" si="24"/>
        <v>92814931.197500005</v>
      </c>
      <c r="BL81" s="78">
        <f t="shared" si="24"/>
        <v>571180.36750000005</v>
      </c>
      <c r="BM81" s="78">
        <f t="shared" si="24"/>
        <v>1421336.5974999999</v>
      </c>
      <c r="BN81" s="78">
        <f t="shared" si="24"/>
        <v>8820470.1699999999</v>
      </c>
      <c r="BO81" s="78">
        <f t="shared" ref="BO81:DZ81" si="25">((BO288*0.25)+BO80)</f>
        <v>3625356.185000001</v>
      </c>
      <c r="BP81" s="78">
        <f t="shared" si="25"/>
        <v>900193.71250000014</v>
      </c>
      <c r="BQ81" s="78">
        <f t="shared" si="25"/>
        <v>18537282.022499997</v>
      </c>
      <c r="BR81" s="78">
        <f t="shared" si="25"/>
        <v>12705061.210000003</v>
      </c>
      <c r="BS81" s="78">
        <f t="shared" si="25"/>
        <v>3621394.0724999998</v>
      </c>
      <c r="BT81" s="78">
        <f t="shared" si="25"/>
        <v>1529070.1850000001</v>
      </c>
      <c r="BU81" s="78">
        <f t="shared" si="25"/>
        <v>1525315.1874999998</v>
      </c>
      <c r="BV81" s="78">
        <f t="shared" si="25"/>
        <v>4297374.8174999999</v>
      </c>
      <c r="BW81" s="78">
        <f t="shared" si="25"/>
        <v>6058431.1775000002</v>
      </c>
      <c r="BX81" s="78">
        <f t="shared" si="25"/>
        <v>473597.25250000006</v>
      </c>
      <c r="BY81" s="78">
        <f t="shared" si="25"/>
        <v>1574906.6924999994</v>
      </c>
      <c r="BZ81" s="78">
        <f t="shared" si="25"/>
        <v>1103620.0075000001</v>
      </c>
      <c r="CA81" s="78">
        <f t="shared" si="25"/>
        <v>770825.125</v>
      </c>
      <c r="CB81" s="78">
        <f t="shared" si="25"/>
        <v>220112103.48000002</v>
      </c>
      <c r="CC81" s="78">
        <f t="shared" si="25"/>
        <v>935025.90999999992</v>
      </c>
      <c r="CD81" s="78">
        <f t="shared" si="25"/>
        <v>734405.95</v>
      </c>
      <c r="CE81" s="78">
        <f t="shared" si="25"/>
        <v>811165.17000000016</v>
      </c>
      <c r="CF81" s="78">
        <f t="shared" si="25"/>
        <v>670846.39500000014</v>
      </c>
      <c r="CG81" s="78">
        <f t="shared" si="25"/>
        <v>1054714.7375</v>
      </c>
      <c r="CH81" s="78">
        <f t="shared" si="25"/>
        <v>596867.90499999991</v>
      </c>
      <c r="CI81" s="78">
        <f t="shared" si="25"/>
        <v>2296944.3450000007</v>
      </c>
      <c r="CJ81" s="78">
        <f t="shared" si="25"/>
        <v>3005200.6625000001</v>
      </c>
      <c r="CK81" s="78">
        <f t="shared" si="25"/>
        <v>14084053.505000001</v>
      </c>
      <c r="CL81" s="78">
        <f t="shared" si="25"/>
        <v>3763508.8725000001</v>
      </c>
      <c r="CM81" s="78">
        <f t="shared" si="25"/>
        <v>2259573.2400000002</v>
      </c>
      <c r="CN81" s="78">
        <f t="shared" si="25"/>
        <v>92348238.715000004</v>
      </c>
      <c r="CO81" s="78">
        <f t="shared" si="25"/>
        <v>42433589.577500015</v>
      </c>
      <c r="CP81" s="78">
        <f t="shared" si="25"/>
        <v>3537756.3150000004</v>
      </c>
      <c r="CQ81" s="78">
        <f t="shared" si="25"/>
        <v>2527752.9775</v>
      </c>
      <c r="CR81" s="78">
        <f t="shared" si="25"/>
        <v>964296.01</v>
      </c>
      <c r="CS81" s="78">
        <f t="shared" si="25"/>
        <v>1137217.74</v>
      </c>
      <c r="CT81" s="78">
        <f t="shared" si="25"/>
        <v>635693.87250000006</v>
      </c>
      <c r="CU81" s="78">
        <f t="shared" si="25"/>
        <v>1282682.4275</v>
      </c>
      <c r="CV81" s="78">
        <f t="shared" si="25"/>
        <v>287624.9425</v>
      </c>
      <c r="CW81" s="78">
        <f t="shared" si="25"/>
        <v>948245.61000000022</v>
      </c>
      <c r="CX81" s="78">
        <f t="shared" si="25"/>
        <v>1536976.4224999996</v>
      </c>
      <c r="CY81" s="78">
        <f t="shared" si="25"/>
        <v>306070.64500000002</v>
      </c>
      <c r="CZ81" s="78">
        <f t="shared" si="25"/>
        <v>5176123.1624999996</v>
      </c>
      <c r="DA81" s="78">
        <f t="shared" si="25"/>
        <v>906700.03749999998</v>
      </c>
      <c r="DB81" s="78">
        <f t="shared" si="25"/>
        <v>1198792.9424999999</v>
      </c>
      <c r="DC81" s="78">
        <f t="shared" si="25"/>
        <v>866630.88500000001</v>
      </c>
      <c r="DD81" s="78">
        <f t="shared" si="25"/>
        <v>891451.59000000008</v>
      </c>
      <c r="DE81" s="78">
        <f t="shared" si="25"/>
        <v>1139772.9524999999</v>
      </c>
      <c r="DF81" s="78">
        <f t="shared" si="25"/>
        <v>58094902.020000011</v>
      </c>
      <c r="DG81" s="78">
        <f t="shared" si="25"/>
        <v>546354.56999999995</v>
      </c>
      <c r="DH81" s="78">
        <f t="shared" si="25"/>
        <v>5144194.4175000004</v>
      </c>
      <c r="DI81" s="78">
        <f t="shared" si="25"/>
        <v>6961973.8499999987</v>
      </c>
      <c r="DJ81" s="78">
        <f t="shared" si="25"/>
        <v>2087270.4525000001</v>
      </c>
      <c r="DK81" s="78">
        <f t="shared" si="25"/>
        <v>1607129.0250000001</v>
      </c>
      <c r="DL81" s="78">
        <f t="shared" si="25"/>
        <v>16390425.9025</v>
      </c>
      <c r="DM81" s="78">
        <f t="shared" si="25"/>
        <v>1069190.9675</v>
      </c>
      <c r="DN81" s="78">
        <f t="shared" si="25"/>
        <v>3919078.8450000002</v>
      </c>
      <c r="DO81" s="78">
        <f t="shared" si="25"/>
        <v>9266870.8800000008</v>
      </c>
      <c r="DP81" s="78">
        <f t="shared" si="25"/>
        <v>951066.98750000005</v>
      </c>
      <c r="DQ81" s="78">
        <f t="shared" si="25"/>
        <v>2571812.3774999999</v>
      </c>
      <c r="DR81" s="78">
        <f t="shared" si="25"/>
        <v>4021099.5325000002</v>
      </c>
      <c r="DS81" s="78">
        <f t="shared" si="25"/>
        <v>2077470.0049999999</v>
      </c>
      <c r="DT81" s="78">
        <f t="shared" si="25"/>
        <v>907421.98750000005</v>
      </c>
      <c r="DU81" s="78">
        <f t="shared" si="25"/>
        <v>1297219.4325000001</v>
      </c>
      <c r="DV81" s="78">
        <f t="shared" si="25"/>
        <v>942428.65500000003</v>
      </c>
      <c r="DW81" s="78">
        <f t="shared" si="25"/>
        <v>1177344.96</v>
      </c>
      <c r="DX81" s="78">
        <f t="shared" si="25"/>
        <v>954635.50249999983</v>
      </c>
      <c r="DY81" s="78">
        <f t="shared" si="25"/>
        <v>1264723.7024999999</v>
      </c>
      <c r="DZ81" s="78">
        <f t="shared" si="25"/>
        <v>3011582.4774999996</v>
      </c>
      <c r="EA81" s="78">
        <f t="shared" ref="EA81:FX81" si="26">((EA288*0.25)+EA80)</f>
        <v>1898997.3774999999</v>
      </c>
      <c r="EB81" s="78">
        <f t="shared" si="26"/>
        <v>1855859.8400000003</v>
      </c>
      <c r="EC81" s="78">
        <f t="shared" si="26"/>
        <v>1185547.4524999999</v>
      </c>
      <c r="ED81" s="78">
        <f t="shared" si="26"/>
        <v>6922050.0949999997</v>
      </c>
      <c r="EE81" s="78">
        <f t="shared" si="26"/>
        <v>908106.86499999999</v>
      </c>
      <c r="EF81" s="78">
        <f t="shared" si="26"/>
        <v>4110802.67</v>
      </c>
      <c r="EG81" s="78">
        <f t="shared" si="26"/>
        <v>1032952.1399999999</v>
      </c>
      <c r="EH81" s="78">
        <f t="shared" si="26"/>
        <v>1015760.28</v>
      </c>
      <c r="EI81" s="78">
        <f t="shared" si="26"/>
        <v>41639313.262500003</v>
      </c>
      <c r="EJ81" s="78">
        <f t="shared" si="26"/>
        <v>28129749.217500005</v>
      </c>
      <c r="EK81" s="78">
        <f t="shared" si="26"/>
        <v>2045596.9225000001</v>
      </c>
      <c r="EL81" s="78">
        <f t="shared" si="26"/>
        <v>1471771.7124999999</v>
      </c>
      <c r="EM81" s="78">
        <f t="shared" si="26"/>
        <v>1336580.1100000001</v>
      </c>
      <c r="EN81" s="78">
        <f t="shared" si="26"/>
        <v>2963576.3374999999</v>
      </c>
      <c r="EO81" s="78">
        <f t="shared" si="26"/>
        <v>1177223.365</v>
      </c>
      <c r="EP81" s="78">
        <f t="shared" si="26"/>
        <v>1500526.92</v>
      </c>
      <c r="EQ81" s="78">
        <f t="shared" si="26"/>
        <v>8399574.1649999991</v>
      </c>
      <c r="ER81" s="78">
        <f t="shared" si="26"/>
        <v>1265194.8975</v>
      </c>
      <c r="ES81" s="78">
        <f t="shared" si="26"/>
        <v>822300.38749999995</v>
      </c>
      <c r="ET81" s="78">
        <f t="shared" si="26"/>
        <v>1051052.5024999999</v>
      </c>
      <c r="EU81" s="78">
        <f t="shared" si="26"/>
        <v>1942984.5549999999</v>
      </c>
      <c r="EV81" s="78">
        <f t="shared" si="26"/>
        <v>499929.15500000003</v>
      </c>
      <c r="EW81" s="78">
        <f t="shared" si="26"/>
        <v>3338614.6850000005</v>
      </c>
      <c r="EX81" s="78">
        <f t="shared" si="26"/>
        <v>918830.15000000014</v>
      </c>
      <c r="EY81" s="78">
        <f t="shared" si="26"/>
        <v>1904012.0249999999</v>
      </c>
      <c r="EZ81" s="78">
        <f t="shared" si="26"/>
        <v>692267.5199999999</v>
      </c>
      <c r="FA81" s="78">
        <f t="shared" si="26"/>
        <v>11042936.720000001</v>
      </c>
      <c r="FB81" s="78">
        <f t="shared" si="26"/>
        <v>1426972.2174999998</v>
      </c>
      <c r="FC81" s="78">
        <f t="shared" si="26"/>
        <v>6606853.3700000001</v>
      </c>
      <c r="FD81" s="78">
        <f t="shared" si="26"/>
        <v>1391454.3225</v>
      </c>
      <c r="FE81" s="78">
        <f t="shared" si="26"/>
        <v>497844.32750000001</v>
      </c>
      <c r="FF81" s="78">
        <f t="shared" si="26"/>
        <v>922444.96499999997</v>
      </c>
      <c r="FG81" s="78">
        <f t="shared" si="26"/>
        <v>687925.15</v>
      </c>
      <c r="FH81" s="78">
        <f t="shared" si="26"/>
        <v>425781.54749999999</v>
      </c>
      <c r="FI81" s="78">
        <f t="shared" si="26"/>
        <v>5414119.1500000004</v>
      </c>
      <c r="FJ81" s="78">
        <f t="shared" si="26"/>
        <v>5961312.9525000006</v>
      </c>
      <c r="FK81" s="78">
        <f t="shared" si="26"/>
        <v>7456216.2649999997</v>
      </c>
      <c r="FL81" s="78">
        <f t="shared" si="26"/>
        <v>23414233.317499999</v>
      </c>
      <c r="FM81" s="78">
        <f t="shared" si="26"/>
        <v>11104227.552500002</v>
      </c>
      <c r="FN81" s="78">
        <f t="shared" si="26"/>
        <v>66011538.884999998</v>
      </c>
      <c r="FO81" s="78">
        <f t="shared" si="26"/>
        <v>3530213.4125000001</v>
      </c>
      <c r="FP81" s="78">
        <f t="shared" si="26"/>
        <v>7090006.5574999992</v>
      </c>
      <c r="FQ81" s="78">
        <f t="shared" si="26"/>
        <v>3160065.6025</v>
      </c>
      <c r="FR81" s="78">
        <f t="shared" si="26"/>
        <v>834990.62250000006</v>
      </c>
      <c r="FS81" s="78">
        <f t="shared" si="26"/>
        <v>855118.35250000004</v>
      </c>
      <c r="FT81" s="78">
        <f t="shared" si="26"/>
        <v>367129.36</v>
      </c>
      <c r="FU81" s="78">
        <f t="shared" si="26"/>
        <v>2641926.4575</v>
      </c>
      <c r="FV81" s="78">
        <f t="shared" si="26"/>
        <v>2239348.2850000001</v>
      </c>
      <c r="FW81" s="78">
        <f t="shared" si="26"/>
        <v>823415.47</v>
      </c>
      <c r="FX81" s="78">
        <f t="shared" si="26"/>
        <v>419666.1825</v>
      </c>
      <c r="FY81" s="7"/>
      <c r="FZ81" s="7">
        <f>SUM(C81:FX81)</f>
        <v>2578446610.7375007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35">
      <c r="A82" s="81">
        <v>0.08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35">
      <c r="A83" s="7"/>
      <c r="B83" s="44" t="s">
        <v>549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35">
      <c r="A84" s="6" t="s">
        <v>550</v>
      </c>
      <c r="B84" s="7" t="s">
        <v>551</v>
      </c>
      <c r="C84" s="18">
        <f t="shared" ref="C84:BN84" si="27">C16</f>
        <v>6403.5</v>
      </c>
      <c r="D84" s="18">
        <f t="shared" si="27"/>
        <v>32692</v>
      </c>
      <c r="E84" s="18">
        <f t="shared" si="27"/>
        <v>4867</v>
      </c>
      <c r="F84" s="18">
        <f t="shared" si="27"/>
        <v>21049.5</v>
      </c>
      <c r="G84" s="18">
        <f t="shared" si="27"/>
        <v>1707</v>
      </c>
      <c r="H84" s="18">
        <f t="shared" si="27"/>
        <v>1087</v>
      </c>
      <c r="I84" s="18">
        <f t="shared" si="27"/>
        <v>7223.5</v>
      </c>
      <c r="J84" s="18">
        <f t="shared" si="27"/>
        <v>2024</v>
      </c>
      <c r="K84" s="18">
        <f t="shared" si="27"/>
        <v>243.5</v>
      </c>
      <c r="L84" s="18">
        <f t="shared" si="27"/>
        <v>2064</v>
      </c>
      <c r="M84" s="18">
        <f t="shared" si="27"/>
        <v>861</v>
      </c>
      <c r="N84" s="18">
        <f t="shared" si="27"/>
        <v>49867</v>
      </c>
      <c r="O84" s="18">
        <f t="shared" si="27"/>
        <v>12523.5</v>
      </c>
      <c r="P84" s="18">
        <f t="shared" si="27"/>
        <v>303</v>
      </c>
      <c r="Q84" s="18">
        <f t="shared" si="27"/>
        <v>36866.5</v>
      </c>
      <c r="R84" s="18">
        <f t="shared" si="27"/>
        <v>465.5</v>
      </c>
      <c r="S84" s="18">
        <f t="shared" si="27"/>
        <v>1535</v>
      </c>
      <c r="T84" s="18">
        <f t="shared" si="27"/>
        <v>158</v>
      </c>
      <c r="U84" s="18">
        <f t="shared" si="27"/>
        <v>57</v>
      </c>
      <c r="V84" s="18">
        <f t="shared" si="27"/>
        <v>245.5</v>
      </c>
      <c r="W84" s="18">
        <f t="shared" si="27"/>
        <v>48.5</v>
      </c>
      <c r="X84" s="18">
        <f t="shared" si="27"/>
        <v>36.5</v>
      </c>
      <c r="Y84" s="18">
        <f t="shared" si="27"/>
        <v>404</v>
      </c>
      <c r="Z84" s="18">
        <f t="shared" si="27"/>
        <v>230</v>
      </c>
      <c r="AA84" s="18">
        <f t="shared" si="27"/>
        <v>30243.5</v>
      </c>
      <c r="AB84" s="18">
        <f t="shared" si="27"/>
        <v>26735</v>
      </c>
      <c r="AC84" s="18">
        <f t="shared" si="27"/>
        <v>864</v>
      </c>
      <c r="AD84" s="18">
        <f t="shared" si="27"/>
        <v>1267.5</v>
      </c>
      <c r="AE84" s="18">
        <f t="shared" si="27"/>
        <v>97</v>
      </c>
      <c r="AF84" s="18">
        <f t="shared" si="27"/>
        <v>164.5</v>
      </c>
      <c r="AG84" s="18">
        <f t="shared" si="27"/>
        <v>586.5</v>
      </c>
      <c r="AH84" s="18">
        <f t="shared" si="27"/>
        <v>927</v>
      </c>
      <c r="AI84" s="18">
        <f t="shared" si="27"/>
        <v>353</v>
      </c>
      <c r="AJ84" s="18">
        <f t="shared" si="27"/>
        <v>176</v>
      </c>
      <c r="AK84" s="18">
        <f t="shared" si="27"/>
        <v>163</v>
      </c>
      <c r="AL84" s="18">
        <f t="shared" si="27"/>
        <v>286</v>
      </c>
      <c r="AM84" s="18">
        <f t="shared" si="27"/>
        <v>331</v>
      </c>
      <c r="AN84" s="18">
        <f t="shared" si="27"/>
        <v>271.5</v>
      </c>
      <c r="AO84" s="18">
        <f t="shared" si="27"/>
        <v>3763</v>
      </c>
      <c r="AP84" s="18">
        <f t="shared" si="27"/>
        <v>84199</v>
      </c>
      <c r="AQ84" s="18">
        <f t="shared" si="27"/>
        <v>241.5</v>
      </c>
      <c r="AR84" s="18">
        <f t="shared" si="27"/>
        <v>57812.5</v>
      </c>
      <c r="AS84" s="18">
        <f t="shared" si="27"/>
        <v>6012</v>
      </c>
      <c r="AT84" s="18">
        <f t="shared" si="27"/>
        <v>2335.5</v>
      </c>
      <c r="AU84" s="18">
        <f t="shared" si="27"/>
        <v>250</v>
      </c>
      <c r="AV84" s="18">
        <f t="shared" si="27"/>
        <v>299</v>
      </c>
      <c r="AW84" s="18">
        <f t="shared" si="27"/>
        <v>249</v>
      </c>
      <c r="AX84" s="18">
        <f t="shared" si="27"/>
        <v>73</v>
      </c>
      <c r="AY84" s="18">
        <f t="shared" si="27"/>
        <v>388</v>
      </c>
      <c r="AZ84" s="18">
        <f t="shared" si="27"/>
        <v>11891</v>
      </c>
      <c r="BA84" s="18">
        <f t="shared" si="27"/>
        <v>8660</v>
      </c>
      <c r="BB84" s="18">
        <f t="shared" si="27"/>
        <v>7385</v>
      </c>
      <c r="BC84" s="18">
        <f t="shared" si="27"/>
        <v>21420</v>
      </c>
      <c r="BD84" s="18">
        <f t="shared" si="27"/>
        <v>3593.5</v>
      </c>
      <c r="BE84" s="18">
        <f t="shared" si="27"/>
        <v>1113</v>
      </c>
      <c r="BF84" s="18">
        <f t="shared" si="27"/>
        <v>24195</v>
      </c>
      <c r="BG84" s="18">
        <f t="shared" si="27"/>
        <v>921.5</v>
      </c>
      <c r="BH84" s="18">
        <f t="shared" si="27"/>
        <v>515.5</v>
      </c>
      <c r="BI84" s="18">
        <f t="shared" si="27"/>
        <v>251</v>
      </c>
      <c r="BJ84" s="18">
        <f t="shared" si="27"/>
        <v>6176.5</v>
      </c>
      <c r="BK84" s="18">
        <f t="shared" si="27"/>
        <v>20931</v>
      </c>
      <c r="BL84" s="18">
        <f t="shared" si="27"/>
        <v>58.5</v>
      </c>
      <c r="BM84" s="18">
        <f t="shared" si="27"/>
        <v>327.5</v>
      </c>
      <c r="BN84" s="18">
        <f t="shared" si="27"/>
        <v>2975</v>
      </c>
      <c r="BO84" s="18">
        <f t="shared" ref="BO84:DZ84" si="28">BO16</f>
        <v>1187.5</v>
      </c>
      <c r="BP84" s="18">
        <f t="shared" si="28"/>
        <v>144</v>
      </c>
      <c r="BQ84" s="18">
        <f t="shared" si="28"/>
        <v>5630.5</v>
      </c>
      <c r="BR84" s="18">
        <f t="shared" si="28"/>
        <v>4471</v>
      </c>
      <c r="BS84" s="18">
        <f t="shared" si="28"/>
        <v>1151</v>
      </c>
      <c r="BT84" s="18">
        <f t="shared" si="28"/>
        <v>354.5</v>
      </c>
      <c r="BU84" s="18">
        <f t="shared" si="28"/>
        <v>382</v>
      </c>
      <c r="BV84" s="18">
        <f t="shared" si="28"/>
        <v>1247.5</v>
      </c>
      <c r="BW84" s="18">
        <f t="shared" si="28"/>
        <v>2017</v>
      </c>
      <c r="BX84" s="18">
        <f t="shared" si="28"/>
        <v>67</v>
      </c>
      <c r="BY84" s="18">
        <f t="shared" si="28"/>
        <v>404</v>
      </c>
      <c r="BZ84" s="18">
        <f t="shared" si="28"/>
        <v>224</v>
      </c>
      <c r="CA84" s="18">
        <f t="shared" si="28"/>
        <v>130</v>
      </c>
      <c r="CB84" s="18">
        <f t="shared" si="28"/>
        <v>70261</v>
      </c>
      <c r="CC84" s="18">
        <f t="shared" si="28"/>
        <v>190</v>
      </c>
      <c r="CD84" s="18">
        <f t="shared" si="28"/>
        <v>27</v>
      </c>
      <c r="CE84" s="18">
        <f t="shared" si="28"/>
        <v>158.5</v>
      </c>
      <c r="CF84" s="18">
        <f t="shared" si="28"/>
        <v>92</v>
      </c>
      <c r="CG84" s="18">
        <f t="shared" si="28"/>
        <v>195.5</v>
      </c>
      <c r="CH84" s="18">
        <f t="shared" si="28"/>
        <v>90</v>
      </c>
      <c r="CI84" s="18">
        <f t="shared" si="28"/>
        <v>662</v>
      </c>
      <c r="CJ84" s="18">
        <f t="shared" si="28"/>
        <v>860.5</v>
      </c>
      <c r="CK84" s="18">
        <f t="shared" si="28"/>
        <v>4231.5</v>
      </c>
      <c r="CL84" s="18">
        <f t="shared" si="28"/>
        <v>1166</v>
      </c>
      <c r="CM84" s="18">
        <f t="shared" si="28"/>
        <v>657</v>
      </c>
      <c r="CN84" s="18">
        <f t="shared" si="28"/>
        <v>27846</v>
      </c>
      <c r="CO84" s="18">
        <f t="shared" si="28"/>
        <v>13933.5</v>
      </c>
      <c r="CP84" s="18">
        <f t="shared" si="28"/>
        <v>864.5</v>
      </c>
      <c r="CQ84" s="18">
        <f t="shared" si="28"/>
        <v>761</v>
      </c>
      <c r="CR84" s="18">
        <f t="shared" si="28"/>
        <v>199.5</v>
      </c>
      <c r="CS84" s="18">
        <f t="shared" si="28"/>
        <v>270</v>
      </c>
      <c r="CT84" s="18">
        <f t="shared" si="28"/>
        <v>115</v>
      </c>
      <c r="CU84" s="18">
        <f t="shared" si="28"/>
        <v>66</v>
      </c>
      <c r="CV84" s="18">
        <f t="shared" si="28"/>
        <v>22</v>
      </c>
      <c r="CW84" s="18">
        <f t="shared" si="28"/>
        <v>204</v>
      </c>
      <c r="CX84" s="18">
        <f t="shared" si="28"/>
        <v>450.5</v>
      </c>
      <c r="CY84" s="18">
        <f t="shared" si="28"/>
        <v>26.5</v>
      </c>
      <c r="CZ84" s="18">
        <f t="shared" si="28"/>
        <v>1773</v>
      </c>
      <c r="DA84" s="18">
        <f t="shared" si="28"/>
        <v>197.5</v>
      </c>
      <c r="DB84" s="18">
        <f t="shared" si="28"/>
        <v>314</v>
      </c>
      <c r="DC84" s="18">
        <f t="shared" si="28"/>
        <v>183</v>
      </c>
      <c r="DD84" s="18">
        <f t="shared" si="28"/>
        <v>170</v>
      </c>
      <c r="DE84" s="18">
        <f t="shared" si="28"/>
        <v>280.5</v>
      </c>
      <c r="DF84" s="18">
        <f t="shared" si="28"/>
        <v>18870</v>
      </c>
      <c r="DG84" s="18">
        <f t="shared" si="28"/>
        <v>92</v>
      </c>
      <c r="DH84" s="18">
        <f t="shared" si="28"/>
        <v>1689</v>
      </c>
      <c r="DI84" s="18">
        <f t="shared" si="28"/>
        <v>2303.5</v>
      </c>
      <c r="DJ84" s="18">
        <f t="shared" si="28"/>
        <v>598</v>
      </c>
      <c r="DK84" s="18">
        <f t="shared" si="28"/>
        <v>475</v>
      </c>
      <c r="DL84" s="18">
        <f t="shared" si="28"/>
        <v>5665</v>
      </c>
      <c r="DM84" s="18">
        <f t="shared" si="28"/>
        <v>228</v>
      </c>
      <c r="DN84" s="18">
        <f t="shared" si="28"/>
        <v>1275.5</v>
      </c>
      <c r="DO84" s="18">
        <f t="shared" si="28"/>
        <v>3255.5</v>
      </c>
      <c r="DP84" s="18">
        <f t="shared" si="28"/>
        <v>198</v>
      </c>
      <c r="DQ84" s="18">
        <f t="shared" si="28"/>
        <v>843</v>
      </c>
      <c r="DR84" s="18">
        <f t="shared" si="28"/>
        <v>1280.5</v>
      </c>
      <c r="DS84" s="18">
        <f t="shared" si="28"/>
        <v>554</v>
      </c>
      <c r="DT84" s="18">
        <f t="shared" si="28"/>
        <v>174</v>
      </c>
      <c r="DU84" s="18">
        <f t="shared" si="28"/>
        <v>342</v>
      </c>
      <c r="DV84" s="18">
        <f t="shared" si="28"/>
        <v>200.5</v>
      </c>
      <c r="DW84" s="18">
        <f t="shared" si="28"/>
        <v>289.5</v>
      </c>
      <c r="DX84" s="18">
        <f t="shared" si="28"/>
        <v>166</v>
      </c>
      <c r="DY84" s="18">
        <f t="shared" si="28"/>
        <v>287</v>
      </c>
      <c r="DZ84" s="18">
        <f t="shared" si="28"/>
        <v>632</v>
      </c>
      <c r="EA84" s="18">
        <f t="shared" ref="EA84:FX84" si="29">EA16</f>
        <v>494</v>
      </c>
      <c r="EB84" s="18">
        <f t="shared" si="29"/>
        <v>508.5</v>
      </c>
      <c r="EC84" s="18">
        <f t="shared" si="29"/>
        <v>265.5</v>
      </c>
      <c r="ED84" s="18">
        <f t="shared" si="29"/>
        <v>1551.5</v>
      </c>
      <c r="EE84" s="18">
        <f t="shared" si="29"/>
        <v>194</v>
      </c>
      <c r="EF84" s="18">
        <f t="shared" si="29"/>
        <v>1269</v>
      </c>
      <c r="EG84" s="18">
        <f t="shared" si="29"/>
        <v>256</v>
      </c>
      <c r="EH84" s="18">
        <f t="shared" si="29"/>
        <v>244</v>
      </c>
      <c r="EI84" s="18">
        <f t="shared" si="29"/>
        <v>13433.5</v>
      </c>
      <c r="EJ84" s="18">
        <f t="shared" si="29"/>
        <v>9771</v>
      </c>
      <c r="EK84" s="18">
        <f t="shared" si="29"/>
        <v>639.5</v>
      </c>
      <c r="EL84" s="18">
        <f t="shared" si="29"/>
        <v>457</v>
      </c>
      <c r="EM84" s="18">
        <f t="shared" si="29"/>
        <v>364</v>
      </c>
      <c r="EN84" s="18">
        <f t="shared" si="29"/>
        <v>882.5</v>
      </c>
      <c r="EO84" s="18">
        <f t="shared" si="29"/>
        <v>293</v>
      </c>
      <c r="EP84" s="18">
        <f t="shared" si="29"/>
        <v>417.5</v>
      </c>
      <c r="EQ84" s="18">
        <f t="shared" si="29"/>
        <v>2460</v>
      </c>
      <c r="ER84" s="18">
        <f t="shared" si="29"/>
        <v>297</v>
      </c>
      <c r="ES84" s="18">
        <f t="shared" si="29"/>
        <v>147.5</v>
      </c>
      <c r="ET84" s="18">
        <f t="shared" si="29"/>
        <v>193.5</v>
      </c>
      <c r="EU84" s="18">
        <f t="shared" si="29"/>
        <v>574</v>
      </c>
      <c r="EV84" s="18">
        <f t="shared" si="29"/>
        <v>67</v>
      </c>
      <c r="EW84" s="18">
        <f t="shared" si="29"/>
        <v>799</v>
      </c>
      <c r="EX84" s="18">
        <f t="shared" si="29"/>
        <v>170</v>
      </c>
      <c r="EY84" s="18">
        <f t="shared" si="29"/>
        <v>196.5</v>
      </c>
      <c r="EZ84" s="18">
        <f t="shared" si="29"/>
        <v>129</v>
      </c>
      <c r="FA84" s="18">
        <f t="shared" si="29"/>
        <v>3286</v>
      </c>
      <c r="FB84" s="18">
        <f t="shared" si="29"/>
        <v>276</v>
      </c>
      <c r="FC84" s="18">
        <f t="shared" si="29"/>
        <v>1676</v>
      </c>
      <c r="FD84" s="18">
        <f t="shared" si="29"/>
        <v>394</v>
      </c>
      <c r="FE84" s="18">
        <f t="shared" si="29"/>
        <v>75</v>
      </c>
      <c r="FF84" s="18">
        <f t="shared" si="29"/>
        <v>178</v>
      </c>
      <c r="FG84" s="18">
        <f t="shared" si="29"/>
        <v>117</v>
      </c>
      <c r="FH84" s="18">
        <f t="shared" si="29"/>
        <v>71</v>
      </c>
      <c r="FI84" s="18">
        <f t="shared" si="29"/>
        <v>1639.5</v>
      </c>
      <c r="FJ84" s="18">
        <f t="shared" si="29"/>
        <v>2009</v>
      </c>
      <c r="FK84" s="18">
        <f t="shared" si="29"/>
        <v>2481</v>
      </c>
      <c r="FL84" s="18">
        <f t="shared" si="29"/>
        <v>8455.5</v>
      </c>
      <c r="FM84" s="18">
        <f t="shared" si="29"/>
        <v>3905.5</v>
      </c>
      <c r="FN84" s="18">
        <f t="shared" si="29"/>
        <v>22088</v>
      </c>
      <c r="FO84" s="18">
        <f t="shared" si="29"/>
        <v>1111</v>
      </c>
      <c r="FP84" s="18">
        <f t="shared" si="29"/>
        <v>2307.5</v>
      </c>
      <c r="FQ84" s="18">
        <f t="shared" si="29"/>
        <v>974.5</v>
      </c>
      <c r="FR84" s="18">
        <f t="shared" si="29"/>
        <v>165.5</v>
      </c>
      <c r="FS84" s="18">
        <f t="shared" si="29"/>
        <v>151</v>
      </c>
      <c r="FT84" s="18">
        <f t="shared" si="29"/>
        <v>53</v>
      </c>
      <c r="FU84" s="18">
        <f t="shared" si="29"/>
        <v>759.5</v>
      </c>
      <c r="FV84" s="18">
        <f t="shared" si="29"/>
        <v>689.5</v>
      </c>
      <c r="FW84" s="18">
        <f t="shared" si="29"/>
        <v>134</v>
      </c>
      <c r="FX84" s="18">
        <f t="shared" si="29"/>
        <v>65</v>
      </c>
      <c r="FY84" s="7"/>
      <c r="FZ84" s="18">
        <f t="shared" ref="FZ84:FZ89" si="30">SUM(C84:FX84)</f>
        <v>783695.5</v>
      </c>
      <c r="GA84" s="20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35">
      <c r="A85" s="6" t="s">
        <v>552</v>
      </c>
      <c r="B85" s="7" t="s">
        <v>553</v>
      </c>
      <c r="C85" s="18">
        <f t="shared" ref="C85:BN88" si="31">C24</f>
        <v>6332.5</v>
      </c>
      <c r="D85" s="18">
        <f t="shared" si="31"/>
        <v>33220</v>
      </c>
      <c r="E85" s="18">
        <f t="shared" si="31"/>
        <v>4999.5</v>
      </c>
      <c r="F85" s="18">
        <f t="shared" si="31"/>
        <v>20597.5</v>
      </c>
      <c r="G85" s="18">
        <f t="shared" si="31"/>
        <v>1573</v>
      </c>
      <c r="H85" s="18">
        <f t="shared" si="31"/>
        <v>1094</v>
      </c>
      <c r="I85" s="18">
        <f t="shared" si="31"/>
        <v>7057.5</v>
      </c>
      <c r="J85" s="18">
        <f t="shared" si="31"/>
        <v>2039</v>
      </c>
      <c r="K85" s="18">
        <f t="shared" si="31"/>
        <v>263</v>
      </c>
      <c r="L85" s="18">
        <f t="shared" si="31"/>
        <v>2102</v>
      </c>
      <c r="M85" s="18">
        <f t="shared" si="31"/>
        <v>933</v>
      </c>
      <c r="N85" s="18">
        <f t="shared" si="31"/>
        <v>49949</v>
      </c>
      <c r="O85" s="18">
        <f t="shared" si="31"/>
        <v>12783.5</v>
      </c>
      <c r="P85" s="18">
        <f t="shared" si="31"/>
        <v>330</v>
      </c>
      <c r="Q85" s="18">
        <f t="shared" si="31"/>
        <v>36546</v>
      </c>
      <c r="R85" s="18">
        <f t="shared" si="31"/>
        <v>497</v>
      </c>
      <c r="S85" s="18">
        <f t="shared" si="31"/>
        <v>1567.5</v>
      </c>
      <c r="T85" s="18">
        <f t="shared" si="31"/>
        <v>160</v>
      </c>
      <c r="U85" s="18">
        <f t="shared" si="31"/>
        <v>50</v>
      </c>
      <c r="V85" s="18">
        <f t="shared" si="31"/>
        <v>261.5</v>
      </c>
      <c r="W85" s="18">
        <f t="shared" si="31"/>
        <v>209.5</v>
      </c>
      <c r="X85" s="18">
        <f t="shared" si="31"/>
        <v>27</v>
      </c>
      <c r="Y85" s="18">
        <f t="shared" si="31"/>
        <v>428</v>
      </c>
      <c r="Z85" s="18">
        <f t="shared" si="31"/>
        <v>227</v>
      </c>
      <c r="AA85" s="18">
        <f t="shared" si="31"/>
        <v>30394.5</v>
      </c>
      <c r="AB85" s="18">
        <f t="shared" si="31"/>
        <v>26932</v>
      </c>
      <c r="AC85" s="18">
        <f t="shared" si="31"/>
        <v>909</v>
      </c>
      <c r="AD85" s="18">
        <f t="shared" si="31"/>
        <v>1255</v>
      </c>
      <c r="AE85" s="18">
        <f t="shared" si="31"/>
        <v>94</v>
      </c>
      <c r="AF85" s="18">
        <f t="shared" si="31"/>
        <v>162.5</v>
      </c>
      <c r="AG85" s="18">
        <f t="shared" si="31"/>
        <v>590</v>
      </c>
      <c r="AH85" s="18">
        <f t="shared" si="31"/>
        <v>955</v>
      </c>
      <c r="AI85" s="18">
        <f t="shared" si="31"/>
        <v>385.5</v>
      </c>
      <c r="AJ85" s="18">
        <f t="shared" si="31"/>
        <v>164</v>
      </c>
      <c r="AK85" s="18">
        <f t="shared" si="31"/>
        <v>159</v>
      </c>
      <c r="AL85" s="18">
        <f t="shared" si="31"/>
        <v>276</v>
      </c>
      <c r="AM85" s="18">
        <f t="shared" si="31"/>
        <v>343</v>
      </c>
      <c r="AN85" s="18">
        <f t="shared" si="31"/>
        <v>309</v>
      </c>
      <c r="AO85" s="18">
        <f t="shared" si="31"/>
        <v>4127.5</v>
      </c>
      <c r="AP85" s="18">
        <f t="shared" si="31"/>
        <v>82476.5</v>
      </c>
      <c r="AQ85" s="18">
        <f t="shared" si="31"/>
        <v>232</v>
      </c>
      <c r="AR85" s="18">
        <f t="shared" si="31"/>
        <v>58489.5</v>
      </c>
      <c r="AS85" s="18">
        <f t="shared" si="31"/>
        <v>6165</v>
      </c>
      <c r="AT85" s="18">
        <f t="shared" si="31"/>
        <v>2332.5</v>
      </c>
      <c r="AU85" s="18">
        <f t="shared" si="31"/>
        <v>291</v>
      </c>
      <c r="AV85" s="18">
        <f t="shared" si="31"/>
        <v>297</v>
      </c>
      <c r="AW85" s="18">
        <f t="shared" si="31"/>
        <v>256</v>
      </c>
      <c r="AX85" s="18">
        <f t="shared" si="31"/>
        <v>63</v>
      </c>
      <c r="AY85" s="18">
        <f t="shared" si="31"/>
        <v>415</v>
      </c>
      <c r="AZ85" s="18">
        <f t="shared" si="31"/>
        <v>12050</v>
      </c>
      <c r="BA85" s="18">
        <f t="shared" si="31"/>
        <v>8756</v>
      </c>
      <c r="BB85" s="18">
        <f t="shared" si="31"/>
        <v>7341</v>
      </c>
      <c r="BC85" s="18">
        <f t="shared" si="31"/>
        <v>20943.5</v>
      </c>
      <c r="BD85" s="18">
        <f t="shared" si="31"/>
        <v>3609.5</v>
      </c>
      <c r="BE85" s="18">
        <f t="shared" si="31"/>
        <v>1207</v>
      </c>
      <c r="BF85" s="18">
        <f t="shared" si="31"/>
        <v>24346</v>
      </c>
      <c r="BG85" s="18">
        <f t="shared" si="31"/>
        <v>884.5</v>
      </c>
      <c r="BH85" s="18">
        <f t="shared" si="31"/>
        <v>542</v>
      </c>
      <c r="BI85" s="18">
        <f t="shared" si="31"/>
        <v>253.5</v>
      </c>
      <c r="BJ85" s="18">
        <f t="shared" si="31"/>
        <v>6224.5</v>
      </c>
      <c r="BK85" s="18">
        <f t="shared" si="31"/>
        <v>19735</v>
      </c>
      <c r="BL85" s="18">
        <f t="shared" si="31"/>
        <v>58</v>
      </c>
      <c r="BM85" s="18">
        <f t="shared" si="31"/>
        <v>360.5</v>
      </c>
      <c r="BN85" s="18">
        <f t="shared" si="31"/>
        <v>3019.5</v>
      </c>
      <c r="BO85" s="18">
        <f t="shared" ref="BO85:DZ88" si="32">BO24</f>
        <v>1251</v>
      </c>
      <c r="BP85" s="18">
        <f t="shared" si="32"/>
        <v>152</v>
      </c>
      <c r="BQ85" s="18">
        <f t="shared" si="32"/>
        <v>5653</v>
      </c>
      <c r="BR85" s="18">
        <f t="shared" si="32"/>
        <v>4483</v>
      </c>
      <c r="BS85" s="18">
        <f t="shared" si="32"/>
        <v>1106</v>
      </c>
      <c r="BT85" s="18">
        <f t="shared" si="32"/>
        <v>362</v>
      </c>
      <c r="BU85" s="18">
        <f t="shared" si="32"/>
        <v>410</v>
      </c>
      <c r="BV85" s="18">
        <f t="shared" si="32"/>
        <v>1223</v>
      </c>
      <c r="BW85" s="18">
        <f t="shared" si="32"/>
        <v>1985.5</v>
      </c>
      <c r="BX85" s="18">
        <f t="shared" si="32"/>
        <v>67</v>
      </c>
      <c r="BY85" s="18">
        <f t="shared" si="32"/>
        <v>439.5</v>
      </c>
      <c r="BZ85" s="18">
        <f t="shared" si="32"/>
        <v>195</v>
      </c>
      <c r="CA85" s="18">
        <f t="shared" si="32"/>
        <v>139</v>
      </c>
      <c r="CB85" s="18">
        <f t="shared" si="32"/>
        <v>71260.5</v>
      </c>
      <c r="CC85" s="18">
        <f t="shared" si="32"/>
        <v>192</v>
      </c>
      <c r="CD85" s="18">
        <f t="shared" si="32"/>
        <v>204</v>
      </c>
      <c r="CE85" s="18">
        <f t="shared" si="32"/>
        <v>151</v>
      </c>
      <c r="CF85" s="18">
        <f t="shared" si="32"/>
        <v>110</v>
      </c>
      <c r="CG85" s="18">
        <f t="shared" si="32"/>
        <v>201.5</v>
      </c>
      <c r="CH85" s="18">
        <f t="shared" si="32"/>
        <v>99</v>
      </c>
      <c r="CI85" s="18">
        <f t="shared" si="32"/>
        <v>691</v>
      </c>
      <c r="CJ85" s="18">
        <f t="shared" si="32"/>
        <v>873</v>
      </c>
      <c r="CK85" s="18">
        <f t="shared" si="32"/>
        <v>4272.5</v>
      </c>
      <c r="CL85" s="18">
        <f t="shared" si="32"/>
        <v>1244.5</v>
      </c>
      <c r="CM85" s="18">
        <f t="shared" si="32"/>
        <v>701</v>
      </c>
      <c r="CN85" s="18">
        <f t="shared" si="32"/>
        <v>28337.5</v>
      </c>
      <c r="CO85" s="18">
        <f t="shared" si="32"/>
        <v>14308.5</v>
      </c>
      <c r="CP85" s="18">
        <f t="shared" si="32"/>
        <v>937</v>
      </c>
      <c r="CQ85" s="18">
        <f t="shared" si="32"/>
        <v>740</v>
      </c>
      <c r="CR85" s="18">
        <f t="shared" si="32"/>
        <v>230.5</v>
      </c>
      <c r="CS85" s="18">
        <f t="shared" si="32"/>
        <v>290</v>
      </c>
      <c r="CT85" s="18">
        <f t="shared" si="32"/>
        <v>101</v>
      </c>
      <c r="CU85" s="18">
        <f t="shared" si="32"/>
        <v>73</v>
      </c>
      <c r="CV85" s="18">
        <f t="shared" si="32"/>
        <v>23.5</v>
      </c>
      <c r="CW85" s="18">
        <f t="shared" si="32"/>
        <v>205</v>
      </c>
      <c r="CX85" s="18">
        <f t="shared" si="32"/>
        <v>470.5</v>
      </c>
      <c r="CY85" s="18">
        <f t="shared" si="32"/>
        <v>29.5</v>
      </c>
      <c r="CZ85" s="18">
        <f t="shared" si="32"/>
        <v>1759</v>
      </c>
      <c r="DA85" s="18">
        <f t="shared" si="32"/>
        <v>201</v>
      </c>
      <c r="DB85" s="18">
        <f t="shared" si="32"/>
        <v>322.5</v>
      </c>
      <c r="DC85" s="18">
        <f t="shared" si="32"/>
        <v>182</v>
      </c>
      <c r="DD85" s="18">
        <f t="shared" si="32"/>
        <v>156</v>
      </c>
      <c r="DE85" s="18">
        <f t="shared" si="32"/>
        <v>287.5</v>
      </c>
      <c r="DF85" s="18">
        <f t="shared" si="32"/>
        <v>19273</v>
      </c>
      <c r="DG85" s="18">
        <f t="shared" si="32"/>
        <v>95</v>
      </c>
      <c r="DH85" s="18">
        <f t="shared" si="32"/>
        <v>1764</v>
      </c>
      <c r="DI85" s="18">
        <f t="shared" si="32"/>
        <v>2394.5</v>
      </c>
      <c r="DJ85" s="18">
        <f t="shared" si="32"/>
        <v>623</v>
      </c>
      <c r="DK85" s="18">
        <f t="shared" si="32"/>
        <v>485.5</v>
      </c>
      <c r="DL85" s="18">
        <f t="shared" si="32"/>
        <v>5690.5</v>
      </c>
      <c r="DM85" s="18">
        <f t="shared" si="32"/>
        <v>228.5</v>
      </c>
      <c r="DN85" s="18">
        <f t="shared" si="32"/>
        <v>1263.5</v>
      </c>
      <c r="DO85" s="18">
        <f t="shared" si="32"/>
        <v>3230</v>
      </c>
      <c r="DP85" s="18">
        <f t="shared" si="32"/>
        <v>191</v>
      </c>
      <c r="DQ85" s="18">
        <f t="shared" si="32"/>
        <v>817</v>
      </c>
      <c r="DR85" s="18">
        <f t="shared" si="32"/>
        <v>1318.5</v>
      </c>
      <c r="DS85" s="18">
        <f t="shared" si="32"/>
        <v>589</v>
      </c>
      <c r="DT85" s="18">
        <f t="shared" si="32"/>
        <v>180.5</v>
      </c>
      <c r="DU85" s="18">
        <f t="shared" si="32"/>
        <v>355</v>
      </c>
      <c r="DV85" s="18">
        <f t="shared" si="32"/>
        <v>206.5</v>
      </c>
      <c r="DW85" s="18">
        <f t="shared" si="32"/>
        <v>301</v>
      </c>
      <c r="DX85" s="18">
        <f t="shared" si="32"/>
        <v>159</v>
      </c>
      <c r="DY85" s="18">
        <f t="shared" si="32"/>
        <v>296</v>
      </c>
      <c r="DZ85" s="18">
        <f t="shared" si="32"/>
        <v>675</v>
      </c>
      <c r="EA85" s="18">
        <f t="shared" ref="EA85:FX88" si="33">EA24</f>
        <v>510.5</v>
      </c>
      <c r="EB85" s="18">
        <f t="shared" si="33"/>
        <v>527</v>
      </c>
      <c r="EC85" s="18">
        <f t="shared" si="33"/>
        <v>281.5</v>
      </c>
      <c r="ED85" s="18">
        <f t="shared" si="33"/>
        <v>1523</v>
      </c>
      <c r="EE85" s="18">
        <f t="shared" si="33"/>
        <v>189</v>
      </c>
      <c r="EF85" s="18">
        <f t="shared" si="33"/>
        <v>1350</v>
      </c>
      <c r="EG85" s="18">
        <f t="shared" si="33"/>
        <v>246</v>
      </c>
      <c r="EH85" s="18">
        <f t="shared" si="33"/>
        <v>250</v>
      </c>
      <c r="EI85" s="18">
        <f t="shared" si="33"/>
        <v>13862.5</v>
      </c>
      <c r="EJ85" s="18">
        <f t="shared" si="33"/>
        <v>10059</v>
      </c>
      <c r="EK85" s="18">
        <f t="shared" si="33"/>
        <v>686</v>
      </c>
      <c r="EL85" s="18">
        <f t="shared" si="33"/>
        <v>467.5</v>
      </c>
      <c r="EM85" s="18">
        <f t="shared" si="33"/>
        <v>373</v>
      </c>
      <c r="EN85" s="18">
        <f t="shared" si="33"/>
        <v>899</v>
      </c>
      <c r="EO85" s="18">
        <f t="shared" si="33"/>
        <v>296</v>
      </c>
      <c r="EP85" s="18">
        <f t="shared" si="33"/>
        <v>417.5</v>
      </c>
      <c r="EQ85" s="18">
        <f t="shared" si="33"/>
        <v>2509</v>
      </c>
      <c r="ER85" s="18">
        <f t="shared" si="33"/>
        <v>310.5</v>
      </c>
      <c r="ES85" s="18">
        <f t="shared" si="33"/>
        <v>174.5</v>
      </c>
      <c r="ET85" s="18">
        <f t="shared" si="33"/>
        <v>182</v>
      </c>
      <c r="EU85" s="18">
        <f t="shared" si="33"/>
        <v>569</v>
      </c>
      <c r="EV85" s="18">
        <f t="shared" si="33"/>
        <v>71</v>
      </c>
      <c r="EW85" s="18">
        <f t="shared" si="33"/>
        <v>801</v>
      </c>
      <c r="EX85" s="18">
        <f t="shared" si="33"/>
        <v>170</v>
      </c>
      <c r="EY85" s="18">
        <f t="shared" si="33"/>
        <v>216</v>
      </c>
      <c r="EZ85" s="18">
        <f t="shared" si="33"/>
        <v>131</v>
      </c>
      <c r="FA85" s="18">
        <f t="shared" si="33"/>
        <v>3409</v>
      </c>
      <c r="FB85" s="18">
        <f t="shared" si="33"/>
        <v>266.5</v>
      </c>
      <c r="FC85" s="18">
        <f t="shared" si="33"/>
        <v>1815</v>
      </c>
      <c r="FD85" s="18">
        <f t="shared" si="33"/>
        <v>399</v>
      </c>
      <c r="FE85" s="18">
        <f t="shared" si="33"/>
        <v>82</v>
      </c>
      <c r="FF85" s="18">
        <f t="shared" si="33"/>
        <v>183</v>
      </c>
      <c r="FG85" s="18">
        <f t="shared" si="33"/>
        <v>124</v>
      </c>
      <c r="FH85" s="18">
        <f t="shared" si="33"/>
        <v>68</v>
      </c>
      <c r="FI85" s="18">
        <f t="shared" si="33"/>
        <v>1691</v>
      </c>
      <c r="FJ85" s="18">
        <f t="shared" si="33"/>
        <v>2017</v>
      </c>
      <c r="FK85" s="18">
        <f t="shared" si="33"/>
        <v>2536</v>
      </c>
      <c r="FL85" s="18">
        <f t="shared" si="33"/>
        <v>8175.5</v>
      </c>
      <c r="FM85" s="18">
        <f t="shared" si="33"/>
        <v>3824.5</v>
      </c>
      <c r="FN85" s="18">
        <f t="shared" si="33"/>
        <v>21727</v>
      </c>
      <c r="FO85" s="18">
        <f t="shared" si="33"/>
        <v>1082</v>
      </c>
      <c r="FP85" s="18">
        <f t="shared" si="33"/>
        <v>2224.5</v>
      </c>
      <c r="FQ85" s="18">
        <f t="shared" si="33"/>
        <v>956.5</v>
      </c>
      <c r="FR85" s="18">
        <f t="shared" si="33"/>
        <v>164</v>
      </c>
      <c r="FS85" s="18">
        <f t="shared" si="33"/>
        <v>168</v>
      </c>
      <c r="FT85" s="18">
        <f t="shared" si="33"/>
        <v>58</v>
      </c>
      <c r="FU85" s="18">
        <f t="shared" si="33"/>
        <v>785</v>
      </c>
      <c r="FV85" s="18">
        <f t="shared" si="33"/>
        <v>691.5</v>
      </c>
      <c r="FW85" s="18">
        <f t="shared" si="33"/>
        <v>147</v>
      </c>
      <c r="FX85" s="18">
        <f t="shared" si="33"/>
        <v>57.5</v>
      </c>
      <c r="FY85" s="7"/>
      <c r="FZ85" s="18">
        <f t="shared" si="30"/>
        <v>786630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35">
      <c r="A86" s="6" t="s">
        <v>554</v>
      </c>
      <c r="B86" s="7" t="s">
        <v>555</v>
      </c>
      <c r="C86" s="18">
        <f t="shared" si="31"/>
        <v>6372</v>
      </c>
      <c r="D86" s="18">
        <f t="shared" si="31"/>
        <v>34363.5</v>
      </c>
      <c r="E86" s="18">
        <f t="shared" si="31"/>
        <v>5274</v>
      </c>
      <c r="F86" s="18">
        <f t="shared" si="31"/>
        <v>20215.5</v>
      </c>
      <c r="G86" s="18">
        <f t="shared" si="31"/>
        <v>1234</v>
      </c>
      <c r="H86" s="18">
        <f t="shared" si="31"/>
        <v>1129</v>
      </c>
      <c r="I86" s="18">
        <f t="shared" si="31"/>
        <v>7427.5</v>
      </c>
      <c r="J86" s="18">
        <f t="shared" si="31"/>
        <v>2111.5</v>
      </c>
      <c r="K86" s="18">
        <f t="shared" si="31"/>
        <v>249</v>
      </c>
      <c r="L86" s="18">
        <f t="shared" si="31"/>
        <v>2195</v>
      </c>
      <c r="M86" s="18">
        <f t="shared" si="31"/>
        <v>998.5</v>
      </c>
      <c r="N86" s="18">
        <f t="shared" si="31"/>
        <v>50787.5</v>
      </c>
      <c r="O86" s="18">
        <f t="shared" si="31"/>
        <v>13067.5</v>
      </c>
      <c r="P86" s="18">
        <f t="shared" si="31"/>
        <v>303.5</v>
      </c>
      <c r="Q86" s="18">
        <f t="shared" si="31"/>
        <v>36575</v>
      </c>
      <c r="R86" s="18">
        <f t="shared" si="31"/>
        <v>477.5</v>
      </c>
      <c r="S86" s="18">
        <f t="shared" si="31"/>
        <v>1644</v>
      </c>
      <c r="T86" s="18">
        <f t="shared" si="31"/>
        <v>166.5</v>
      </c>
      <c r="U86" s="18">
        <f t="shared" si="31"/>
        <v>48.5</v>
      </c>
      <c r="V86" s="18">
        <f t="shared" si="31"/>
        <v>265.5</v>
      </c>
      <c r="W86" s="18">
        <f t="shared" si="31"/>
        <v>130.5</v>
      </c>
      <c r="X86" s="18">
        <f t="shared" si="31"/>
        <v>30</v>
      </c>
      <c r="Y86" s="18">
        <f t="shared" si="31"/>
        <v>456</v>
      </c>
      <c r="Z86" s="18">
        <f t="shared" si="31"/>
        <v>235.5</v>
      </c>
      <c r="AA86" s="18">
        <f t="shared" si="31"/>
        <v>30979.5</v>
      </c>
      <c r="AB86" s="18">
        <f t="shared" si="31"/>
        <v>27171.5</v>
      </c>
      <c r="AC86" s="18">
        <f t="shared" si="31"/>
        <v>951</v>
      </c>
      <c r="AD86" s="18">
        <f t="shared" si="31"/>
        <v>1259.5</v>
      </c>
      <c r="AE86" s="18">
        <f t="shared" si="31"/>
        <v>92</v>
      </c>
      <c r="AF86" s="18">
        <f t="shared" si="31"/>
        <v>172</v>
      </c>
      <c r="AG86" s="18">
        <f t="shared" si="31"/>
        <v>609</v>
      </c>
      <c r="AH86" s="18">
        <f t="shared" si="31"/>
        <v>991.5</v>
      </c>
      <c r="AI86" s="18">
        <f t="shared" si="31"/>
        <v>365.5</v>
      </c>
      <c r="AJ86" s="18">
        <f t="shared" si="31"/>
        <v>153</v>
      </c>
      <c r="AK86" s="18">
        <f t="shared" si="31"/>
        <v>166.5</v>
      </c>
      <c r="AL86" s="18">
        <f t="shared" si="31"/>
        <v>259.5</v>
      </c>
      <c r="AM86" s="18">
        <f t="shared" si="31"/>
        <v>380</v>
      </c>
      <c r="AN86" s="18">
        <f t="shared" si="31"/>
        <v>318.5</v>
      </c>
      <c r="AO86" s="18">
        <f t="shared" si="31"/>
        <v>4241</v>
      </c>
      <c r="AP86" s="18">
        <f t="shared" si="31"/>
        <v>82330</v>
      </c>
      <c r="AQ86" s="18">
        <f t="shared" si="31"/>
        <v>244.5</v>
      </c>
      <c r="AR86" s="18">
        <f t="shared" si="31"/>
        <v>59455.5</v>
      </c>
      <c r="AS86" s="18">
        <f t="shared" si="31"/>
        <v>6343.5</v>
      </c>
      <c r="AT86" s="18">
        <f t="shared" si="31"/>
        <v>2293.5</v>
      </c>
      <c r="AU86" s="18">
        <f t="shared" si="31"/>
        <v>275</v>
      </c>
      <c r="AV86" s="18">
        <f t="shared" si="31"/>
        <v>329.5</v>
      </c>
      <c r="AW86" s="18">
        <f t="shared" si="31"/>
        <v>248.5</v>
      </c>
      <c r="AX86" s="18">
        <f t="shared" si="31"/>
        <v>69.5</v>
      </c>
      <c r="AY86" s="18">
        <f t="shared" si="31"/>
        <v>409.5</v>
      </c>
      <c r="AZ86" s="18">
        <f t="shared" si="31"/>
        <v>12298.5</v>
      </c>
      <c r="BA86" s="18">
        <f t="shared" si="31"/>
        <v>9225.5</v>
      </c>
      <c r="BB86" s="18">
        <f t="shared" si="31"/>
        <v>7727</v>
      </c>
      <c r="BC86" s="18">
        <f t="shared" si="31"/>
        <v>21009</v>
      </c>
      <c r="BD86" s="18">
        <f t="shared" si="31"/>
        <v>3622.5</v>
      </c>
      <c r="BE86" s="18">
        <f t="shared" si="31"/>
        <v>1286</v>
      </c>
      <c r="BF86" s="18">
        <f t="shared" si="31"/>
        <v>24490.5</v>
      </c>
      <c r="BG86" s="18">
        <f t="shared" si="31"/>
        <v>894</v>
      </c>
      <c r="BH86" s="18">
        <f t="shared" si="31"/>
        <v>566</v>
      </c>
      <c r="BI86" s="18">
        <f t="shared" si="31"/>
        <v>270</v>
      </c>
      <c r="BJ86" s="18">
        <f t="shared" si="31"/>
        <v>6299.5</v>
      </c>
      <c r="BK86" s="18">
        <f t="shared" si="31"/>
        <v>18861.5</v>
      </c>
      <c r="BL86" s="18">
        <f t="shared" si="31"/>
        <v>75.5</v>
      </c>
      <c r="BM86" s="18">
        <f t="shared" si="31"/>
        <v>303</v>
      </c>
      <c r="BN86" s="18">
        <f t="shared" si="31"/>
        <v>3219</v>
      </c>
      <c r="BO86" s="18">
        <f t="shared" si="32"/>
        <v>1303.5</v>
      </c>
      <c r="BP86" s="18">
        <f t="shared" si="32"/>
        <v>175</v>
      </c>
      <c r="BQ86" s="18">
        <f t="shared" si="32"/>
        <v>5661.5</v>
      </c>
      <c r="BR86" s="18">
        <f t="shared" si="32"/>
        <v>4525</v>
      </c>
      <c r="BS86" s="18">
        <f t="shared" si="32"/>
        <v>1123.5</v>
      </c>
      <c r="BT86" s="18">
        <f t="shared" si="32"/>
        <v>379.5</v>
      </c>
      <c r="BU86" s="18">
        <f t="shared" si="32"/>
        <v>395.5</v>
      </c>
      <c r="BV86" s="18">
        <f t="shared" si="32"/>
        <v>1232</v>
      </c>
      <c r="BW86" s="18">
        <f t="shared" si="32"/>
        <v>1990</v>
      </c>
      <c r="BX86" s="18">
        <f t="shared" si="32"/>
        <v>72.5</v>
      </c>
      <c r="BY86" s="18">
        <f t="shared" si="32"/>
        <v>451</v>
      </c>
      <c r="BZ86" s="18">
        <f t="shared" si="32"/>
        <v>217</v>
      </c>
      <c r="CA86" s="18">
        <f t="shared" si="32"/>
        <v>167.5</v>
      </c>
      <c r="CB86" s="18">
        <f t="shared" si="32"/>
        <v>72924.5</v>
      </c>
      <c r="CC86" s="18">
        <f t="shared" si="32"/>
        <v>186</v>
      </c>
      <c r="CD86" s="18">
        <f t="shared" si="32"/>
        <v>223</v>
      </c>
      <c r="CE86" s="18">
        <f t="shared" si="32"/>
        <v>156.5</v>
      </c>
      <c r="CF86" s="18">
        <f t="shared" si="32"/>
        <v>119</v>
      </c>
      <c r="CG86" s="18">
        <f t="shared" si="32"/>
        <v>202.5</v>
      </c>
      <c r="CH86" s="18">
        <f t="shared" si="32"/>
        <v>101.5</v>
      </c>
      <c r="CI86" s="18">
        <f t="shared" si="32"/>
        <v>715.5</v>
      </c>
      <c r="CJ86" s="18">
        <f t="shared" si="32"/>
        <v>900</v>
      </c>
      <c r="CK86" s="18">
        <f t="shared" si="32"/>
        <v>4395</v>
      </c>
      <c r="CL86" s="18">
        <f t="shared" si="32"/>
        <v>1269</v>
      </c>
      <c r="CM86" s="18">
        <f t="shared" si="32"/>
        <v>698</v>
      </c>
      <c r="CN86" s="18">
        <f t="shared" si="32"/>
        <v>28615</v>
      </c>
      <c r="CO86" s="18">
        <f t="shared" si="32"/>
        <v>14617</v>
      </c>
      <c r="CP86" s="18">
        <f t="shared" si="32"/>
        <v>983</v>
      </c>
      <c r="CQ86" s="18">
        <f t="shared" si="32"/>
        <v>805</v>
      </c>
      <c r="CR86" s="18">
        <f t="shared" si="32"/>
        <v>238</v>
      </c>
      <c r="CS86" s="18">
        <f t="shared" si="32"/>
        <v>308</v>
      </c>
      <c r="CT86" s="18">
        <f t="shared" si="32"/>
        <v>107.5</v>
      </c>
      <c r="CU86" s="18">
        <f t="shared" si="32"/>
        <v>69</v>
      </c>
      <c r="CV86" s="18">
        <f t="shared" si="32"/>
        <v>29.5</v>
      </c>
      <c r="CW86" s="18">
        <f t="shared" si="32"/>
        <v>195.5</v>
      </c>
      <c r="CX86" s="18">
        <f t="shared" si="32"/>
        <v>467.5</v>
      </c>
      <c r="CY86" s="18">
        <f t="shared" si="32"/>
        <v>37</v>
      </c>
      <c r="CZ86" s="18">
        <f t="shared" si="32"/>
        <v>1845</v>
      </c>
      <c r="DA86" s="18">
        <f t="shared" si="32"/>
        <v>203.5</v>
      </c>
      <c r="DB86" s="18">
        <f t="shared" si="32"/>
        <v>316</v>
      </c>
      <c r="DC86" s="18">
        <f t="shared" si="32"/>
        <v>162</v>
      </c>
      <c r="DD86" s="18">
        <f t="shared" si="32"/>
        <v>157</v>
      </c>
      <c r="DE86" s="18">
        <f t="shared" si="32"/>
        <v>291.5</v>
      </c>
      <c r="DF86" s="18">
        <f t="shared" si="32"/>
        <v>19957.5</v>
      </c>
      <c r="DG86" s="18">
        <f t="shared" si="32"/>
        <v>85</v>
      </c>
      <c r="DH86" s="18">
        <f t="shared" si="32"/>
        <v>1945</v>
      </c>
      <c r="DI86" s="18">
        <f t="shared" si="32"/>
        <v>2362.5</v>
      </c>
      <c r="DJ86" s="18">
        <f t="shared" si="32"/>
        <v>631.5</v>
      </c>
      <c r="DK86" s="18">
        <f t="shared" si="32"/>
        <v>468</v>
      </c>
      <c r="DL86" s="18">
        <f t="shared" si="32"/>
        <v>5726</v>
      </c>
      <c r="DM86" s="18">
        <f t="shared" si="32"/>
        <v>236</v>
      </c>
      <c r="DN86" s="18">
        <f t="shared" si="32"/>
        <v>1296.5</v>
      </c>
      <c r="DO86" s="18">
        <f t="shared" si="32"/>
        <v>3203</v>
      </c>
      <c r="DP86" s="18">
        <f t="shared" si="32"/>
        <v>208.5</v>
      </c>
      <c r="DQ86" s="18">
        <f t="shared" si="32"/>
        <v>798</v>
      </c>
      <c r="DR86" s="18">
        <f t="shared" si="32"/>
        <v>1356.5</v>
      </c>
      <c r="DS86" s="18">
        <f t="shared" si="32"/>
        <v>632</v>
      </c>
      <c r="DT86" s="18">
        <f t="shared" si="32"/>
        <v>163</v>
      </c>
      <c r="DU86" s="18">
        <f t="shared" si="32"/>
        <v>346.5</v>
      </c>
      <c r="DV86" s="18">
        <f t="shared" si="32"/>
        <v>218</v>
      </c>
      <c r="DW86" s="18">
        <f t="shared" si="32"/>
        <v>314</v>
      </c>
      <c r="DX86" s="18">
        <f t="shared" si="32"/>
        <v>160.5</v>
      </c>
      <c r="DY86" s="18">
        <f t="shared" si="32"/>
        <v>309.5</v>
      </c>
      <c r="DZ86" s="18">
        <f t="shared" si="32"/>
        <v>729.5</v>
      </c>
      <c r="EA86" s="18">
        <f t="shared" si="33"/>
        <v>533.5</v>
      </c>
      <c r="EB86" s="18">
        <f t="shared" si="33"/>
        <v>556.5</v>
      </c>
      <c r="EC86" s="18">
        <f t="shared" si="33"/>
        <v>306.5</v>
      </c>
      <c r="ED86" s="18">
        <f t="shared" si="33"/>
        <v>1552.5</v>
      </c>
      <c r="EE86" s="18">
        <f t="shared" si="33"/>
        <v>198</v>
      </c>
      <c r="EF86" s="18">
        <f t="shared" si="33"/>
        <v>1414</v>
      </c>
      <c r="EG86" s="18">
        <f t="shared" si="33"/>
        <v>252.5</v>
      </c>
      <c r="EH86" s="18">
        <f t="shared" si="33"/>
        <v>248.5</v>
      </c>
      <c r="EI86" s="18">
        <f t="shared" si="33"/>
        <v>14340.5</v>
      </c>
      <c r="EJ86" s="18">
        <f t="shared" si="33"/>
        <v>10073.5</v>
      </c>
      <c r="EK86" s="18">
        <f t="shared" si="33"/>
        <v>673.5</v>
      </c>
      <c r="EL86" s="18">
        <f t="shared" si="33"/>
        <v>457.5</v>
      </c>
      <c r="EM86" s="18">
        <f t="shared" si="33"/>
        <v>391.5</v>
      </c>
      <c r="EN86" s="18">
        <f t="shared" si="33"/>
        <v>896.5</v>
      </c>
      <c r="EO86" s="18">
        <f t="shared" si="33"/>
        <v>322</v>
      </c>
      <c r="EP86" s="18">
        <f t="shared" si="33"/>
        <v>424.5</v>
      </c>
      <c r="EQ86" s="18">
        <f t="shared" si="33"/>
        <v>2592.5</v>
      </c>
      <c r="ER86" s="18">
        <f t="shared" si="33"/>
        <v>316.5</v>
      </c>
      <c r="ES86" s="18">
        <f t="shared" si="33"/>
        <v>168.5</v>
      </c>
      <c r="ET86" s="18">
        <f t="shared" si="33"/>
        <v>166</v>
      </c>
      <c r="EU86" s="18">
        <f t="shared" si="33"/>
        <v>581</v>
      </c>
      <c r="EV86" s="18">
        <f t="shared" si="33"/>
        <v>80</v>
      </c>
      <c r="EW86" s="18">
        <f t="shared" si="33"/>
        <v>871</v>
      </c>
      <c r="EX86" s="18">
        <f t="shared" si="33"/>
        <v>165.5</v>
      </c>
      <c r="EY86" s="18">
        <f t="shared" si="33"/>
        <v>208.5</v>
      </c>
      <c r="EZ86" s="18">
        <f t="shared" si="33"/>
        <v>114</v>
      </c>
      <c r="FA86" s="18">
        <f t="shared" si="33"/>
        <v>3486</v>
      </c>
      <c r="FB86" s="18">
        <f t="shared" si="33"/>
        <v>286.5</v>
      </c>
      <c r="FC86" s="18">
        <f t="shared" si="33"/>
        <v>1944</v>
      </c>
      <c r="FD86" s="18">
        <f t="shared" si="33"/>
        <v>415</v>
      </c>
      <c r="FE86" s="18">
        <f t="shared" si="33"/>
        <v>82</v>
      </c>
      <c r="FF86" s="18">
        <f t="shared" si="33"/>
        <v>188</v>
      </c>
      <c r="FG86" s="18">
        <f t="shared" si="33"/>
        <v>124</v>
      </c>
      <c r="FH86" s="18">
        <f t="shared" si="33"/>
        <v>72</v>
      </c>
      <c r="FI86" s="18">
        <f t="shared" si="33"/>
        <v>1752</v>
      </c>
      <c r="FJ86" s="18">
        <f t="shared" si="33"/>
        <v>1998.5</v>
      </c>
      <c r="FK86" s="18">
        <f t="shared" si="33"/>
        <v>2612.5</v>
      </c>
      <c r="FL86" s="18">
        <f t="shared" si="33"/>
        <v>7995.5</v>
      </c>
      <c r="FM86" s="18">
        <f t="shared" si="33"/>
        <v>3731.5</v>
      </c>
      <c r="FN86" s="18">
        <f t="shared" si="33"/>
        <v>21573.5</v>
      </c>
      <c r="FO86" s="18">
        <f t="shared" si="33"/>
        <v>1104</v>
      </c>
      <c r="FP86" s="18">
        <f t="shared" si="33"/>
        <v>2342</v>
      </c>
      <c r="FQ86" s="18">
        <f t="shared" si="33"/>
        <v>994.5</v>
      </c>
      <c r="FR86" s="18">
        <f t="shared" si="33"/>
        <v>169.5</v>
      </c>
      <c r="FS86" s="18">
        <f t="shared" si="33"/>
        <v>179</v>
      </c>
      <c r="FT86" s="18">
        <f t="shared" si="33"/>
        <v>58</v>
      </c>
      <c r="FU86" s="18">
        <f t="shared" si="33"/>
        <v>832.5</v>
      </c>
      <c r="FV86" s="18">
        <f t="shared" si="33"/>
        <v>689</v>
      </c>
      <c r="FW86" s="18">
        <f t="shared" si="33"/>
        <v>156</v>
      </c>
      <c r="FX86" s="18">
        <f t="shared" si="33"/>
        <v>57.5</v>
      </c>
      <c r="FY86" s="18"/>
      <c r="FZ86" s="18">
        <f t="shared" si="30"/>
        <v>796939.5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35">
      <c r="A87" s="6" t="s">
        <v>556</v>
      </c>
      <c r="B87" s="7" t="s">
        <v>557</v>
      </c>
      <c r="C87" s="18">
        <f t="shared" si="31"/>
        <v>6356.5</v>
      </c>
      <c r="D87" s="18">
        <f t="shared" si="31"/>
        <v>34775</v>
      </c>
      <c r="E87" s="18">
        <f t="shared" si="31"/>
        <v>5544</v>
      </c>
      <c r="F87" s="18">
        <f t="shared" si="31"/>
        <v>19613</v>
      </c>
      <c r="G87" s="18">
        <f t="shared" si="31"/>
        <v>1207.5</v>
      </c>
      <c r="H87" s="18">
        <f t="shared" si="31"/>
        <v>1096.5</v>
      </c>
      <c r="I87" s="18">
        <f t="shared" si="31"/>
        <v>7781</v>
      </c>
      <c r="J87" s="18">
        <f t="shared" si="31"/>
        <v>2171.5</v>
      </c>
      <c r="K87" s="18">
        <f t="shared" si="31"/>
        <v>233.5</v>
      </c>
      <c r="L87" s="18">
        <f t="shared" si="31"/>
        <v>2219.5</v>
      </c>
      <c r="M87" s="18">
        <f t="shared" si="31"/>
        <v>1047</v>
      </c>
      <c r="N87" s="18">
        <f t="shared" si="31"/>
        <v>51486.5</v>
      </c>
      <c r="O87" s="18">
        <f t="shared" si="31"/>
        <v>13342.5</v>
      </c>
      <c r="P87" s="18">
        <f t="shared" si="31"/>
        <v>270.5</v>
      </c>
      <c r="Q87" s="18">
        <f t="shared" si="31"/>
        <v>36070.5</v>
      </c>
      <c r="R87" s="18">
        <f t="shared" si="31"/>
        <v>474.5</v>
      </c>
      <c r="S87" s="18">
        <f t="shared" si="31"/>
        <v>1662.5</v>
      </c>
      <c r="T87" s="18">
        <f t="shared" si="31"/>
        <v>144.5</v>
      </c>
      <c r="U87" s="18">
        <f t="shared" si="31"/>
        <v>54.5</v>
      </c>
      <c r="V87" s="18">
        <f t="shared" si="31"/>
        <v>250</v>
      </c>
      <c r="W87" s="18">
        <f t="shared" si="31"/>
        <v>141.5</v>
      </c>
      <c r="X87" s="18">
        <f t="shared" si="31"/>
        <v>44</v>
      </c>
      <c r="Y87" s="18">
        <f t="shared" si="31"/>
        <v>434</v>
      </c>
      <c r="Z87" s="18">
        <f t="shared" si="31"/>
        <v>219</v>
      </c>
      <c r="AA87" s="18">
        <f t="shared" si="31"/>
        <v>30848.5</v>
      </c>
      <c r="AB87" s="18">
        <f t="shared" si="31"/>
        <v>27335.5</v>
      </c>
      <c r="AC87" s="18">
        <f t="shared" si="31"/>
        <v>960</v>
      </c>
      <c r="AD87" s="18">
        <f t="shared" si="31"/>
        <v>1252.5</v>
      </c>
      <c r="AE87" s="18">
        <f t="shared" si="31"/>
        <v>92.5</v>
      </c>
      <c r="AF87" s="18">
        <f t="shared" si="31"/>
        <v>174.5</v>
      </c>
      <c r="AG87" s="18">
        <f t="shared" si="31"/>
        <v>632</v>
      </c>
      <c r="AH87" s="18">
        <f t="shared" si="31"/>
        <v>1007</v>
      </c>
      <c r="AI87" s="18">
        <f t="shared" si="31"/>
        <v>331.5</v>
      </c>
      <c r="AJ87" s="18">
        <f t="shared" si="31"/>
        <v>140.5</v>
      </c>
      <c r="AK87" s="18">
        <f t="shared" si="31"/>
        <v>177.5</v>
      </c>
      <c r="AL87" s="18">
        <f t="shared" si="31"/>
        <v>237.5</v>
      </c>
      <c r="AM87" s="18">
        <f t="shared" si="31"/>
        <v>403</v>
      </c>
      <c r="AN87" s="18">
        <f t="shared" si="31"/>
        <v>331.5</v>
      </c>
      <c r="AO87" s="18">
        <f t="shared" si="31"/>
        <v>4360.5</v>
      </c>
      <c r="AP87" s="18">
        <f t="shared" si="31"/>
        <v>83793</v>
      </c>
      <c r="AQ87" s="18">
        <f t="shared" si="31"/>
        <v>241</v>
      </c>
      <c r="AR87" s="18">
        <f t="shared" si="31"/>
        <v>60239.5</v>
      </c>
      <c r="AS87" s="18">
        <f t="shared" si="31"/>
        <v>6425.5</v>
      </c>
      <c r="AT87" s="18">
        <f t="shared" si="31"/>
        <v>2232</v>
      </c>
      <c r="AU87" s="18">
        <f t="shared" si="31"/>
        <v>255</v>
      </c>
      <c r="AV87" s="18">
        <f t="shared" si="31"/>
        <v>304</v>
      </c>
      <c r="AW87" s="18">
        <f t="shared" si="31"/>
        <v>254</v>
      </c>
      <c r="AX87" s="18">
        <f t="shared" si="31"/>
        <v>71.5</v>
      </c>
      <c r="AY87" s="18">
        <f t="shared" si="31"/>
        <v>426</v>
      </c>
      <c r="AZ87" s="18">
        <f t="shared" si="31"/>
        <v>12587</v>
      </c>
      <c r="BA87" s="18">
        <f t="shared" si="31"/>
        <v>8981</v>
      </c>
      <c r="BB87" s="18">
        <f t="shared" si="31"/>
        <v>7862.5</v>
      </c>
      <c r="BC87" s="18">
        <f t="shared" si="31"/>
        <v>21479.5</v>
      </c>
      <c r="BD87" s="18">
        <f t="shared" si="31"/>
        <v>3545</v>
      </c>
      <c r="BE87" s="18">
        <f t="shared" si="31"/>
        <v>1295.5</v>
      </c>
      <c r="BF87" s="18">
        <f t="shared" si="31"/>
        <v>24154.5</v>
      </c>
      <c r="BG87" s="18">
        <f t="shared" si="31"/>
        <v>891.5</v>
      </c>
      <c r="BH87" s="18">
        <f t="shared" si="31"/>
        <v>546.5</v>
      </c>
      <c r="BI87" s="18">
        <f t="shared" si="31"/>
        <v>258</v>
      </c>
      <c r="BJ87" s="18">
        <f t="shared" si="31"/>
        <v>6328.5</v>
      </c>
      <c r="BK87" s="18">
        <f t="shared" si="31"/>
        <v>18568.5</v>
      </c>
      <c r="BL87" s="18">
        <f t="shared" si="31"/>
        <v>104</v>
      </c>
      <c r="BM87" s="18">
        <f t="shared" si="31"/>
        <v>288</v>
      </c>
      <c r="BN87" s="18">
        <f t="shared" si="31"/>
        <v>3250</v>
      </c>
      <c r="BO87" s="18">
        <f t="shared" si="32"/>
        <v>1341</v>
      </c>
      <c r="BP87" s="18">
        <f t="shared" si="32"/>
        <v>194</v>
      </c>
      <c r="BQ87" s="18">
        <f t="shared" si="32"/>
        <v>5572.5</v>
      </c>
      <c r="BR87" s="18">
        <f t="shared" si="32"/>
        <v>4487</v>
      </c>
      <c r="BS87" s="18">
        <f t="shared" si="32"/>
        <v>1138.5</v>
      </c>
      <c r="BT87" s="18">
        <f t="shared" si="32"/>
        <v>412.5</v>
      </c>
      <c r="BU87" s="18">
        <f t="shared" si="32"/>
        <v>398</v>
      </c>
      <c r="BV87" s="18">
        <f t="shared" si="32"/>
        <v>1248.5</v>
      </c>
      <c r="BW87" s="18">
        <f t="shared" si="32"/>
        <v>2006.5</v>
      </c>
      <c r="BX87" s="18">
        <f t="shared" si="32"/>
        <v>69</v>
      </c>
      <c r="BY87" s="18">
        <f t="shared" si="32"/>
        <v>466</v>
      </c>
      <c r="BZ87" s="18">
        <f t="shared" si="32"/>
        <v>199</v>
      </c>
      <c r="CA87" s="18">
        <f t="shared" si="32"/>
        <v>153</v>
      </c>
      <c r="CB87" s="18">
        <f t="shared" si="32"/>
        <v>73784</v>
      </c>
      <c r="CC87" s="18">
        <f t="shared" si="32"/>
        <v>187</v>
      </c>
      <c r="CD87" s="18">
        <f t="shared" si="32"/>
        <v>82</v>
      </c>
      <c r="CE87" s="18">
        <f t="shared" si="32"/>
        <v>125.5</v>
      </c>
      <c r="CF87" s="18">
        <f t="shared" si="32"/>
        <v>141.5</v>
      </c>
      <c r="CG87" s="18">
        <f t="shared" si="32"/>
        <v>209</v>
      </c>
      <c r="CH87" s="18">
        <f t="shared" si="32"/>
        <v>102</v>
      </c>
      <c r="CI87" s="18">
        <f t="shared" si="32"/>
        <v>687.5</v>
      </c>
      <c r="CJ87" s="18">
        <f t="shared" si="32"/>
        <v>910.5</v>
      </c>
      <c r="CK87" s="18">
        <f t="shared" si="32"/>
        <v>4431.5</v>
      </c>
      <c r="CL87" s="18">
        <f t="shared" si="32"/>
        <v>1311.5</v>
      </c>
      <c r="CM87" s="18">
        <f t="shared" si="32"/>
        <v>688</v>
      </c>
      <c r="CN87" s="18">
        <f t="shared" si="32"/>
        <v>28349</v>
      </c>
      <c r="CO87" s="18">
        <f t="shared" si="32"/>
        <v>14746.5</v>
      </c>
      <c r="CP87" s="18">
        <f t="shared" si="32"/>
        <v>997</v>
      </c>
      <c r="CQ87" s="18">
        <f t="shared" si="32"/>
        <v>783.5</v>
      </c>
      <c r="CR87" s="18">
        <f t="shared" si="32"/>
        <v>214.5</v>
      </c>
      <c r="CS87" s="18">
        <f t="shared" si="32"/>
        <v>314</v>
      </c>
      <c r="CT87" s="18">
        <f t="shared" si="32"/>
        <v>101.5</v>
      </c>
      <c r="CU87" s="18">
        <f t="shared" si="32"/>
        <v>83</v>
      </c>
      <c r="CV87" s="18">
        <f t="shared" si="32"/>
        <v>28</v>
      </c>
      <c r="CW87" s="18">
        <f t="shared" si="32"/>
        <v>188.5</v>
      </c>
      <c r="CX87" s="18">
        <f t="shared" si="32"/>
        <v>454</v>
      </c>
      <c r="CY87" s="18">
        <f t="shared" si="32"/>
        <v>36.5</v>
      </c>
      <c r="CZ87" s="18">
        <f t="shared" si="32"/>
        <v>1888</v>
      </c>
      <c r="DA87" s="18">
        <f t="shared" si="32"/>
        <v>197</v>
      </c>
      <c r="DB87" s="18">
        <f t="shared" si="32"/>
        <v>308.5</v>
      </c>
      <c r="DC87" s="18">
        <f t="shared" si="32"/>
        <v>142</v>
      </c>
      <c r="DD87" s="18">
        <f t="shared" si="32"/>
        <v>156</v>
      </c>
      <c r="DE87" s="18">
        <f t="shared" si="32"/>
        <v>287.5</v>
      </c>
      <c r="DF87" s="18">
        <f t="shared" si="32"/>
        <v>20440</v>
      </c>
      <c r="DG87" s="18">
        <f t="shared" si="32"/>
        <v>79</v>
      </c>
      <c r="DH87" s="18">
        <f t="shared" si="32"/>
        <v>1945</v>
      </c>
      <c r="DI87" s="18">
        <f t="shared" si="32"/>
        <v>2491</v>
      </c>
      <c r="DJ87" s="18">
        <f t="shared" si="32"/>
        <v>662.5</v>
      </c>
      <c r="DK87" s="18">
        <f t="shared" si="32"/>
        <v>454</v>
      </c>
      <c r="DL87" s="18">
        <f t="shared" si="32"/>
        <v>5766</v>
      </c>
      <c r="DM87" s="18">
        <f t="shared" si="32"/>
        <v>237</v>
      </c>
      <c r="DN87" s="18">
        <f t="shared" si="32"/>
        <v>1321</v>
      </c>
      <c r="DO87" s="18">
        <f t="shared" si="32"/>
        <v>3212.5</v>
      </c>
      <c r="DP87" s="18">
        <f t="shared" si="32"/>
        <v>203.5</v>
      </c>
      <c r="DQ87" s="18">
        <f t="shared" si="32"/>
        <v>764</v>
      </c>
      <c r="DR87" s="18">
        <f t="shared" si="32"/>
        <v>1354</v>
      </c>
      <c r="DS87" s="18">
        <f t="shared" si="32"/>
        <v>679.5</v>
      </c>
      <c r="DT87" s="18">
        <f t="shared" si="32"/>
        <v>150</v>
      </c>
      <c r="DU87" s="18">
        <f t="shared" si="32"/>
        <v>367.5</v>
      </c>
      <c r="DV87" s="18">
        <f t="shared" si="32"/>
        <v>217</v>
      </c>
      <c r="DW87" s="18">
        <f t="shared" si="32"/>
        <v>311.5</v>
      </c>
      <c r="DX87" s="18">
        <f t="shared" si="32"/>
        <v>174</v>
      </c>
      <c r="DY87" s="18">
        <f t="shared" si="32"/>
        <v>310.5</v>
      </c>
      <c r="DZ87" s="18">
        <f t="shared" si="32"/>
        <v>759</v>
      </c>
      <c r="EA87" s="18">
        <f t="shared" si="33"/>
        <v>525.5</v>
      </c>
      <c r="EB87" s="18">
        <f t="shared" si="33"/>
        <v>582</v>
      </c>
      <c r="EC87" s="18">
        <f t="shared" si="33"/>
        <v>311</v>
      </c>
      <c r="ED87" s="18">
        <f t="shared" si="33"/>
        <v>1635.5</v>
      </c>
      <c r="EE87" s="18">
        <f t="shared" si="33"/>
        <v>181</v>
      </c>
      <c r="EF87" s="18">
        <f t="shared" si="33"/>
        <v>1471</v>
      </c>
      <c r="EG87" s="18">
        <f t="shared" si="33"/>
        <v>247</v>
      </c>
      <c r="EH87" s="18">
        <f t="shared" si="33"/>
        <v>242.5</v>
      </c>
      <c r="EI87" s="18">
        <f t="shared" si="33"/>
        <v>14421.5</v>
      </c>
      <c r="EJ87" s="18">
        <f t="shared" si="33"/>
        <v>10062.5</v>
      </c>
      <c r="EK87" s="18">
        <f t="shared" si="33"/>
        <v>681</v>
      </c>
      <c r="EL87" s="18">
        <f t="shared" si="33"/>
        <v>468</v>
      </c>
      <c r="EM87" s="18">
        <f t="shared" si="33"/>
        <v>406</v>
      </c>
      <c r="EN87" s="18">
        <f t="shared" si="33"/>
        <v>930</v>
      </c>
      <c r="EO87" s="18">
        <f t="shared" si="33"/>
        <v>329</v>
      </c>
      <c r="EP87" s="18">
        <f t="shared" si="33"/>
        <v>398.5</v>
      </c>
      <c r="EQ87" s="18">
        <f t="shared" si="33"/>
        <v>2589.5</v>
      </c>
      <c r="ER87" s="18">
        <f t="shared" si="33"/>
        <v>302</v>
      </c>
      <c r="ES87" s="18">
        <f t="shared" si="33"/>
        <v>145.5</v>
      </c>
      <c r="ET87" s="18">
        <f t="shared" si="33"/>
        <v>202</v>
      </c>
      <c r="EU87" s="18">
        <f t="shared" si="33"/>
        <v>582.5</v>
      </c>
      <c r="EV87" s="18">
        <f t="shared" si="33"/>
        <v>74</v>
      </c>
      <c r="EW87" s="18">
        <f t="shared" si="33"/>
        <v>879.5</v>
      </c>
      <c r="EX87" s="18">
        <f t="shared" si="33"/>
        <v>174.5</v>
      </c>
      <c r="EY87" s="18">
        <f t="shared" si="33"/>
        <v>210.5</v>
      </c>
      <c r="EZ87" s="18">
        <f t="shared" si="33"/>
        <v>134.5</v>
      </c>
      <c r="FA87" s="18">
        <f t="shared" si="33"/>
        <v>3492</v>
      </c>
      <c r="FB87" s="18">
        <f t="shared" si="33"/>
        <v>336</v>
      </c>
      <c r="FC87" s="18">
        <f t="shared" si="33"/>
        <v>2023.5</v>
      </c>
      <c r="FD87" s="18">
        <f t="shared" si="33"/>
        <v>399.5</v>
      </c>
      <c r="FE87" s="18">
        <f t="shared" si="33"/>
        <v>86</v>
      </c>
      <c r="FF87" s="18">
        <f t="shared" si="33"/>
        <v>201</v>
      </c>
      <c r="FG87" s="18">
        <f t="shared" si="33"/>
        <v>125</v>
      </c>
      <c r="FH87" s="18">
        <f t="shared" si="33"/>
        <v>65</v>
      </c>
      <c r="FI87" s="18">
        <f t="shared" si="33"/>
        <v>1785</v>
      </c>
      <c r="FJ87" s="18">
        <f t="shared" si="33"/>
        <v>1999.5</v>
      </c>
      <c r="FK87" s="18">
        <f t="shared" si="33"/>
        <v>2534</v>
      </c>
      <c r="FL87" s="18">
        <f t="shared" si="33"/>
        <v>7895.5</v>
      </c>
      <c r="FM87" s="18">
        <f t="shared" si="33"/>
        <v>3662</v>
      </c>
      <c r="FN87" s="18">
        <f t="shared" si="33"/>
        <v>21110.5</v>
      </c>
      <c r="FO87" s="18">
        <f t="shared" si="33"/>
        <v>1090.5</v>
      </c>
      <c r="FP87" s="18">
        <f t="shared" si="33"/>
        <v>2312.5</v>
      </c>
      <c r="FQ87" s="18">
        <f t="shared" si="33"/>
        <v>1016.5</v>
      </c>
      <c r="FR87" s="18">
        <f t="shared" si="33"/>
        <v>179</v>
      </c>
      <c r="FS87" s="18">
        <f t="shared" si="33"/>
        <v>183</v>
      </c>
      <c r="FT87" s="18">
        <f t="shared" si="33"/>
        <v>59.5</v>
      </c>
      <c r="FU87" s="18">
        <f t="shared" si="33"/>
        <v>818.5</v>
      </c>
      <c r="FV87" s="18">
        <f t="shared" si="33"/>
        <v>700.5</v>
      </c>
      <c r="FW87" s="18">
        <f t="shared" si="33"/>
        <v>172.5</v>
      </c>
      <c r="FX87" s="18">
        <f t="shared" si="33"/>
        <v>53.5</v>
      </c>
      <c r="FY87" s="18"/>
      <c r="FZ87" s="18">
        <f t="shared" si="30"/>
        <v>801311.5</v>
      </c>
      <c r="GA87" s="20"/>
      <c r="GB87" s="18"/>
      <c r="GC87" s="18"/>
      <c r="GD87" s="18"/>
      <c r="GE87" s="18"/>
      <c r="GF87" s="18"/>
      <c r="GG87" s="7"/>
      <c r="GH87" s="7"/>
      <c r="GI87" s="7"/>
      <c r="GJ87" s="7"/>
      <c r="GK87" s="7"/>
      <c r="GL87" s="7"/>
      <c r="GM87" s="7"/>
    </row>
    <row r="88" spans="1:197" x14ac:dyDescent="0.35">
      <c r="A88" s="6" t="s">
        <v>558</v>
      </c>
      <c r="B88" s="7" t="s">
        <v>559</v>
      </c>
      <c r="C88" s="18">
        <f t="shared" si="31"/>
        <v>6206.5</v>
      </c>
      <c r="D88" s="18">
        <f t="shared" si="31"/>
        <v>35353</v>
      </c>
      <c r="E88" s="18">
        <f t="shared" si="31"/>
        <v>5620</v>
      </c>
      <c r="F88" s="18">
        <f t="shared" si="31"/>
        <v>18697</v>
      </c>
      <c r="G88" s="18">
        <f t="shared" si="31"/>
        <v>1129</v>
      </c>
      <c r="H88" s="18">
        <f t="shared" si="31"/>
        <v>1008.5</v>
      </c>
      <c r="I88" s="18">
        <f t="shared" si="31"/>
        <v>7839.5</v>
      </c>
      <c r="J88" s="18">
        <f t="shared" si="31"/>
        <v>2173</v>
      </c>
      <c r="K88" s="18">
        <f t="shared" si="31"/>
        <v>227.5</v>
      </c>
      <c r="L88" s="18">
        <f t="shared" si="31"/>
        <v>2253</v>
      </c>
      <c r="M88" s="18">
        <f t="shared" si="31"/>
        <v>1130.5</v>
      </c>
      <c r="N88" s="18">
        <f t="shared" si="31"/>
        <v>52424.5</v>
      </c>
      <c r="O88" s="18">
        <f t="shared" si="31"/>
        <v>13743.5</v>
      </c>
      <c r="P88" s="18">
        <f t="shared" si="31"/>
        <v>225.5</v>
      </c>
      <c r="Q88" s="18">
        <f t="shared" si="31"/>
        <v>35788.5</v>
      </c>
      <c r="R88" s="18">
        <f t="shared" si="31"/>
        <v>461</v>
      </c>
      <c r="S88" s="18">
        <f t="shared" si="31"/>
        <v>1567</v>
      </c>
      <c r="T88" s="18">
        <f t="shared" si="31"/>
        <v>134.5</v>
      </c>
      <c r="U88" s="18">
        <f t="shared" si="31"/>
        <v>55.5</v>
      </c>
      <c r="V88" s="18">
        <f t="shared" si="31"/>
        <v>265.5</v>
      </c>
      <c r="W88" s="18">
        <f t="shared" si="31"/>
        <v>131.5</v>
      </c>
      <c r="X88" s="18">
        <f t="shared" si="31"/>
        <v>46</v>
      </c>
      <c r="Y88" s="18">
        <f t="shared" si="31"/>
        <v>410</v>
      </c>
      <c r="Z88" s="18">
        <f t="shared" si="31"/>
        <v>202.5</v>
      </c>
      <c r="AA88" s="18">
        <f t="shared" si="31"/>
        <v>30000.5</v>
      </c>
      <c r="AB88" s="18">
        <f t="shared" si="31"/>
        <v>27543.5</v>
      </c>
      <c r="AC88" s="18">
        <f t="shared" si="31"/>
        <v>891.5</v>
      </c>
      <c r="AD88" s="18">
        <f t="shared" si="31"/>
        <v>1188.5</v>
      </c>
      <c r="AE88" s="18">
        <f t="shared" si="31"/>
        <v>92</v>
      </c>
      <c r="AF88" s="18">
        <f t="shared" si="31"/>
        <v>164.5</v>
      </c>
      <c r="AG88" s="18">
        <f t="shared" si="31"/>
        <v>635.5</v>
      </c>
      <c r="AH88" s="18">
        <f t="shared" si="31"/>
        <v>994</v>
      </c>
      <c r="AI88" s="18">
        <f t="shared" si="31"/>
        <v>335.5</v>
      </c>
      <c r="AJ88" s="18">
        <f t="shared" si="31"/>
        <v>145</v>
      </c>
      <c r="AK88" s="18">
        <f t="shared" si="31"/>
        <v>193</v>
      </c>
      <c r="AL88" s="18">
        <f t="shared" si="31"/>
        <v>242</v>
      </c>
      <c r="AM88" s="18">
        <f t="shared" si="31"/>
        <v>393</v>
      </c>
      <c r="AN88" s="18">
        <f t="shared" si="31"/>
        <v>316.5</v>
      </c>
      <c r="AO88" s="18">
        <f t="shared" si="31"/>
        <v>4455</v>
      </c>
      <c r="AP88" s="18">
        <f t="shared" si="31"/>
        <v>85068.5</v>
      </c>
      <c r="AQ88" s="18">
        <f t="shared" si="31"/>
        <v>212.5</v>
      </c>
      <c r="AR88" s="18">
        <f t="shared" si="31"/>
        <v>60561</v>
      </c>
      <c r="AS88" s="18">
        <f t="shared" si="31"/>
        <v>6434</v>
      </c>
      <c r="AT88" s="18">
        <f t="shared" si="31"/>
        <v>2065.5</v>
      </c>
      <c r="AU88" s="18">
        <f t="shared" si="31"/>
        <v>229.5</v>
      </c>
      <c r="AV88" s="18">
        <f t="shared" si="31"/>
        <v>281.5</v>
      </c>
      <c r="AW88" s="18">
        <f t="shared" si="31"/>
        <v>250.5</v>
      </c>
      <c r="AX88" s="18">
        <f t="shared" si="31"/>
        <v>64</v>
      </c>
      <c r="AY88" s="18">
        <f t="shared" si="31"/>
        <v>433</v>
      </c>
      <c r="AZ88" s="18">
        <f t="shared" si="31"/>
        <v>12480.5</v>
      </c>
      <c r="BA88" s="18">
        <f t="shared" si="31"/>
        <v>8836.5</v>
      </c>
      <c r="BB88" s="18">
        <f t="shared" si="31"/>
        <v>7811.5</v>
      </c>
      <c r="BC88" s="18">
        <f t="shared" si="31"/>
        <v>22495.5</v>
      </c>
      <c r="BD88" s="18">
        <f t="shared" si="31"/>
        <v>3592.5</v>
      </c>
      <c r="BE88" s="18">
        <f t="shared" si="31"/>
        <v>1312.5</v>
      </c>
      <c r="BF88" s="18">
        <f t="shared" si="31"/>
        <v>23847</v>
      </c>
      <c r="BG88" s="18">
        <f t="shared" si="31"/>
        <v>941.5</v>
      </c>
      <c r="BH88" s="18">
        <f t="shared" si="31"/>
        <v>554</v>
      </c>
      <c r="BI88" s="18">
        <f t="shared" si="31"/>
        <v>236</v>
      </c>
      <c r="BJ88" s="18">
        <f t="shared" si="31"/>
        <v>6205.5</v>
      </c>
      <c r="BK88" s="18">
        <f t="shared" si="31"/>
        <v>17370</v>
      </c>
      <c r="BL88" s="18">
        <f t="shared" si="31"/>
        <v>148.5</v>
      </c>
      <c r="BM88" s="18">
        <f t="shared" si="31"/>
        <v>229</v>
      </c>
      <c r="BN88" s="18">
        <f>BN27</f>
        <v>3248.5</v>
      </c>
      <c r="BO88" s="18">
        <f t="shared" si="32"/>
        <v>1291.5</v>
      </c>
      <c r="BP88" s="18">
        <f t="shared" si="32"/>
        <v>177</v>
      </c>
      <c r="BQ88" s="18">
        <f t="shared" si="32"/>
        <v>5543.1</v>
      </c>
      <c r="BR88" s="18">
        <f t="shared" si="32"/>
        <v>4380.5</v>
      </c>
      <c r="BS88" s="18">
        <f t="shared" si="32"/>
        <v>1082</v>
      </c>
      <c r="BT88" s="18">
        <f t="shared" si="32"/>
        <v>409</v>
      </c>
      <c r="BU88" s="18">
        <f t="shared" si="32"/>
        <v>400.5</v>
      </c>
      <c r="BV88" s="18">
        <f t="shared" si="32"/>
        <v>1232</v>
      </c>
      <c r="BW88" s="18">
        <f t="shared" si="32"/>
        <v>2002.5</v>
      </c>
      <c r="BX88" s="18">
        <f t="shared" si="32"/>
        <v>55.5</v>
      </c>
      <c r="BY88" s="18">
        <f t="shared" si="32"/>
        <v>500</v>
      </c>
      <c r="BZ88" s="18">
        <f t="shared" si="32"/>
        <v>196</v>
      </c>
      <c r="CA88" s="18">
        <f t="shared" si="32"/>
        <v>135.5</v>
      </c>
      <c r="CB88" s="18">
        <f t="shared" si="32"/>
        <v>76761</v>
      </c>
      <c r="CC88" s="18">
        <f t="shared" si="32"/>
        <v>188</v>
      </c>
      <c r="CD88" s="18">
        <f t="shared" si="32"/>
        <v>37.5</v>
      </c>
      <c r="CE88" s="18">
        <f t="shared" si="32"/>
        <v>140.5</v>
      </c>
      <c r="CF88" s="18">
        <f t="shared" si="32"/>
        <v>137</v>
      </c>
      <c r="CG88" s="18">
        <f t="shared" si="32"/>
        <v>192</v>
      </c>
      <c r="CH88" s="18">
        <f t="shared" si="32"/>
        <v>101</v>
      </c>
      <c r="CI88" s="18">
        <f t="shared" si="32"/>
        <v>681</v>
      </c>
      <c r="CJ88" s="18">
        <f t="shared" si="32"/>
        <v>924</v>
      </c>
      <c r="CK88" s="18">
        <f t="shared" si="32"/>
        <v>4386</v>
      </c>
      <c r="CL88" s="18">
        <f t="shared" si="32"/>
        <v>1306</v>
      </c>
      <c r="CM88" s="18">
        <f t="shared" si="32"/>
        <v>712.5</v>
      </c>
      <c r="CN88" s="18">
        <f t="shared" si="32"/>
        <v>28365.5</v>
      </c>
      <c r="CO88" s="18">
        <f t="shared" si="32"/>
        <v>14463</v>
      </c>
      <c r="CP88" s="18">
        <f t="shared" si="32"/>
        <v>992</v>
      </c>
      <c r="CQ88" s="18">
        <f t="shared" si="32"/>
        <v>783.5</v>
      </c>
      <c r="CR88" s="18">
        <f t="shared" si="32"/>
        <v>204</v>
      </c>
      <c r="CS88" s="18">
        <f t="shared" si="32"/>
        <v>319</v>
      </c>
      <c r="CT88" s="18">
        <f t="shared" si="32"/>
        <v>90</v>
      </c>
      <c r="CU88" s="18">
        <f t="shared" si="32"/>
        <v>71</v>
      </c>
      <c r="CV88" s="18">
        <f t="shared" si="32"/>
        <v>37</v>
      </c>
      <c r="CW88" s="18">
        <f t="shared" si="32"/>
        <v>195.5</v>
      </c>
      <c r="CX88" s="18">
        <f t="shared" si="32"/>
        <v>437</v>
      </c>
      <c r="CY88" s="18">
        <f t="shared" si="32"/>
        <v>39</v>
      </c>
      <c r="CZ88" s="18">
        <f t="shared" si="32"/>
        <v>1973.5</v>
      </c>
      <c r="DA88" s="18">
        <f t="shared" si="32"/>
        <v>173.5</v>
      </c>
      <c r="DB88" s="18">
        <f t="shared" si="32"/>
        <v>308.5</v>
      </c>
      <c r="DC88" s="18">
        <f t="shared" si="32"/>
        <v>140.5</v>
      </c>
      <c r="DD88" s="18">
        <f t="shared" si="32"/>
        <v>159</v>
      </c>
      <c r="DE88" s="18">
        <f t="shared" si="32"/>
        <v>335.5</v>
      </c>
      <c r="DF88" s="18">
        <f t="shared" si="32"/>
        <v>20321.5</v>
      </c>
      <c r="DG88" s="18">
        <f t="shared" si="32"/>
        <v>81</v>
      </c>
      <c r="DH88" s="18">
        <f t="shared" si="32"/>
        <v>1890</v>
      </c>
      <c r="DI88" s="18">
        <f t="shared" si="32"/>
        <v>2497.5</v>
      </c>
      <c r="DJ88" s="18">
        <f t="shared" si="32"/>
        <v>613</v>
      </c>
      <c r="DK88" s="18">
        <f t="shared" si="32"/>
        <v>437.5</v>
      </c>
      <c r="DL88" s="18">
        <f t="shared" si="32"/>
        <v>5575.5</v>
      </c>
      <c r="DM88" s="18">
        <f t="shared" si="32"/>
        <v>234.5</v>
      </c>
      <c r="DN88" s="18">
        <f t="shared" si="32"/>
        <v>1260.5</v>
      </c>
      <c r="DO88" s="18">
        <f t="shared" si="32"/>
        <v>3148.5</v>
      </c>
      <c r="DP88" s="18">
        <f t="shared" si="32"/>
        <v>198</v>
      </c>
      <c r="DQ88" s="18">
        <f t="shared" si="32"/>
        <v>701.5</v>
      </c>
      <c r="DR88" s="18">
        <f t="shared" si="32"/>
        <v>1384.5</v>
      </c>
      <c r="DS88" s="18">
        <f t="shared" si="32"/>
        <v>715.5</v>
      </c>
      <c r="DT88" s="18">
        <f t="shared" si="32"/>
        <v>165</v>
      </c>
      <c r="DU88" s="18">
        <f t="shared" si="32"/>
        <v>369.5</v>
      </c>
      <c r="DV88" s="18">
        <f t="shared" si="32"/>
        <v>205</v>
      </c>
      <c r="DW88" s="18">
        <f t="shared" si="32"/>
        <v>312</v>
      </c>
      <c r="DX88" s="18">
        <f t="shared" si="32"/>
        <v>173.5</v>
      </c>
      <c r="DY88" s="18">
        <f t="shared" si="32"/>
        <v>317</v>
      </c>
      <c r="DZ88" s="18">
        <f>DZ27</f>
        <v>724.5</v>
      </c>
      <c r="EA88" s="18">
        <f t="shared" si="33"/>
        <v>560</v>
      </c>
      <c r="EB88" s="18">
        <f t="shared" si="33"/>
        <v>593</v>
      </c>
      <c r="EC88" s="18">
        <f t="shared" si="33"/>
        <v>301</v>
      </c>
      <c r="ED88" s="18">
        <f t="shared" si="33"/>
        <v>1584</v>
      </c>
      <c r="EE88" s="18">
        <f t="shared" si="33"/>
        <v>171.5</v>
      </c>
      <c r="EF88" s="18">
        <f t="shared" si="33"/>
        <v>1443.5</v>
      </c>
      <c r="EG88" s="18">
        <f t="shared" si="33"/>
        <v>257</v>
      </c>
      <c r="EH88" s="18">
        <f t="shared" si="33"/>
        <v>247.5</v>
      </c>
      <c r="EI88" s="18">
        <f t="shared" si="33"/>
        <v>14573.5</v>
      </c>
      <c r="EJ88" s="18">
        <f t="shared" si="33"/>
        <v>10050.5</v>
      </c>
      <c r="EK88" s="18">
        <f t="shared" si="33"/>
        <v>643</v>
      </c>
      <c r="EL88" s="18">
        <f t="shared" si="33"/>
        <v>458</v>
      </c>
      <c r="EM88" s="18">
        <f t="shared" si="33"/>
        <v>382</v>
      </c>
      <c r="EN88" s="18">
        <f t="shared" si="33"/>
        <v>1009.5</v>
      </c>
      <c r="EO88" s="18">
        <f t="shared" si="33"/>
        <v>332</v>
      </c>
      <c r="EP88" s="18">
        <f t="shared" si="33"/>
        <v>354</v>
      </c>
      <c r="EQ88" s="18">
        <f t="shared" si="33"/>
        <v>2533</v>
      </c>
      <c r="ER88" s="18">
        <f t="shared" si="33"/>
        <v>277</v>
      </c>
      <c r="ES88" s="18">
        <f t="shared" si="33"/>
        <v>132.5</v>
      </c>
      <c r="ET88" s="18">
        <f t="shared" si="33"/>
        <v>217</v>
      </c>
      <c r="EU88" s="18">
        <f t="shared" si="33"/>
        <v>565</v>
      </c>
      <c r="EV88" s="18">
        <f t="shared" si="33"/>
        <v>74</v>
      </c>
      <c r="EW88" s="18">
        <f t="shared" si="33"/>
        <v>872.5</v>
      </c>
      <c r="EX88" s="18">
        <f t="shared" si="33"/>
        <v>162</v>
      </c>
      <c r="EY88" s="18">
        <f t="shared" si="33"/>
        <v>225</v>
      </c>
      <c r="EZ88" s="18">
        <f t="shared" si="33"/>
        <v>126</v>
      </c>
      <c r="FA88" s="18">
        <f t="shared" si="33"/>
        <v>3331</v>
      </c>
      <c r="FB88" s="18">
        <f t="shared" si="33"/>
        <v>313.5</v>
      </c>
      <c r="FC88" s="18">
        <f t="shared" si="33"/>
        <v>2271.5</v>
      </c>
      <c r="FD88" s="18">
        <f t="shared" si="33"/>
        <v>381</v>
      </c>
      <c r="FE88" s="18">
        <f t="shared" si="33"/>
        <v>87</v>
      </c>
      <c r="FF88" s="18">
        <f t="shared" si="33"/>
        <v>210.5</v>
      </c>
      <c r="FG88" s="18">
        <f t="shared" si="33"/>
        <v>139</v>
      </c>
      <c r="FH88" s="18">
        <f t="shared" si="33"/>
        <v>70</v>
      </c>
      <c r="FI88" s="18">
        <f t="shared" si="33"/>
        <v>1796.5</v>
      </c>
      <c r="FJ88" s="18">
        <f t="shared" si="33"/>
        <v>1954.5</v>
      </c>
      <c r="FK88" s="18">
        <f t="shared" si="33"/>
        <v>2442.5</v>
      </c>
      <c r="FL88" s="18">
        <f t="shared" si="33"/>
        <v>7316</v>
      </c>
      <c r="FM88" s="18">
        <f t="shared" si="33"/>
        <v>3616.5</v>
      </c>
      <c r="FN88" s="18">
        <f t="shared" si="33"/>
        <v>21483</v>
      </c>
      <c r="FO88" s="18">
        <f t="shared" si="33"/>
        <v>1044.5</v>
      </c>
      <c r="FP88" s="18">
        <f t="shared" si="33"/>
        <v>2128.5</v>
      </c>
      <c r="FQ88" s="18">
        <f t="shared" si="33"/>
        <v>898.5</v>
      </c>
      <c r="FR88" s="18">
        <f t="shared" si="33"/>
        <v>165</v>
      </c>
      <c r="FS88" s="18">
        <f t="shared" si="33"/>
        <v>206.5</v>
      </c>
      <c r="FT88" s="18">
        <f t="shared" si="33"/>
        <v>54</v>
      </c>
      <c r="FU88" s="18">
        <f t="shared" si="33"/>
        <v>849</v>
      </c>
      <c r="FV88" s="18">
        <f t="shared" si="33"/>
        <v>698.5</v>
      </c>
      <c r="FW88" s="18">
        <f t="shared" si="33"/>
        <v>178.5</v>
      </c>
      <c r="FX88" s="18">
        <f t="shared" si="33"/>
        <v>56</v>
      </c>
      <c r="FY88" s="18"/>
      <c r="FZ88" s="18">
        <f t="shared" si="30"/>
        <v>802811.6</v>
      </c>
      <c r="GA88" s="21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  <c r="GN88" s="23"/>
      <c r="GO88" s="23"/>
    </row>
    <row r="89" spans="1:197" x14ac:dyDescent="0.35">
      <c r="A89" s="6" t="s">
        <v>560</v>
      </c>
      <c r="B89" s="7" t="s">
        <v>561</v>
      </c>
      <c r="C89" s="18">
        <f t="shared" ref="C89:BN89" si="34">ROUND(MAX(C84,ROUND(AVERAGE(C84:C85),1),ROUND(AVERAGE(C84:C86),1),ROUND(AVERAGE(C84:C87),1),ROUND(AVERAGE(C84:C88),1)),1)</f>
        <v>6403.5</v>
      </c>
      <c r="D89" s="18">
        <f t="shared" si="34"/>
        <v>34080.699999999997</v>
      </c>
      <c r="E89" s="18">
        <f t="shared" si="34"/>
        <v>5260.9</v>
      </c>
      <c r="F89" s="18">
        <f t="shared" si="34"/>
        <v>21049.5</v>
      </c>
      <c r="G89" s="18">
        <f t="shared" si="34"/>
        <v>1707</v>
      </c>
      <c r="H89" s="18">
        <f t="shared" si="34"/>
        <v>1103.3</v>
      </c>
      <c r="I89" s="18">
        <f t="shared" si="34"/>
        <v>7465.8</v>
      </c>
      <c r="J89" s="18">
        <f t="shared" si="34"/>
        <v>2103.8000000000002</v>
      </c>
      <c r="K89" s="18">
        <f t="shared" si="34"/>
        <v>253.3</v>
      </c>
      <c r="L89" s="18">
        <f t="shared" si="34"/>
        <v>2166.6999999999998</v>
      </c>
      <c r="M89" s="18">
        <f t="shared" si="34"/>
        <v>994</v>
      </c>
      <c r="N89" s="18">
        <f t="shared" si="34"/>
        <v>50902.9</v>
      </c>
      <c r="O89" s="18">
        <f t="shared" si="34"/>
        <v>13092.1</v>
      </c>
      <c r="P89" s="18">
        <f t="shared" si="34"/>
        <v>316.5</v>
      </c>
      <c r="Q89" s="18">
        <f t="shared" si="34"/>
        <v>36866.5</v>
      </c>
      <c r="R89" s="18">
        <f t="shared" si="34"/>
        <v>481.3</v>
      </c>
      <c r="S89" s="18">
        <f t="shared" si="34"/>
        <v>1602.3</v>
      </c>
      <c r="T89" s="18">
        <f t="shared" si="34"/>
        <v>161.5</v>
      </c>
      <c r="U89" s="18">
        <f t="shared" si="34"/>
        <v>57</v>
      </c>
      <c r="V89" s="18">
        <f t="shared" si="34"/>
        <v>257.60000000000002</v>
      </c>
      <c r="W89" s="18">
        <f t="shared" si="34"/>
        <v>132.5</v>
      </c>
      <c r="X89" s="18">
        <f t="shared" si="34"/>
        <v>36.700000000000003</v>
      </c>
      <c r="Y89" s="18">
        <f t="shared" si="34"/>
        <v>430.5</v>
      </c>
      <c r="Z89" s="18">
        <f t="shared" si="34"/>
        <v>230.8</v>
      </c>
      <c r="AA89" s="18">
        <f t="shared" si="34"/>
        <v>30616.5</v>
      </c>
      <c r="AB89" s="18">
        <f t="shared" si="34"/>
        <v>27143.5</v>
      </c>
      <c r="AC89" s="18">
        <f t="shared" si="34"/>
        <v>921</v>
      </c>
      <c r="AD89" s="18">
        <f t="shared" si="34"/>
        <v>1267.5</v>
      </c>
      <c r="AE89" s="18">
        <f t="shared" si="34"/>
        <v>97</v>
      </c>
      <c r="AF89" s="18">
        <f t="shared" si="34"/>
        <v>168.4</v>
      </c>
      <c r="AG89" s="18">
        <f t="shared" si="34"/>
        <v>610.6</v>
      </c>
      <c r="AH89" s="18">
        <f t="shared" si="34"/>
        <v>974.9</v>
      </c>
      <c r="AI89" s="18">
        <f t="shared" si="34"/>
        <v>369.3</v>
      </c>
      <c r="AJ89" s="18">
        <f t="shared" si="34"/>
        <v>176</v>
      </c>
      <c r="AK89" s="18">
        <f t="shared" si="34"/>
        <v>171.8</v>
      </c>
      <c r="AL89" s="18">
        <f t="shared" si="34"/>
        <v>286</v>
      </c>
      <c r="AM89" s="18">
        <f t="shared" si="34"/>
        <v>370</v>
      </c>
      <c r="AN89" s="18">
        <f t="shared" si="34"/>
        <v>309.39999999999998</v>
      </c>
      <c r="AO89" s="18">
        <f t="shared" si="34"/>
        <v>4189.3999999999996</v>
      </c>
      <c r="AP89" s="18">
        <f t="shared" si="34"/>
        <v>84199</v>
      </c>
      <c r="AQ89" s="18">
        <f t="shared" si="34"/>
        <v>241.5</v>
      </c>
      <c r="AR89" s="18">
        <f t="shared" si="34"/>
        <v>59311.6</v>
      </c>
      <c r="AS89" s="18">
        <f t="shared" si="34"/>
        <v>6276</v>
      </c>
      <c r="AT89" s="18">
        <f t="shared" si="34"/>
        <v>2335.5</v>
      </c>
      <c r="AU89" s="18">
        <f t="shared" si="34"/>
        <v>272</v>
      </c>
      <c r="AV89" s="18">
        <f t="shared" si="34"/>
        <v>308.5</v>
      </c>
      <c r="AW89" s="18">
        <f t="shared" si="34"/>
        <v>252.5</v>
      </c>
      <c r="AX89" s="18">
        <f t="shared" si="34"/>
        <v>73</v>
      </c>
      <c r="AY89" s="18">
        <f t="shared" si="34"/>
        <v>414.3</v>
      </c>
      <c r="AZ89" s="18">
        <f t="shared" si="34"/>
        <v>12261.4</v>
      </c>
      <c r="BA89" s="18">
        <f t="shared" si="34"/>
        <v>8905.6</v>
      </c>
      <c r="BB89" s="18">
        <f t="shared" si="34"/>
        <v>7625.4</v>
      </c>
      <c r="BC89" s="18">
        <f t="shared" si="34"/>
        <v>21469.5</v>
      </c>
      <c r="BD89" s="18">
        <f t="shared" si="34"/>
        <v>3608.5</v>
      </c>
      <c r="BE89" s="18">
        <f t="shared" si="34"/>
        <v>1242.8</v>
      </c>
      <c r="BF89" s="18">
        <f t="shared" si="34"/>
        <v>24343.8</v>
      </c>
      <c r="BG89" s="18">
        <f t="shared" si="34"/>
        <v>921.5</v>
      </c>
      <c r="BH89" s="18">
        <f t="shared" si="34"/>
        <v>544.79999999999995</v>
      </c>
      <c r="BI89" s="18">
        <f t="shared" si="34"/>
        <v>258.2</v>
      </c>
      <c r="BJ89" s="18">
        <f t="shared" si="34"/>
        <v>6257.3</v>
      </c>
      <c r="BK89" s="18">
        <f t="shared" si="34"/>
        <v>20931</v>
      </c>
      <c r="BL89" s="18">
        <f t="shared" si="34"/>
        <v>88.9</v>
      </c>
      <c r="BM89" s="18">
        <f t="shared" si="34"/>
        <v>344</v>
      </c>
      <c r="BN89" s="18">
        <f t="shared" si="34"/>
        <v>3142.4</v>
      </c>
      <c r="BO89" s="18">
        <f t="shared" ref="BO89:DZ89" si="35">ROUND(MAX(BO84,ROUND(AVERAGE(BO84:BO85),1),ROUND(AVERAGE(BO84:BO86),1),ROUND(AVERAGE(BO84:BO87),1),ROUND(AVERAGE(BO84:BO88),1)),1)</f>
        <v>1274.9000000000001</v>
      </c>
      <c r="BP89" s="18">
        <f t="shared" si="35"/>
        <v>168.4</v>
      </c>
      <c r="BQ89" s="18">
        <f t="shared" si="35"/>
        <v>5648.3</v>
      </c>
      <c r="BR89" s="18">
        <f t="shared" si="35"/>
        <v>4493</v>
      </c>
      <c r="BS89" s="18">
        <f t="shared" si="35"/>
        <v>1151</v>
      </c>
      <c r="BT89" s="18">
        <f t="shared" si="35"/>
        <v>383.5</v>
      </c>
      <c r="BU89" s="18">
        <f t="shared" si="35"/>
        <v>397.2</v>
      </c>
      <c r="BV89" s="18">
        <f t="shared" si="35"/>
        <v>1247.5</v>
      </c>
      <c r="BW89" s="18">
        <f t="shared" si="35"/>
        <v>2017</v>
      </c>
      <c r="BX89" s="18">
        <f t="shared" si="35"/>
        <v>68.900000000000006</v>
      </c>
      <c r="BY89" s="18">
        <f t="shared" si="35"/>
        <v>452.1</v>
      </c>
      <c r="BZ89" s="18">
        <f t="shared" si="35"/>
        <v>224</v>
      </c>
      <c r="CA89" s="18">
        <f>ROUND(MAX(CA84,ROUND(AVERAGE(CA84:CA85),1),ROUND(AVERAGE(CA84:CA86),1),ROUND(AVERAGE(CA84:CA87),1),ROUND(AVERAGE(CA84:CA88),1)),1)</f>
        <v>147.4</v>
      </c>
      <c r="CB89" s="18">
        <f t="shared" si="35"/>
        <v>72998.2</v>
      </c>
      <c r="CC89" s="18">
        <f t="shared" si="35"/>
        <v>191</v>
      </c>
      <c r="CD89" s="18">
        <f t="shared" si="35"/>
        <v>151.30000000000001</v>
      </c>
      <c r="CE89" s="18">
        <f t="shared" si="35"/>
        <v>158.5</v>
      </c>
      <c r="CF89" s="18">
        <f t="shared" si="35"/>
        <v>119.9</v>
      </c>
      <c r="CG89" s="18">
        <f t="shared" si="35"/>
        <v>202.1</v>
      </c>
      <c r="CH89" s="18">
        <f t="shared" si="35"/>
        <v>98.7</v>
      </c>
      <c r="CI89" s="18">
        <f t="shared" si="35"/>
        <v>689.5</v>
      </c>
      <c r="CJ89" s="18">
        <f t="shared" si="35"/>
        <v>893.6</v>
      </c>
      <c r="CK89" s="18">
        <f t="shared" si="35"/>
        <v>4343.3</v>
      </c>
      <c r="CL89" s="18">
        <f t="shared" si="35"/>
        <v>1259.4000000000001</v>
      </c>
      <c r="CM89" s="18">
        <f t="shared" si="35"/>
        <v>691.3</v>
      </c>
      <c r="CN89" s="18">
        <f t="shared" si="35"/>
        <v>28302.6</v>
      </c>
      <c r="CO89" s="18">
        <f t="shared" si="35"/>
        <v>14413.7</v>
      </c>
      <c r="CP89" s="18">
        <f t="shared" si="35"/>
        <v>954.7</v>
      </c>
      <c r="CQ89" s="18">
        <f t="shared" si="35"/>
        <v>774.6</v>
      </c>
      <c r="CR89" s="18">
        <f t="shared" si="35"/>
        <v>222.7</v>
      </c>
      <c r="CS89" s="18">
        <f t="shared" si="35"/>
        <v>300.2</v>
      </c>
      <c r="CT89" s="18">
        <f t="shared" si="35"/>
        <v>115</v>
      </c>
      <c r="CU89" s="18">
        <f t="shared" si="35"/>
        <v>72.8</v>
      </c>
      <c r="CV89" s="18">
        <f t="shared" si="35"/>
        <v>28</v>
      </c>
      <c r="CW89" s="18">
        <f t="shared" si="35"/>
        <v>204.5</v>
      </c>
      <c r="CX89" s="18">
        <f t="shared" si="35"/>
        <v>462.8</v>
      </c>
      <c r="CY89" s="18">
        <f t="shared" si="35"/>
        <v>33.700000000000003</v>
      </c>
      <c r="CZ89" s="18">
        <f t="shared" si="35"/>
        <v>1847.7</v>
      </c>
      <c r="DA89" s="18">
        <f t="shared" si="35"/>
        <v>200.7</v>
      </c>
      <c r="DB89" s="18">
        <f t="shared" si="35"/>
        <v>318.3</v>
      </c>
      <c r="DC89" s="18">
        <f t="shared" si="35"/>
        <v>183</v>
      </c>
      <c r="DD89" s="18">
        <f t="shared" si="35"/>
        <v>170</v>
      </c>
      <c r="DE89" s="18">
        <f t="shared" si="35"/>
        <v>296.5</v>
      </c>
      <c r="DF89" s="18">
        <f t="shared" si="35"/>
        <v>19772.400000000001</v>
      </c>
      <c r="DG89" s="18">
        <f t="shared" si="35"/>
        <v>93.5</v>
      </c>
      <c r="DH89" s="18">
        <f t="shared" si="35"/>
        <v>1846.6</v>
      </c>
      <c r="DI89" s="18">
        <f t="shared" si="35"/>
        <v>2409.8000000000002</v>
      </c>
      <c r="DJ89" s="18">
        <f t="shared" si="35"/>
        <v>628.79999999999995</v>
      </c>
      <c r="DK89" s="18">
        <f t="shared" si="35"/>
        <v>480.3</v>
      </c>
      <c r="DL89" s="18">
        <f t="shared" si="35"/>
        <v>5711.9</v>
      </c>
      <c r="DM89" s="18">
        <f t="shared" si="35"/>
        <v>232.8</v>
      </c>
      <c r="DN89" s="18">
        <f t="shared" si="35"/>
        <v>1289.0999999999999</v>
      </c>
      <c r="DO89" s="18">
        <f t="shared" si="35"/>
        <v>3255.5</v>
      </c>
      <c r="DP89" s="18">
        <f t="shared" si="35"/>
        <v>200.3</v>
      </c>
      <c r="DQ89" s="18">
        <f t="shared" si="35"/>
        <v>843</v>
      </c>
      <c r="DR89" s="18">
        <f t="shared" si="35"/>
        <v>1338.8</v>
      </c>
      <c r="DS89" s="18">
        <f t="shared" si="35"/>
        <v>634</v>
      </c>
      <c r="DT89" s="18">
        <f t="shared" si="35"/>
        <v>177.3</v>
      </c>
      <c r="DU89" s="18">
        <f t="shared" si="35"/>
        <v>356.1</v>
      </c>
      <c r="DV89" s="18">
        <f t="shared" si="35"/>
        <v>210.5</v>
      </c>
      <c r="DW89" s="18">
        <f t="shared" si="35"/>
        <v>305.60000000000002</v>
      </c>
      <c r="DX89" s="18">
        <f t="shared" si="35"/>
        <v>166.6</v>
      </c>
      <c r="DY89" s="18">
        <f t="shared" si="35"/>
        <v>304</v>
      </c>
      <c r="DZ89" s="18">
        <f t="shared" si="35"/>
        <v>704</v>
      </c>
      <c r="EA89" s="18">
        <f t="shared" ref="EA89:FX89" si="36">ROUND(MAX(EA84,ROUND(AVERAGE(EA84:EA85),1),ROUND(AVERAGE(EA84:EA86),1),ROUND(AVERAGE(EA84:EA87),1),ROUND(AVERAGE(EA84:EA88),1)),1)</f>
        <v>524.70000000000005</v>
      </c>
      <c r="EB89" s="18">
        <f t="shared" si="36"/>
        <v>553.4</v>
      </c>
      <c r="EC89" s="18">
        <f t="shared" si="36"/>
        <v>293.10000000000002</v>
      </c>
      <c r="ED89" s="18">
        <f t="shared" si="36"/>
        <v>1569.3</v>
      </c>
      <c r="EE89" s="18">
        <f t="shared" si="36"/>
        <v>194</v>
      </c>
      <c r="EF89" s="18">
        <f t="shared" si="36"/>
        <v>1389.5</v>
      </c>
      <c r="EG89" s="18">
        <f t="shared" si="36"/>
        <v>256</v>
      </c>
      <c r="EH89" s="18">
        <f t="shared" si="36"/>
        <v>247.5</v>
      </c>
      <c r="EI89" s="18">
        <f t="shared" si="36"/>
        <v>14126.3</v>
      </c>
      <c r="EJ89" s="18">
        <f t="shared" si="36"/>
        <v>10003.299999999999</v>
      </c>
      <c r="EK89" s="18">
        <f t="shared" si="36"/>
        <v>670</v>
      </c>
      <c r="EL89" s="18">
        <f t="shared" si="36"/>
        <v>462.5</v>
      </c>
      <c r="EM89" s="18">
        <f t="shared" si="36"/>
        <v>383.6</v>
      </c>
      <c r="EN89" s="18">
        <f t="shared" si="36"/>
        <v>923.5</v>
      </c>
      <c r="EO89" s="18">
        <f t="shared" si="36"/>
        <v>314.39999999999998</v>
      </c>
      <c r="EP89" s="18">
        <f t="shared" si="36"/>
        <v>419.8</v>
      </c>
      <c r="EQ89" s="18">
        <f t="shared" si="36"/>
        <v>2537.8000000000002</v>
      </c>
      <c r="ER89" s="18">
        <f t="shared" si="36"/>
        <v>308</v>
      </c>
      <c r="ES89" s="18">
        <f t="shared" si="36"/>
        <v>163.5</v>
      </c>
      <c r="ET89" s="18">
        <f t="shared" si="36"/>
        <v>193.5</v>
      </c>
      <c r="EU89" s="18">
        <f t="shared" si="36"/>
        <v>576.6</v>
      </c>
      <c r="EV89" s="18">
        <f t="shared" si="36"/>
        <v>73.2</v>
      </c>
      <c r="EW89" s="18">
        <f t="shared" si="36"/>
        <v>844.6</v>
      </c>
      <c r="EX89" s="18">
        <f t="shared" si="36"/>
        <v>170</v>
      </c>
      <c r="EY89" s="18">
        <f t="shared" si="36"/>
        <v>211.3</v>
      </c>
      <c r="EZ89" s="18">
        <f t="shared" si="36"/>
        <v>130</v>
      </c>
      <c r="FA89" s="18">
        <f t="shared" si="36"/>
        <v>3418.3</v>
      </c>
      <c r="FB89" s="18">
        <f t="shared" si="36"/>
        <v>295.7</v>
      </c>
      <c r="FC89" s="18">
        <f t="shared" si="36"/>
        <v>1946</v>
      </c>
      <c r="FD89" s="18">
        <f t="shared" si="36"/>
        <v>402.7</v>
      </c>
      <c r="FE89" s="18">
        <f t="shared" si="36"/>
        <v>82.4</v>
      </c>
      <c r="FF89" s="18">
        <f t="shared" si="36"/>
        <v>192.1</v>
      </c>
      <c r="FG89" s="18">
        <f t="shared" si="36"/>
        <v>125.8</v>
      </c>
      <c r="FH89" s="18">
        <f t="shared" si="36"/>
        <v>71</v>
      </c>
      <c r="FI89" s="18">
        <f t="shared" si="36"/>
        <v>1732.8</v>
      </c>
      <c r="FJ89" s="18">
        <f t="shared" si="36"/>
        <v>2013</v>
      </c>
      <c r="FK89" s="18">
        <f>ROUND(MAX(FK84,ROUND(AVERAGE(FK84:FK85),1),ROUND(AVERAGE(FK84:FK86),1),ROUND(AVERAGE(FK84:FK87),1),ROUND(AVERAGE(FK84:FK88),1)),1)</f>
        <v>2543.1999999999998</v>
      </c>
      <c r="FL89" s="18">
        <f t="shared" si="36"/>
        <v>8455.5</v>
      </c>
      <c r="FM89" s="18">
        <f t="shared" si="36"/>
        <v>3905.5</v>
      </c>
      <c r="FN89" s="18">
        <f t="shared" si="36"/>
        <v>22088</v>
      </c>
      <c r="FO89" s="18">
        <f t="shared" si="36"/>
        <v>1111</v>
      </c>
      <c r="FP89" s="18">
        <f t="shared" si="36"/>
        <v>2307.5</v>
      </c>
      <c r="FQ89" s="18">
        <f t="shared" si="36"/>
        <v>985.5</v>
      </c>
      <c r="FR89" s="18">
        <f t="shared" si="36"/>
        <v>169.5</v>
      </c>
      <c r="FS89" s="18">
        <f t="shared" si="36"/>
        <v>177.5</v>
      </c>
      <c r="FT89" s="18">
        <f t="shared" si="36"/>
        <v>57.1</v>
      </c>
      <c r="FU89" s="18">
        <f t="shared" si="36"/>
        <v>808.9</v>
      </c>
      <c r="FV89" s="18">
        <f t="shared" si="36"/>
        <v>693.8</v>
      </c>
      <c r="FW89" s="18">
        <f t="shared" si="36"/>
        <v>157.6</v>
      </c>
      <c r="FX89" s="18">
        <f t="shared" si="36"/>
        <v>65</v>
      </c>
      <c r="FY89" s="18"/>
      <c r="FZ89" s="18">
        <f t="shared" si="30"/>
        <v>801134.2000000003</v>
      </c>
      <c r="GA89" s="82"/>
      <c r="GB89" s="18">
        <f>FZ89-GA89</f>
        <v>801134.2000000003</v>
      </c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3"/>
      <c r="GO89" s="23"/>
    </row>
    <row r="90" spans="1:197" x14ac:dyDescent="0.35">
      <c r="A90" s="7"/>
      <c r="B90" s="7" t="s">
        <v>562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18"/>
      <c r="FZ90" s="20"/>
      <c r="GA90" s="21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3"/>
      <c r="GO90" s="23"/>
    </row>
    <row r="91" spans="1:197" x14ac:dyDescent="0.35">
      <c r="A91" s="7"/>
      <c r="B91" s="7" t="s">
        <v>563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1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3"/>
      <c r="GO91" s="23"/>
    </row>
    <row r="92" spans="1:197" x14ac:dyDescent="0.35">
      <c r="A92" s="6" t="s">
        <v>564</v>
      </c>
      <c r="B92" s="7" t="s">
        <v>565</v>
      </c>
      <c r="C92" s="51">
        <f t="shared" ref="C92:BN92" si="37">ROUND(C10*2*$A$82,2)</f>
        <v>0</v>
      </c>
      <c r="D92" s="51">
        <f t="shared" si="37"/>
        <v>0.08</v>
      </c>
      <c r="E92" s="51">
        <f t="shared" si="37"/>
        <v>0.24</v>
      </c>
      <c r="F92" s="51">
        <f t="shared" si="37"/>
        <v>0</v>
      </c>
      <c r="G92" s="51">
        <f t="shared" si="37"/>
        <v>0</v>
      </c>
      <c r="H92" s="51">
        <f t="shared" si="37"/>
        <v>0</v>
      </c>
      <c r="I92" s="51">
        <f t="shared" si="37"/>
        <v>0</v>
      </c>
      <c r="J92" s="51">
        <f t="shared" si="37"/>
        <v>0</v>
      </c>
      <c r="K92" s="51">
        <f t="shared" si="37"/>
        <v>0</v>
      </c>
      <c r="L92" s="51">
        <f t="shared" si="37"/>
        <v>0</v>
      </c>
      <c r="M92" s="51">
        <f t="shared" si="37"/>
        <v>0</v>
      </c>
      <c r="N92" s="51">
        <f t="shared" si="37"/>
        <v>4.4000000000000004</v>
      </c>
      <c r="O92" s="51">
        <f t="shared" si="37"/>
        <v>0.32</v>
      </c>
      <c r="P92" s="51">
        <f t="shared" si="37"/>
        <v>0</v>
      </c>
      <c r="Q92" s="51">
        <f t="shared" si="37"/>
        <v>7.12</v>
      </c>
      <c r="R92" s="51">
        <f t="shared" si="37"/>
        <v>0</v>
      </c>
      <c r="S92" s="51">
        <f t="shared" si="37"/>
        <v>0.48</v>
      </c>
      <c r="T92" s="51">
        <f t="shared" si="37"/>
        <v>0</v>
      </c>
      <c r="U92" s="51">
        <f t="shared" si="37"/>
        <v>0</v>
      </c>
      <c r="V92" s="51">
        <f t="shared" si="37"/>
        <v>0</v>
      </c>
      <c r="W92" s="51">
        <f t="shared" si="37"/>
        <v>0</v>
      </c>
      <c r="X92" s="51">
        <f t="shared" si="37"/>
        <v>0.4</v>
      </c>
      <c r="Y92" s="51">
        <f t="shared" si="37"/>
        <v>0</v>
      </c>
      <c r="Z92" s="51">
        <f t="shared" si="37"/>
        <v>0</v>
      </c>
      <c r="AA92" s="51">
        <f t="shared" si="37"/>
        <v>4.08</v>
      </c>
      <c r="AB92" s="51">
        <f t="shared" si="37"/>
        <v>0.16</v>
      </c>
      <c r="AC92" s="51">
        <f t="shared" si="37"/>
        <v>0</v>
      </c>
      <c r="AD92" s="51">
        <f t="shared" si="37"/>
        <v>0.08</v>
      </c>
      <c r="AE92" s="51">
        <f t="shared" si="37"/>
        <v>0</v>
      </c>
      <c r="AF92" s="51">
        <f t="shared" si="37"/>
        <v>0</v>
      </c>
      <c r="AG92" s="51">
        <f t="shared" si="37"/>
        <v>0</v>
      </c>
      <c r="AH92" s="51">
        <f t="shared" si="37"/>
        <v>0</v>
      </c>
      <c r="AI92" s="51">
        <f t="shared" si="37"/>
        <v>0</v>
      </c>
      <c r="AJ92" s="51">
        <f t="shared" si="37"/>
        <v>0</v>
      </c>
      <c r="AK92" s="51">
        <f t="shared" si="37"/>
        <v>0</v>
      </c>
      <c r="AL92" s="51">
        <f t="shared" si="37"/>
        <v>0</v>
      </c>
      <c r="AM92" s="51">
        <f t="shared" si="37"/>
        <v>0</v>
      </c>
      <c r="AN92" s="51">
        <f t="shared" si="37"/>
        <v>0</v>
      </c>
      <c r="AO92" s="51">
        <f t="shared" si="37"/>
        <v>0.64</v>
      </c>
      <c r="AP92" s="51">
        <f t="shared" si="37"/>
        <v>0.08</v>
      </c>
      <c r="AQ92" s="51">
        <f t="shared" si="37"/>
        <v>0</v>
      </c>
      <c r="AR92" s="51">
        <f t="shared" si="37"/>
        <v>10.16</v>
      </c>
      <c r="AS92" s="51">
        <f t="shared" si="37"/>
        <v>0</v>
      </c>
      <c r="AT92" s="51">
        <f t="shared" si="37"/>
        <v>2.08</v>
      </c>
      <c r="AU92" s="51">
        <f t="shared" si="37"/>
        <v>0</v>
      </c>
      <c r="AV92" s="51">
        <f t="shared" si="37"/>
        <v>0</v>
      </c>
      <c r="AW92" s="51">
        <f t="shared" si="37"/>
        <v>0</v>
      </c>
      <c r="AX92" s="51">
        <f t="shared" si="37"/>
        <v>0</v>
      </c>
      <c r="AY92" s="51">
        <f t="shared" si="37"/>
        <v>0</v>
      </c>
      <c r="AZ92" s="51">
        <f t="shared" si="37"/>
        <v>2.2400000000000002</v>
      </c>
      <c r="BA92" s="51">
        <f t="shared" si="37"/>
        <v>0</v>
      </c>
      <c r="BB92" s="51">
        <f t="shared" si="37"/>
        <v>0.16</v>
      </c>
      <c r="BC92" s="51">
        <f t="shared" si="37"/>
        <v>1.2</v>
      </c>
      <c r="BD92" s="51">
        <f t="shared" si="37"/>
        <v>0</v>
      </c>
      <c r="BE92" s="51">
        <f t="shared" si="37"/>
        <v>0</v>
      </c>
      <c r="BF92" s="51">
        <f t="shared" si="37"/>
        <v>31.76</v>
      </c>
      <c r="BG92" s="51">
        <f t="shared" si="37"/>
        <v>0.08</v>
      </c>
      <c r="BH92" s="51">
        <f t="shared" si="37"/>
        <v>0</v>
      </c>
      <c r="BI92" s="51">
        <f t="shared" si="37"/>
        <v>0</v>
      </c>
      <c r="BJ92" s="51">
        <f t="shared" si="37"/>
        <v>3.28</v>
      </c>
      <c r="BK92" s="51">
        <f t="shared" si="37"/>
        <v>49.2</v>
      </c>
      <c r="BL92" s="51">
        <f t="shared" si="37"/>
        <v>0</v>
      </c>
      <c r="BM92" s="51">
        <f t="shared" si="37"/>
        <v>0</v>
      </c>
      <c r="BN92" s="51">
        <f t="shared" si="37"/>
        <v>0.08</v>
      </c>
      <c r="BO92" s="51">
        <f t="shared" ref="BO92:DZ92" si="38">ROUND(BO10*2*$A$82,2)</f>
        <v>0</v>
      </c>
      <c r="BP92" s="51">
        <f t="shared" si="38"/>
        <v>0</v>
      </c>
      <c r="BQ92" s="51">
        <f t="shared" si="38"/>
        <v>0</v>
      </c>
      <c r="BR92" s="51">
        <f t="shared" si="38"/>
        <v>0</v>
      </c>
      <c r="BS92" s="51">
        <f t="shared" si="38"/>
        <v>0.08</v>
      </c>
      <c r="BT92" s="51">
        <f t="shared" si="38"/>
        <v>0</v>
      </c>
      <c r="BU92" s="51">
        <f t="shared" si="38"/>
        <v>0</v>
      </c>
      <c r="BV92" s="51">
        <f t="shared" si="38"/>
        <v>0</v>
      </c>
      <c r="BW92" s="51">
        <f t="shared" si="38"/>
        <v>0</v>
      </c>
      <c r="BX92" s="51">
        <f t="shared" si="38"/>
        <v>0</v>
      </c>
      <c r="BY92" s="51">
        <f t="shared" si="38"/>
        <v>0.08</v>
      </c>
      <c r="BZ92" s="51">
        <f t="shared" si="38"/>
        <v>0</v>
      </c>
      <c r="CA92" s="51">
        <f t="shared" si="38"/>
        <v>0</v>
      </c>
      <c r="CB92" s="51">
        <f t="shared" si="38"/>
        <v>10.96</v>
      </c>
      <c r="CC92" s="51">
        <f t="shared" si="38"/>
        <v>0</v>
      </c>
      <c r="CD92" s="51">
        <f t="shared" si="38"/>
        <v>0</v>
      </c>
      <c r="CE92" s="51">
        <f t="shared" si="38"/>
        <v>0</v>
      </c>
      <c r="CF92" s="51">
        <f t="shared" si="38"/>
        <v>0</v>
      </c>
      <c r="CG92" s="51">
        <f t="shared" si="38"/>
        <v>0</v>
      </c>
      <c r="CH92" s="51">
        <f t="shared" si="38"/>
        <v>0</v>
      </c>
      <c r="CI92" s="51">
        <f t="shared" si="38"/>
        <v>0</v>
      </c>
      <c r="CJ92" s="51">
        <f t="shared" si="38"/>
        <v>0</v>
      </c>
      <c r="CK92" s="51">
        <f t="shared" si="38"/>
        <v>1.68</v>
      </c>
      <c r="CL92" s="51">
        <f t="shared" si="38"/>
        <v>0</v>
      </c>
      <c r="CM92" s="51">
        <f t="shared" si="38"/>
        <v>1.04</v>
      </c>
      <c r="CN92" s="51">
        <f t="shared" si="38"/>
        <v>9.52</v>
      </c>
      <c r="CO92" s="51">
        <f t="shared" si="38"/>
        <v>4.4000000000000004</v>
      </c>
      <c r="CP92" s="51">
        <f t="shared" si="38"/>
        <v>0.72</v>
      </c>
      <c r="CQ92" s="51">
        <f t="shared" si="38"/>
        <v>0</v>
      </c>
      <c r="CR92" s="51">
        <f t="shared" si="38"/>
        <v>0</v>
      </c>
      <c r="CS92" s="51">
        <f t="shared" si="38"/>
        <v>0</v>
      </c>
      <c r="CT92" s="51">
        <f t="shared" si="38"/>
        <v>0</v>
      </c>
      <c r="CU92" s="51">
        <f t="shared" si="38"/>
        <v>0</v>
      </c>
      <c r="CV92" s="51">
        <f t="shared" si="38"/>
        <v>0</v>
      </c>
      <c r="CW92" s="51">
        <f t="shared" si="38"/>
        <v>0</v>
      </c>
      <c r="CX92" s="51">
        <f t="shared" si="38"/>
        <v>0</v>
      </c>
      <c r="CY92" s="51">
        <f t="shared" si="38"/>
        <v>0</v>
      </c>
      <c r="CZ92" s="51">
        <f t="shared" si="38"/>
        <v>0.16</v>
      </c>
      <c r="DA92" s="51">
        <f t="shared" si="38"/>
        <v>0</v>
      </c>
      <c r="DB92" s="51">
        <f t="shared" si="38"/>
        <v>0</v>
      </c>
      <c r="DC92" s="51">
        <f t="shared" si="38"/>
        <v>0</v>
      </c>
      <c r="DD92" s="51">
        <f t="shared" si="38"/>
        <v>0</v>
      </c>
      <c r="DE92" s="51">
        <f t="shared" si="38"/>
        <v>0</v>
      </c>
      <c r="DF92" s="51">
        <f t="shared" si="38"/>
        <v>2.16</v>
      </c>
      <c r="DG92" s="51">
        <f t="shared" si="38"/>
        <v>0</v>
      </c>
      <c r="DH92" s="51">
        <f t="shared" si="38"/>
        <v>0</v>
      </c>
      <c r="DI92" s="51">
        <f t="shared" si="38"/>
        <v>0.08</v>
      </c>
      <c r="DJ92" s="51">
        <f t="shared" si="38"/>
        <v>0</v>
      </c>
      <c r="DK92" s="51">
        <f t="shared" si="38"/>
        <v>0</v>
      </c>
      <c r="DL92" s="51">
        <f t="shared" si="38"/>
        <v>0.08</v>
      </c>
      <c r="DM92" s="51">
        <f t="shared" si="38"/>
        <v>0</v>
      </c>
      <c r="DN92" s="51">
        <f t="shared" si="38"/>
        <v>0</v>
      </c>
      <c r="DO92" s="51">
        <f t="shared" si="38"/>
        <v>0</v>
      </c>
      <c r="DP92" s="51">
        <f t="shared" si="38"/>
        <v>0</v>
      </c>
      <c r="DQ92" s="51">
        <f t="shared" si="38"/>
        <v>0</v>
      </c>
      <c r="DR92" s="51">
        <f t="shared" si="38"/>
        <v>0.08</v>
      </c>
      <c r="DS92" s="51">
        <f t="shared" si="38"/>
        <v>0</v>
      </c>
      <c r="DT92" s="51">
        <f t="shared" si="38"/>
        <v>0</v>
      </c>
      <c r="DU92" s="51">
        <f t="shared" si="38"/>
        <v>0</v>
      </c>
      <c r="DV92" s="51">
        <f t="shared" si="38"/>
        <v>0</v>
      </c>
      <c r="DW92" s="51">
        <f t="shared" si="38"/>
        <v>0</v>
      </c>
      <c r="DX92" s="51">
        <f t="shared" si="38"/>
        <v>0</v>
      </c>
      <c r="DY92" s="51">
        <f t="shared" si="38"/>
        <v>0</v>
      </c>
      <c r="DZ92" s="51">
        <f t="shared" si="38"/>
        <v>0</v>
      </c>
      <c r="EA92" s="51">
        <f t="shared" ref="EA92:FX92" si="39">ROUND(EA10*2*$A$82,2)</f>
        <v>0</v>
      </c>
      <c r="EB92" s="51">
        <f t="shared" si="39"/>
        <v>0</v>
      </c>
      <c r="EC92" s="51">
        <f t="shared" si="39"/>
        <v>0</v>
      </c>
      <c r="ED92" s="51">
        <f t="shared" si="39"/>
        <v>0</v>
      </c>
      <c r="EE92" s="51">
        <f t="shared" si="39"/>
        <v>0</v>
      </c>
      <c r="EF92" s="51">
        <f t="shared" si="39"/>
        <v>0</v>
      </c>
      <c r="EG92" s="51">
        <f t="shared" si="39"/>
        <v>0</v>
      </c>
      <c r="EH92" s="51">
        <f t="shared" si="39"/>
        <v>0</v>
      </c>
      <c r="EI92" s="51">
        <f t="shared" si="39"/>
        <v>0</v>
      </c>
      <c r="EJ92" s="51">
        <f t="shared" si="39"/>
        <v>0</v>
      </c>
      <c r="EK92" s="51">
        <f t="shared" si="39"/>
        <v>0</v>
      </c>
      <c r="EL92" s="51">
        <f t="shared" si="39"/>
        <v>0</v>
      </c>
      <c r="EM92" s="51">
        <f t="shared" si="39"/>
        <v>0</v>
      </c>
      <c r="EN92" s="51">
        <f t="shared" si="39"/>
        <v>0</v>
      </c>
      <c r="EO92" s="51">
        <f t="shared" si="39"/>
        <v>0</v>
      </c>
      <c r="EP92" s="51">
        <f t="shared" si="39"/>
        <v>0</v>
      </c>
      <c r="EQ92" s="51">
        <f t="shared" si="39"/>
        <v>0.16</v>
      </c>
      <c r="ER92" s="51">
        <f t="shared" si="39"/>
        <v>0</v>
      </c>
      <c r="ES92" s="51">
        <f t="shared" si="39"/>
        <v>1.44</v>
      </c>
      <c r="ET92" s="51">
        <f t="shared" si="39"/>
        <v>0</v>
      </c>
      <c r="EU92" s="51">
        <f t="shared" si="39"/>
        <v>0</v>
      </c>
      <c r="EV92" s="51">
        <f t="shared" si="39"/>
        <v>0</v>
      </c>
      <c r="EW92" s="51">
        <f t="shared" si="39"/>
        <v>0</v>
      </c>
      <c r="EX92" s="51">
        <f t="shared" si="39"/>
        <v>0</v>
      </c>
      <c r="EY92" s="51">
        <f t="shared" si="39"/>
        <v>0</v>
      </c>
      <c r="EZ92" s="51">
        <f t="shared" si="39"/>
        <v>0</v>
      </c>
      <c r="FA92" s="51">
        <f t="shared" si="39"/>
        <v>0</v>
      </c>
      <c r="FB92" s="51">
        <f t="shared" si="39"/>
        <v>0</v>
      </c>
      <c r="FC92" s="51">
        <f t="shared" si="39"/>
        <v>0.8</v>
      </c>
      <c r="FD92" s="51">
        <f t="shared" si="39"/>
        <v>0</v>
      </c>
      <c r="FE92" s="51">
        <f t="shared" si="39"/>
        <v>0</v>
      </c>
      <c r="FF92" s="51">
        <f t="shared" si="39"/>
        <v>0</v>
      </c>
      <c r="FG92" s="51">
        <f t="shared" si="39"/>
        <v>0</v>
      </c>
      <c r="FH92" s="51">
        <f t="shared" si="39"/>
        <v>0</v>
      </c>
      <c r="FI92" s="51">
        <f t="shared" si="39"/>
        <v>0</v>
      </c>
      <c r="FJ92" s="51">
        <f t="shared" si="39"/>
        <v>0</v>
      </c>
      <c r="FK92" s="51">
        <f t="shared" si="39"/>
        <v>0</v>
      </c>
      <c r="FL92" s="51">
        <f t="shared" si="39"/>
        <v>0.88</v>
      </c>
      <c r="FM92" s="51">
        <f t="shared" si="39"/>
        <v>0</v>
      </c>
      <c r="FN92" s="51">
        <f t="shared" si="39"/>
        <v>1.76</v>
      </c>
      <c r="FO92" s="51">
        <f t="shared" si="39"/>
        <v>0.16</v>
      </c>
      <c r="FP92" s="51">
        <f t="shared" si="39"/>
        <v>0</v>
      </c>
      <c r="FQ92" s="51">
        <f t="shared" si="39"/>
        <v>0</v>
      </c>
      <c r="FR92" s="51">
        <f t="shared" si="39"/>
        <v>0</v>
      </c>
      <c r="FS92" s="51">
        <f t="shared" si="39"/>
        <v>0</v>
      </c>
      <c r="FT92" s="51">
        <f t="shared" si="39"/>
        <v>0</v>
      </c>
      <c r="FU92" s="51">
        <f t="shared" si="39"/>
        <v>0</v>
      </c>
      <c r="FV92" s="51">
        <f t="shared" si="39"/>
        <v>0</v>
      </c>
      <c r="FW92" s="51">
        <f t="shared" si="39"/>
        <v>0</v>
      </c>
      <c r="FX92" s="51">
        <f t="shared" si="39"/>
        <v>0</v>
      </c>
      <c r="FY92" s="7"/>
      <c r="FZ92" s="7">
        <f>SUM(C92:FX92)</f>
        <v>154.56000000000003</v>
      </c>
      <c r="GA92" s="21"/>
      <c r="GB92" s="20"/>
      <c r="GC92" s="20"/>
      <c r="GD92" s="20"/>
      <c r="GE92" s="20"/>
      <c r="GF92" s="7"/>
      <c r="GG92" s="7"/>
      <c r="GH92" s="18"/>
      <c r="GI92" s="18"/>
      <c r="GJ92" s="18"/>
      <c r="GK92" s="18"/>
      <c r="GL92" s="18"/>
      <c r="GM92" s="18"/>
      <c r="GN92" s="23"/>
      <c r="GO92" s="23"/>
    </row>
    <row r="93" spans="1:197" x14ac:dyDescent="0.35">
      <c r="A93" s="6" t="s">
        <v>566</v>
      </c>
      <c r="B93" s="7" t="s">
        <v>567</v>
      </c>
      <c r="C93" s="21">
        <f t="shared" ref="C93:AH93" si="40">C30+C35</f>
        <v>0</v>
      </c>
      <c r="D93" s="21">
        <f>D30+D35</f>
        <v>4672.8999999999996</v>
      </c>
      <c r="E93" s="21">
        <f t="shared" ref="E93:BP93" si="41">E30+E35</f>
        <v>587.70000000000005</v>
      </c>
      <c r="F93" s="21">
        <f t="shared" si="41"/>
        <v>933.3</v>
      </c>
      <c r="G93" s="21">
        <f t="shared" si="41"/>
        <v>0</v>
      </c>
      <c r="H93" s="21">
        <f t="shared" si="41"/>
        <v>0</v>
      </c>
      <c r="I93" s="21">
        <f t="shared" si="41"/>
        <v>750.2</v>
      </c>
      <c r="J93" s="21">
        <f t="shared" si="41"/>
        <v>0</v>
      </c>
      <c r="K93" s="21">
        <f t="shared" si="41"/>
        <v>0</v>
      </c>
      <c r="L93" s="21">
        <f t="shared" si="41"/>
        <v>0</v>
      </c>
      <c r="M93" s="21">
        <f t="shared" si="41"/>
        <v>0</v>
      </c>
      <c r="N93" s="21">
        <f t="shared" si="41"/>
        <v>90</v>
      </c>
      <c r="O93" s="21">
        <f t="shared" si="41"/>
        <v>0</v>
      </c>
      <c r="P93" s="21">
        <f t="shared" si="41"/>
        <v>0</v>
      </c>
      <c r="Q93" s="21">
        <f t="shared" si="41"/>
        <v>1939.3</v>
      </c>
      <c r="R93" s="21">
        <f t="shared" si="41"/>
        <v>0</v>
      </c>
      <c r="S93" s="21">
        <f t="shared" si="41"/>
        <v>0</v>
      </c>
      <c r="T93" s="21">
        <f t="shared" si="41"/>
        <v>0</v>
      </c>
      <c r="U93" s="21">
        <f t="shared" si="41"/>
        <v>0</v>
      </c>
      <c r="V93" s="21">
        <f t="shared" si="41"/>
        <v>0</v>
      </c>
      <c r="W93" s="21">
        <f t="shared" si="41"/>
        <v>0</v>
      </c>
      <c r="X93" s="21">
        <f t="shared" si="41"/>
        <v>0</v>
      </c>
      <c r="Y93" s="21">
        <f t="shared" si="41"/>
        <v>0</v>
      </c>
      <c r="Z93" s="21">
        <f t="shared" si="41"/>
        <v>0</v>
      </c>
      <c r="AA93" s="21">
        <f t="shared" si="41"/>
        <v>0</v>
      </c>
      <c r="AB93" s="21">
        <f t="shared" si="41"/>
        <v>0</v>
      </c>
      <c r="AC93" s="21">
        <f t="shared" si="41"/>
        <v>0</v>
      </c>
      <c r="AD93" s="21">
        <f t="shared" si="41"/>
        <v>154</v>
      </c>
      <c r="AE93" s="21">
        <f t="shared" si="41"/>
        <v>0</v>
      </c>
      <c r="AF93" s="21">
        <f t="shared" si="41"/>
        <v>0</v>
      </c>
      <c r="AG93" s="21">
        <f t="shared" si="41"/>
        <v>0</v>
      </c>
      <c r="AH93" s="21">
        <f t="shared" si="41"/>
        <v>0</v>
      </c>
      <c r="AI93" s="21">
        <f t="shared" si="41"/>
        <v>0</v>
      </c>
      <c r="AJ93" s="21">
        <f t="shared" si="41"/>
        <v>0</v>
      </c>
      <c r="AK93" s="21">
        <f t="shared" si="41"/>
        <v>0</v>
      </c>
      <c r="AL93" s="21">
        <f t="shared" si="41"/>
        <v>0</v>
      </c>
      <c r="AM93" s="21">
        <f t="shared" si="41"/>
        <v>0</v>
      </c>
      <c r="AN93" s="21">
        <f t="shared" si="41"/>
        <v>0</v>
      </c>
      <c r="AO93" s="21">
        <f t="shared" si="41"/>
        <v>0</v>
      </c>
      <c r="AP93" s="21">
        <f t="shared" si="41"/>
        <v>0</v>
      </c>
      <c r="AQ93" s="21">
        <f t="shared" si="41"/>
        <v>0</v>
      </c>
      <c r="AR93" s="21">
        <f t="shared" si="41"/>
        <v>2105.3000000000002</v>
      </c>
      <c r="AS93" s="21">
        <f t="shared" si="41"/>
        <v>302</v>
      </c>
      <c r="AT93" s="21">
        <f t="shared" si="41"/>
        <v>0</v>
      </c>
      <c r="AU93" s="21">
        <f t="shared" si="41"/>
        <v>0</v>
      </c>
      <c r="AV93" s="21">
        <f t="shared" si="41"/>
        <v>0</v>
      </c>
      <c r="AW93" s="21">
        <f t="shared" si="41"/>
        <v>0</v>
      </c>
      <c r="AX93" s="21">
        <f t="shared" si="41"/>
        <v>0</v>
      </c>
      <c r="AY93" s="21">
        <f t="shared" si="41"/>
        <v>0</v>
      </c>
      <c r="AZ93" s="21">
        <f t="shared" si="41"/>
        <v>0</v>
      </c>
      <c r="BA93" s="21">
        <f t="shared" si="41"/>
        <v>0</v>
      </c>
      <c r="BB93" s="21">
        <f t="shared" si="41"/>
        <v>0</v>
      </c>
      <c r="BC93" s="21">
        <f t="shared" si="41"/>
        <v>2965.1</v>
      </c>
      <c r="BD93" s="21">
        <f t="shared" si="41"/>
        <v>0</v>
      </c>
      <c r="BE93" s="21">
        <f t="shared" si="41"/>
        <v>0</v>
      </c>
      <c r="BF93" s="21">
        <f t="shared" si="41"/>
        <v>0</v>
      </c>
      <c r="BG93" s="21">
        <f t="shared" si="41"/>
        <v>0</v>
      </c>
      <c r="BH93" s="21">
        <f t="shared" si="41"/>
        <v>0</v>
      </c>
      <c r="BI93" s="21">
        <f t="shared" si="41"/>
        <v>0</v>
      </c>
      <c r="BJ93" s="21">
        <f t="shared" si="41"/>
        <v>0</v>
      </c>
      <c r="BK93" s="21">
        <f t="shared" si="41"/>
        <v>0</v>
      </c>
      <c r="BL93" s="21">
        <f t="shared" si="41"/>
        <v>0</v>
      </c>
      <c r="BM93" s="21">
        <f t="shared" si="41"/>
        <v>0</v>
      </c>
      <c r="BN93" s="21">
        <f t="shared" si="41"/>
        <v>0</v>
      </c>
      <c r="BO93" s="21">
        <f t="shared" si="41"/>
        <v>0</v>
      </c>
      <c r="BP93" s="21">
        <f t="shared" si="41"/>
        <v>0</v>
      </c>
      <c r="BQ93" s="21">
        <f t="shared" ref="BQ93:EB93" si="42">BQ30+BQ35</f>
        <v>252.6</v>
      </c>
      <c r="BR93" s="21">
        <f t="shared" si="42"/>
        <v>0</v>
      </c>
      <c r="BS93" s="21">
        <f t="shared" si="42"/>
        <v>0</v>
      </c>
      <c r="BT93" s="21">
        <f t="shared" si="42"/>
        <v>0</v>
      </c>
      <c r="BU93" s="21">
        <f t="shared" si="42"/>
        <v>0</v>
      </c>
      <c r="BV93" s="21">
        <f t="shared" si="42"/>
        <v>0</v>
      </c>
      <c r="BW93" s="21">
        <f t="shared" si="42"/>
        <v>0</v>
      </c>
      <c r="BX93" s="21">
        <f t="shared" si="42"/>
        <v>0</v>
      </c>
      <c r="BY93" s="21">
        <f t="shared" si="42"/>
        <v>0</v>
      </c>
      <c r="BZ93" s="21">
        <f t="shared" si="42"/>
        <v>0</v>
      </c>
      <c r="CA93" s="21">
        <f t="shared" si="42"/>
        <v>0</v>
      </c>
      <c r="CB93" s="21">
        <f t="shared" si="42"/>
        <v>834.8</v>
      </c>
      <c r="CC93" s="21">
        <f t="shared" si="42"/>
        <v>0</v>
      </c>
      <c r="CD93" s="21">
        <f t="shared" si="42"/>
        <v>0</v>
      </c>
      <c r="CE93" s="21">
        <f t="shared" si="42"/>
        <v>0</v>
      </c>
      <c r="CF93" s="21">
        <f t="shared" si="42"/>
        <v>0</v>
      </c>
      <c r="CG93" s="21">
        <f t="shared" si="42"/>
        <v>0</v>
      </c>
      <c r="CH93" s="21">
        <f t="shared" si="42"/>
        <v>0</v>
      </c>
      <c r="CI93" s="21">
        <f t="shared" si="42"/>
        <v>0</v>
      </c>
      <c r="CJ93" s="21">
        <f t="shared" si="42"/>
        <v>0</v>
      </c>
      <c r="CK93" s="21">
        <f t="shared" si="42"/>
        <v>582.20000000000005</v>
      </c>
      <c r="CL93" s="21">
        <f t="shared" si="42"/>
        <v>0</v>
      </c>
      <c r="CM93" s="21">
        <f t="shared" si="42"/>
        <v>0</v>
      </c>
      <c r="CN93" s="21">
        <f t="shared" si="42"/>
        <v>2947</v>
      </c>
      <c r="CO93" s="21">
        <f t="shared" si="42"/>
        <v>0</v>
      </c>
      <c r="CP93" s="21">
        <f t="shared" si="42"/>
        <v>0</v>
      </c>
      <c r="CQ93" s="21">
        <f t="shared" si="42"/>
        <v>0</v>
      </c>
      <c r="CR93" s="21">
        <f t="shared" si="42"/>
        <v>0</v>
      </c>
      <c r="CS93" s="21">
        <f t="shared" si="42"/>
        <v>0</v>
      </c>
      <c r="CT93" s="21">
        <f t="shared" si="42"/>
        <v>0</v>
      </c>
      <c r="CU93" s="21">
        <f t="shared" si="42"/>
        <v>0</v>
      </c>
      <c r="CV93" s="21">
        <f t="shared" si="42"/>
        <v>0</v>
      </c>
      <c r="CW93" s="21">
        <f t="shared" si="42"/>
        <v>0</v>
      </c>
      <c r="CX93" s="21">
        <f t="shared" si="42"/>
        <v>0</v>
      </c>
      <c r="CY93" s="21">
        <f t="shared" si="42"/>
        <v>0</v>
      </c>
      <c r="CZ93" s="21">
        <f t="shared" si="42"/>
        <v>0</v>
      </c>
      <c r="DA93" s="21">
        <f t="shared" si="42"/>
        <v>0</v>
      </c>
      <c r="DB93" s="21">
        <f t="shared" si="42"/>
        <v>0</v>
      </c>
      <c r="DC93" s="21">
        <f t="shared" si="42"/>
        <v>0</v>
      </c>
      <c r="DD93" s="21">
        <f t="shared" si="42"/>
        <v>0</v>
      </c>
      <c r="DE93" s="21">
        <f t="shared" si="42"/>
        <v>0</v>
      </c>
      <c r="DF93" s="21">
        <f t="shared" si="42"/>
        <v>1401.2</v>
      </c>
      <c r="DG93" s="21">
        <f t="shared" si="42"/>
        <v>0</v>
      </c>
      <c r="DH93" s="21">
        <f t="shared" si="42"/>
        <v>0</v>
      </c>
      <c r="DI93" s="21">
        <f t="shared" si="42"/>
        <v>61</v>
      </c>
      <c r="DJ93" s="21">
        <f t="shared" si="42"/>
        <v>0</v>
      </c>
      <c r="DK93" s="21">
        <f t="shared" si="42"/>
        <v>0</v>
      </c>
      <c r="DL93" s="21">
        <f t="shared" si="42"/>
        <v>0</v>
      </c>
      <c r="DM93" s="21">
        <f t="shared" si="42"/>
        <v>0</v>
      </c>
      <c r="DN93" s="21">
        <f t="shared" si="42"/>
        <v>0</v>
      </c>
      <c r="DO93" s="21">
        <f t="shared" si="42"/>
        <v>0</v>
      </c>
      <c r="DP93" s="21">
        <f t="shared" si="42"/>
        <v>0</v>
      </c>
      <c r="DQ93" s="21">
        <f t="shared" si="42"/>
        <v>0</v>
      </c>
      <c r="DR93" s="21">
        <f t="shared" si="42"/>
        <v>0</v>
      </c>
      <c r="DS93" s="21">
        <f t="shared" si="42"/>
        <v>0</v>
      </c>
      <c r="DT93" s="21">
        <f t="shared" si="42"/>
        <v>0</v>
      </c>
      <c r="DU93" s="21">
        <f t="shared" si="42"/>
        <v>0</v>
      </c>
      <c r="DV93" s="21">
        <f t="shared" si="42"/>
        <v>0</v>
      </c>
      <c r="DW93" s="21">
        <f t="shared" si="42"/>
        <v>0</v>
      </c>
      <c r="DX93" s="21">
        <f t="shared" si="42"/>
        <v>0</v>
      </c>
      <c r="DY93" s="21">
        <f t="shared" si="42"/>
        <v>0</v>
      </c>
      <c r="DZ93" s="21">
        <f t="shared" si="42"/>
        <v>0</v>
      </c>
      <c r="EA93" s="21">
        <f t="shared" si="42"/>
        <v>0</v>
      </c>
      <c r="EB93" s="21">
        <f t="shared" si="42"/>
        <v>0</v>
      </c>
      <c r="EC93" s="21">
        <f t="shared" ref="EC93:FX93" si="43">EC30+EC35</f>
        <v>0</v>
      </c>
      <c r="ED93" s="21">
        <f t="shared" si="43"/>
        <v>0</v>
      </c>
      <c r="EE93" s="21">
        <f t="shared" si="43"/>
        <v>0</v>
      </c>
      <c r="EF93" s="21">
        <f t="shared" si="43"/>
        <v>0</v>
      </c>
      <c r="EG93" s="21">
        <f t="shared" si="43"/>
        <v>0</v>
      </c>
      <c r="EH93" s="21">
        <f t="shared" si="43"/>
        <v>0</v>
      </c>
      <c r="EI93" s="21">
        <f t="shared" si="43"/>
        <v>0</v>
      </c>
      <c r="EJ93" s="21">
        <f t="shared" si="43"/>
        <v>0</v>
      </c>
      <c r="EK93" s="21">
        <f t="shared" si="43"/>
        <v>0</v>
      </c>
      <c r="EL93" s="21">
        <f t="shared" si="43"/>
        <v>0</v>
      </c>
      <c r="EM93" s="21">
        <f t="shared" si="43"/>
        <v>0</v>
      </c>
      <c r="EN93" s="21">
        <f t="shared" si="43"/>
        <v>0</v>
      </c>
      <c r="EO93" s="21">
        <f t="shared" si="43"/>
        <v>0</v>
      </c>
      <c r="EP93" s="21">
        <f t="shared" si="43"/>
        <v>0</v>
      </c>
      <c r="EQ93" s="21">
        <f t="shared" si="43"/>
        <v>121.2</v>
      </c>
      <c r="ER93" s="21">
        <f t="shared" si="43"/>
        <v>0</v>
      </c>
      <c r="ES93" s="21">
        <f t="shared" si="43"/>
        <v>0</v>
      </c>
      <c r="ET93" s="21">
        <f t="shared" si="43"/>
        <v>0</v>
      </c>
      <c r="EU93" s="21">
        <f t="shared" si="43"/>
        <v>0</v>
      </c>
      <c r="EV93" s="21">
        <f t="shared" si="43"/>
        <v>0</v>
      </c>
      <c r="EW93" s="21">
        <f t="shared" si="43"/>
        <v>0</v>
      </c>
      <c r="EX93" s="21">
        <f t="shared" si="43"/>
        <v>0</v>
      </c>
      <c r="EY93" s="21">
        <f t="shared" si="43"/>
        <v>0</v>
      </c>
      <c r="EZ93" s="21">
        <f t="shared" si="43"/>
        <v>0</v>
      </c>
      <c r="FA93" s="21">
        <f t="shared" si="43"/>
        <v>0</v>
      </c>
      <c r="FB93" s="21">
        <f t="shared" si="43"/>
        <v>0</v>
      </c>
      <c r="FC93" s="21">
        <f t="shared" si="43"/>
        <v>0</v>
      </c>
      <c r="FD93" s="21">
        <f t="shared" si="43"/>
        <v>0</v>
      </c>
      <c r="FE93" s="21">
        <f t="shared" si="43"/>
        <v>0</v>
      </c>
      <c r="FF93" s="21">
        <f t="shared" si="43"/>
        <v>0</v>
      </c>
      <c r="FG93" s="21">
        <f t="shared" si="43"/>
        <v>0</v>
      </c>
      <c r="FH93" s="21">
        <f t="shared" si="43"/>
        <v>0</v>
      </c>
      <c r="FI93" s="21">
        <f t="shared" si="43"/>
        <v>0</v>
      </c>
      <c r="FJ93" s="21">
        <f t="shared" si="43"/>
        <v>0</v>
      </c>
      <c r="FK93" s="21">
        <f t="shared" si="43"/>
        <v>0</v>
      </c>
      <c r="FL93" s="21">
        <f t="shared" si="43"/>
        <v>0</v>
      </c>
      <c r="FM93" s="21">
        <f t="shared" si="43"/>
        <v>0</v>
      </c>
      <c r="FN93" s="21">
        <f t="shared" si="43"/>
        <v>0</v>
      </c>
      <c r="FO93" s="21">
        <f t="shared" si="43"/>
        <v>0</v>
      </c>
      <c r="FP93" s="21">
        <f t="shared" si="43"/>
        <v>0</v>
      </c>
      <c r="FQ93" s="21">
        <f t="shared" si="43"/>
        <v>0</v>
      </c>
      <c r="FR93" s="21">
        <f t="shared" si="43"/>
        <v>0</v>
      </c>
      <c r="FS93" s="21">
        <f t="shared" si="43"/>
        <v>0</v>
      </c>
      <c r="FT93" s="21">
        <f t="shared" si="43"/>
        <v>0</v>
      </c>
      <c r="FU93" s="21">
        <f t="shared" si="43"/>
        <v>0</v>
      </c>
      <c r="FV93" s="21">
        <f t="shared" si="43"/>
        <v>0</v>
      </c>
      <c r="FW93" s="21">
        <f t="shared" si="43"/>
        <v>0</v>
      </c>
      <c r="FX93" s="21">
        <f t="shared" si="43"/>
        <v>0</v>
      </c>
      <c r="FY93" s="21"/>
      <c r="FZ93" s="21">
        <f>SUM(C93:FY93)</f>
        <v>20699.800000000003</v>
      </c>
      <c r="GA93" s="20"/>
      <c r="GB93" s="20"/>
      <c r="GC93" s="20"/>
      <c r="GD93" s="20"/>
      <c r="GE93" s="20"/>
      <c r="GF93" s="20"/>
      <c r="GG93" s="7"/>
      <c r="GH93" s="18"/>
      <c r="GI93" s="18"/>
      <c r="GJ93" s="18"/>
      <c r="GK93" s="18"/>
      <c r="GL93" s="18"/>
      <c r="GM93" s="18"/>
      <c r="GN93" s="23"/>
      <c r="GO93" s="23"/>
    </row>
    <row r="94" spans="1:197" x14ac:dyDescent="0.35">
      <c r="A94" s="6" t="s">
        <v>568</v>
      </c>
      <c r="B94" s="7" t="s">
        <v>569</v>
      </c>
      <c r="C94" s="21">
        <f t="shared" ref="C94:BN94" si="44">ROUND(C32*2*$A$82,2)</f>
        <v>0</v>
      </c>
      <c r="D94" s="21">
        <f t="shared" si="44"/>
        <v>0</v>
      </c>
      <c r="E94" s="21">
        <f t="shared" si="44"/>
        <v>0</v>
      </c>
      <c r="F94" s="21">
        <f t="shared" si="44"/>
        <v>2.8</v>
      </c>
      <c r="G94" s="21">
        <f t="shared" si="44"/>
        <v>0</v>
      </c>
      <c r="H94" s="21">
        <f t="shared" si="44"/>
        <v>0</v>
      </c>
      <c r="I94" s="21">
        <f t="shared" si="44"/>
        <v>0</v>
      </c>
      <c r="J94" s="21">
        <f t="shared" si="44"/>
        <v>0</v>
      </c>
      <c r="K94" s="21">
        <f t="shared" si="44"/>
        <v>0</v>
      </c>
      <c r="L94" s="21">
        <f t="shared" si="44"/>
        <v>0</v>
      </c>
      <c r="M94" s="21">
        <f t="shared" si="44"/>
        <v>0</v>
      </c>
      <c r="N94" s="21">
        <f t="shared" si="44"/>
        <v>0</v>
      </c>
      <c r="O94" s="21">
        <f t="shared" si="44"/>
        <v>0</v>
      </c>
      <c r="P94" s="21">
        <f t="shared" si="44"/>
        <v>0</v>
      </c>
      <c r="Q94" s="21">
        <f t="shared" si="44"/>
        <v>0</v>
      </c>
      <c r="R94" s="21">
        <f t="shared" si="44"/>
        <v>0</v>
      </c>
      <c r="S94" s="21">
        <f t="shared" si="44"/>
        <v>0</v>
      </c>
      <c r="T94" s="21">
        <f t="shared" si="44"/>
        <v>0</v>
      </c>
      <c r="U94" s="21">
        <f t="shared" si="44"/>
        <v>0</v>
      </c>
      <c r="V94" s="21">
        <f t="shared" si="44"/>
        <v>0</v>
      </c>
      <c r="W94" s="21">
        <f t="shared" si="44"/>
        <v>0</v>
      </c>
      <c r="X94" s="21">
        <f t="shared" si="44"/>
        <v>0</v>
      </c>
      <c r="Y94" s="21">
        <f t="shared" si="44"/>
        <v>0</v>
      </c>
      <c r="Z94" s="21">
        <f t="shared" si="44"/>
        <v>0</v>
      </c>
      <c r="AA94" s="21">
        <f t="shared" si="44"/>
        <v>0</v>
      </c>
      <c r="AB94" s="21">
        <f t="shared" si="44"/>
        <v>0</v>
      </c>
      <c r="AC94" s="21">
        <f t="shared" si="44"/>
        <v>0</v>
      </c>
      <c r="AD94" s="21">
        <f t="shared" si="44"/>
        <v>0</v>
      </c>
      <c r="AE94" s="21">
        <f t="shared" si="44"/>
        <v>0</v>
      </c>
      <c r="AF94" s="21">
        <f t="shared" si="44"/>
        <v>0</v>
      </c>
      <c r="AG94" s="21">
        <f t="shared" si="44"/>
        <v>0</v>
      </c>
      <c r="AH94" s="21">
        <f t="shared" si="44"/>
        <v>0</v>
      </c>
      <c r="AI94" s="21">
        <f t="shared" si="44"/>
        <v>0</v>
      </c>
      <c r="AJ94" s="21">
        <f t="shared" si="44"/>
        <v>0</v>
      </c>
      <c r="AK94" s="21">
        <f t="shared" si="44"/>
        <v>0</v>
      </c>
      <c r="AL94" s="21">
        <f t="shared" si="44"/>
        <v>0</v>
      </c>
      <c r="AM94" s="21">
        <f t="shared" si="44"/>
        <v>0</v>
      </c>
      <c r="AN94" s="21">
        <f t="shared" si="44"/>
        <v>0</v>
      </c>
      <c r="AO94" s="21">
        <f t="shared" si="44"/>
        <v>0</v>
      </c>
      <c r="AP94" s="21">
        <f t="shared" si="44"/>
        <v>0</v>
      </c>
      <c r="AQ94" s="21">
        <f t="shared" si="44"/>
        <v>0</v>
      </c>
      <c r="AR94" s="21">
        <f t="shared" si="44"/>
        <v>2.2400000000000002</v>
      </c>
      <c r="AS94" s="21">
        <f t="shared" si="44"/>
        <v>0</v>
      </c>
      <c r="AT94" s="21">
        <f t="shared" si="44"/>
        <v>0</v>
      </c>
      <c r="AU94" s="21">
        <f t="shared" si="44"/>
        <v>0</v>
      </c>
      <c r="AV94" s="21">
        <f t="shared" si="44"/>
        <v>0</v>
      </c>
      <c r="AW94" s="21">
        <f t="shared" si="44"/>
        <v>0</v>
      </c>
      <c r="AX94" s="21">
        <f t="shared" si="44"/>
        <v>0</v>
      </c>
      <c r="AY94" s="21">
        <f t="shared" si="44"/>
        <v>0</v>
      </c>
      <c r="AZ94" s="21">
        <f t="shared" si="44"/>
        <v>0</v>
      </c>
      <c r="BA94" s="21">
        <f t="shared" si="44"/>
        <v>0</v>
      </c>
      <c r="BB94" s="21">
        <f t="shared" si="44"/>
        <v>0</v>
      </c>
      <c r="BC94" s="21">
        <f t="shared" si="44"/>
        <v>5.2</v>
      </c>
      <c r="BD94" s="21">
        <f t="shared" si="44"/>
        <v>0</v>
      </c>
      <c r="BE94" s="21">
        <f t="shared" si="44"/>
        <v>0</v>
      </c>
      <c r="BF94" s="21">
        <f t="shared" si="44"/>
        <v>0</v>
      </c>
      <c r="BG94" s="21">
        <f t="shared" si="44"/>
        <v>0</v>
      </c>
      <c r="BH94" s="21">
        <f t="shared" si="44"/>
        <v>0</v>
      </c>
      <c r="BI94" s="21">
        <f t="shared" si="44"/>
        <v>0</v>
      </c>
      <c r="BJ94" s="21">
        <f t="shared" si="44"/>
        <v>0</v>
      </c>
      <c r="BK94" s="21">
        <f t="shared" si="44"/>
        <v>0</v>
      </c>
      <c r="BL94" s="21">
        <f t="shared" si="44"/>
        <v>0</v>
      </c>
      <c r="BM94" s="21">
        <f t="shared" si="44"/>
        <v>0</v>
      </c>
      <c r="BN94" s="21">
        <f t="shared" si="44"/>
        <v>0</v>
      </c>
      <c r="BO94" s="21">
        <f t="shared" ref="BO94:DZ94" si="45">ROUND(BO32*2*$A$82,2)</f>
        <v>0</v>
      </c>
      <c r="BP94" s="21">
        <f t="shared" si="45"/>
        <v>0</v>
      </c>
      <c r="BQ94" s="21">
        <f t="shared" si="45"/>
        <v>0</v>
      </c>
      <c r="BR94" s="21">
        <f t="shared" si="45"/>
        <v>0</v>
      </c>
      <c r="BS94" s="21">
        <f t="shared" si="45"/>
        <v>0</v>
      </c>
      <c r="BT94" s="21">
        <f t="shared" si="45"/>
        <v>0</v>
      </c>
      <c r="BU94" s="21">
        <f t="shared" si="45"/>
        <v>0</v>
      </c>
      <c r="BV94" s="21">
        <f t="shared" si="45"/>
        <v>0</v>
      </c>
      <c r="BW94" s="21">
        <f t="shared" si="45"/>
        <v>0</v>
      </c>
      <c r="BX94" s="21">
        <f t="shared" si="45"/>
        <v>0</v>
      </c>
      <c r="BY94" s="21">
        <f t="shared" si="45"/>
        <v>0</v>
      </c>
      <c r="BZ94" s="21">
        <f t="shared" si="45"/>
        <v>0</v>
      </c>
      <c r="CA94" s="21">
        <f t="shared" si="45"/>
        <v>0</v>
      </c>
      <c r="CB94" s="21">
        <f t="shared" si="45"/>
        <v>0.32</v>
      </c>
      <c r="CC94" s="21">
        <f t="shared" si="45"/>
        <v>0</v>
      </c>
      <c r="CD94" s="21">
        <f t="shared" si="45"/>
        <v>0</v>
      </c>
      <c r="CE94" s="21">
        <f t="shared" si="45"/>
        <v>0</v>
      </c>
      <c r="CF94" s="21">
        <f t="shared" si="45"/>
        <v>0</v>
      </c>
      <c r="CG94" s="21">
        <f t="shared" si="45"/>
        <v>0</v>
      </c>
      <c r="CH94" s="21">
        <f t="shared" si="45"/>
        <v>0</v>
      </c>
      <c r="CI94" s="21">
        <f t="shared" si="45"/>
        <v>0</v>
      </c>
      <c r="CJ94" s="21">
        <f t="shared" si="45"/>
        <v>0</v>
      </c>
      <c r="CK94" s="21">
        <f t="shared" si="45"/>
        <v>0.24</v>
      </c>
      <c r="CL94" s="21">
        <f t="shared" si="45"/>
        <v>0</v>
      </c>
      <c r="CM94" s="21">
        <f t="shared" si="45"/>
        <v>0</v>
      </c>
      <c r="CN94" s="21">
        <f t="shared" si="45"/>
        <v>6.24</v>
      </c>
      <c r="CO94" s="21">
        <f t="shared" si="45"/>
        <v>0</v>
      </c>
      <c r="CP94" s="21">
        <f t="shared" si="45"/>
        <v>0</v>
      </c>
      <c r="CQ94" s="21">
        <f t="shared" si="45"/>
        <v>0</v>
      </c>
      <c r="CR94" s="21">
        <f t="shared" si="45"/>
        <v>0</v>
      </c>
      <c r="CS94" s="21">
        <f t="shared" si="45"/>
        <v>0</v>
      </c>
      <c r="CT94" s="21">
        <f t="shared" si="45"/>
        <v>0</v>
      </c>
      <c r="CU94" s="21">
        <f t="shared" si="45"/>
        <v>0</v>
      </c>
      <c r="CV94" s="21">
        <f t="shared" si="45"/>
        <v>0</v>
      </c>
      <c r="CW94" s="21">
        <f t="shared" si="45"/>
        <v>0</v>
      </c>
      <c r="CX94" s="21">
        <f t="shared" si="45"/>
        <v>0</v>
      </c>
      <c r="CY94" s="21">
        <f t="shared" si="45"/>
        <v>0</v>
      </c>
      <c r="CZ94" s="21">
        <f t="shared" si="45"/>
        <v>0</v>
      </c>
      <c r="DA94" s="21">
        <f t="shared" si="45"/>
        <v>0</v>
      </c>
      <c r="DB94" s="21">
        <f t="shared" si="45"/>
        <v>0</v>
      </c>
      <c r="DC94" s="21">
        <f t="shared" si="45"/>
        <v>0</v>
      </c>
      <c r="DD94" s="21">
        <f t="shared" si="45"/>
        <v>0</v>
      </c>
      <c r="DE94" s="21">
        <f t="shared" si="45"/>
        <v>0</v>
      </c>
      <c r="DF94" s="21">
        <f t="shared" si="45"/>
        <v>1.44</v>
      </c>
      <c r="DG94" s="21">
        <f t="shared" si="45"/>
        <v>0</v>
      </c>
      <c r="DH94" s="21">
        <f t="shared" si="45"/>
        <v>0</v>
      </c>
      <c r="DI94" s="21">
        <f t="shared" si="45"/>
        <v>0</v>
      </c>
      <c r="DJ94" s="21">
        <f t="shared" si="45"/>
        <v>0</v>
      </c>
      <c r="DK94" s="21">
        <f t="shared" si="45"/>
        <v>0</v>
      </c>
      <c r="DL94" s="21">
        <f t="shared" si="45"/>
        <v>0</v>
      </c>
      <c r="DM94" s="21">
        <f t="shared" si="45"/>
        <v>0</v>
      </c>
      <c r="DN94" s="21">
        <f t="shared" si="45"/>
        <v>0</v>
      </c>
      <c r="DO94" s="21">
        <f t="shared" si="45"/>
        <v>0</v>
      </c>
      <c r="DP94" s="21">
        <f t="shared" si="45"/>
        <v>0</v>
      </c>
      <c r="DQ94" s="21">
        <f t="shared" si="45"/>
        <v>0</v>
      </c>
      <c r="DR94" s="21">
        <f t="shared" si="45"/>
        <v>0</v>
      </c>
      <c r="DS94" s="21">
        <f t="shared" si="45"/>
        <v>0</v>
      </c>
      <c r="DT94" s="21">
        <f t="shared" si="45"/>
        <v>0</v>
      </c>
      <c r="DU94" s="21">
        <f t="shared" si="45"/>
        <v>0</v>
      </c>
      <c r="DV94" s="21">
        <f t="shared" si="45"/>
        <v>0</v>
      </c>
      <c r="DW94" s="21">
        <f t="shared" si="45"/>
        <v>0</v>
      </c>
      <c r="DX94" s="21">
        <f t="shared" si="45"/>
        <v>0</v>
      </c>
      <c r="DY94" s="21">
        <f t="shared" si="45"/>
        <v>0</v>
      </c>
      <c r="DZ94" s="21">
        <f t="shared" si="45"/>
        <v>0</v>
      </c>
      <c r="EA94" s="21">
        <f t="shared" ref="EA94:FX94" si="46">ROUND(EA32*2*$A$82,2)</f>
        <v>0</v>
      </c>
      <c r="EB94" s="21">
        <f t="shared" si="46"/>
        <v>0</v>
      </c>
      <c r="EC94" s="21">
        <f t="shared" si="46"/>
        <v>0</v>
      </c>
      <c r="ED94" s="21">
        <f t="shared" si="46"/>
        <v>0</v>
      </c>
      <c r="EE94" s="21">
        <f t="shared" si="46"/>
        <v>0</v>
      </c>
      <c r="EF94" s="21">
        <f t="shared" si="46"/>
        <v>0</v>
      </c>
      <c r="EG94" s="21">
        <f t="shared" si="46"/>
        <v>0</v>
      </c>
      <c r="EH94" s="21">
        <f t="shared" si="46"/>
        <v>0</v>
      </c>
      <c r="EI94" s="21">
        <f t="shared" si="46"/>
        <v>0</v>
      </c>
      <c r="EJ94" s="21">
        <f t="shared" si="46"/>
        <v>0</v>
      </c>
      <c r="EK94" s="21">
        <f t="shared" si="46"/>
        <v>0</v>
      </c>
      <c r="EL94" s="21">
        <f t="shared" si="46"/>
        <v>0</v>
      </c>
      <c r="EM94" s="21">
        <f t="shared" si="46"/>
        <v>0</v>
      </c>
      <c r="EN94" s="21">
        <f t="shared" si="46"/>
        <v>0</v>
      </c>
      <c r="EO94" s="21">
        <f t="shared" si="46"/>
        <v>0</v>
      </c>
      <c r="EP94" s="21">
        <f t="shared" si="46"/>
        <v>0</v>
      </c>
      <c r="EQ94" s="21">
        <f t="shared" si="46"/>
        <v>0</v>
      </c>
      <c r="ER94" s="21">
        <f t="shared" si="46"/>
        <v>0</v>
      </c>
      <c r="ES94" s="21">
        <f t="shared" si="46"/>
        <v>0</v>
      </c>
      <c r="ET94" s="21">
        <f t="shared" si="46"/>
        <v>0</v>
      </c>
      <c r="EU94" s="21">
        <f t="shared" si="46"/>
        <v>0</v>
      </c>
      <c r="EV94" s="21">
        <f t="shared" si="46"/>
        <v>0</v>
      </c>
      <c r="EW94" s="21">
        <f t="shared" si="46"/>
        <v>0</v>
      </c>
      <c r="EX94" s="21">
        <f t="shared" si="46"/>
        <v>0</v>
      </c>
      <c r="EY94" s="21">
        <f t="shared" si="46"/>
        <v>0</v>
      </c>
      <c r="EZ94" s="21">
        <f t="shared" si="46"/>
        <v>0</v>
      </c>
      <c r="FA94" s="21">
        <f t="shared" si="46"/>
        <v>0</v>
      </c>
      <c r="FB94" s="21">
        <f t="shared" si="46"/>
        <v>0</v>
      </c>
      <c r="FC94" s="21">
        <f t="shared" si="46"/>
        <v>0</v>
      </c>
      <c r="FD94" s="21">
        <f t="shared" si="46"/>
        <v>0</v>
      </c>
      <c r="FE94" s="21">
        <f t="shared" si="46"/>
        <v>0</v>
      </c>
      <c r="FF94" s="21">
        <f t="shared" si="46"/>
        <v>0</v>
      </c>
      <c r="FG94" s="21">
        <f t="shared" si="46"/>
        <v>0</v>
      </c>
      <c r="FH94" s="21">
        <f t="shared" si="46"/>
        <v>0</v>
      </c>
      <c r="FI94" s="21">
        <f t="shared" si="46"/>
        <v>0</v>
      </c>
      <c r="FJ94" s="21">
        <f t="shared" si="46"/>
        <v>0</v>
      </c>
      <c r="FK94" s="21">
        <f t="shared" si="46"/>
        <v>0</v>
      </c>
      <c r="FL94" s="21">
        <f t="shared" si="46"/>
        <v>0</v>
      </c>
      <c r="FM94" s="21">
        <f t="shared" si="46"/>
        <v>0</v>
      </c>
      <c r="FN94" s="21">
        <f t="shared" si="46"/>
        <v>0</v>
      </c>
      <c r="FO94" s="21">
        <f t="shared" si="46"/>
        <v>0</v>
      </c>
      <c r="FP94" s="21">
        <f t="shared" si="46"/>
        <v>0</v>
      </c>
      <c r="FQ94" s="21">
        <f t="shared" si="46"/>
        <v>0</v>
      </c>
      <c r="FR94" s="21">
        <f t="shared" si="46"/>
        <v>0</v>
      </c>
      <c r="FS94" s="21">
        <f t="shared" si="46"/>
        <v>0</v>
      </c>
      <c r="FT94" s="21">
        <f t="shared" si="46"/>
        <v>0</v>
      </c>
      <c r="FU94" s="21">
        <f t="shared" si="46"/>
        <v>0</v>
      </c>
      <c r="FV94" s="21">
        <f t="shared" si="46"/>
        <v>0</v>
      </c>
      <c r="FW94" s="21">
        <f t="shared" si="46"/>
        <v>0</v>
      </c>
      <c r="FX94" s="21">
        <f t="shared" si="46"/>
        <v>0</v>
      </c>
      <c r="FY94" s="21"/>
      <c r="FZ94" s="51">
        <f>SUM(C94:FY94)</f>
        <v>18.48</v>
      </c>
      <c r="GA94" s="20"/>
      <c r="GB94" s="21"/>
      <c r="GC94" s="21"/>
      <c r="GD94" s="21"/>
      <c r="GE94" s="21"/>
      <c r="GF94" s="7"/>
      <c r="GG94" s="7"/>
      <c r="GH94" s="18"/>
      <c r="GI94" s="18"/>
      <c r="GJ94" s="18"/>
      <c r="GK94" s="18"/>
      <c r="GL94" s="18"/>
      <c r="GM94" s="18"/>
      <c r="GN94" s="23"/>
      <c r="GO94" s="23"/>
    </row>
    <row r="95" spans="1:197" x14ac:dyDescent="0.35">
      <c r="A95" s="6" t="s">
        <v>570</v>
      </c>
      <c r="B95" s="7" t="s">
        <v>571</v>
      </c>
      <c r="C95" s="30">
        <f t="shared" ref="C95:BN95" si="47">IF(AND((C89+C92+C93+C94)&lt;50,(C12=0)),50,(C89+C92+C93+C94))</f>
        <v>6403.5</v>
      </c>
      <c r="D95" s="30">
        <f t="shared" si="47"/>
        <v>38753.68</v>
      </c>
      <c r="E95" s="30">
        <f t="shared" si="47"/>
        <v>5848.8399999999992</v>
      </c>
      <c r="F95" s="30">
        <f t="shared" si="47"/>
        <v>21985.599999999999</v>
      </c>
      <c r="G95" s="30">
        <f t="shared" si="47"/>
        <v>1707</v>
      </c>
      <c r="H95" s="30">
        <f t="shared" si="47"/>
        <v>1103.3</v>
      </c>
      <c r="I95" s="30">
        <f t="shared" si="47"/>
        <v>8216</v>
      </c>
      <c r="J95" s="30">
        <f t="shared" si="47"/>
        <v>2103.8000000000002</v>
      </c>
      <c r="K95" s="30">
        <f t="shared" si="47"/>
        <v>253.3</v>
      </c>
      <c r="L95" s="30">
        <f t="shared" si="47"/>
        <v>2166.6999999999998</v>
      </c>
      <c r="M95" s="30">
        <f t="shared" si="47"/>
        <v>994</v>
      </c>
      <c r="N95" s="30">
        <f t="shared" si="47"/>
        <v>50997.3</v>
      </c>
      <c r="O95" s="30">
        <f t="shared" si="47"/>
        <v>13092.42</v>
      </c>
      <c r="P95" s="30">
        <f t="shared" si="47"/>
        <v>316.5</v>
      </c>
      <c r="Q95" s="30">
        <f t="shared" si="47"/>
        <v>38812.920000000006</v>
      </c>
      <c r="R95" s="30">
        <f t="shared" si="47"/>
        <v>481.3</v>
      </c>
      <c r="S95" s="30">
        <f t="shared" si="47"/>
        <v>1602.78</v>
      </c>
      <c r="T95" s="30">
        <f t="shared" si="47"/>
        <v>161.5</v>
      </c>
      <c r="U95" s="30">
        <f t="shared" si="47"/>
        <v>57</v>
      </c>
      <c r="V95" s="30">
        <f t="shared" si="47"/>
        <v>257.60000000000002</v>
      </c>
      <c r="W95" s="30">
        <f t="shared" si="47"/>
        <v>132.5</v>
      </c>
      <c r="X95" s="30">
        <f t="shared" si="47"/>
        <v>50</v>
      </c>
      <c r="Y95" s="30">
        <f t="shared" si="47"/>
        <v>430.5</v>
      </c>
      <c r="Z95" s="30">
        <f t="shared" si="47"/>
        <v>230.8</v>
      </c>
      <c r="AA95" s="30">
        <f t="shared" si="47"/>
        <v>30620.58</v>
      </c>
      <c r="AB95" s="30">
        <f t="shared" si="47"/>
        <v>27143.66</v>
      </c>
      <c r="AC95" s="30">
        <f t="shared" si="47"/>
        <v>921</v>
      </c>
      <c r="AD95" s="30">
        <f t="shared" si="47"/>
        <v>1421.58</v>
      </c>
      <c r="AE95" s="30">
        <f t="shared" si="47"/>
        <v>97</v>
      </c>
      <c r="AF95" s="30">
        <f t="shared" si="47"/>
        <v>168.4</v>
      </c>
      <c r="AG95" s="30">
        <f t="shared" si="47"/>
        <v>610.6</v>
      </c>
      <c r="AH95" s="30">
        <f t="shared" si="47"/>
        <v>974.9</v>
      </c>
      <c r="AI95" s="30">
        <f t="shared" si="47"/>
        <v>369.3</v>
      </c>
      <c r="AJ95" s="30">
        <f t="shared" si="47"/>
        <v>176</v>
      </c>
      <c r="AK95" s="30">
        <f t="shared" si="47"/>
        <v>171.8</v>
      </c>
      <c r="AL95" s="30">
        <f t="shared" si="47"/>
        <v>286</v>
      </c>
      <c r="AM95" s="30">
        <f t="shared" si="47"/>
        <v>370</v>
      </c>
      <c r="AN95" s="30">
        <f t="shared" si="47"/>
        <v>309.39999999999998</v>
      </c>
      <c r="AO95" s="30">
        <f t="shared" si="47"/>
        <v>4190.04</v>
      </c>
      <c r="AP95" s="30">
        <f t="shared" si="47"/>
        <v>84199.08</v>
      </c>
      <c r="AQ95" s="30">
        <f t="shared" si="47"/>
        <v>241.5</v>
      </c>
      <c r="AR95" s="30">
        <f t="shared" si="47"/>
        <v>61429.3</v>
      </c>
      <c r="AS95" s="30">
        <f t="shared" si="47"/>
        <v>6578</v>
      </c>
      <c r="AT95" s="30">
        <f t="shared" si="47"/>
        <v>2337.58</v>
      </c>
      <c r="AU95" s="30">
        <f t="shared" si="47"/>
        <v>272</v>
      </c>
      <c r="AV95" s="30">
        <f t="shared" si="47"/>
        <v>308.5</v>
      </c>
      <c r="AW95" s="30">
        <f t="shared" si="47"/>
        <v>252.5</v>
      </c>
      <c r="AX95" s="30">
        <f t="shared" si="47"/>
        <v>73</v>
      </c>
      <c r="AY95" s="30">
        <f t="shared" si="47"/>
        <v>414.3</v>
      </c>
      <c r="AZ95" s="30">
        <f t="shared" si="47"/>
        <v>12263.64</v>
      </c>
      <c r="BA95" s="30">
        <f t="shared" si="47"/>
        <v>8905.6</v>
      </c>
      <c r="BB95" s="30">
        <f t="shared" si="47"/>
        <v>7625.5599999999995</v>
      </c>
      <c r="BC95" s="30">
        <f t="shared" si="47"/>
        <v>24441</v>
      </c>
      <c r="BD95" s="30">
        <f t="shared" si="47"/>
        <v>3608.5</v>
      </c>
      <c r="BE95" s="30">
        <f t="shared" si="47"/>
        <v>1242.8</v>
      </c>
      <c r="BF95" s="30">
        <f t="shared" si="47"/>
        <v>24375.559999999998</v>
      </c>
      <c r="BG95" s="30">
        <f t="shared" si="47"/>
        <v>921.58</v>
      </c>
      <c r="BH95" s="30">
        <f t="shared" si="47"/>
        <v>544.79999999999995</v>
      </c>
      <c r="BI95" s="30">
        <f t="shared" si="47"/>
        <v>258.2</v>
      </c>
      <c r="BJ95" s="30">
        <f t="shared" si="47"/>
        <v>6260.58</v>
      </c>
      <c r="BK95" s="30">
        <f t="shared" si="47"/>
        <v>20980.2</v>
      </c>
      <c r="BL95" s="30">
        <f t="shared" si="47"/>
        <v>88.9</v>
      </c>
      <c r="BM95" s="30">
        <f t="shared" si="47"/>
        <v>344</v>
      </c>
      <c r="BN95" s="30">
        <f t="shared" si="47"/>
        <v>3142.48</v>
      </c>
      <c r="BO95" s="30">
        <f t="shared" ref="BO95:DZ95" si="48">IF(AND((BO89+BO92+BO93+BO94)&lt;50,(BO12=0)),50,(BO89+BO92+BO93+BO94))</f>
        <v>1274.9000000000001</v>
      </c>
      <c r="BP95" s="30">
        <f t="shared" si="48"/>
        <v>168.4</v>
      </c>
      <c r="BQ95" s="30">
        <f t="shared" si="48"/>
        <v>5900.9000000000005</v>
      </c>
      <c r="BR95" s="30">
        <f t="shared" si="48"/>
        <v>4493</v>
      </c>
      <c r="BS95" s="30">
        <f t="shared" si="48"/>
        <v>1151.08</v>
      </c>
      <c r="BT95" s="30">
        <f t="shared" si="48"/>
        <v>383.5</v>
      </c>
      <c r="BU95" s="30">
        <f t="shared" si="48"/>
        <v>397.2</v>
      </c>
      <c r="BV95" s="30">
        <f t="shared" si="48"/>
        <v>1247.5</v>
      </c>
      <c r="BW95" s="30">
        <f t="shared" si="48"/>
        <v>2017</v>
      </c>
      <c r="BX95" s="30">
        <f t="shared" si="48"/>
        <v>68.900000000000006</v>
      </c>
      <c r="BY95" s="30">
        <f t="shared" si="48"/>
        <v>452.18</v>
      </c>
      <c r="BZ95" s="30">
        <f t="shared" si="48"/>
        <v>224</v>
      </c>
      <c r="CA95" s="30">
        <f t="shared" si="48"/>
        <v>147.4</v>
      </c>
      <c r="CB95" s="30">
        <f t="shared" si="48"/>
        <v>73844.280000000013</v>
      </c>
      <c r="CC95" s="30">
        <f t="shared" si="48"/>
        <v>191</v>
      </c>
      <c r="CD95" s="30">
        <f t="shared" si="48"/>
        <v>151.30000000000001</v>
      </c>
      <c r="CE95" s="30">
        <f t="shared" si="48"/>
        <v>158.5</v>
      </c>
      <c r="CF95" s="30">
        <f t="shared" si="48"/>
        <v>119.9</v>
      </c>
      <c r="CG95" s="30">
        <f t="shared" si="48"/>
        <v>202.1</v>
      </c>
      <c r="CH95" s="30">
        <f t="shared" si="48"/>
        <v>98.7</v>
      </c>
      <c r="CI95" s="30">
        <f t="shared" si="48"/>
        <v>689.5</v>
      </c>
      <c r="CJ95" s="30">
        <f t="shared" si="48"/>
        <v>893.6</v>
      </c>
      <c r="CK95" s="30">
        <f t="shared" si="48"/>
        <v>4927.42</v>
      </c>
      <c r="CL95" s="30">
        <f t="shared" si="48"/>
        <v>1259.4000000000001</v>
      </c>
      <c r="CM95" s="30">
        <f t="shared" si="48"/>
        <v>692.33999999999992</v>
      </c>
      <c r="CN95" s="30">
        <f t="shared" si="48"/>
        <v>31265.360000000001</v>
      </c>
      <c r="CO95" s="30">
        <f t="shared" si="48"/>
        <v>14418.1</v>
      </c>
      <c r="CP95" s="30">
        <f t="shared" si="48"/>
        <v>955.42000000000007</v>
      </c>
      <c r="CQ95" s="30">
        <f t="shared" si="48"/>
        <v>774.6</v>
      </c>
      <c r="CR95" s="30">
        <f t="shared" si="48"/>
        <v>222.7</v>
      </c>
      <c r="CS95" s="30">
        <f t="shared" si="48"/>
        <v>300.2</v>
      </c>
      <c r="CT95" s="30">
        <f t="shared" si="48"/>
        <v>115</v>
      </c>
      <c r="CU95" s="30">
        <f t="shared" si="48"/>
        <v>72.8</v>
      </c>
      <c r="CV95" s="30">
        <f t="shared" si="48"/>
        <v>50</v>
      </c>
      <c r="CW95" s="30">
        <f t="shared" si="48"/>
        <v>204.5</v>
      </c>
      <c r="CX95" s="30">
        <f t="shared" si="48"/>
        <v>462.8</v>
      </c>
      <c r="CY95" s="30">
        <f t="shared" si="48"/>
        <v>50</v>
      </c>
      <c r="CZ95" s="30">
        <f t="shared" si="48"/>
        <v>1847.8600000000001</v>
      </c>
      <c r="DA95" s="30">
        <f t="shared" si="48"/>
        <v>200.7</v>
      </c>
      <c r="DB95" s="30">
        <f t="shared" si="48"/>
        <v>318.3</v>
      </c>
      <c r="DC95" s="30">
        <f t="shared" si="48"/>
        <v>183</v>
      </c>
      <c r="DD95" s="30">
        <f t="shared" si="48"/>
        <v>170</v>
      </c>
      <c r="DE95" s="30">
        <f t="shared" si="48"/>
        <v>296.5</v>
      </c>
      <c r="DF95" s="30">
        <f t="shared" si="48"/>
        <v>21177.200000000001</v>
      </c>
      <c r="DG95" s="30">
        <f t="shared" si="48"/>
        <v>93.5</v>
      </c>
      <c r="DH95" s="30">
        <f t="shared" si="48"/>
        <v>1846.6</v>
      </c>
      <c r="DI95" s="30">
        <f t="shared" si="48"/>
        <v>2470.88</v>
      </c>
      <c r="DJ95" s="30">
        <f t="shared" si="48"/>
        <v>628.79999999999995</v>
      </c>
      <c r="DK95" s="30">
        <f t="shared" si="48"/>
        <v>480.3</v>
      </c>
      <c r="DL95" s="30">
        <f t="shared" si="48"/>
        <v>5711.98</v>
      </c>
      <c r="DM95" s="30">
        <f t="shared" si="48"/>
        <v>232.8</v>
      </c>
      <c r="DN95" s="30">
        <f t="shared" si="48"/>
        <v>1289.0999999999999</v>
      </c>
      <c r="DO95" s="30">
        <f t="shared" si="48"/>
        <v>3255.5</v>
      </c>
      <c r="DP95" s="30">
        <f t="shared" si="48"/>
        <v>200.3</v>
      </c>
      <c r="DQ95" s="30">
        <f t="shared" si="48"/>
        <v>843</v>
      </c>
      <c r="DR95" s="30">
        <f t="shared" si="48"/>
        <v>1338.8799999999999</v>
      </c>
      <c r="DS95" s="30">
        <f t="shared" si="48"/>
        <v>634</v>
      </c>
      <c r="DT95" s="30">
        <f t="shared" si="48"/>
        <v>177.3</v>
      </c>
      <c r="DU95" s="30">
        <f t="shared" si="48"/>
        <v>356.1</v>
      </c>
      <c r="DV95" s="30">
        <f t="shared" si="48"/>
        <v>210.5</v>
      </c>
      <c r="DW95" s="30">
        <f t="shared" si="48"/>
        <v>305.60000000000002</v>
      </c>
      <c r="DX95" s="30">
        <f t="shared" si="48"/>
        <v>166.6</v>
      </c>
      <c r="DY95" s="30">
        <f t="shared" si="48"/>
        <v>304</v>
      </c>
      <c r="DZ95" s="30">
        <f t="shared" si="48"/>
        <v>704</v>
      </c>
      <c r="EA95" s="30">
        <f t="shared" ref="EA95:FX95" si="49">IF(AND((EA89+EA92+EA93+EA94)&lt;50,(EA12=0)),50,(EA89+EA92+EA93+EA94))</f>
        <v>524.70000000000005</v>
      </c>
      <c r="EB95" s="30">
        <f t="shared" si="49"/>
        <v>553.4</v>
      </c>
      <c r="EC95" s="30">
        <f t="shared" si="49"/>
        <v>293.10000000000002</v>
      </c>
      <c r="ED95" s="30">
        <f t="shared" si="49"/>
        <v>1569.3</v>
      </c>
      <c r="EE95" s="30">
        <f t="shared" si="49"/>
        <v>194</v>
      </c>
      <c r="EF95" s="30">
        <f t="shared" si="49"/>
        <v>1389.5</v>
      </c>
      <c r="EG95" s="30">
        <f t="shared" si="49"/>
        <v>256</v>
      </c>
      <c r="EH95" s="30">
        <f t="shared" si="49"/>
        <v>247.5</v>
      </c>
      <c r="EI95" s="30">
        <f t="shared" si="49"/>
        <v>14126.3</v>
      </c>
      <c r="EJ95" s="30">
        <f t="shared" si="49"/>
        <v>10003.299999999999</v>
      </c>
      <c r="EK95" s="30">
        <f t="shared" si="49"/>
        <v>670</v>
      </c>
      <c r="EL95" s="30">
        <f t="shared" si="49"/>
        <v>462.5</v>
      </c>
      <c r="EM95" s="30">
        <f t="shared" si="49"/>
        <v>383.6</v>
      </c>
      <c r="EN95" s="30">
        <f t="shared" si="49"/>
        <v>923.5</v>
      </c>
      <c r="EO95" s="30">
        <f t="shared" si="49"/>
        <v>314.39999999999998</v>
      </c>
      <c r="EP95" s="30">
        <f t="shared" si="49"/>
        <v>419.8</v>
      </c>
      <c r="EQ95" s="30">
        <f t="shared" si="49"/>
        <v>2659.16</v>
      </c>
      <c r="ER95" s="30">
        <f t="shared" si="49"/>
        <v>308</v>
      </c>
      <c r="ES95" s="30">
        <f t="shared" si="49"/>
        <v>164.94</v>
      </c>
      <c r="ET95" s="30">
        <f t="shared" si="49"/>
        <v>193.5</v>
      </c>
      <c r="EU95" s="30">
        <f t="shared" si="49"/>
        <v>576.6</v>
      </c>
      <c r="EV95" s="30">
        <f t="shared" si="49"/>
        <v>73.2</v>
      </c>
      <c r="EW95" s="30">
        <f t="shared" si="49"/>
        <v>844.6</v>
      </c>
      <c r="EX95" s="30">
        <f t="shared" si="49"/>
        <v>170</v>
      </c>
      <c r="EY95" s="30">
        <f t="shared" si="49"/>
        <v>211.3</v>
      </c>
      <c r="EZ95" s="30">
        <f t="shared" si="49"/>
        <v>130</v>
      </c>
      <c r="FA95" s="30">
        <f t="shared" si="49"/>
        <v>3418.3</v>
      </c>
      <c r="FB95" s="30">
        <f t="shared" si="49"/>
        <v>295.7</v>
      </c>
      <c r="FC95" s="30">
        <f t="shared" si="49"/>
        <v>1946.8</v>
      </c>
      <c r="FD95" s="30">
        <f t="shared" si="49"/>
        <v>402.7</v>
      </c>
      <c r="FE95" s="30">
        <f t="shared" si="49"/>
        <v>82.4</v>
      </c>
      <c r="FF95" s="30">
        <f t="shared" si="49"/>
        <v>192.1</v>
      </c>
      <c r="FG95" s="30">
        <f t="shared" si="49"/>
        <v>125.8</v>
      </c>
      <c r="FH95" s="30">
        <f t="shared" si="49"/>
        <v>71</v>
      </c>
      <c r="FI95" s="30">
        <f t="shared" si="49"/>
        <v>1732.8</v>
      </c>
      <c r="FJ95" s="30">
        <f t="shared" si="49"/>
        <v>2013</v>
      </c>
      <c r="FK95" s="30">
        <f t="shared" si="49"/>
        <v>2543.1999999999998</v>
      </c>
      <c r="FL95" s="30">
        <f t="shared" si="49"/>
        <v>8456.3799999999992</v>
      </c>
      <c r="FM95" s="30">
        <f t="shared" si="49"/>
        <v>3905.5</v>
      </c>
      <c r="FN95" s="30">
        <f t="shared" si="49"/>
        <v>22089.759999999998</v>
      </c>
      <c r="FO95" s="30">
        <f t="shared" si="49"/>
        <v>1111.1600000000001</v>
      </c>
      <c r="FP95" s="30">
        <f t="shared" si="49"/>
        <v>2307.5</v>
      </c>
      <c r="FQ95" s="30">
        <f t="shared" si="49"/>
        <v>985.5</v>
      </c>
      <c r="FR95" s="30">
        <f t="shared" si="49"/>
        <v>169.5</v>
      </c>
      <c r="FS95" s="30">
        <f t="shared" si="49"/>
        <v>177.5</v>
      </c>
      <c r="FT95" s="30">
        <f t="shared" si="49"/>
        <v>57.1</v>
      </c>
      <c r="FU95" s="30">
        <f t="shared" si="49"/>
        <v>808.9</v>
      </c>
      <c r="FV95" s="30">
        <f t="shared" si="49"/>
        <v>693.8</v>
      </c>
      <c r="FW95" s="30">
        <f t="shared" si="49"/>
        <v>157.6</v>
      </c>
      <c r="FX95" s="30">
        <f t="shared" si="49"/>
        <v>65</v>
      </c>
      <c r="FY95" s="21"/>
      <c r="FZ95" s="21">
        <f t="shared" ref="FZ95:FZ103" si="50">SUM(C95:FX95)</f>
        <v>822058.24000000034</v>
      </c>
      <c r="GA95" s="20"/>
      <c r="GB95" s="21"/>
      <c r="GC95" s="21"/>
      <c r="GD95" s="21"/>
      <c r="GE95" s="21"/>
      <c r="GF95" s="7"/>
      <c r="GG95" s="7"/>
      <c r="GH95" s="18"/>
      <c r="GI95" s="18"/>
      <c r="GJ95" s="18"/>
      <c r="GK95" s="18"/>
      <c r="GL95" s="18"/>
      <c r="GM95" s="18"/>
      <c r="GN95" s="23"/>
      <c r="GO95" s="23"/>
    </row>
    <row r="96" spans="1:197" x14ac:dyDescent="0.35">
      <c r="A96" s="6" t="s">
        <v>572</v>
      </c>
      <c r="B96" s="7" t="s">
        <v>573</v>
      </c>
      <c r="C96" s="21">
        <f t="shared" ref="C96:BN96" si="51">C13</f>
        <v>4</v>
      </c>
      <c r="D96" s="21">
        <f t="shared" si="51"/>
        <v>86.5</v>
      </c>
      <c r="E96" s="21">
        <f t="shared" si="51"/>
        <v>11</v>
      </c>
      <c r="F96" s="21">
        <f t="shared" si="51"/>
        <v>12</v>
      </c>
      <c r="G96" s="21">
        <f t="shared" si="51"/>
        <v>1</v>
      </c>
      <c r="H96" s="21">
        <f t="shared" si="51"/>
        <v>1</v>
      </c>
      <c r="I96" s="21">
        <f t="shared" si="51"/>
        <v>14</v>
      </c>
      <c r="J96" s="21">
        <f t="shared" si="51"/>
        <v>0</v>
      </c>
      <c r="K96" s="21">
        <f t="shared" si="51"/>
        <v>0</v>
      </c>
      <c r="L96" s="21">
        <f t="shared" si="51"/>
        <v>23</v>
      </c>
      <c r="M96" s="21">
        <f t="shared" si="51"/>
        <v>14</v>
      </c>
      <c r="N96" s="21">
        <f t="shared" si="51"/>
        <v>178.5</v>
      </c>
      <c r="O96" s="21">
        <f t="shared" si="51"/>
        <v>104</v>
      </c>
      <c r="P96" s="21">
        <f t="shared" si="51"/>
        <v>0</v>
      </c>
      <c r="Q96" s="21">
        <f t="shared" si="51"/>
        <v>212</v>
      </c>
      <c r="R96" s="21">
        <f t="shared" si="51"/>
        <v>1</v>
      </c>
      <c r="S96" s="21">
        <f t="shared" si="51"/>
        <v>0</v>
      </c>
      <c r="T96" s="21">
        <f t="shared" si="51"/>
        <v>0</v>
      </c>
      <c r="U96" s="21">
        <f t="shared" si="51"/>
        <v>0</v>
      </c>
      <c r="V96" s="21">
        <f t="shared" si="51"/>
        <v>0</v>
      </c>
      <c r="W96" s="21">
        <f t="shared" si="51"/>
        <v>1</v>
      </c>
      <c r="X96" s="21">
        <f t="shared" si="51"/>
        <v>0</v>
      </c>
      <c r="Y96" s="21">
        <f t="shared" si="51"/>
        <v>0</v>
      </c>
      <c r="Z96" s="21">
        <f t="shared" si="51"/>
        <v>0</v>
      </c>
      <c r="AA96" s="21">
        <f t="shared" si="51"/>
        <v>76.5</v>
      </c>
      <c r="AB96" s="21">
        <f t="shared" si="51"/>
        <v>47.5</v>
      </c>
      <c r="AC96" s="21">
        <f t="shared" si="51"/>
        <v>0</v>
      </c>
      <c r="AD96" s="21">
        <f t="shared" si="51"/>
        <v>6.5</v>
      </c>
      <c r="AE96" s="21">
        <f t="shared" si="51"/>
        <v>0</v>
      </c>
      <c r="AF96" s="21">
        <f t="shared" si="51"/>
        <v>0</v>
      </c>
      <c r="AG96" s="21">
        <f t="shared" si="51"/>
        <v>0</v>
      </c>
      <c r="AH96" s="21">
        <f t="shared" si="51"/>
        <v>0</v>
      </c>
      <c r="AI96" s="21">
        <f t="shared" si="51"/>
        <v>0</v>
      </c>
      <c r="AJ96" s="21">
        <f t="shared" si="51"/>
        <v>0</v>
      </c>
      <c r="AK96" s="21">
        <f t="shared" si="51"/>
        <v>0</v>
      </c>
      <c r="AL96" s="21">
        <f t="shared" si="51"/>
        <v>0</v>
      </c>
      <c r="AM96" s="21">
        <f t="shared" si="51"/>
        <v>0</v>
      </c>
      <c r="AN96" s="21">
        <f t="shared" si="51"/>
        <v>1</v>
      </c>
      <c r="AO96" s="21">
        <f t="shared" si="51"/>
        <v>0</v>
      </c>
      <c r="AP96" s="21">
        <f t="shared" si="51"/>
        <v>198.5</v>
      </c>
      <c r="AQ96" s="21">
        <f t="shared" si="51"/>
        <v>0</v>
      </c>
      <c r="AR96" s="21">
        <f t="shared" si="51"/>
        <v>163</v>
      </c>
      <c r="AS96" s="21">
        <f t="shared" si="51"/>
        <v>17</v>
      </c>
      <c r="AT96" s="21">
        <f t="shared" si="51"/>
        <v>3</v>
      </c>
      <c r="AU96" s="21">
        <f t="shared" si="51"/>
        <v>0</v>
      </c>
      <c r="AV96" s="21">
        <f t="shared" si="51"/>
        <v>0</v>
      </c>
      <c r="AW96" s="21">
        <f t="shared" si="51"/>
        <v>2</v>
      </c>
      <c r="AX96" s="21">
        <f t="shared" si="51"/>
        <v>0</v>
      </c>
      <c r="AY96" s="21">
        <f t="shared" si="51"/>
        <v>0</v>
      </c>
      <c r="AZ96" s="21">
        <f t="shared" si="51"/>
        <v>1</v>
      </c>
      <c r="BA96" s="21">
        <f t="shared" si="51"/>
        <v>0.5</v>
      </c>
      <c r="BB96" s="21">
        <f t="shared" si="51"/>
        <v>10</v>
      </c>
      <c r="BC96" s="21">
        <f t="shared" si="51"/>
        <v>41</v>
      </c>
      <c r="BD96" s="21">
        <f t="shared" si="51"/>
        <v>4</v>
      </c>
      <c r="BE96" s="21">
        <f t="shared" si="51"/>
        <v>0</v>
      </c>
      <c r="BF96" s="21">
        <f t="shared" si="51"/>
        <v>33.5</v>
      </c>
      <c r="BG96" s="21">
        <f t="shared" si="51"/>
        <v>0</v>
      </c>
      <c r="BH96" s="21">
        <f t="shared" si="51"/>
        <v>12</v>
      </c>
      <c r="BI96" s="21">
        <f t="shared" si="51"/>
        <v>0</v>
      </c>
      <c r="BJ96" s="21">
        <f t="shared" si="51"/>
        <v>17.5</v>
      </c>
      <c r="BK96" s="21">
        <f t="shared" si="51"/>
        <v>106.5</v>
      </c>
      <c r="BL96" s="21">
        <f t="shared" si="51"/>
        <v>3</v>
      </c>
      <c r="BM96" s="21">
        <f t="shared" si="51"/>
        <v>18.5</v>
      </c>
      <c r="BN96" s="21">
        <f t="shared" si="51"/>
        <v>45.5</v>
      </c>
      <c r="BO96" s="21">
        <f t="shared" ref="BO96:DZ96" si="52">BO13</f>
        <v>3</v>
      </c>
      <c r="BP96" s="21">
        <f t="shared" si="52"/>
        <v>0</v>
      </c>
      <c r="BQ96" s="21">
        <f t="shared" si="52"/>
        <v>2.5</v>
      </c>
      <c r="BR96" s="21">
        <f t="shared" si="52"/>
        <v>0</v>
      </c>
      <c r="BS96" s="21">
        <f t="shared" si="52"/>
        <v>0</v>
      </c>
      <c r="BT96" s="21">
        <f t="shared" si="52"/>
        <v>0</v>
      </c>
      <c r="BU96" s="21">
        <f t="shared" si="52"/>
        <v>0</v>
      </c>
      <c r="BV96" s="21">
        <f t="shared" si="52"/>
        <v>0</v>
      </c>
      <c r="BW96" s="21">
        <f t="shared" si="52"/>
        <v>0</v>
      </c>
      <c r="BX96" s="21">
        <f t="shared" si="52"/>
        <v>0</v>
      </c>
      <c r="BY96" s="21">
        <f t="shared" si="52"/>
        <v>0</v>
      </c>
      <c r="BZ96" s="21">
        <f t="shared" si="52"/>
        <v>0</v>
      </c>
      <c r="CA96" s="21">
        <f t="shared" si="52"/>
        <v>0</v>
      </c>
      <c r="CB96" s="21">
        <f t="shared" si="52"/>
        <v>245.5</v>
      </c>
      <c r="CC96" s="21">
        <f t="shared" si="52"/>
        <v>0</v>
      </c>
      <c r="CD96" s="21">
        <f t="shared" si="52"/>
        <v>0</v>
      </c>
      <c r="CE96" s="21">
        <f t="shared" si="52"/>
        <v>0</v>
      </c>
      <c r="CF96" s="21">
        <f t="shared" si="52"/>
        <v>0</v>
      </c>
      <c r="CG96" s="21">
        <f t="shared" si="52"/>
        <v>0</v>
      </c>
      <c r="CH96" s="21">
        <f t="shared" si="52"/>
        <v>0</v>
      </c>
      <c r="CI96" s="21">
        <f t="shared" si="52"/>
        <v>0</v>
      </c>
      <c r="CJ96" s="21">
        <f t="shared" si="52"/>
        <v>0</v>
      </c>
      <c r="CK96" s="21">
        <f t="shared" si="52"/>
        <v>0</v>
      </c>
      <c r="CL96" s="21">
        <f t="shared" si="52"/>
        <v>4</v>
      </c>
      <c r="CM96" s="21">
        <f t="shared" si="52"/>
        <v>0</v>
      </c>
      <c r="CN96" s="21">
        <f t="shared" si="52"/>
        <v>248</v>
      </c>
      <c r="CO96" s="21">
        <f t="shared" si="52"/>
        <v>70.5</v>
      </c>
      <c r="CP96" s="21">
        <f t="shared" si="52"/>
        <v>5</v>
      </c>
      <c r="CQ96" s="21">
        <f t="shared" si="52"/>
        <v>0</v>
      </c>
      <c r="CR96" s="21">
        <f t="shared" si="52"/>
        <v>0</v>
      </c>
      <c r="CS96" s="21">
        <f t="shared" si="52"/>
        <v>0</v>
      </c>
      <c r="CT96" s="21">
        <f t="shared" si="52"/>
        <v>0</v>
      </c>
      <c r="CU96" s="21">
        <f t="shared" si="52"/>
        <v>2</v>
      </c>
      <c r="CV96" s="21">
        <f t="shared" si="52"/>
        <v>0</v>
      </c>
      <c r="CW96" s="21">
        <f t="shared" si="52"/>
        <v>0</v>
      </c>
      <c r="CX96" s="21">
        <f t="shared" si="52"/>
        <v>0</v>
      </c>
      <c r="CY96" s="21">
        <f t="shared" si="52"/>
        <v>0</v>
      </c>
      <c r="CZ96" s="21">
        <f t="shared" si="52"/>
        <v>0</v>
      </c>
      <c r="DA96" s="21">
        <f t="shared" si="52"/>
        <v>0</v>
      </c>
      <c r="DB96" s="21">
        <f t="shared" si="52"/>
        <v>0</v>
      </c>
      <c r="DC96" s="21">
        <f t="shared" si="52"/>
        <v>0</v>
      </c>
      <c r="DD96" s="21">
        <f t="shared" si="52"/>
        <v>0</v>
      </c>
      <c r="DE96" s="21">
        <f t="shared" si="52"/>
        <v>0</v>
      </c>
      <c r="DF96" s="21">
        <f t="shared" si="52"/>
        <v>44.5</v>
      </c>
      <c r="DG96" s="21">
        <f t="shared" si="52"/>
        <v>0</v>
      </c>
      <c r="DH96" s="21">
        <f t="shared" si="52"/>
        <v>0</v>
      </c>
      <c r="DI96" s="21">
        <f t="shared" si="52"/>
        <v>0</v>
      </c>
      <c r="DJ96" s="21">
        <f t="shared" si="52"/>
        <v>0</v>
      </c>
      <c r="DK96" s="21">
        <f t="shared" si="52"/>
        <v>0</v>
      </c>
      <c r="DL96" s="21">
        <f t="shared" si="52"/>
        <v>0</v>
      </c>
      <c r="DM96" s="21">
        <f t="shared" si="52"/>
        <v>0</v>
      </c>
      <c r="DN96" s="21">
        <f t="shared" si="52"/>
        <v>1.5</v>
      </c>
      <c r="DO96" s="21">
        <f t="shared" si="52"/>
        <v>0</v>
      </c>
      <c r="DP96" s="21">
        <f t="shared" si="52"/>
        <v>0</v>
      </c>
      <c r="DQ96" s="21">
        <f t="shared" si="52"/>
        <v>1</v>
      </c>
      <c r="DR96" s="21">
        <f t="shared" si="52"/>
        <v>0</v>
      </c>
      <c r="DS96" s="21">
        <f t="shared" si="52"/>
        <v>0</v>
      </c>
      <c r="DT96" s="21">
        <f t="shared" si="52"/>
        <v>0</v>
      </c>
      <c r="DU96" s="21">
        <f t="shared" si="52"/>
        <v>0</v>
      </c>
      <c r="DV96" s="21">
        <f t="shared" si="52"/>
        <v>0</v>
      </c>
      <c r="DW96" s="21">
        <f t="shared" si="52"/>
        <v>0</v>
      </c>
      <c r="DX96" s="21">
        <f t="shared" si="52"/>
        <v>0</v>
      </c>
      <c r="DY96" s="21">
        <f t="shared" si="52"/>
        <v>0</v>
      </c>
      <c r="DZ96" s="21">
        <f t="shared" si="52"/>
        <v>1</v>
      </c>
      <c r="EA96" s="21">
        <f t="shared" ref="EA96:FX96" si="53">EA13</f>
        <v>0</v>
      </c>
      <c r="EB96" s="21">
        <f t="shared" si="53"/>
        <v>0</v>
      </c>
      <c r="EC96" s="21">
        <f t="shared" si="53"/>
        <v>0</v>
      </c>
      <c r="ED96" s="21">
        <f t="shared" si="53"/>
        <v>0</v>
      </c>
      <c r="EE96" s="21">
        <f t="shared" si="53"/>
        <v>0</v>
      </c>
      <c r="EF96" s="21">
        <f t="shared" si="53"/>
        <v>2</v>
      </c>
      <c r="EG96" s="21">
        <f t="shared" si="53"/>
        <v>0</v>
      </c>
      <c r="EH96" s="21">
        <f t="shared" si="53"/>
        <v>0</v>
      </c>
      <c r="EI96" s="21">
        <f t="shared" si="53"/>
        <v>24.5</v>
      </c>
      <c r="EJ96" s="21">
        <f t="shared" si="53"/>
        <v>28</v>
      </c>
      <c r="EK96" s="21">
        <f t="shared" si="53"/>
        <v>0</v>
      </c>
      <c r="EL96" s="21">
        <f t="shared" si="53"/>
        <v>0</v>
      </c>
      <c r="EM96" s="21">
        <f t="shared" si="53"/>
        <v>0</v>
      </c>
      <c r="EN96" s="21">
        <f t="shared" si="53"/>
        <v>0</v>
      </c>
      <c r="EO96" s="21">
        <f t="shared" si="53"/>
        <v>0</v>
      </c>
      <c r="EP96" s="21">
        <f t="shared" si="53"/>
        <v>0</v>
      </c>
      <c r="EQ96" s="21">
        <f t="shared" si="53"/>
        <v>2</v>
      </c>
      <c r="ER96" s="21">
        <f t="shared" si="53"/>
        <v>2</v>
      </c>
      <c r="ES96" s="21">
        <f t="shared" si="53"/>
        <v>0</v>
      </c>
      <c r="ET96" s="21">
        <f t="shared" si="53"/>
        <v>0</v>
      </c>
      <c r="EU96" s="21">
        <f t="shared" si="53"/>
        <v>0</v>
      </c>
      <c r="EV96" s="21">
        <f t="shared" si="53"/>
        <v>0</v>
      </c>
      <c r="EW96" s="21">
        <f t="shared" si="53"/>
        <v>0</v>
      </c>
      <c r="EX96" s="21">
        <f t="shared" si="53"/>
        <v>0</v>
      </c>
      <c r="EY96" s="21">
        <f t="shared" si="53"/>
        <v>0</v>
      </c>
      <c r="EZ96" s="21">
        <f t="shared" si="53"/>
        <v>0</v>
      </c>
      <c r="FA96" s="21">
        <f t="shared" si="53"/>
        <v>12</v>
      </c>
      <c r="FB96" s="21">
        <f t="shared" si="53"/>
        <v>0</v>
      </c>
      <c r="FC96" s="21">
        <f t="shared" si="53"/>
        <v>4</v>
      </c>
      <c r="FD96" s="21">
        <f t="shared" si="53"/>
        <v>0</v>
      </c>
      <c r="FE96" s="21">
        <f t="shared" si="53"/>
        <v>0</v>
      </c>
      <c r="FF96" s="21">
        <f t="shared" si="53"/>
        <v>0</v>
      </c>
      <c r="FG96" s="21">
        <f t="shared" si="53"/>
        <v>0</v>
      </c>
      <c r="FH96" s="21">
        <f t="shared" si="53"/>
        <v>0</v>
      </c>
      <c r="FI96" s="21">
        <f t="shared" si="53"/>
        <v>0</v>
      </c>
      <c r="FJ96" s="21">
        <f t="shared" si="53"/>
        <v>0</v>
      </c>
      <c r="FK96" s="21">
        <f t="shared" si="53"/>
        <v>0</v>
      </c>
      <c r="FL96" s="21">
        <f t="shared" si="53"/>
        <v>0</v>
      </c>
      <c r="FM96" s="21">
        <f t="shared" si="53"/>
        <v>0</v>
      </c>
      <c r="FN96" s="21">
        <f t="shared" si="53"/>
        <v>28.5</v>
      </c>
      <c r="FO96" s="21">
        <f t="shared" si="53"/>
        <v>2</v>
      </c>
      <c r="FP96" s="21">
        <f t="shared" si="53"/>
        <v>0</v>
      </c>
      <c r="FQ96" s="21">
        <f t="shared" si="53"/>
        <v>0</v>
      </c>
      <c r="FR96" s="21">
        <f t="shared" si="53"/>
        <v>0</v>
      </c>
      <c r="FS96" s="21">
        <f t="shared" si="53"/>
        <v>0</v>
      </c>
      <c r="FT96" s="21">
        <f t="shared" si="53"/>
        <v>0</v>
      </c>
      <c r="FU96" s="21">
        <f t="shared" si="53"/>
        <v>0</v>
      </c>
      <c r="FV96" s="21">
        <f t="shared" si="53"/>
        <v>1</v>
      </c>
      <c r="FW96" s="21">
        <f t="shared" si="53"/>
        <v>2</v>
      </c>
      <c r="FX96" s="21">
        <f t="shared" si="53"/>
        <v>0</v>
      </c>
      <c r="FZ96" s="21">
        <f t="shared" si="50"/>
        <v>2207.5</v>
      </c>
      <c r="GA96" s="20"/>
      <c r="GB96" s="21"/>
      <c r="GC96" s="21"/>
      <c r="GD96" s="21"/>
      <c r="GE96" s="21"/>
      <c r="GF96" s="21"/>
      <c r="GG96" s="7"/>
      <c r="GH96" s="18"/>
      <c r="GI96" s="18"/>
      <c r="GJ96" s="18"/>
      <c r="GK96" s="18"/>
      <c r="GL96" s="18"/>
      <c r="GM96" s="18"/>
      <c r="GN96" s="23"/>
      <c r="GO96" s="23"/>
    </row>
    <row r="97" spans="1:256" x14ac:dyDescent="0.35">
      <c r="A97" s="6" t="s">
        <v>574</v>
      </c>
      <c r="B97" s="7" t="s">
        <v>575</v>
      </c>
      <c r="C97" s="21">
        <f>C15</f>
        <v>1</v>
      </c>
      <c r="D97" s="21">
        <f t="shared" ref="D97:BO97" si="54">D15</f>
        <v>7.5</v>
      </c>
      <c r="E97" s="21">
        <f t="shared" si="54"/>
        <v>0</v>
      </c>
      <c r="F97" s="21">
        <f t="shared" si="54"/>
        <v>3</v>
      </c>
      <c r="G97" s="21">
        <f t="shared" si="54"/>
        <v>2</v>
      </c>
      <c r="H97" s="21">
        <f t="shared" si="54"/>
        <v>2</v>
      </c>
      <c r="I97" s="21">
        <f t="shared" si="54"/>
        <v>12.5</v>
      </c>
      <c r="J97" s="21">
        <f t="shared" si="54"/>
        <v>0</v>
      </c>
      <c r="K97" s="21">
        <f t="shared" si="54"/>
        <v>0</v>
      </c>
      <c r="L97" s="21">
        <f t="shared" si="54"/>
        <v>23</v>
      </c>
      <c r="M97" s="21">
        <f t="shared" si="54"/>
        <v>5</v>
      </c>
      <c r="N97" s="21">
        <f t="shared" si="54"/>
        <v>140</v>
      </c>
      <c r="O97" s="21">
        <f t="shared" si="54"/>
        <v>60</v>
      </c>
      <c r="P97" s="21">
        <f t="shared" si="54"/>
        <v>0</v>
      </c>
      <c r="Q97" s="21">
        <f t="shared" si="54"/>
        <v>143.5</v>
      </c>
      <c r="R97" s="21">
        <f t="shared" si="54"/>
        <v>2</v>
      </c>
      <c r="S97" s="21">
        <f t="shared" si="54"/>
        <v>0</v>
      </c>
      <c r="T97" s="21">
        <f t="shared" si="54"/>
        <v>0</v>
      </c>
      <c r="U97" s="21">
        <f t="shared" si="54"/>
        <v>0</v>
      </c>
      <c r="V97" s="21">
        <f t="shared" si="54"/>
        <v>0</v>
      </c>
      <c r="W97" s="21">
        <f t="shared" si="54"/>
        <v>1</v>
      </c>
      <c r="X97" s="21">
        <f t="shared" si="54"/>
        <v>0</v>
      </c>
      <c r="Y97" s="21">
        <f t="shared" si="54"/>
        <v>0</v>
      </c>
      <c r="Z97" s="21">
        <f t="shared" si="54"/>
        <v>1</v>
      </c>
      <c r="AA97" s="21">
        <f t="shared" si="54"/>
        <v>15</v>
      </c>
      <c r="AB97" s="21">
        <f t="shared" si="54"/>
        <v>50</v>
      </c>
      <c r="AC97" s="21">
        <f t="shared" si="54"/>
        <v>0</v>
      </c>
      <c r="AD97" s="21">
        <f t="shared" si="54"/>
        <v>2</v>
      </c>
      <c r="AE97" s="21">
        <f t="shared" si="54"/>
        <v>0</v>
      </c>
      <c r="AF97" s="21">
        <f t="shared" si="54"/>
        <v>0</v>
      </c>
      <c r="AG97" s="21">
        <f t="shared" si="54"/>
        <v>2.5</v>
      </c>
      <c r="AH97" s="21">
        <f t="shared" si="54"/>
        <v>0</v>
      </c>
      <c r="AI97" s="21">
        <f t="shared" si="54"/>
        <v>0</v>
      </c>
      <c r="AJ97" s="21">
        <f t="shared" si="54"/>
        <v>0</v>
      </c>
      <c r="AK97" s="21">
        <f t="shared" si="54"/>
        <v>0</v>
      </c>
      <c r="AL97" s="21">
        <f t="shared" si="54"/>
        <v>0</v>
      </c>
      <c r="AM97" s="21">
        <f t="shared" si="54"/>
        <v>0</v>
      </c>
      <c r="AN97" s="21">
        <f t="shared" si="54"/>
        <v>0</v>
      </c>
      <c r="AO97" s="21">
        <f t="shared" si="54"/>
        <v>4</v>
      </c>
      <c r="AP97" s="21">
        <f t="shared" si="54"/>
        <v>197.5</v>
      </c>
      <c r="AQ97" s="21">
        <f t="shared" si="54"/>
        <v>1</v>
      </c>
      <c r="AR97" s="21">
        <f t="shared" si="54"/>
        <v>65</v>
      </c>
      <c r="AS97" s="21">
        <f t="shared" si="54"/>
        <v>20</v>
      </c>
      <c r="AT97" s="21">
        <f t="shared" si="54"/>
        <v>5</v>
      </c>
      <c r="AU97" s="21">
        <f t="shared" si="54"/>
        <v>0</v>
      </c>
      <c r="AV97" s="21">
        <f t="shared" si="54"/>
        <v>0</v>
      </c>
      <c r="AW97" s="21">
        <f t="shared" si="54"/>
        <v>1</v>
      </c>
      <c r="AX97" s="21">
        <f t="shared" si="54"/>
        <v>0</v>
      </c>
      <c r="AY97" s="21">
        <f t="shared" si="54"/>
        <v>4</v>
      </c>
      <c r="AZ97" s="21">
        <f t="shared" si="54"/>
        <v>0</v>
      </c>
      <c r="BA97" s="21">
        <f t="shared" si="54"/>
        <v>7</v>
      </c>
      <c r="BB97" s="21">
        <f t="shared" si="54"/>
        <v>14</v>
      </c>
      <c r="BC97" s="21">
        <f t="shared" si="54"/>
        <v>23</v>
      </c>
      <c r="BD97" s="21">
        <f t="shared" si="54"/>
        <v>5</v>
      </c>
      <c r="BE97" s="21">
        <f t="shared" si="54"/>
        <v>0</v>
      </c>
      <c r="BF97" s="21">
        <f t="shared" si="54"/>
        <v>35</v>
      </c>
      <c r="BG97" s="21">
        <f t="shared" si="54"/>
        <v>0</v>
      </c>
      <c r="BH97" s="21">
        <f t="shared" si="54"/>
        <v>13.5</v>
      </c>
      <c r="BI97" s="21">
        <f t="shared" si="54"/>
        <v>0</v>
      </c>
      <c r="BJ97" s="21">
        <f t="shared" si="54"/>
        <v>22</v>
      </c>
      <c r="BK97" s="21">
        <f t="shared" si="54"/>
        <v>110</v>
      </c>
      <c r="BL97" s="21">
        <f t="shared" si="54"/>
        <v>6</v>
      </c>
      <c r="BM97" s="21">
        <f t="shared" si="54"/>
        <v>4</v>
      </c>
      <c r="BN97" s="21">
        <f t="shared" si="54"/>
        <v>43.5</v>
      </c>
      <c r="BO97" s="21">
        <f t="shared" si="54"/>
        <v>2.5</v>
      </c>
      <c r="BP97" s="21">
        <f t="shared" ref="BP97:EA97" si="55">BP15</f>
        <v>0</v>
      </c>
      <c r="BQ97" s="21">
        <f t="shared" si="55"/>
        <v>1.5</v>
      </c>
      <c r="BR97" s="21">
        <f t="shared" si="55"/>
        <v>0</v>
      </c>
      <c r="BS97" s="21">
        <f t="shared" si="55"/>
        <v>0</v>
      </c>
      <c r="BT97" s="21">
        <f t="shared" si="55"/>
        <v>1</v>
      </c>
      <c r="BU97" s="21">
        <f t="shared" si="55"/>
        <v>1</v>
      </c>
      <c r="BV97" s="21">
        <f t="shared" si="55"/>
        <v>0</v>
      </c>
      <c r="BW97" s="21">
        <f t="shared" si="55"/>
        <v>0</v>
      </c>
      <c r="BX97" s="21">
        <f t="shared" si="55"/>
        <v>0</v>
      </c>
      <c r="BY97" s="21">
        <f t="shared" si="55"/>
        <v>0</v>
      </c>
      <c r="BZ97" s="21">
        <f t="shared" si="55"/>
        <v>0</v>
      </c>
      <c r="CA97" s="21">
        <f t="shared" si="55"/>
        <v>0</v>
      </c>
      <c r="CB97" s="21">
        <f t="shared" si="55"/>
        <v>206</v>
      </c>
      <c r="CC97" s="21">
        <f t="shared" si="55"/>
        <v>0</v>
      </c>
      <c r="CD97" s="21">
        <f t="shared" si="55"/>
        <v>0</v>
      </c>
      <c r="CE97" s="21">
        <f t="shared" si="55"/>
        <v>0</v>
      </c>
      <c r="CF97" s="21">
        <f t="shared" si="55"/>
        <v>0</v>
      </c>
      <c r="CG97" s="21">
        <f t="shared" si="55"/>
        <v>0</v>
      </c>
      <c r="CH97" s="21">
        <f t="shared" si="55"/>
        <v>0</v>
      </c>
      <c r="CI97" s="21">
        <f t="shared" si="55"/>
        <v>0</v>
      </c>
      <c r="CJ97" s="21">
        <f t="shared" si="55"/>
        <v>2</v>
      </c>
      <c r="CK97" s="21">
        <f t="shared" si="55"/>
        <v>0</v>
      </c>
      <c r="CL97" s="21">
        <f t="shared" si="55"/>
        <v>3</v>
      </c>
      <c r="CM97" s="21">
        <f t="shared" si="55"/>
        <v>1</v>
      </c>
      <c r="CN97" s="21">
        <f t="shared" si="55"/>
        <v>174.5</v>
      </c>
      <c r="CO97" s="21">
        <f t="shared" si="55"/>
        <v>73</v>
      </c>
      <c r="CP97" s="21">
        <f t="shared" si="55"/>
        <v>5</v>
      </c>
      <c r="CQ97" s="21">
        <f t="shared" si="55"/>
        <v>2</v>
      </c>
      <c r="CR97" s="21">
        <f t="shared" si="55"/>
        <v>0</v>
      </c>
      <c r="CS97" s="21">
        <f t="shared" si="55"/>
        <v>0</v>
      </c>
      <c r="CT97" s="21">
        <f t="shared" si="55"/>
        <v>0</v>
      </c>
      <c r="CU97" s="21">
        <f t="shared" si="55"/>
        <v>1</v>
      </c>
      <c r="CV97" s="21">
        <f t="shared" si="55"/>
        <v>0</v>
      </c>
      <c r="CW97" s="21">
        <f t="shared" si="55"/>
        <v>0</v>
      </c>
      <c r="CX97" s="21">
        <f t="shared" si="55"/>
        <v>0</v>
      </c>
      <c r="CY97" s="21">
        <f t="shared" si="55"/>
        <v>0</v>
      </c>
      <c r="CZ97" s="21">
        <f t="shared" si="55"/>
        <v>0</v>
      </c>
      <c r="DA97" s="21">
        <f t="shared" si="55"/>
        <v>0</v>
      </c>
      <c r="DB97" s="21">
        <f t="shared" si="55"/>
        <v>0</v>
      </c>
      <c r="DC97" s="21">
        <f t="shared" si="55"/>
        <v>0</v>
      </c>
      <c r="DD97" s="21">
        <f t="shared" si="55"/>
        <v>0</v>
      </c>
      <c r="DE97" s="21">
        <f t="shared" si="55"/>
        <v>0</v>
      </c>
      <c r="DF97" s="21">
        <f t="shared" si="55"/>
        <v>30.5</v>
      </c>
      <c r="DG97" s="21">
        <f t="shared" si="55"/>
        <v>0</v>
      </c>
      <c r="DH97" s="21">
        <f t="shared" si="55"/>
        <v>0</v>
      </c>
      <c r="DI97" s="21">
        <f t="shared" si="55"/>
        <v>4.5</v>
      </c>
      <c r="DJ97" s="21">
        <f t="shared" si="55"/>
        <v>0</v>
      </c>
      <c r="DK97" s="21">
        <f t="shared" si="55"/>
        <v>0</v>
      </c>
      <c r="DL97" s="21">
        <f t="shared" si="55"/>
        <v>6</v>
      </c>
      <c r="DM97" s="21">
        <f t="shared" si="55"/>
        <v>0</v>
      </c>
      <c r="DN97" s="21">
        <f t="shared" si="55"/>
        <v>0</v>
      </c>
      <c r="DO97" s="21">
        <f t="shared" si="55"/>
        <v>0</v>
      </c>
      <c r="DP97" s="21">
        <f t="shared" si="55"/>
        <v>0</v>
      </c>
      <c r="DQ97" s="21">
        <f t="shared" si="55"/>
        <v>0</v>
      </c>
      <c r="DR97" s="21">
        <f t="shared" si="55"/>
        <v>0</v>
      </c>
      <c r="DS97" s="21">
        <f t="shared" si="55"/>
        <v>0</v>
      </c>
      <c r="DT97" s="21">
        <f t="shared" si="55"/>
        <v>0</v>
      </c>
      <c r="DU97" s="21">
        <f t="shared" si="55"/>
        <v>0</v>
      </c>
      <c r="DV97" s="21">
        <f t="shared" si="55"/>
        <v>0</v>
      </c>
      <c r="DW97" s="21">
        <f t="shared" si="55"/>
        <v>0</v>
      </c>
      <c r="DX97" s="21">
        <f t="shared" si="55"/>
        <v>0</v>
      </c>
      <c r="DY97" s="21">
        <f t="shared" si="55"/>
        <v>0</v>
      </c>
      <c r="DZ97" s="21">
        <f t="shared" si="55"/>
        <v>2</v>
      </c>
      <c r="EA97" s="21">
        <f t="shared" si="55"/>
        <v>2</v>
      </c>
      <c r="EB97" s="21">
        <f t="shared" ref="EB97:FX97" si="56">EB15</f>
        <v>0</v>
      </c>
      <c r="EC97" s="21">
        <f t="shared" si="56"/>
        <v>1</v>
      </c>
      <c r="ED97" s="21">
        <f t="shared" si="56"/>
        <v>0</v>
      </c>
      <c r="EE97" s="21">
        <f t="shared" si="56"/>
        <v>0</v>
      </c>
      <c r="EF97" s="21">
        <f t="shared" si="56"/>
        <v>2</v>
      </c>
      <c r="EG97" s="21">
        <f t="shared" si="56"/>
        <v>1</v>
      </c>
      <c r="EH97" s="21">
        <f t="shared" si="56"/>
        <v>1</v>
      </c>
      <c r="EI97" s="21">
        <f t="shared" si="56"/>
        <v>12.5</v>
      </c>
      <c r="EJ97" s="21">
        <f t="shared" si="56"/>
        <v>31</v>
      </c>
      <c r="EK97" s="21">
        <f t="shared" si="56"/>
        <v>0</v>
      </c>
      <c r="EL97" s="21">
        <f t="shared" si="56"/>
        <v>0</v>
      </c>
      <c r="EM97" s="21">
        <f t="shared" si="56"/>
        <v>1</v>
      </c>
      <c r="EN97" s="21">
        <f t="shared" si="56"/>
        <v>0</v>
      </c>
      <c r="EO97" s="21">
        <f t="shared" si="56"/>
        <v>0</v>
      </c>
      <c r="EP97" s="21">
        <f t="shared" si="56"/>
        <v>0</v>
      </c>
      <c r="EQ97" s="21">
        <f t="shared" si="56"/>
        <v>0</v>
      </c>
      <c r="ER97" s="21">
        <f t="shared" si="56"/>
        <v>0</v>
      </c>
      <c r="ES97" s="21">
        <f t="shared" si="56"/>
        <v>0</v>
      </c>
      <c r="ET97" s="21">
        <f t="shared" si="56"/>
        <v>0</v>
      </c>
      <c r="EU97" s="21">
        <f t="shared" si="56"/>
        <v>2</v>
      </c>
      <c r="EV97" s="21">
        <f t="shared" si="56"/>
        <v>5</v>
      </c>
      <c r="EW97" s="21">
        <f t="shared" si="56"/>
        <v>0</v>
      </c>
      <c r="EX97" s="21">
        <f t="shared" si="56"/>
        <v>0</v>
      </c>
      <c r="EY97" s="21">
        <f t="shared" si="56"/>
        <v>0</v>
      </c>
      <c r="EZ97" s="21">
        <f t="shared" si="56"/>
        <v>0</v>
      </c>
      <c r="FA97" s="21">
        <f t="shared" si="56"/>
        <v>8</v>
      </c>
      <c r="FB97" s="21">
        <f t="shared" si="56"/>
        <v>0</v>
      </c>
      <c r="FC97" s="21">
        <f t="shared" si="56"/>
        <v>8</v>
      </c>
      <c r="FD97" s="21">
        <f t="shared" si="56"/>
        <v>1</v>
      </c>
      <c r="FE97" s="21">
        <f t="shared" si="56"/>
        <v>0</v>
      </c>
      <c r="FF97" s="21">
        <f t="shared" si="56"/>
        <v>0</v>
      </c>
      <c r="FG97" s="21">
        <f t="shared" si="56"/>
        <v>0</v>
      </c>
      <c r="FH97" s="21">
        <f t="shared" si="56"/>
        <v>0</v>
      </c>
      <c r="FI97" s="21">
        <f t="shared" si="56"/>
        <v>0</v>
      </c>
      <c r="FJ97" s="21">
        <f t="shared" si="56"/>
        <v>0</v>
      </c>
      <c r="FK97" s="21">
        <f t="shared" si="56"/>
        <v>0</v>
      </c>
      <c r="FL97" s="21">
        <f t="shared" si="56"/>
        <v>0</v>
      </c>
      <c r="FM97" s="21">
        <f t="shared" si="56"/>
        <v>5</v>
      </c>
      <c r="FN97" s="21">
        <f t="shared" si="56"/>
        <v>4.5</v>
      </c>
      <c r="FO97" s="21">
        <f t="shared" si="56"/>
        <v>0</v>
      </c>
      <c r="FP97" s="21">
        <f t="shared" si="56"/>
        <v>0</v>
      </c>
      <c r="FQ97" s="21">
        <f t="shared" si="56"/>
        <v>0</v>
      </c>
      <c r="FR97" s="21">
        <f t="shared" si="56"/>
        <v>0</v>
      </c>
      <c r="FS97" s="21">
        <f t="shared" si="56"/>
        <v>0</v>
      </c>
      <c r="FT97" s="21">
        <f t="shared" si="56"/>
        <v>0</v>
      </c>
      <c r="FU97" s="21">
        <f t="shared" si="56"/>
        <v>0</v>
      </c>
      <c r="FV97" s="21">
        <f t="shared" si="56"/>
        <v>1</v>
      </c>
      <c r="FW97" s="21">
        <f t="shared" si="56"/>
        <v>0</v>
      </c>
      <c r="FX97" s="21">
        <f t="shared" si="56"/>
        <v>0</v>
      </c>
      <c r="FZ97" s="21"/>
      <c r="GA97" s="20"/>
      <c r="GB97" s="21"/>
      <c r="GC97" s="21"/>
      <c r="GD97" s="21"/>
      <c r="GE97" s="21"/>
      <c r="GF97" s="21"/>
      <c r="GG97" s="7"/>
      <c r="GH97" s="18"/>
      <c r="GI97" s="18"/>
      <c r="GJ97" s="18"/>
      <c r="GK97" s="18"/>
      <c r="GL97" s="18"/>
      <c r="GM97" s="18"/>
      <c r="GN97" s="23"/>
      <c r="GO97" s="23"/>
    </row>
    <row r="98" spans="1:256" x14ac:dyDescent="0.35">
      <c r="A98" s="6" t="s">
        <v>576</v>
      </c>
      <c r="B98" s="7" t="s">
        <v>577</v>
      </c>
      <c r="C98" s="21">
        <f t="shared" ref="C98:BN98" si="57">C34</f>
        <v>0</v>
      </c>
      <c r="D98" s="21">
        <f t="shared" si="57"/>
        <v>23</v>
      </c>
      <c r="E98" s="21">
        <f t="shared" si="57"/>
        <v>0</v>
      </c>
      <c r="F98" s="21">
        <f t="shared" si="57"/>
        <v>0</v>
      </c>
      <c r="G98" s="21">
        <f t="shared" si="57"/>
        <v>0</v>
      </c>
      <c r="H98" s="21">
        <f t="shared" si="57"/>
        <v>0</v>
      </c>
      <c r="I98" s="21">
        <f t="shared" si="57"/>
        <v>0</v>
      </c>
      <c r="J98" s="21">
        <f t="shared" si="57"/>
        <v>0</v>
      </c>
      <c r="K98" s="21">
        <f t="shared" si="57"/>
        <v>0</v>
      </c>
      <c r="L98" s="21">
        <f t="shared" si="57"/>
        <v>0</v>
      </c>
      <c r="M98" s="21">
        <f t="shared" si="57"/>
        <v>0</v>
      </c>
      <c r="N98" s="21">
        <f t="shared" si="57"/>
        <v>0</v>
      </c>
      <c r="O98" s="21">
        <f t="shared" si="57"/>
        <v>0</v>
      </c>
      <c r="P98" s="21">
        <f t="shared" si="57"/>
        <v>0</v>
      </c>
      <c r="Q98" s="21">
        <f t="shared" si="57"/>
        <v>1</v>
      </c>
      <c r="R98" s="21">
        <f t="shared" si="57"/>
        <v>0</v>
      </c>
      <c r="S98" s="21">
        <f t="shared" si="57"/>
        <v>0</v>
      </c>
      <c r="T98" s="21">
        <f t="shared" si="57"/>
        <v>0</v>
      </c>
      <c r="U98" s="21">
        <f t="shared" si="57"/>
        <v>0</v>
      </c>
      <c r="V98" s="21">
        <f t="shared" si="57"/>
        <v>0</v>
      </c>
      <c r="W98" s="21">
        <f t="shared" si="57"/>
        <v>0</v>
      </c>
      <c r="X98" s="21">
        <f t="shared" si="57"/>
        <v>0</v>
      </c>
      <c r="Y98" s="21">
        <f t="shared" si="57"/>
        <v>0</v>
      </c>
      <c r="Z98" s="21">
        <f t="shared" si="57"/>
        <v>0</v>
      </c>
      <c r="AA98" s="21">
        <f t="shared" si="57"/>
        <v>0</v>
      </c>
      <c r="AB98" s="21">
        <f t="shared" si="57"/>
        <v>0</v>
      </c>
      <c r="AC98" s="21">
        <f t="shared" si="57"/>
        <v>0</v>
      </c>
      <c r="AD98" s="21">
        <f t="shared" si="57"/>
        <v>0</v>
      </c>
      <c r="AE98" s="21">
        <f t="shared" si="57"/>
        <v>0</v>
      </c>
      <c r="AF98" s="21">
        <f t="shared" si="57"/>
        <v>0</v>
      </c>
      <c r="AG98" s="21">
        <f t="shared" si="57"/>
        <v>0</v>
      </c>
      <c r="AH98" s="21">
        <f t="shared" si="57"/>
        <v>0</v>
      </c>
      <c r="AI98" s="21">
        <f t="shared" si="57"/>
        <v>0</v>
      </c>
      <c r="AJ98" s="21">
        <f t="shared" si="57"/>
        <v>0</v>
      </c>
      <c r="AK98" s="21">
        <f t="shared" si="57"/>
        <v>0</v>
      </c>
      <c r="AL98" s="21">
        <f t="shared" si="57"/>
        <v>0</v>
      </c>
      <c r="AM98" s="21">
        <f t="shared" si="57"/>
        <v>0</v>
      </c>
      <c r="AN98" s="21">
        <f t="shared" si="57"/>
        <v>0</v>
      </c>
      <c r="AO98" s="21">
        <f t="shared" si="57"/>
        <v>0</v>
      </c>
      <c r="AP98" s="21">
        <f t="shared" si="57"/>
        <v>0</v>
      </c>
      <c r="AQ98" s="21">
        <f t="shared" si="57"/>
        <v>0</v>
      </c>
      <c r="AR98" s="21">
        <f t="shared" si="57"/>
        <v>0</v>
      </c>
      <c r="AS98" s="21">
        <f t="shared" si="57"/>
        <v>0</v>
      </c>
      <c r="AT98" s="21">
        <f t="shared" si="57"/>
        <v>0</v>
      </c>
      <c r="AU98" s="21">
        <f t="shared" si="57"/>
        <v>0</v>
      </c>
      <c r="AV98" s="21">
        <f t="shared" si="57"/>
        <v>0</v>
      </c>
      <c r="AW98" s="21">
        <f t="shared" si="57"/>
        <v>0</v>
      </c>
      <c r="AX98" s="21">
        <f t="shared" si="57"/>
        <v>0</v>
      </c>
      <c r="AY98" s="21">
        <f t="shared" si="57"/>
        <v>0</v>
      </c>
      <c r="AZ98" s="21">
        <f t="shared" si="57"/>
        <v>0</v>
      </c>
      <c r="BA98" s="21">
        <f t="shared" si="57"/>
        <v>0</v>
      </c>
      <c r="BB98" s="21">
        <f t="shared" si="57"/>
        <v>0</v>
      </c>
      <c r="BC98" s="21">
        <f t="shared" si="57"/>
        <v>0</v>
      </c>
      <c r="BD98" s="21">
        <f t="shared" si="57"/>
        <v>0</v>
      </c>
      <c r="BE98" s="21">
        <f t="shared" si="57"/>
        <v>0</v>
      </c>
      <c r="BF98" s="21">
        <f t="shared" si="57"/>
        <v>0</v>
      </c>
      <c r="BG98" s="21">
        <f t="shared" si="57"/>
        <v>0</v>
      </c>
      <c r="BH98" s="21">
        <f t="shared" si="57"/>
        <v>0</v>
      </c>
      <c r="BI98" s="21">
        <f t="shared" si="57"/>
        <v>0</v>
      </c>
      <c r="BJ98" s="21">
        <f t="shared" si="57"/>
        <v>0</v>
      </c>
      <c r="BK98" s="21">
        <f t="shared" si="57"/>
        <v>0</v>
      </c>
      <c r="BL98" s="21">
        <f t="shared" si="57"/>
        <v>0</v>
      </c>
      <c r="BM98" s="21">
        <f t="shared" si="57"/>
        <v>0</v>
      </c>
      <c r="BN98" s="21">
        <f t="shared" si="57"/>
        <v>0</v>
      </c>
      <c r="BO98" s="21">
        <f t="shared" ref="BO98:DZ98" si="58">BO34</f>
        <v>0</v>
      </c>
      <c r="BP98" s="21">
        <f t="shared" si="58"/>
        <v>0</v>
      </c>
      <c r="BQ98" s="21">
        <f t="shared" si="58"/>
        <v>0</v>
      </c>
      <c r="BR98" s="21">
        <f t="shared" si="58"/>
        <v>0</v>
      </c>
      <c r="BS98" s="21">
        <f t="shared" si="58"/>
        <v>0</v>
      </c>
      <c r="BT98" s="21">
        <f t="shared" si="58"/>
        <v>0</v>
      </c>
      <c r="BU98" s="21">
        <f t="shared" si="58"/>
        <v>0</v>
      </c>
      <c r="BV98" s="21">
        <f t="shared" si="58"/>
        <v>0</v>
      </c>
      <c r="BW98" s="21">
        <f t="shared" si="58"/>
        <v>0</v>
      </c>
      <c r="BX98" s="21">
        <f t="shared" si="58"/>
        <v>0</v>
      </c>
      <c r="BY98" s="21">
        <f t="shared" si="58"/>
        <v>0</v>
      </c>
      <c r="BZ98" s="21">
        <f t="shared" si="58"/>
        <v>0</v>
      </c>
      <c r="CA98" s="21">
        <f t="shared" si="58"/>
        <v>0</v>
      </c>
      <c r="CB98" s="21">
        <f t="shared" si="58"/>
        <v>0</v>
      </c>
      <c r="CC98" s="21">
        <f t="shared" si="58"/>
        <v>0</v>
      </c>
      <c r="CD98" s="21">
        <f t="shared" si="58"/>
        <v>0</v>
      </c>
      <c r="CE98" s="21">
        <f t="shared" si="58"/>
        <v>0</v>
      </c>
      <c r="CF98" s="21">
        <f t="shared" si="58"/>
        <v>0</v>
      </c>
      <c r="CG98" s="21">
        <f t="shared" si="58"/>
        <v>0</v>
      </c>
      <c r="CH98" s="21">
        <f t="shared" si="58"/>
        <v>0</v>
      </c>
      <c r="CI98" s="21">
        <f t="shared" si="58"/>
        <v>0</v>
      </c>
      <c r="CJ98" s="21">
        <f t="shared" si="58"/>
        <v>0</v>
      </c>
      <c r="CK98" s="21">
        <f t="shared" si="58"/>
        <v>0</v>
      </c>
      <c r="CL98" s="21">
        <f t="shared" si="58"/>
        <v>0</v>
      </c>
      <c r="CM98" s="21">
        <f t="shared" si="58"/>
        <v>0</v>
      </c>
      <c r="CN98" s="21">
        <f t="shared" si="58"/>
        <v>0</v>
      </c>
      <c r="CO98" s="21">
        <f t="shared" si="58"/>
        <v>0</v>
      </c>
      <c r="CP98" s="21">
        <f t="shared" si="58"/>
        <v>0</v>
      </c>
      <c r="CQ98" s="21">
        <f t="shared" si="58"/>
        <v>0</v>
      </c>
      <c r="CR98" s="21">
        <f t="shared" si="58"/>
        <v>0</v>
      </c>
      <c r="CS98" s="21">
        <f t="shared" si="58"/>
        <v>0</v>
      </c>
      <c r="CT98" s="21">
        <f t="shared" si="58"/>
        <v>0</v>
      </c>
      <c r="CU98" s="21">
        <f t="shared" si="58"/>
        <v>0</v>
      </c>
      <c r="CV98" s="21">
        <f t="shared" si="58"/>
        <v>0</v>
      </c>
      <c r="CW98" s="21">
        <f t="shared" si="58"/>
        <v>0</v>
      </c>
      <c r="CX98" s="21">
        <f t="shared" si="58"/>
        <v>0</v>
      </c>
      <c r="CY98" s="21">
        <f t="shared" si="58"/>
        <v>0</v>
      </c>
      <c r="CZ98" s="21">
        <f t="shared" si="58"/>
        <v>0</v>
      </c>
      <c r="DA98" s="21">
        <f t="shared" si="58"/>
        <v>0</v>
      </c>
      <c r="DB98" s="21">
        <f t="shared" si="58"/>
        <v>0</v>
      </c>
      <c r="DC98" s="21">
        <f t="shared" si="58"/>
        <v>0</v>
      </c>
      <c r="DD98" s="21">
        <f t="shared" si="58"/>
        <v>0</v>
      </c>
      <c r="DE98" s="21">
        <f t="shared" si="58"/>
        <v>0</v>
      </c>
      <c r="DF98" s="21">
        <f t="shared" si="58"/>
        <v>0</v>
      </c>
      <c r="DG98" s="21">
        <f t="shared" si="58"/>
        <v>0</v>
      </c>
      <c r="DH98" s="21">
        <f t="shared" si="58"/>
        <v>0</v>
      </c>
      <c r="DI98" s="21">
        <f t="shared" si="58"/>
        <v>0</v>
      </c>
      <c r="DJ98" s="21">
        <f t="shared" si="58"/>
        <v>0</v>
      </c>
      <c r="DK98" s="21">
        <f t="shared" si="58"/>
        <v>0</v>
      </c>
      <c r="DL98" s="21">
        <f t="shared" si="58"/>
        <v>0</v>
      </c>
      <c r="DM98" s="21">
        <f t="shared" si="58"/>
        <v>0</v>
      </c>
      <c r="DN98" s="21">
        <f t="shared" si="58"/>
        <v>0</v>
      </c>
      <c r="DO98" s="21">
        <f t="shared" si="58"/>
        <v>0</v>
      </c>
      <c r="DP98" s="21">
        <f t="shared" si="58"/>
        <v>0</v>
      </c>
      <c r="DQ98" s="21">
        <f t="shared" si="58"/>
        <v>0</v>
      </c>
      <c r="DR98" s="21">
        <f t="shared" si="58"/>
        <v>0</v>
      </c>
      <c r="DS98" s="21">
        <f t="shared" si="58"/>
        <v>0</v>
      </c>
      <c r="DT98" s="21">
        <f t="shared" si="58"/>
        <v>0</v>
      </c>
      <c r="DU98" s="21">
        <f t="shared" si="58"/>
        <v>0</v>
      </c>
      <c r="DV98" s="21">
        <f t="shared" si="58"/>
        <v>0</v>
      </c>
      <c r="DW98" s="21">
        <f t="shared" si="58"/>
        <v>0</v>
      </c>
      <c r="DX98" s="21">
        <f t="shared" si="58"/>
        <v>0</v>
      </c>
      <c r="DY98" s="21">
        <f t="shared" si="58"/>
        <v>0</v>
      </c>
      <c r="DZ98" s="21">
        <f t="shared" si="58"/>
        <v>0</v>
      </c>
      <c r="EA98" s="21">
        <f t="shared" ref="EA98:FX98" si="59">EA34</f>
        <v>0</v>
      </c>
      <c r="EB98" s="21">
        <f t="shared" si="59"/>
        <v>0</v>
      </c>
      <c r="EC98" s="21">
        <f t="shared" si="59"/>
        <v>0</v>
      </c>
      <c r="ED98" s="21">
        <f t="shared" si="59"/>
        <v>0</v>
      </c>
      <c r="EE98" s="21">
        <f t="shared" si="59"/>
        <v>0</v>
      </c>
      <c r="EF98" s="21">
        <f t="shared" si="59"/>
        <v>0</v>
      </c>
      <c r="EG98" s="21">
        <f t="shared" si="59"/>
        <v>0</v>
      </c>
      <c r="EH98" s="21">
        <f t="shared" si="59"/>
        <v>0</v>
      </c>
      <c r="EI98" s="21">
        <f t="shared" si="59"/>
        <v>0</v>
      </c>
      <c r="EJ98" s="21">
        <f t="shared" si="59"/>
        <v>0</v>
      </c>
      <c r="EK98" s="21">
        <f t="shared" si="59"/>
        <v>0</v>
      </c>
      <c r="EL98" s="21">
        <f t="shared" si="59"/>
        <v>0</v>
      </c>
      <c r="EM98" s="21">
        <f t="shared" si="59"/>
        <v>0</v>
      </c>
      <c r="EN98" s="21">
        <f t="shared" si="59"/>
        <v>0</v>
      </c>
      <c r="EO98" s="21">
        <f t="shared" si="59"/>
        <v>0</v>
      </c>
      <c r="EP98" s="21">
        <f t="shared" si="59"/>
        <v>0</v>
      </c>
      <c r="EQ98" s="21">
        <f t="shared" si="59"/>
        <v>0</v>
      </c>
      <c r="ER98" s="21">
        <f t="shared" si="59"/>
        <v>0</v>
      </c>
      <c r="ES98" s="21">
        <f t="shared" si="59"/>
        <v>0</v>
      </c>
      <c r="ET98" s="21">
        <f t="shared" si="59"/>
        <v>0</v>
      </c>
      <c r="EU98" s="21">
        <f t="shared" si="59"/>
        <v>0</v>
      </c>
      <c r="EV98" s="21">
        <f t="shared" si="59"/>
        <v>0</v>
      </c>
      <c r="EW98" s="21">
        <f t="shared" si="59"/>
        <v>0</v>
      </c>
      <c r="EX98" s="21">
        <f t="shared" si="59"/>
        <v>0</v>
      </c>
      <c r="EY98" s="21">
        <f t="shared" si="59"/>
        <v>0</v>
      </c>
      <c r="EZ98" s="21">
        <f t="shared" si="59"/>
        <v>0</v>
      </c>
      <c r="FA98" s="21">
        <f t="shared" si="59"/>
        <v>0</v>
      </c>
      <c r="FB98" s="21">
        <f t="shared" si="59"/>
        <v>0</v>
      </c>
      <c r="FC98" s="21">
        <f t="shared" si="59"/>
        <v>0</v>
      </c>
      <c r="FD98" s="21">
        <f t="shared" si="59"/>
        <v>0</v>
      </c>
      <c r="FE98" s="21">
        <f t="shared" si="59"/>
        <v>0</v>
      </c>
      <c r="FF98" s="21">
        <f t="shared" si="59"/>
        <v>0</v>
      </c>
      <c r="FG98" s="21">
        <f t="shared" si="59"/>
        <v>0</v>
      </c>
      <c r="FH98" s="21">
        <f t="shared" si="59"/>
        <v>0</v>
      </c>
      <c r="FI98" s="21">
        <f t="shared" si="59"/>
        <v>0</v>
      </c>
      <c r="FJ98" s="21">
        <f t="shared" si="59"/>
        <v>0</v>
      </c>
      <c r="FK98" s="21">
        <f t="shared" si="59"/>
        <v>0</v>
      </c>
      <c r="FL98" s="21">
        <f t="shared" si="59"/>
        <v>0</v>
      </c>
      <c r="FM98" s="21">
        <f t="shared" si="59"/>
        <v>0</v>
      </c>
      <c r="FN98" s="21">
        <f t="shared" si="59"/>
        <v>0</v>
      </c>
      <c r="FO98" s="21">
        <f t="shared" si="59"/>
        <v>0</v>
      </c>
      <c r="FP98" s="21">
        <f t="shared" si="59"/>
        <v>0</v>
      </c>
      <c r="FQ98" s="21">
        <f t="shared" si="59"/>
        <v>0</v>
      </c>
      <c r="FR98" s="21">
        <f t="shared" si="59"/>
        <v>0</v>
      </c>
      <c r="FS98" s="21">
        <f t="shared" si="59"/>
        <v>0</v>
      </c>
      <c r="FT98" s="21">
        <f t="shared" si="59"/>
        <v>0</v>
      </c>
      <c r="FU98" s="21">
        <f t="shared" si="59"/>
        <v>0</v>
      </c>
      <c r="FV98" s="21">
        <f t="shared" si="59"/>
        <v>0</v>
      </c>
      <c r="FW98" s="21">
        <f t="shared" si="59"/>
        <v>0</v>
      </c>
      <c r="FX98" s="21">
        <f t="shared" si="59"/>
        <v>0</v>
      </c>
      <c r="FY98" s="30"/>
      <c r="FZ98" s="21">
        <f t="shared" si="50"/>
        <v>24</v>
      </c>
      <c r="GA98" s="20"/>
      <c r="GB98" s="21"/>
      <c r="GC98" s="21"/>
      <c r="GD98" s="21"/>
      <c r="GE98" s="21"/>
      <c r="GF98" s="21"/>
      <c r="GG98" s="7"/>
      <c r="GH98" s="18"/>
      <c r="GI98" s="18"/>
      <c r="GJ98" s="18"/>
      <c r="GK98" s="18"/>
      <c r="GL98" s="18"/>
      <c r="GM98" s="18"/>
      <c r="GN98" s="23"/>
      <c r="GO98" s="23"/>
    </row>
    <row r="99" spans="1:256" x14ac:dyDescent="0.35">
      <c r="A99" s="6" t="s">
        <v>578</v>
      </c>
      <c r="B99" s="7" t="s">
        <v>579</v>
      </c>
      <c r="C99" s="20">
        <f t="shared" ref="C99:BN99" si="60">C12</f>
        <v>152</v>
      </c>
      <c r="D99" s="20">
        <f t="shared" si="60"/>
        <v>499</v>
      </c>
      <c r="E99" s="20">
        <f t="shared" si="60"/>
        <v>0</v>
      </c>
      <c r="F99" s="20">
        <f t="shared" si="60"/>
        <v>2031</v>
      </c>
      <c r="G99" s="20">
        <f t="shared" si="60"/>
        <v>0</v>
      </c>
      <c r="H99" s="20">
        <f t="shared" si="60"/>
        <v>0</v>
      </c>
      <c r="I99" s="20">
        <f t="shared" si="60"/>
        <v>0</v>
      </c>
      <c r="J99" s="20">
        <f t="shared" si="60"/>
        <v>0</v>
      </c>
      <c r="K99" s="20">
        <f t="shared" si="60"/>
        <v>0</v>
      </c>
      <c r="L99" s="20">
        <f t="shared" si="60"/>
        <v>0</v>
      </c>
      <c r="M99" s="20">
        <f t="shared" si="60"/>
        <v>0</v>
      </c>
      <c r="N99" s="20">
        <f t="shared" si="60"/>
        <v>0</v>
      </c>
      <c r="O99" s="20">
        <f t="shared" si="60"/>
        <v>0</v>
      </c>
      <c r="P99" s="20">
        <f t="shared" si="60"/>
        <v>0</v>
      </c>
      <c r="Q99" s="20">
        <f t="shared" si="60"/>
        <v>0</v>
      </c>
      <c r="R99" s="20">
        <f t="shared" si="60"/>
        <v>6028</v>
      </c>
      <c r="S99" s="20">
        <f t="shared" si="60"/>
        <v>14</v>
      </c>
      <c r="T99" s="20">
        <f t="shared" si="60"/>
        <v>0</v>
      </c>
      <c r="U99" s="20">
        <f t="shared" si="60"/>
        <v>0</v>
      </c>
      <c r="V99" s="20">
        <f t="shared" si="60"/>
        <v>0</v>
      </c>
      <c r="W99" s="20">
        <f t="shared" si="60"/>
        <v>0</v>
      </c>
      <c r="X99" s="20">
        <f t="shared" si="60"/>
        <v>0</v>
      </c>
      <c r="Y99" s="20">
        <f t="shared" si="60"/>
        <v>473.5</v>
      </c>
      <c r="Z99" s="20">
        <f t="shared" si="60"/>
        <v>0</v>
      </c>
      <c r="AA99" s="20">
        <f t="shared" si="60"/>
        <v>336.5</v>
      </c>
      <c r="AB99" s="20">
        <f t="shared" si="60"/>
        <v>224</v>
      </c>
      <c r="AC99" s="20">
        <f t="shared" si="60"/>
        <v>0</v>
      </c>
      <c r="AD99" s="20">
        <f t="shared" si="60"/>
        <v>0</v>
      </c>
      <c r="AE99" s="20">
        <f t="shared" si="60"/>
        <v>0</v>
      </c>
      <c r="AF99" s="20">
        <f t="shared" si="60"/>
        <v>0</v>
      </c>
      <c r="AG99" s="20">
        <f t="shared" si="60"/>
        <v>0</v>
      </c>
      <c r="AH99" s="20">
        <f t="shared" si="60"/>
        <v>0</v>
      </c>
      <c r="AI99" s="20">
        <f t="shared" si="60"/>
        <v>0</v>
      </c>
      <c r="AJ99" s="20">
        <f t="shared" si="60"/>
        <v>0</v>
      </c>
      <c r="AK99" s="20">
        <f t="shared" si="60"/>
        <v>0</v>
      </c>
      <c r="AL99" s="20">
        <f t="shared" si="60"/>
        <v>0</v>
      </c>
      <c r="AM99" s="20">
        <f t="shared" si="60"/>
        <v>0</v>
      </c>
      <c r="AN99" s="20">
        <f t="shared" si="60"/>
        <v>0</v>
      </c>
      <c r="AO99" s="20">
        <f t="shared" si="60"/>
        <v>370.5</v>
      </c>
      <c r="AP99" s="20">
        <f t="shared" si="60"/>
        <v>595.5</v>
      </c>
      <c r="AQ99" s="20">
        <f t="shared" si="60"/>
        <v>0</v>
      </c>
      <c r="AR99" s="20">
        <f t="shared" si="60"/>
        <v>1303</v>
      </c>
      <c r="AS99" s="20">
        <f t="shared" si="60"/>
        <v>0</v>
      </c>
      <c r="AT99" s="20">
        <f t="shared" si="60"/>
        <v>0</v>
      </c>
      <c r="AU99" s="20">
        <f t="shared" si="60"/>
        <v>0</v>
      </c>
      <c r="AV99" s="20">
        <f t="shared" si="60"/>
        <v>0</v>
      </c>
      <c r="AW99" s="20">
        <f t="shared" si="60"/>
        <v>0</v>
      </c>
      <c r="AX99" s="20">
        <f t="shared" si="60"/>
        <v>0</v>
      </c>
      <c r="AY99" s="20">
        <f t="shared" si="60"/>
        <v>0</v>
      </c>
      <c r="AZ99" s="20">
        <f t="shared" si="60"/>
        <v>98</v>
      </c>
      <c r="BA99" s="20">
        <f t="shared" si="60"/>
        <v>240</v>
      </c>
      <c r="BB99" s="20">
        <f t="shared" si="60"/>
        <v>0</v>
      </c>
      <c r="BC99" s="20">
        <f t="shared" si="60"/>
        <v>475</v>
      </c>
      <c r="BD99" s="20">
        <f t="shared" si="60"/>
        <v>0</v>
      </c>
      <c r="BE99" s="20">
        <f t="shared" si="60"/>
        <v>0</v>
      </c>
      <c r="BF99" s="20">
        <f t="shared" si="60"/>
        <v>1194.5</v>
      </c>
      <c r="BG99" s="20">
        <f t="shared" si="60"/>
        <v>0</v>
      </c>
      <c r="BH99" s="20">
        <f t="shared" si="60"/>
        <v>28</v>
      </c>
      <c r="BI99" s="20">
        <f t="shared" si="60"/>
        <v>0</v>
      </c>
      <c r="BJ99" s="20">
        <f t="shared" si="60"/>
        <v>0</v>
      </c>
      <c r="BK99" s="20">
        <f t="shared" si="60"/>
        <v>11995</v>
      </c>
      <c r="BL99" s="20">
        <f t="shared" si="60"/>
        <v>0</v>
      </c>
      <c r="BM99" s="20">
        <f t="shared" si="60"/>
        <v>0</v>
      </c>
      <c r="BN99" s="20">
        <f t="shared" si="60"/>
        <v>0</v>
      </c>
      <c r="BO99" s="20">
        <f t="shared" ref="BO99:CM99" si="61">BO12</f>
        <v>0</v>
      </c>
      <c r="BP99" s="20">
        <f t="shared" si="61"/>
        <v>0</v>
      </c>
      <c r="BQ99" s="20">
        <f t="shared" si="61"/>
        <v>0</v>
      </c>
      <c r="BR99" s="20">
        <f t="shared" si="61"/>
        <v>0</v>
      </c>
      <c r="BS99" s="20">
        <f t="shared" si="61"/>
        <v>0</v>
      </c>
      <c r="BT99" s="20">
        <f t="shared" si="61"/>
        <v>0</v>
      </c>
      <c r="BU99" s="20">
        <f t="shared" si="61"/>
        <v>0</v>
      </c>
      <c r="BV99" s="20">
        <f t="shared" si="61"/>
        <v>0</v>
      </c>
      <c r="BW99" s="20">
        <f t="shared" si="61"/>
        <v>0</v>
      </c>
      <c r="BX99" s="20">
        <f t="shared" si="61"/>
        <v>0</v>
      </c>
      <c r="BY99" s="20">
        <f t="shared" si="61"/>
        <v>0</v>
      </c>
      <c r="BZ99" s="20">
        <f t="shared" si="61"/>
        <v>0</v>
      </c>
      <c r="CA99" s="20">
        <f t="shared" si="61"/>
        <v>0</v>
      </c>
      <c r="CB99" s="20">
        <f t="shared" si="61"/>
        <v>815.5</v>
      </c>
      <c r="CC99" s="20">
        <f t="shared" si="61"/>
        <v>0</v>
      </c>
      <c r="CD99" s="20">
        <f t="shared" si="61"/>
        <v>0</v>
      </c>
      <c r="CE99" s="20">
        <f t="shared" si="61"/>
        <v>0</v>
      </c>
      <c r="CF99" s="20">
        <f t="shared" si="61"/>
        <v>0</v>
      </c>
      <c r="CG99" s="20">
        <f t="shared" si="61"/>
        <v>0</v>
      </c>
      <c r="CH99" s="20">
        <f t="shared" si="61"/>
        <v>0</v>
      </c>
      <c r="CI99" s="20">
        <f t="shared" si="61"/>
        <v>0</v>
      </c>
      <c r="CJ99" s="20">
        <f t="shared" si="61"/>
        <v>0</v>
      </c>
      <c r="CK99" s="20">
        <f t="shared" si="61"/>
        <v>23.5</v>
      </c>
      <c r="CL99" s="20">
        <f t="shared" si="61"/>
        <v>5.5</v>
      </c>
      <c r="CM99" s="20">
        <f t="shared" si="61"/>
        <v>2</v>
      </c>
      <c r="CN99" s="20">
        <f>CN12+CN33</f>
        <v>662</v>
      </c>
      <c r="CO99" s="20">
        <f t="shared" ref="CO99:EZ99" si="62">CO12</f>
        <v>0</v>
      </c>
      <c r="CP99" s="20">
        <f t="shared" si="62"/>
        <v>0</v>
      </c>
      <c r="CQ99" s="20">
        <f t="shared" si="62"/>
        <v>0</v>
      </c>
      <c r="CR99" s="20">
        <f t="shared" si="62"/>
        <v>0</v>
      </c>
      <c r="CS99" s="20">
        <f t="shared" si="62"/>
        <v>0</v>
      </c>
      <c r="CT99" s="20">
        <f t="shared" si="62"/>
        <v>0</v>
      </c>
      <c r="CU99" s="20">
        <f t="shared" si="62"/>
        <v>396</v>
      </c>
      <c r="CV99" s="20">
        <f t="shared" si="62"/>
        <v>0</v>
      </c>
      <c r="CW99" s="20">
        <f t="shared" si="62"/>
        <v>0</v>
      </c>
      <c r="CX99" s="20">
        <f t="shared" si="62"/>
        <v>0</v>
      </c>
      <c r="CY99" s="20">
        <f t="shared" si="62"/>
        <v>0</v>
      </c>
      <c r="CZ99" s="20">
        <f t="shared" si="62"/>
        <v>0</v>
      </c>
      <c r="DA99" s="20">
        <f t="shared" si="62"/>
        <v>0</v>
      </c>
      <c r="DB99" s="20">
        <f t="shared" si="62"/>
        <v>0</v>
      </c>
      <c r="DC99" s="20">
        <f t="shared" si="62"/>
        <v>0</v>
      </c>
      <c r="DD99" s="20">
        <f t="shared" si="62"/>
        <v>0</v>
      </c>
      <c r="DE99" s="20">
        <f t="shared" si="62"/>
        <v>0</v>
      </c>
      <c r="DF99" s="20">
        <f t="shared" si="62"/>
        <v>0</v>
      </c>
      <c r="DG99" s="20">
        <f t="shared" si="62"/>
        <v>0</v>
      </c>
      <c r="DH99" s="20">
        <f t="shared" si="62"/>
        <v>0</v>
      </c>
      <c r="DI99" s="20">
        <f t="shared" si="62"/>
        <v>4</v>
      </c>
      <c r="DJ99" s="20">
        <f t="shared" si="62"/>
        <v>1</v>
      </c>
      <c r="DK99" s="20">
        <f t="shared" si="62"/>
        <v>1</v>
      </c>
      <c r="DL99" s="20">
        <f t="shared" si="62"/>
        <v>0</v>
      </c>
      <c r="DM99" s="20">
        <f t="shared" si="62"/>
        <v>0</v>
      </c>
      <c r="DN99" s="20">
        <f t="shared" si="62"/>
        <v>0</v>
      </c>
      <c r="DO99" s="20">
        <f t="shared" si="62"/>
        <v>0</v>
      </c>
      <c r="DP99" s="20">
        <f t="shared" si="62"/>
        <v>0</v>
      </c>
      <c r="DQ99" s="20">
        <f t="shared" si="62"/>
        <v>0</v>
      </c>
      <c r="DR99" s="20">
        <f t="shared" si="62"/>
        <v>0</v>
      </c>
      <c r="DS99" s="20">
        <f t="shared" si="62"/>
        <v>0</v>
      </c>
      <c r="DT99" s="20">
        <f t="shared" si="62"/>
        <v>0</v>
      </c>
      <c r="DU99" s="20">
        <f t="shared" si="62"/>
        <v>0</v>
      </c>
      <c r="DV99" s="20">
        <f t="shared" si="62"/>
        <v>0</v>
      </c>
      <c r="DW99" s="20">
        <f t="shared" si="62"/>
        <v>0</v>
      </c>
      <c r="DX99" s="20">
        <f t="shared" si="62"/>
        <v>0</v>
      </c>
      <c r="DY99" s="20">
        <f t="shared" si="62"/>
        <v>0</v>
      </c>
      <c r="DZ99" s="20">
        <f t="shared" si="62"/>
        <v>0</v>
      </c>
      <c r="EA99" s="20">
        <f t="shared" si="62"/>
        <v>0</v>
      </c>
      <c r="EB99" s="20">
        <f t="shared" si="62"/>
        <v>0</v>
      </c>
      <c r="EC99" s="20">
        <f t="shared" si="62"/>
        <v>0</v>
      </c>
      <c r="ED99" s="20">
        <f t="shared" si="62"/>
        <v>0</v>
      </c>
      <c r="EE99" s="20">
        <f t="shared" si="62"/>
        <v>0</v>
      </c>
      <c r="EF99" s="20">
        <f t="shared" si="62"/>
        <v>0</v>
      </c>
      <c r="EG99" s="20">
        <f t="shared" si="62"/>
        <v>0</v>
      </c>
      <c r="EH99" s="20">
        <f t="shared" si="62"/>
        <v>0</v>
      </c>
      <c r="EI99" s="20">
        <f t="shared" si="62"/>
        <v>0</v>
      </c>
      <c r="EJ99" s="20">
        <f t="shared" si="62"/>
        <v>207.5</v>
      </c>
      <c r="EK99" s="20">
        <f t="shared" si="62"/>
        <v>0</v>
      </c>
      <c r="EL99" s="20">
        <f t="shared" si="62"/>
        <v>0</v>
      </c>
      <c r="EM99" s="20">
        <f t="shared" si="62"/>
        <v>0</v>
      </c>
      <c r="EN99" s="20">
        <f t="shared" si="62"/>
        <v>43</v>
      </c>
      <c r="EO99" s="20">
        <f t="shared" si="62"/>
        <v>0</v>
      </c>
      <c r="EP99" s="20">
        <f t="shared" si="62"/>
        <v>0</v>
      </c>
      <c r="EQ99" s="20">
        <f t="shared" si="62"/>
        <v>0</v>
      </c>
      <c r="ER99" s="20">
        <f t="shared" si="62"/>
        <v>0</v>
      </c>
      <c r="ES99" s="20">
        <f t="shared" si="62"/>
        <v>0</v>
      </c>
      <c r="ET99" s="20">
        <f t="shared" si="62"/>
        <v>0</v>
      </c>
      <c r="EU99" s="20">
        <f t="shared" si="62"/>
        <v>0</v>
      </c>
      <c r="EV99" s="20">
        <f t="shared" si="62"/>
        <v>0</v>
      </c>
      <c r="EW99" s="20">
        <f t="shared" si="62"/>
        <v>0</v>
      </c>
      <c r="EX99" s="20">
        <f t="shared" si="62"/>
        <v>0</v>
      </c>
      <c r="EY99" s="20">
        <f t="shared" si="62"/>
        <v>450</v>
      </c>
      <c r="EZ99" s="20">
        <f t="shared" si="62"/>
        <v>0</v>
      </c>
      <c r="FA99" s="20">
        <f t="shared" ref="FA99:FX99" si="63">FA12</f>
        <v>0</v>
      </c>
      <c r="FB99" s="20">
        <f t="shared" si="63"/>
        <v>0</v>
      </c>
      <c r="FC99" s="20">
        <f t="shared" si="63"/>
        <v>0</v>
      </c>
      <c r="FD99" s="20">
        <f t="shared" si="63"/>
        <v>0</v>
      </c>
      <c r="FE99" s="20">
        <f t="shared" si="63"/>
        <v>0</v>
      </c>
      <c r="FF99" s="20">
        <f t="shared" si="63"/>
        <v>0</v>
      </c>
      <c r="FG99" s="20">
        <f t="shared" si="63"/>
        <v>0</v>
      </c>
      <c r="FH99" s="20">
        <f t="shared" si="63"/>
        <v>0</v>
      </c>
      <c r="FI99" s="20">
        <f t="shared" si="63"/>
        <v>0</v>
      </c>
      <c r="FJ99" s="20">
        <f t="shared" si="63"/>
        <v>0</v>
      </c>
      <c r="FK99" s="20">
        <f t="shared" si="63"/>
        <v>0</v>
      </c>
      <c r="FL99" s="20">
        <f t="shared" si="63"/>
        <v>0</v>
      </c>
      <c r="FM99" s="20">
        <f t="shared" si="63"/>
        <v>0</v>
      </c>
      <c r="FN99" s="20">
        <f t="shared" si="63"/>
        <v>254.5</v>
      </c>
      <c r="FO99" s="20">
        <f t="shared" si="63"/>
        <v>0</v>
      </c>
      <c r="FP99" s="20">
        <f t="shared" si="63"/>
        <v>0</v>
      </c>
      <c r="FQ99" s="20">
        <f t="shared" si="63"/>
        <v>0</v>
      </c>
      <c r="FR99" s="20">
        <f t="shared" si="63"/>
        <v>0</v>
      </c>
      <c r="FS99" s="20">
        <f t="shared" si="63"/>
        <v>0</v>
      </c>
      <c r="FT99" s="20">
        <f t="shared" si="63"/>
        <v>0</v>
      </c>
      <c r="FU99" s="20">
        <f t="shared" si="63"/>
        <v>0</v>
      </c>
      <c r="FV99" s="20">
        <f t="shared" si="63"/>
        <v>0</v>
      </c>
      <c r="FW99" s="20">
        <f t="shared" si="63"/>
        <v>0</v>
      </c>
      <c r="FX99" s="20">
        <f t="shared" si="63"/>
        <v>0</v>
      </c>
      <c r="FY99" s="30"/>
      <c r="FZ99" s="20">
        <f t="shared" si="50"/>
        <v>28923</v>
      </c>
      <c r="GA99" s="20"/>
      <c r="GB99" s="21"/>
      <c r="GC99" s="21"/>
      <c r="GD99" s="21"/>
      <c r="GE99" s="21"/>
      <c r="GF99" s="7"/>
      <c r="GG99" s="7"/>
      <c r="GH99" s="18"/>
      <c r="GI99" s="18"/>
      <c r="GJ99" s="18"/>
      <c r="GK99" s="18"/>
      <c r="GL99" s="18"/>
      <c r="GM99" s="18"/>
      <c r="GN99" s="23"/>
      <c r="GO99" s="23"/>
    </row>
    <row r="100" spans="1:256" x14ac:dyDescent="0.35">
      <c r="A100" s="6" t="s">
        <v>580</v>
      </c>
      <c r="B100" s="7" t="s">
        <v>581</v>
      </c>
      <c r="C100" s="20">
        <f t="shared" ref="C100:BN100" si="64">C33</f>
        <v>0</v>
      </c>
      <c r="D100" s="20">
        <f t="shared" si="64"/>
        <v>0</v>
      </c>
      <c r="E100" s="20">
        <f t="shared" si="64"/>
        <v>0</v>
      </c>
      <c r="F100" s="20">
        <f t="shared" si="64"/>
        <v>0</v>
      </c>
      <c r="G100" s="20">
        <f t="shared" si="64"/>
        <v>0</v>
      </c>
      <c r="H100" s="20">
        <f t="shared" si="64"/>
        <v>0</v>
      </c>
      <c r="I100" s="20">
        <f t="shared" si="64"/>
        <v>0</v>
      </c>
      <c r="J100" s="20">
        <f t="shared" si="64"/>
        <v>0</v>
      </c>
      <c r="K100" s="20">
        <f t="shared" si="64"/>
        <v>0</v>
      </c>
      <c r="L100" s="20">
        <f t="shared" si="64"/>
        <v>0</v>
      </c>
      <c r="M100" s="20">
        <f t="shared" si="64"/>
        <v>0</v>
      </c>
      <c r="N100" s="20">
        <f t="shared" si="64"/>
        <v>0</v>
      </c>
      <c r="O100" s="20">
        <f t="shared" si="64"/>
        <v>0</v>
      </c>
      <c r="P100" s="20">
        <f t="shared" si="64"/>
        <v>0</v>
      </c>
      <c r="Q100" s="20">
        <f t="shared" si="64"/>
        <v>0</v>
      </c>
      <c r="R100" s="20">
        <f t="shared" si="64"/>
        <v>0</v>
      </c>
      <c r="S100" s="20">
        <f t="shared" si="64"/>
        <v>0</v>
      </c>
      <c r="T100" s="20">
        <f t="shared" si="64"/>
        <v>0</v>
      </c>
      <c r="U100" s="20">
        <f t="shared" si="64"/>
        <v>0</v>
      </c>
      <c r="V100" s="20">
        <f t="shared" si="64"/>
        <v>0</v>
      </c>
      <c r="W100" s="20">
        <f t="shared" si="64"/>
        <v>0</v>
      </c>
      <c r="X100" s="20">
        <f t="shared" si="64"/>
        <v>0</v>
      </c>
      <c r="Y100" s="20">
        <f t="shared" si="64"/>
        <v>0</v>
      </c>
      <c r="Z100" s="20">
        <f t="shared" si="64"/>
        <v>0</v>
      </c>
      <c r="AA100" s="20">
        <f t="shared" si="64"/>
        <v>0</v>
      </c>
      <c r="AB100" s="20">
        <f t="shared" si="64"/>
        <v>0</v>
      </c>
      <c r="AC100" s="20">
        <f t="shared" si="64"/>
        <v>0</v>
      </c>
      <c r="AD100" s="20">
        <f t="shared" si="64"/>
        <v>0</v>
      </c>
      <c r="AE100" s="20">
        <f t="shared" si="64"/>
        <v>0</v>
      </c>
      <c r="AF100" s="20">
        <f t="shared" si="64"/>
        <v>0</v>
      </c>
      <c r="AG100" s="20">
        <f t="shared" si="64"/>
        <v>0</v>
      </c>
      <c r="AH100" s="20">
        <f t="shared" si="64"/>
        <v>0</v>
      </c>
      <c r="AI100" s="20">
        <f t="shared" si="64"/>
        <v>0</v>
      </c>
      <c r="AJ100" s="20">
        <f t="shared" si="64"/>
        <v>0</v>
      </c>
      <c r="AK100" s="20">
        <f t="shared" si="64"/>
        <v>0</v>
      </c>
      <c r="AL100" s="20">
        <f t="shared" si="64"/>
        <v>0</v>
      </c>
      <c r="AM100" s="20">
        <f t="shared" si="64"/>
        <v>0</v>
      </c>
      <c r="AN100" s="20">
        <f t="shared" si="64"/>
        <v>0</v>
      </c>
      <c r="AO100" s="20">
        <f t="shared" si="64"/>
        <v>0</v>
      </c>
      <c r="AP100" s="20">
        <f t="shared" si="64"/>
        <v>0</v>
      </c>
      <c r="AQ100" s="20">
        <f t="shared" si="64"/>
        <v>0</v>
      </c>
      <c r="AR100" s="20">
        <f t="shared" si="64"/>
        <v>0</v>
      </c>
      <c r="AS100" s="20">
        <f t="shared" si="64"/>
        <v>0</v>
      </c>
      <c r="AT100" s="20">
        <f t="shared" si="64"/>
        <v>0</v>
      </c>
      <c r="AU100" s="20">
        <f t="shared" si="64"/>
        <v>0</v>
      </c>
      <c r="AV100" s="20">
        <f t="shared" si="64"/>
        <v>0</v>
      </c>
      <c r="AW100" s="20">
        <f t="shared" si="64"/>
        <v>0</v>
      </c>
      <c r="AX100" s="20">
        <f t="shared" si="64"/>
        <v>0</v>
      </c>
      <c r="AY100" s="20">
        <f t="shared" si="64"/>
        <v>0</v>
      </c>
      <c r="AZ100" s="20">
        <f t="shared" si="64"/>
        <v>0</v>
      </c>
      <c r="BA100" s="20">
        <f t="shared" si="64"/>
        <v>0</v>
      </c>
      <c r="BB100" s="20">
        <f t="shared" si="64"/>
        <v>0</v>
      </c>
      <c r="BC100" s="20">
        <f t="shared" si="64"/>
        <v>0</v>
      </c>
      <c r="BD100" s="20">
        <f t="shared" si="64"/>
        <v>0</v>
      </c>
      <c r="BE100" s="20">
        <f t="shared" si="64"/>
        <v>0</v>
      </c>
      <c r="BF100" s="20">
        <f t="shared" si="64"/>
        <v>0</v>
      </c>
      <c r="BG100" s="20">
        <f t="shared" si="64"/>
        <v>0</v>
      </c>
      <c r="BH100" s="20">
        <f t="shared" si="64"/>
        <v>0</v>
      </c>
      <c r="BI100" s="20">
        <f t="shared" si="64"/>
        <v>0</v>
      </c>
      <c r="BJ100" s="20">
        <f t="shared" si="64"/>
        <v>0</v>
      </c>
      <c r="BK100" s="20">
        <f t="shared" si="64"/>
        <v>0</v>
      </c>
      <c r="BL100" s="20">
        <f t="shared" si="64"/>
        <v>0</v>
      </c>
      <c r="BM100" s="20">
        <f t="shared" si="64"/>
        <v>0</v>
      </c>
      <c r="BN100" s="20">
        <f t="shared" si="64"/>
        <v>0</v>
      </c>
      <c r="BO100" s="20">
        <f t="shared" ref="BO100:CM100" si="65">BO33</f>
        <v>0</v>
      </c>
      <c r="BP100" s="20">
        <f t="shared" si="65"/>
        <v>0</v>
      </c>
      <c r="BQ100" s="20">
        <f t="shared" si="65"/>
        <v>0</v>
      </c>
      <c r="BR100" s="20">
        <f t="shared" si="65"/>
        <v>0</v>
      </c>
      <c r="BS100" s="20">
        <f t="shared" si="65"/>
        <v>0</v>
      </c>
      <c r="BT100" s="20">
        <f t="shared" si="65"/>
        <v>0</v>
      </c>
      <c r="BU100" s="20">
        <f t="shared" si="65"/>
        <v>0</v>
      </c>
      <c r="BV100" s="20">
        <f t="shared" si="65"/>
        <v>0</v>
      </c>
      <c r="BW100" s="20">
        <f t="shared" si="65"/>
        <v>0</v>
      </c>
      <c r="BX100" s="20">
        <f t="shared" si="65"/>
        <v>0</v>
      </c>
      <c r="BY100" s="20">
        <f t="shared" si="65"/>
        <v>0</v>
      </c>
      <c r="BZ100" s="20">
        <f t="shared" si="65"/>
        <v>0</v>
      </c>
      <c r="CA100" s="20">
        <f t="shared" si="65"/>
        <v>0</v>
      </c>
      <c r="CB100" s="20">
        <f t="shared" si="65"/>
        <v>0</v>
      </c>
      <c r="CC100" s="20">
        <f t="shared" si="65"/>
        <v>0</v>
      </c>
      <c r="CD100" s="20">
        <f t="shared" si="65"/>
        <v>0</v>
      </c>
      <c r="CE100" s="20">
        <f t="shared" si="65"/>
        <v>0</v>
      </c>
      <c r="CF100" s="20">
        <f t="shared" si="65"/>
        <v>0</v>
      </c>
      <c r="CG100" s="20">
        <f t="shared" si="65"/>
        <v>0</v>
      </c>
      <c r="CH100" s="20">
        <f t="shared" si="65"/>
        <v>0</v>
      </c>
      <c r="CI100" s="20">
        <f t="shared" si="65"/>
        <v>0</v>
      </c>
      <c r="CJ100" s="20">
        <f t="shared" si="65"/>
        <v>0</v>
      </c>
      <c r="CK100" s="20">
        <f t="shared" si="65"/>
        <v>0</v>
      </c>
      <c r="CL100" s="20">
        <f t="shared" si="65"/>
        <v>0</v>
      </c>
      <c r="CM100" s="20">
        <f t="shared" si="65"/>
        <v>0</v>
      </c>
      <c r="CN100" s="20">
        <v>0</v>
      </c>
      <c r="CO100" s="20">
        <f t="shared" ref="CO100:EZ100" si="66">CO33</f>
        <v>0</v>
      </c>
      <c r="CP100" s="20">
        <f t="shared" si="66"/>
        <v>0</v>
      </c>
      <c r="CQ100" s="20">
        <f t="shared" si="66"/>
        <v>0</v>
      </c>
      <c r="CR100" s="20">
        <f t="shared" si="66"/>
        <v>0</v>
      </c>
      <c r="CS100" s="20">
        <f t="shared" si="66"/>
        <v>0</v>
      </c>
      <c r="CT100" s="20">
        <f t="shared" si="66"/>
        <v>0</v>
      </c>
      <c r="CU100" s="20">
        <f t="shared" si="66"/>
        <v>0</v>
      </c>
      <c r="CV100" s="20">
        <f t="shared" si="66"/>
        <v>0</v>
      </c>
      <c r="CW100" s="20">
        <f t="shared" si="66"/>
        <v>0</v>
      </c>
      <c r="CX100" s="20">
        <f t="shared" si="66"/>
        <v>0</v>
      </c>
      <c r="CY100" s="20">
        <f t="shared" si="66"/>
        <v>0</v>
      </c>
      <c r="CZ100" s="20">
        <f t="shared" si="66"/>
        <v>0</v>
      </c>
      <c r="DA100" s="20">
        <f t="shared" si="66"/>
        <v>0</v>
      </c>
      <c r="DB100" s="20">
        <f t="shared" si="66"/>
        <v>0</v>
      </c>
      <c r="DC100" s="20">
        <f t="shared" si="66"/>
        <v>0</v>
      </c>
      <c r="DD100" s="20">
        <f t="shared" si="66"/>
        <v>0</v>
      </c>
      <c r="DE100" s="20">
        <f t="shared" si="66"/>
        <v>0</v>
      </c>
      <c r="DF100" s="20">
        <f t="shared" si="66"/>
        <v>0</v>
      </c>
      <c r="DG100" s="20">
        <f t="shared" si="66"/>
        <v>0</v>
      </c>
      <c r="DH100" s="20">
        <f t="shared" si="66"/>
        <v>0</v>
      </c>
      <c r="DI100" s="20">
        <f t="shared" si="66"/>
        <v>0</v>
      </c>
      <c r="DJ100" s="20">
        <f t="shared" si="66"/>
        <v>0</v>
      </c>
      <c r="DK100" s="20">
        <f t="shared" si="66"/>
        <v>0</v>
      </c>
      <c r="DL100" s="20">
        <f t="shared" si="66"/>
        <v>0</v>
      </c>
      <c r="DM100" s="20">
        <f t="shared" si="66"/>
        <v>0</v>
      </c>
      <c r="DN100" s="20">
        <f t="shared" si="66"/>
        <v>0</v>
      </c>
      <c r="DO100" s="20">
        <f t="shared" si="66"/>
        <v>0</v>
      </c>
      <c r="DP100" s="20">
        <f t="shared" si="66"/>
        <v>0</v>
      </c>
      <c r="DQ100" s="20">
        <f t="shared" si="66"/>
        <v>0</v>
      </c>
      <c r="DR100" s="20">
        <f t="shared" si="66"/>
        <v>0</v>
      </c>
      <c r="DS100" s="20">
        <f t="shared" si="66"/>
        <v>0</v>
      </c>
      <c r="DT100" s="20">
        <f t="shared" si="66"/>
        <v>0</v>
      </c>
      <c r="DU100" s="20">
        <f t="shared" si="66"/>
        <v>0</v>
      </c>
      <c r="DV100" s="20">
        <f t="shared" si="66"/>
        <v>0</v>
      </c>
      <c r="DW100" s="20">
        <f t="shared" si="66"/>
        <v>0</v>
      </c>
      <c r="DX100" s="20">
        <f t="shared" si="66"/>
        <v>0</v>
      </c>
      <c r="DY100" s="20">
        <f t="shared" si="66"/>
        <v>0</v>
      </c>
      <c r="DZ100" s="20">
        <f t="shared" si="66"/>
        <v>0</v>
      </c>
      <c r="EA100" s="20">
        <f t="shared" si="66"/>
        <v>0</v>
      </c>
      <c r="EB100" s="20">
        <f t="shared" si="66"/>
        <v>0</v>
      </c>
      <c r="EC100" s="20">
        <f t="shared" si="66"/>
        <v>0</v>
      </c>
      <c r="ED100" s="20">
        <f t="shared" si="66"/>
        <v>0</v>
      </c>
      <c r="EE100" s="20">
        <f t="shared" si="66"/>
        <v>0</v>
      </c>
      <c r="EF100" s="20">
        <f t="shared" si="66"/>
        <v>0</v>
      </c>
      <c r="EG100" s="20">
        <f t="shared" si="66"/>
        <v>0</v>
      </c>
      <c r="EH100" s="20">
        <f t="shared" si="66"/>
        <v>0</v>
      </c>
      <c r="EI100" s="20">
        <f t="shared" si="66"/>
        <v>0</v>
      </c>
      <c r="EJ100" s="20">
        <f t="shared" si="66"/>
        <v>0</v>
      </c>
      <c r="EK100" s="20">
        <f t="shared" si="66"/>
        <v>0</v>
      </c>
      <c r="EL100" s="20">
        <f t="shared" si="66"/>
        <v>0</v>
      </c>
      <c r="EM100" s="20">
        <f t="shared" si="66"/>
        <v>0</v>
      </c>
      <c r="EN100" s="20">
        <f t="shared" si="66"/>
        <v>0</v>
      </c>
      <c r="EO100" s="20">
        <f t="shared" si="66"/>
        <v>0</v>
      </c>
      <c r="EP100" s="20">
        <f t="shared" si="66"/>
        <v>0</v>
      </c>
      <c r="EQ100" s="20">
        <f t="shared" si="66"/>
        <v>0</v>
      </c>
      <c r="ER100" s="20">
        <f t="shared" si="66"/>
        <v>0</v>
      </c>
      <c r="ES100" s="20">
        <f t="shared" si="66"/>
        <v>0</v>
      </c>
      <c r="ET100" s="20">
        <f t="shared" si="66"/>
        <v>0</v>
      </c>
      <c r="EU100" s="20">
        <f t="shared" si="66"/>
        <v>0</v>
      </c>
      <c r="EV100" s="20">
        <f t="shared" si="66"/>
        <v>0</v>
      </c>
      <c r="EW100" s="20">
        <f t="shared" si="66"/>
        <v>0</v>
      </c>
      <c r="EX100" s="20">
        <f t="shared" si="66"/>
        <v>0</v>
      </c>
      <c r="EY100" s="20">
        <f t="shared" si="66"/>
        <v>0</v>
      </c>
      <c r="EZ100" s="20">
        <f t="shared" si="66"/>
        <v>0</v>
      </c>
      <c r="FA100" s="20">
        <f t="shared" ref="FA100:FX100" si="67">FA33</f>
        <v>0</v>
      </c>
      <c r="FB100" s="20">
        <f t="shared" si="67"/>
        <v>0</v>
      </c>
      <c r="FC100" s="20">
        <f t="shared" si="67"/>
        <v>0</v>
      </c>
      <c r="FD100" s="20">
        <f t="shared" si="67"/>
        <v>0</v>
      </c>
      <c r="FE100" s="20">
        <f t="shared" si="67"/>
        <v>0</v>
      </c>
      <c r="FF100" s="20">
        <f t="shared" si="67"/>
        <v>0</v>
      </c>
      <c r="FG100" s="20">
        <f t="shared" si="67"/>
        <v>0</v>
      </c>
      <c r="FH100" s="20">
        <f t="shared" si="67"/>
        <v>0</v>
      </c>
      <c r="FI100" s="20">
        <f t="shared" si="67"/>
        <v>0</v>
      </c>
      <c r="FJ100" s="20">
        <f t="shared" si="67"/>
        <v>0</v>
      </c>
      <c r="FK100" s="20">
        <f t="shared" si="67"/>
        <v>0</v>
      </c>
      <c r="FL100" s="20">
        <f t="shared" si="67"/>
        <v>0</v>
      </c>
      <c r="FM100" s="20">
        <f t="shared" si="67"/>
        <v>0</v>
      </c>
      <c r="FN100" s="20">
        <f t="shared" si="67"/>
        <v>0</v>
      </c>
      <c r="FO100" s="20">
        <f t="shared" si="67"/>
        <v>0</v>
      </c>
      <c r="FP100" s="20">
        <f t="shared" si="67"/>
        <v>0</v>
      </c>
      <c r="FQ100" s="20">
        <f t="shared" si="67"/>
        <v>0</v>
      </c>
      <c r="FR100" s="20">
        <f t="shared" si="67"/>
        <v>0</v>
      </c>
      <c r="FS100" s="20">
        <f t="shared" si="67"/>
        <v>0</v>
      </c>
      <c r="FT100" s="20">
        <f t="shared" si="67"/>
        <v>0</v>
      </c>
      <c r="FU100" s="20">
        <f t="shared" si="67"/>
        <v>0</v>
      </c>
      <c r="FV100" s="20">
        <f t="shared" si="67"/>
        <v>0</v>
      </c>
      <c r="FW100" s="20">
        <f t="shared" si="67"/>
        <v>0</v>
      </c>
      <c r="FX100" s="20">
        <f t="shared" si="67"/>
        <v>0</v>
      </c>
      <c r="FY100" s="20"/>
      <c r="FZ100" s="20">
        <f t="shared" si="50"/>
        <v>0</v>
      </c>
      <c r="GA100" s="83"/>
      <c r="GB100" s="21"/>
      <c r="GC100" s="21"/>
      <c r="GD100" s="21"/>
      <c r="GE100" s="21"/>
      <c r="GF100" s="7"/>
      <c r="GG100" s="7"/>
      <c r="GH100" s="18"/>
      <c r="GI100" s="18"/>
      <c r="GJ100" s="18"/>
      <c r="GK100" s="18"/>
      <c r="GL100" s="18"/>
      <c r="GM100" s="18"/>
      <c r="GN100" s="23"/>
      <c r="GO100" s="23"/>
    </row>
    <row r="101" spans="1:256" x14ac:dyDescent="0.35">
      <c r="A101" s="6" t="s">
        <v>582</v>
      </c>
      <c r="B101" s="7" t="s">
        <v>583</v>
      </c>
      <c r="C101" s="30">
        <f>ROUND(SUM(C95:C100),1)</f>
        <v>6560.5</v>
      </c>
      <c r="D101" s="30">
        <f t="shared" ref="D101:BO101" si="68">ROUND(SUM(D95:D100),1)</f>
        <v>39369.699999999997</v>
      </c>
      <c r="E101" s="30">
        <f t="shared" si="68"/>
        <v>5859.8</v>
      </c>
      <c r="F101" s="30">
        <f t="shared" si="68"/>
        <v>24031.599999999999</v>
      </c>
      <c r="G101" s="30">
        <f t="shared" si="68"/>
        <v>1710</v>
      </c>
      <c r="H101" s="30">
        <f t="shared" si="68"/>
        <v>1106.3</v>
      </c>
      <c r="I101" s="30">
        <f t="shared" si="68"/>
        <v>8242.5</v>
      </c>
      <c r="J101" s="30">
        <f t="shared" si="68"/>
        <v>2103.8000000000002</v>
      </c>
      <c r="K101" s="30">
        <f t="shared" si="68"/>
        <v>253.3</v>
      </c>
      <c r="L101" s="30">
        <f t="shared" si="68"/>
        <v>2212.6999999999998</v>
      </c>
      <c r="M101" s="30">
        <f t="shared" si="68"/>
        <v>1013</v>
      </c>
      <c r="N101" s="30">
        <f t="shared" si="68"/>
        <v>51315.8</v>
      </c>
      <c r="O101" s="30">
        <f t="shared" si="68"/>
        <v>13256.4</v>
      </c>
      <c r="P101" s="30">
        <f t="shared" si="68"/>
        <v>316.5</v>
      </c>
      <c r="Q101" s="30">
        <f t="shared" si="68"/>
        <v>39169.4</v>
      </c>
      <c r="R101" s="30">
        <f t="shared" si="68"/>
        <v>6512.3</v>
      </c>
      <c r="S101" s="30">
        <f t="shared" si="68"/>
        <v>1616.8</v>
      </c>
      <c r="T101" s="30">
        <f t="shared" si="68"/>
        <v>161.5</v>
      </c>
      <c r="U101" s="30">
        <f t="shared" si="68"/>
        <v>57</v>
      </c>
      <c r="V101" s="30">
        <f t="shared" si="68"/>
        <v>257.60000000000002</v>
      </c>
      <c r="W101" s="30">
        <f t="shared" si="68"/>
        <v>134.5</v>
      </c>
      <c r="X101" s="30">
        <f t="shared" si="68"/>
        <v>50</v>
      </c>
      <c r="Y101" s="30">
        <f t="shared" si="68"/>
        <v>904</v>
      </c>
      <c r="Z101" s="30">
        <f t="shared" si="68"/>
        <v>231.8</v>
      </c>
      <c r="AA101" s="30">
        <f t="shared" si="68"/>
        <v>31048.6</v>
      </c>
      <c r="AB101" s="30">
        <f t="shared" si="68"/>
        <v>27465.200000000001</v>
      </c>
      <c r="AC101" s="30">
        <f t="shared" si="68"/>
        <v>921</v>
      </c>
      <c r="AD101" s="30">
        <f t="shared" si="68"/>
        <v>1430.1</v>
      </c>
      <c r="AE101" s="30">
        <f t="shared" si="68"/>
        <v>97</v>
      </c>
      <c r="AF101" s="30">
        <f t="shared" si="68"/>
        <v>168.4</v>
      </c>
      <c r="AG101" s="30">
        <f t="shared" si="68"/>
        <v>613.1</v>
      </c>
      <c r="AH101" s="30">
        <f t="shared" si="68"/>
        <v>974.9</v>
      </c>
      <c r="AI101" s="30">
        <f t="shared" si="68"/>
        <v>369.3</v>
      </c>
      <c r="AJ101" s="30">
        <f t="shared" si="68"/>
        <v>176</v>
      </c>
      <c r="AK101" s="30">
        <f t="shared" si="68"/>
        <v>171.8</v>
      </c>
      <c r="AL101" s="30">
        <f t="shared" si="68"/>
        <v>286</v>
      </c>
      <c r="AM101" s="30">
        <f t="shared" si="68"/>
        <v>370</v>
      </c>
      <c r="AN101" s="30">
        <f t="shared" si="68"/>
        <v>310.39999999999998</v>
      </c>
      <c r="AO101" s="30">
        <f t="shared" si="68"/>
        <v>4564.5</v>
      </c>
      <c r="AP101" s="30">
        <f t="shared" si="68"/>
        <v>85190.6</v>
      </c>
      <c r="AQ101" s="30">
        <f t="shared" si="68"/>
        <v>242.5</v>
      </c>
      <c r="AR101" s="30">
        <f>ROUND(SUM(AR95:AR100),2)</f>
        <v>62960.3</v>
      </c>
      <c r="AS101" s="30">
        <f t="shared" si="68"/>
        <v>6615</v>
      </c>
      <c r="AT101" s="30">
        <f t="shared" si="68"/>
        <v>2345.6</v>
      </c>
      <c r="AU101" s="30">
        <f t="shared" si="68"/>
        <v>272</v>
      </c>
      <c r="AV101" s="30">
        <f t="shared" si="68"/>
        <v>308.5</v>
      </c>
      <c r="AW101" s="30">
        <f t="shared" si="68"/>
        <v>255.5</v>
      </c>
      <c r="AX101" s="30">
        <f t="shared" si="68"/>
        <v>73</v>
      </c>
      <c r="AY101" s="30">
        <f t="shared" si="68"/>
        <v>418.3</v>
      </c>
      <c r="AZ101" s="30">
        <f t="shared" si="68"/>
        <v>12362.6</v>
      </c>
      <c r="BA101" s="30">
        <f t="shared" si="68"/>
        <v>9153.1</v>
      </c>
      <c r="BB101" s="30">
        <f t="shared" si="68"/>
        <v>7649.6</v>
      </c>
      <c r="BC101" s="30">
        <f t="shared" si="68"/>
        <v>24980</v>
      </c>
      <c r="BD101" s="30">
        <f t="shared" si="68"/>
        <v>3617.5</v>
      </c>
      <c r="BE101" s="30">
        <f t="shared" si="68"/>
        <v>1242.8</v>
      </c>
      <c r="BF101" s="30">
        <f t="shared" si="68"/>
        <v>25638.6</v>
      </c>
      <c r="BG101" s="30">
        <f t="shared" si="68"/>
        <v>921.6</v>
      </c>
      <c r="BH101" s="30">
        <f t="shared" si="68"/>
        <v>598.29999999999995</v>
      </c>
      <c r="BI101" s="30">
        <f t="shared" si="68"/>
        <v>258.2</v>
      </c>
      <c r="BJ101" s="30">
        <f t="shared" si="68"/>
        <v>6300.1</v>
      </c>
      <c r="BK101" s="30">
        <f t="shared" si="68"/>
        <v>33191.699999999997</v>
      </c>
      <c r="BL101" s="30">
        <f t="shared" si="68"/>
        <v>97.9</v>
      </c>
      <c r="BM101" s="30">
        <f t="shared" si="68"/>
        <v>366.5</v>
      </c>
      <c r="BN101" s="30">
        <f t="shared" si="68"/>
        <v>3231.5</v>
      </c>
      <c r="BO101" s="30">
        <f t="shared" si="68"/>
        <v>1280.4000000000001</v>
      </c>
      <c r="BP101" s="30">
        <f t="shared" ref="BP101:EA101" si="69">ROUND(SUM(BP95:BP100),1)</f>
        <v>168.4</v>
      </c>
      <c r="BQ101" s="30">
        <f t="shared" si="69"/>
        <v>5904.9</v>
      </c>
      <c r="BR101" s="30">
        <f t="shared" si="69"/>
        <v>4493</v>
      </c>
      <c r="BS101" s="30">
        <f t="shared" si="69"/>
        <v>1151.0999999999999</v>
      </c>
      <c r="BT101" s="30">
        <f t="shared" si="69"/>
        <v>384.5</v>
      </c>
      <c r="BU101" s="30">
        <f t="shared" si="69"/>
        <v>398.2</v>
      </c>
      <c r="BV101" s="30">
        <f t="shared" si="69"/>
        <v>1247.5</v>
      </c>
      <c r="BW101" s="30">
        <f t="shared" si="69"/>
        <v>2017</v>
      </c>
      <c r="BX101" s="30">
        <f t="shared" si="69"/>
        <v>68.900000000000006</v>
      </c>
      <c r="BY101" s="30">
        <f t="shared" si="69"/>
        <v>452.2</v>
      </c>
      <c r="BZ101" s="30">
        <f t="shared" si="69"/>
        <v>224</v>
      </c>
      <c r="CA101" s="30">
        <f t="shared" si="69"/>
        <v>147.4</v>
      </c>
      <c r="CB101" s="30">
        <f t="shared" si="69"/>
        <v>75111.3</v>
      </c>
      <c r="CC101" s="30">
        <f t="shared" si="69"/>
        <v>191</v>
      </c>
      <c r="CD101" s="30">
        <f t="shared" si="69"/>
        <v>151.30000000000001</v>
      </c>
      <c r="CE101" s="30">
        <f t="shared" si="69"/>
        <v>158.5</v>
      </c>
      <c r="CF101" s="30">
        <f t="shared" si="69"/>
        <v>119.9</v>
      </c>
      <c r="CG101" s="30">
        <f t="shared" si="69"/>
        <v>202.1</v>
      </c>
      <c r="CH101" s="30">
        <f t="shared" si="69"/>
        <v>98.7</v>
      </c>
      <c r="CI101" s="30">
        <f t="shared" si="69"/>
        <v>689.5</v>
      </c>
      <c r="CJ101" s="30">
        <f t="shared" si="69"/>
        <v>895.6</v>
      </c>
      <c r="CK101" s="30">
        <f t="shared" si="69"/>
        <v>4950.8999999999996</v>
      </c>
      <c r="CL101" s="30">
        <f t="shared" si="69"/>
        <v>1271.9000000000001</v>
      </c>
      <c r="CM101" s="30">
        <f t="shared" si="69"/>
        <v>695.3</v>
      </c>
      <c r="CN101" s="30">
        <f t="shared" si="69"/>
        <v>32349.9</v>
      </c>
      <c r="CO101" s="30">
        <f t="shared" si="69"/>
        <v>14561.6</v>
      </c>
      <c r="CP101" s="30">
        <f t="shared" si="69"/>
        <v>965.4</v>
      </c>
      <c r="CQ101" s="30">
        <f t="shared" si="69"/>
        <v>776.6</v>
      </c>
      <c r="CR101" s="30">
        <f t="shared" si="69"/>
        <v>222.7</v>
      </c>
      <c r="CS101" s="30">
        <f t="shared" si="69"/>
        <v>300.2</v>
      </c>
      <c r="CT101" s="30">
        <f t="shared" si="69"/>
        <v>115</v>
      </c>
      <c r="CU101" s="30">
        <f t="shared" si="69"/>
        <v>471.8</v>
      </c>
      <c r="CV101" s="30">
        <f t="shared" si="69"/>
        <v>50</v>
      </c>
      <c r="CW101" s="30">
        <f t="shared" si="69"/>
        <v>204.5</v>
      </c>
      <c r="CX101" s="30">
        <f t="shared" si="69"/>
        <v>462.8</v>
      </c>
      <c r="CY101" s="30">
        <f t="shared" si="69"/>
        <v>50</v>
      </c>
      <c r="CZ101" s="30">
        <f t="shared" si="69"/>
        <v>1847.9</v>
      </c>
      <c r="DA101" s="30">
        <f t="shared" si="69"/>
        <v>200.7</v>
      </c>
      <c r="DB101" s="30">
        <f t="shared" si="69"/>
        <v>318.3</v>
      </c>
      <c r="DC101" s="30">
        <f t="shared" si="69"/>
        <v>183</v>
      </c>
      <c r="DD101" s="30">
        <f t="shared" si="69"/>
        <v>170</v>
      </c>
      <c r="DE101" s="30">
        <f t="shared" si="69"/>
        <v>296.5</v>
      </c>
      <c r="DF101" s="30">
        <f t="shared" si="69"/>
        <v>21252.2</v>
      </c>
      <c r="DG101" s="30">
        <f t="shared" si="69"/>
        <v>93.5</v>
      </c>
      <c r="DH101" s="30">
        <f t="shared" si="69"/>
        <v>1846.6</v>
      </c>
      <c r="DI101" s="30">
        <f t="shared" si="69"/>
        <v>2479.4</v>
      </c>
      <c r="DJ101" s="30">
        <f t="shared" si="69"/>
        <v>629.79999999999995</v>
      </c>
      <c r="DK101" s="30">
        <f t="shared" si="69"/>
        <v>481.3</v>
      </c>
      <c r="DL101" s="30">
        <f t="shared" si="69"/>
        <v>5718</v>
      </c>
      <c r="DM101" s="30">
        <f t="shared" si="69"/>
        <v>232.8</v>
      </c>
      <c r="DN101" s="30">
        <f t="shared" si="69"/>
        <v>1290.5999999999999</v>
      </c>
      <c r="DO101" s="30">
        <f t="shared" si="69"/>
        <v>3255.5</v>
      </c>
      <c r="DP101" s="30">
        <f t="shared" si="69"/>
        <v>200.3</v>
      </c>
      <c r="DQ101" s="30">
        <f t="shared" si="69"/>
        <v>844</v>
      </c>
      <c r="DR101" s="30">
        <f t="shared" si="69"/>
        <v>1338.9</v>
      </c>
      <c r="DS101" s="30">
        <f t="shared" si="69"/>
        <v>634</v>
      </c>
      <c r="DT101" s="30">
        <f t="shared" si="69"/>
        <v>177.3</v>
      </c>
      <c r="DU101" s="30">
        <f t="shared" si="69"/>
        <v>356.1</v>
      </c>
      <c r="DV101" s="30">
        <f t="shared" si="69"/>
        <v>210.5</v>
      </c>
      <c r="DW101" s="30">
        <f t="shared" si="69"/>
        <v>305.60000000000002</v>
      </c>
      <c r="DX101" s="30">
        <f t="shared" si="69"/>
        <v>166.6</v>
      </c>
      <c r="DY101" s="30">
        <f t="shared" si="69"/>
        <v>304</v>
      </c>
      <c r="DZ101" s="30">
        <f t="shared" si="69"/>
        <v>707</v>
      </c>
      <c r="EA101" s="30">
        <f t="shared" si="69"/>
        <v>526.70000000000005</v>
      </c>
      <c r="EB101" s="30">
        <f t="shared" ref="EB101:FX101" si="70">ROUND(SUM(EB95:EB100),1)</f>
        <v>553.4</v>
      </c>
      <c r="EC101" s="30">
        <f t="shared" si="70"/>
        <v>294.10000000000002</v>
      </c>
      <c r="ED101" s="30">
        <f t="shared" si="70"/>
        <v>1569.3</v>
      </c>
      <c r="EE101" s="30">
        <f t="shared" si="70"/>
        <v>194</v>
      </c>
      <c r="EF101" s="30">
        <f t="shared" si="70"/>
        <v>1393.5</v>
      </c>
      <c r="EG101" s="30">
        <f t="shared" si="70"/>
        <v>257</v>
      </c>
      <c r="EH101" s="30">
        <f t="shared" si="70"/>
        <v>248.5</v>
      </c>
      <c r="EI101" s="30">
        <f t="shared" si="70"/>
        <v>14163.3</v>
      </c>
      <c r="EJ101" s="30">
        <f t="shared" si="70"/>
        <v>10269.799999999999</v>
      </c>
      <c r="EK101" s="30">
        <f t="shared" si="70"/>
        <v>670</v>
      </c>
      <c r="EL101" s="30">
        <f t="shared" si="70"/>
        <v>462.5</v>
      </c>
      <c r="EM101" s="30">
        <f t="shared" si="70"/>
        <v>384.6</v>
      </c>
      <c r="EN101" s="30">
        <f t="shared" si="70"/>
        <v>966.5</v>
      </c>
      <c r="EO101" s="30">
        <f t="shared" si="70"/>
        <v>314.39999999999998</v>
      </c>
      <c r="EP101" s="30">
        <f t="shared" si="70"/>
        <v>419.8</v>
      </c>
      <c r="EQ101" s="30">
        <f t="shared" si="70"/>
        <v>2661.2</v>
      </c>
      <c r="ER101" s="30">
        <f t="shared" si="70"/>
        <v>310</v>
      </c>
      <c r="ES101" s="30">
        <f t="shared" si="70"/>
        <v>164.9</v>
      </c>
      <c r="ET101" s="30">
        <f t="shared" si="70"/>
        <v>193.5</v>
      </c>
      <c r="EU101" s="30">
        <f t="shared" si="70"/>
        <v>578.6</v>
      </c>
      <c r="EV101" s="30">
        <f t="shared" si="70"/>
        <v>78.2</v>
      </c>
      <c r="EW101" s="30">
        <f t="shared" si="70"/>
        <v>844.6</v>
      </c>
      <c r="EX101" s="30">
        <f t="shared" si="70"/>
        <v>170</v>
      </c>
      <c r="EY101" s="30">
        <f t="shared" si="70"/>
        <v>661.3</v>
      </c>
      <c r="EZ101" s="30">
        <f t="shared" si="70"/>
        <v>130</v>
      </c>
      <c r="FA101" s="30">
        <f t="shared" si="70"/>
        <v>3438.3</v>
      </c>
      <c r="FB101" s="30">
        <f t="shared" si="70"/>
        <v>295.7</v>
      </c>
      <c r="FC101" s="30">
        <f t="shared" si="70"/>
        <v>1958.8</v>
      </c>
      <c r="FD101" s="30">
        <f t="shared" si="70"/>
        <v>403.7</v>
      </c>
      <c r="FE101" s="30">
        <f t="shared" si="70"/>
        <v>82.4</v>
      </c>
      <c r="FF101" s="30">
        <f t="shared" si="70"/>
        <v>192.1</v>
      </c>
      <c r="FG101" s="30">
        <f t="shared" si="70"/>
        <v>125.8</v>
      </c>
      <c r="FH101" s="30">
        <f t="shared" si="70"/>
        <v>71</v>
      </c>
      <c r="FI101" s="30">
        <f t="shared" si="70"/>
        <v>1732.8</v>
      </c>
      <c r="FJ101" s="30">
        <f t="shared" si="70"/>
        <v>2013</v>
      </c>
      <c r="FK101" s="30">
        <f t="shared" si="70"/>
        <v>2543.1999999999998</v>
      </c>
      <c r="FL101" s="30">
        <f t="shared" si="70"/>
        <v>8456.4</v>
      </c>
      <c r="FM101" s="30">
        <f t="shared" si="70"/>
        <v>3910.5</v>
      </c>
      <c r="FN101" s="30">
        <f t="shared" si="70"/>
        <v>22377.3</v>
      </c>
      <c r="FO101" s="30">
        <f t="shared" si="70"/>
        <v>1113.2</v>
      </c>
      <c r="FP101" s="30">
        <f t="shared" si="70"/>
        <v>2307.5</v>
      </c>
      <c r="FQ101" s="30">
        <f t="shared" si="70"/>
        <v>985.5</v>
      </c>
      <c r="FR101" s="30">
        <f t="shared" si="70"/>
        <v>169.5</v>
      </c>
      <c r="FS101" s="30">
        <f t="shared" si="70"/>
        <v>177.5</v>
      </c>
      <c r="FT101" s="30">
        <f t="shared" si="70"/>
        <v>57.1</v>
      </c>
      <c r="FU101" s="30">
        <f t="shared" si="70"/>
        <v>808.9</v>
      </c>
      <c r="FV101" s="30">
        <f t="shared" si="70"/>
        <v>695.8</v>
      </c>
      <c r="FW101" s="30">
        <f t="shared" si="70"/>
        <v>159.6</v>
      </c>
      <c r="FX101" s="30">
        <f t="shared" si="70"/>
        <v>65</v>
      </c>
      <c r="FY101" s="20"/>
      <c r="FZ101" s="84">
        <f>SUM(C101:FX101)</f>
        <v>854869.10000000021</v>
      </c>
      <c r="GA101" s="85">
        <v>850300.4</v>
      </c>
      <c r="GB101" s="21">
        <f>FZ101-GA101</f>
        <v>4568.7000000001863</v>
      </c>
      <c r="GC101" s="21"/>
      <c r="GD101" s="21"/>
      <c r="GE101" s="21"/>
      <c r="GF101" s="7"/>
      <c r="GG101" s="7"/>
      <c r="GH101" s="18"/>
      <c r="GI101" s="18"/>
      <c r="GJ101" s="18"/>
      <c r="GK101" s="18"/>
      <c r="GL101" s="18"/>
      <c r="GM101" s="18"/>
      <c r="GN101" s="23"/>
      <c r="GO101" s="23"/>
    </row>
    <row r="102" spans="1:256" x14ac:dyDescent="0.35">
      <c r="A102" s="6" t="s">
        <v>584</v>
      </c>
      <c r="B102" s="44" t="s">
        <v>585</v>
      </c>
      <c r="C102" s="21">
        <f t="shared" ref="C102:BN102" si="71">C101-C103</f>
        <v>6560.5</v>
      </c>
      <c r="D102" s="21">
        <f t="shared" si="71"/>
        <v>34673.799999999996</v>
      </c>
      <c r="E102" s="21">
        <f t="shared" si="71"/>
        <v>5272.1</v>
      </c>
      <c r="F102" s="21">
        <f t="shared" si="71"/>
        <v>23095.5</v>
      </c>
      <c r="G102" s="21">
        <f t="shared" si="71"/>
        <v>1710</v>
      </c>
      <c r="H102" s="21">
        <f t="shared" si="71"/>
        <v>1106.3</v>
      </c>
      <c r="I102" s="21">
        <f t="shared" si="71"/>
        <v>7492.3</v>
      </c>
      <c r="J102" s="21">
        <f t="shared" si="71"/>
        <v>2103.8000000000002</v>
      </c>
      <c r="K102" s="21">
        <f t="shared" si="71"/>
        <v>253.3</v>
      </c>
      <c r="L102" s="21">
        <f t="shared" si="71"/>
        <v>2212.6999999999998</v>
      </c>
      <c r="M102" s="21">
        <f t="shared" si="71"/>
        <v>1013</v>
      </c>
      <c r="N102" s="21">
        <f t="shared" si="71"/>
        <v>51225.8</v>
      </c>
      <c r="O102" s="21">
        <f t="shared" si="71"/>
        <v>13256.4</v>
      </c>
      <c r="P102" s="21">
        <f t="shared" si="71"/>
        <v>316.5</v>
      </c>
      <c r="Q102" s="21">
        <f t="shared" si="71"/>
        <v>37229.1</v>
      </c>
      <c r="R102" s="21">
        <f t="shared" si="71"/>
        <v>6512.3</v>
      </c>
      <c r="S102" s="21">
        <f t="shared" si="71"/>
        <v>1616.8</v>
      </c>
      <c r="T102" s="21">
        <f t="shared" si="71"/>
        <v>161.5</v>
      </c>
      <c r="U102" s="21">
        <f t="shared" si="71"/>
        <v>57</v>
      </c>
      <c r="V102" s="21">
        <f t="shared" si="71"/>
        <v>257.60000000000002</v>
      </c>
      <c r="W102" s="21">
        <f t="shared" si="71"/>
        <v>134.5</v>
      </c>
      <c r="X102" s="21">
        <f t="shared" si="71"/>
        <v>50</v>
      </c>
      <c r="Y102" s="21">
        <f t="shared" si="71"/>
        <v>904</v>
      </c>
      <c r="Z102" s="21">
        <f t="shared" si="71"/>
        <v>231.8</v>
      </c>
      <c r="AA102" s="21">
        <f t="shared" si="71"/>
        <v>31048.6</v>
      </c>
      <c r="AB102" s="21">
        <f t="shared" si="71"/>
        <v>27465.200000000001</v>
      </c>
      <c r="AC102" s="21">
        <f t="shared" si="71"/>
        <v>921</v>
      </c>
      <c r="AD102" s="21">
        <f t="shared" si="71"/>
        <v>1276.0999999999999</v>
      </c>
      <c r="AE102" s="21">
        <f t="shared" si="71"/>
        <v>97</v>
      </c>
      <c r="AF102" s="21">
        <f t="shared" si="71"/>
        <v>168.4</v>
      </c>
      <c r="AG102" s="21">
        <f t="shared" si="71"/>
        <v>613.1</v>
      </c>
      <c r="AH102" s="21">
        <f t="shared" si="71"/>
        <v>974.9</v>
      </c>
      <c r="AI102" s="21">
        <f t="shared" si="71"/>
        <v>369.3</v>
      </c>
      <c r="AJ102" s="21">
        <f t="shared" si="71"/>
        <v>176</v>
      </c>
      <c r="AK102" s="21">
        <f t="shared" si="71"/>
        <v>171.8</v>
      </c>
      <c r="AL102" s="21">
        <f t="shared" si="71"/>
        <v>286</v>
      </c>
      <c r="AM102" s="21">
        <f t="shared" si="71"/>
        <v>370</v>
      </c>
      <c r="AN102" s="21">
        <f t="shared" si="71"/>
        <v>310.39999999999998</v>
      </c>
      <c r="AO102" s="21">
        <f t="shared" si="71"/>
        <v>4564.5</v>
      </c>
      <c r="AP102" s="21">
        <f t="shared" si="71"/>
        <v>85190.6</v>
      </c>
      <c r="AQ102" s="21">
        <f t="shared" si="71"/>
        <v>242.5</v>
      </c>
      <c r="AR102" s="21">
        <f t="shared" si="71"/>
        <v>60852.76</v>
      </c>
      <c r="AS102" s="21">
        <f t="shared" si="71"/>
        <v>6313</v>
      </c>
      <c r="AT102" s="21">
        <f t="shared" si="71"/>
        <v>2345.6</v>
      </c>
      <c r="AU102" s="21">
        <f t="shared" si="71"/>
        <v>272</v>
      </c>
      <c r="AV102" s="21">
        <f t="shared" si="71"/>
        <v>308.5</v>
      </c>
      <c r="AW102" s="21">
        <f t="shared" si="71"/>
        <v>255.5</v>
      </c>
      <c r="AX102" s="21">
        <f t="shared" si="71"/>
        <v>73</v>
      </c>
      <c r="AY102" s="21">
        <f t="shared" si="71"/>
        <v>418.3</v>
      </c>
      <c r="AZ102" s="21">
        <f t="shared" si="71"/>
        <v>12362.6</v>
      </c>
      <c r="BA102" s="21">
        <f t="shared" si="71"/>
        <v>9153.1</v>
      </c>
      <c r="BB102" s="21">
        <f t="shared" si="71"/>
        <v>7649.6</v>
      </c>
      <c r="BC102" s="21">
        <f t="shared" si="71"/>
        <v>22009.7</v>
      </c>
      <c r="BD102" s="21">
        <f t="shared" si="71"/>
        <v>3617.5</v>
      </c>
      <c r="BE102" s="21">
        <f t="shared" si="71"/>
        <v>1242.8</v>
      </c>
      <c r="BF102" s="21">
        <f t="shared" si="71"/>
        <v>25638.6</v>
      </c>
      <c r="BG102" s="21">
        <f t="shared" si="71"/>
        <v>921.6</v>
      </c>
      <c r="BH102" s="21">
        <f t="shared" si="71"/>
        <v>598.29999999999995</v>
      </c>
      <c r="BI102" s="21">
        <f t="shared" si="71"/>
        <v>258.2</v>
      </c>
      <c r="BJ102" s="21">
        <f t="shared" si="71"/>
        <v>6300.1</v>
      </c>
      <c r="BK102" s="21">
        <f t="shared" si="71"/>
        <v>33191.699999999997</v>
      </c>
      <c r="BL102" s="21">
        <f t="shared" si="71"/>
        <v>97.9</v>
      </c>
      <c r="BM102" s="21">
        <f t="shared" si="71"/>
        <v>366.5</v>
      </c>
      <c r="BN102" s="21">
        <f t="shared" si="71"/>
        <v>3231.5</v>
      </c>
      <c r="BO102" s="21">
        <f t="shared" ref="BO102:DZ102" si="72">BO101-BO103</f>
        <v>1280.4000000000001</v>
      </c>
      <c r="BP102" s="21">
        <f t="shared" si="72"/>
        <v>168.4</v>
      </c>
      <c r="BQ102" s="21">
        <f t="shared" si="72"/>
        <v>5652.2999999999993</v>
      </c>
      <c r="BR102" s="21">
        <f t="shared" si="72"/>
        <v>4493</v>
      </c>
      <c r="BS102" s="21">
        <f t="shared" si="72"/>
        <v>1151.0999999999999</v>
      </c>
      <c r="BT102" s="21">
        <f t="shared" si="72"/>
        <v>384.5</v>
      </c>
      <c r="BU102" s="21">
        <f t="shared" si="72"/>
        <v>398.2</v>
      </c>
      <c r="BV102" s="21">
        <f t="shared" si="72"/>
        <v>1247.5</v>
      </c>
      <c r="BW102" s="21">
        <f t="shared" si="72"/>
        <v>2017</v>
      </c>
      <c r="BX102" s="21">
        <f t="shared" si="72"/>
        <v>68.900000000000006</v>
      </c>
      <c r="BY102" s="21">
        <f t="shared" si="72"/>
        <v>452.2</v>
      </c>
      <c r="BZ102" s="21">
        <f t="shared" si="72"/>
        <v>224</v>
      </c>
      <c r="CA102" s="21">
        <f t="shared" si="72"/>
        <v>147.4</v>
      </c>
      <c r="CB102" s="21">
        <f t="shared" si="72"/>
        <v>74276.180000000008</v>
      </c>
      <c r="CC102" s="21">
        <f t="shared" si="72"/>
        <v>191</v>
      </c>
      <c r="CD102" s="21">
        <f t="shared" si="72"/>
        <v>151.30000000000001</v>
      </c>
      <c r="CE102" s="21">
        <f t="shared" si="72"/>
        <v>158.5</v>
      </c>
      <c r="CF102" s="21">
        <f t="shared" si="72"/>
        <v>119.9</v>
      </c>
      <c r="CG102" s="21">
        <f t="shared" si="72"/>
        <v>202.1</v>
      </c>
      <c r="CH102" s="21">
        <f t="shared" si="72"/>
        <v>98.7</v>
      </c>
      <c r="CI102" s="21">
        <f t="shared" si="72"/>
        <v>689.5</v>
      </c>
      <c r="CJ102" s="21">
        <f t="shared" si="72"/>
        <v>895.6</v>
      </c>
      <c r="CK102" s="21">
        <f t="shared" si="72"/>
        <v>4368.4599999999991</v>
      </c>
      <c r="CL102" s="21">
        <f t="shared" si="72"/>
        <v>1271.9000000000001</v>
      </c>
      <c r="CM102" s="21">
        <f t="shared" si="72"/>
        <v>695.3</v>
      </c>
      <c r="CN102" s="21">
        <f t="shared" si="72"/>
        <v>29396.660000000003</v>
      </c>
      <c r="CO102" s="21">
        <f t="shared" si="72"/>
        <v>14561.6</v>
      </c>
      <c r="CP102" s="21">
        <f t="shared" si="72"/>
        <v>965.4</v>
      </c>
      <c r="CQ102" s="21">
        <f t="shared" si="72"/>
        <v>776.6</v>
      </c>
      <c r="CR102" s="21">
        <f t="shared" si="72"/>
        <v>222.7</v>
      </c>
      <c r="CS102" s="21">
        <f t="shared" si="72"/>
        <v>300.2</v>
      </c>
      <c r="CT102" s="21">
        <f t="shared" si="72"/>
        <v>115</v>
      </c>
      <c r="CU102" s="21">
        <f t="shared" si="72"/>
        <v>471.8</v>
      </c>
      <c r="CV102" s="21">
        <f t="shared" si="72"/>
        <v>50</v>
      </c>
      <c r="CW102" s="21">
        <f t="shared" si="72"/>
        <v>204.5</v>
      </c>
      <c r="CX102" s="21">
        <f t="shared" si="72"/>
        <v>462.8</v>
      </c>
      <c r="CY102" s="21">
        <f t="shared" si="72"/>
        <v>50</v>
      </c>
      <c r="CZ102" s="21">
        <f t="shared" si="72"/>
        <v>1847.9</v>
      </c>
      <c r="DA102" s="21">
        <f t="shared" si="72"/>
        <v>200.7</v>
      </c>
      <c r="DB102" s="21">
        <f t="shared" si="72"/>
        <v>318.3</v>
      </c>
      <c r="DC102" s="21">
        <f t="shared" si="72"/>
        <v>183</v>
      </c>
      <c r="DD102" s="21">
        <f t="shared" si="72"/>
        <v>170</v>
      </c>
      <c r="DE102" s="21">
        <f t="shared" si="72"/>
        <v>296.5</v>
      </c>
      <c r="DF102" s="21">
        <f t="shared" si="72"/>
        <v>19849.560000000001</v>
      </c>
      <c r="DG102" s="21">
        <f t="shared" si="72"/>
        <v>93.5</v>
      </c>
      <c r="DH102" s="21">
        <f t="shared" si="72"/>
        <v>1846.6</v>
      </c>
      <c r="DI102" s="21">
        <f t="shared" si="72"/>
        <v>2418.4</v>
      </c>
      <c r="DJ102" s="21">
        <f t="shared" si="72"/>
        <v>629.79999999999995</v>
      </c>
      <c r="DK102" s="21">
        <f t="shared" si="72"/>
        <v>481.3</v>
      </c>
      <c r="DL102" s="21">
        <f t="shared" si="72"/>
        <v>5718</v>
      </c>
      <c r="DM102" s="21">
        <f t="shared" si="72"/>
        <v>232.8</v>
      </c>
      <c r="DN102" s="21">
        <f t="shared" si="72"/>
        <v>1290.5999999999999</v>
      </c>
      <c r="DO102" s="21">
        <f t="shared" si="72"/>
        <v>3255.5</v>
      </c>
      <c r="DP102" s="21">
        <f t="shared" si="72"/>
        <v>200.3</v>
      </c>
      <c r="DQ102" s="21">
        <f t="shared" si="72"/>
        <v>844</v>
      </c>
      <c r="DR102" s="21">
        <f t="shared" si="72"/>
        <v>1338.9</v>
      </c>
      <c r="DS102" s="21">
        <f t="shared" si="72"/>
        <v>634</v>
      </c>
      <c r="DT102" s="21">
        <f t="shared" si="72"/>
        <v>177.3</v>
      </c>
      <c r="DU102" s="21">
        <f t="shared" si="72"/>
        <v>356.1</v>
      </c>
      <c r="DV102" s="21">
        <f t="shared" si="72"/>
        <v>210.5</v>
      </c>
      <c r="DW102" s="21">
        <f t="shared" si="72"/>
        <v>305.60000000000002</v>
      </c>
      <c r="DX102" s="21">
        <f t="shared" si="72"/>
        <v>166.6</v>
      </c>
      <c r="DY102" s="21">
        <f t="shared" si="72"/>
        <v>304</v>
      </c>
      <c r="DZ102" s="21">
        <f t="shared" si="72"/>
        <v>707</v>
      </c>
      <c r="EA102" s="21">
        <f t="shared" ref="EA102:FX102" si="73">EA101-EA103</f>
        <v>526.70000000000005</v>
      </c>
      <c r="EB102" s="21">
        <f t="shared" si="73"/>
        <v>553.4</v>
      </c>
      <c r="EC102" s="21">
        <f t="shared" si="73"/>
        <v>294.10000000000002</v>
      </c>
      <c r="ED102" s="21">
        <f t="shared" si="73"/>
        <v>1569.3</v>
      </c>
      <c r="EE102" s="21">
        <f t="shared" si="73"/>
        <v>194</v>
      </c>
      <c r="EF102" s="21">
        <f t="shared" si="73"/>
        <v>1393.5</v>
      </c>
      <c r="EG102" s="21">
        <f t="shared" si="73"/>
        <v>257</v>
      </c>
      <c r="EH102" s="21">
        <f t="shared" si="73"/>
        <v>248.5</v>
      </c>
      <c r="EI102" s="21">
        <f t="shared" si="73"/>
        <v>14163.3</v>
      </c>
      <c r="EJ102" s="21">
        <f t="shared" si="73"/>
        <v>10269.799999999999</v>
      </c>
      <c r="EK102" s="21">
        <f t="shared" si="73"/>
        <v>670</v>
      </c>
      <c r="EL102" s="21">
        <f t="shared" si="73"/>
        <v>462.5</v>
      </c>
      <c r="EM102" s="21">
        <f t="shared" si="73"/>
        <v>384.6</v>
      </c>
      <c r="EN102" s="21">
        <f t="shared" si="73"/>
        <v>966.5</v>
      </c>
      <c r="EO102" s="21">
        <f t="shared" si="73"/>
        <v>314.39999999999998</v>
      </c>
      <c r="EP102" s="21">
        <f t="shared" si="73"/>
        <v>419.8</v>
      </c>
      <c r="EQ102" s="21">
        <f t="shared" si="73"/>
        <v>2540</v>
      </c>
      <c r="ER102" s="21">
        <f t="shared" si="73"/>
        <v>310</v>
      </c>
      <c r="ES102" s="21">
        <f t="shared" si="73"/>
        <v>164.9</v>
      </c>
      <c r="ET102" s="21">
        <f t="shared" si="73"/>
        <v>193.5</v>
      </c>
      <c r="EU102" s="21">
        <f t="shared" si="73"/>
        <v>578.6</v>
      </c>
      <c r="EV102" s="21">
        <f t="shared" si="73"/>
        <v>78.2</v>
      </c>
      <c r="EW102" s="21">
        <f t="shared" si="73"/>
        <v>844.6</v>
      </c>
      <c r="EX102" s="21">
        <f t="shared" si="73"/>
        <v>170</v>
      </c>
      <c r="EY102" s="21">
        <f t="shared" si="73"/>
        <v>661.3</v>
      </c>
      <c r="EZ102" s="21">
        <f t="shared" si="73"/>
        <v>130</v>
      </c>
      <c r="FA102" s="21">
        <f t="shared" si="73"/>
        <v>3438.3</v>
      </c>
      <c r="FB102" s="21">
        <f t="shared" si="73"/>
        <v>295.7</v>
      </c>
      <c r="FC102" s="21">
        <f t="shared" si="73"/>
        <v>1958.8</v>
      </c>
      <c r="FD102" s="21">
        <f t="shared" si="73"/>
        <v>403.7</v>
      </c>
      <c r="FE102" s="21">
        <f t="shared" si="73"/>
        <v>82.4</v>
      </c>
      <c r="FF102" s="21">
        <f t="shared" si="73"/>
        <v>192.1</v>
      </c>
      <c r="FG102" s="21">
        <f t="shared" si="73"/>
        <v>125.8</v>
      </c>
      <c r="FH102" s="21">
        <f t="shared" si="73"/>
        <v>71</v>
      </c>
      <c r="FI102" s="21">
        <f t="shared" si="73"/>
        <v>1732.8</v>
      </c>
      <c r="FJ102" s="21">
        <f t="shared" si="73"/>
        <v>2013</v>
      </c>
      <c r="FK102" s="21">
        <f t="shared" si="73"/>
        <v>2543.1999999999998</v>
      </c>
      <c r="FL102" s="21">
        <f t="shared" si="73"/>
        <v>8456.4</v>
      </c>
      <c r="FM102" s="21">
        <f t="shared" si="73"/>
        <v>3910.5</v>
      </c>
      <c r="FN102" s="21">
        <f t="shared" si="73"/>
        <v>22377.3</v>
      </c>
      <c r="FO102" s="21">
        <f t="shared" si="73"/>
        <v>1113.2</v>
      </c>
      <c r="FP102" s="21">
        <f t="shared" si="73"/>
        <v>2307.5</v>
      </c>
      <c r="FQ102" s="21">
        <f t="shared" si="73"/>
        <v>985.5</v>
      </c>
      <c r="FR102" s="21">
        <f t="shared" si="73"/>
        <v>169.5</v>
      </c>
      <c r="FS102" s="21">
        <f t="shared" si="73"/>
        <v>177.5</v>
      </c>
      <c r="FT102" s="21">
        <f t="shared" si="73"/>
        <v>57.1</v>
      </c>
      <c r="FU102" s="21">
        <f t="shared" si="73"/>
        <v>808.9</v>
      </c>
      <c r="FV102" s="21">
        <f t="shared" si="73"/>
        <v>695.8</v>
      </c>
      <c r="FW102" s="21">
        <f t="shared" si="73"/>
        <v>159.6</v>
      </c>
      <c r="FX102" s="21">
        <f t="shared" si="73"/>
        <v>65</v>
      </c>
      <c r="FZ102" s="20">
        <f t="shared" si="50"/>
        <v>834126.82000000041</v>
      </c>
      <c r="GA102" s="20"/>
      <c r="GB102" s="20"/>
      <c r="GC102" s="20"/>
      <c r="GD102" s="20"/>
      <c r="GE102" s="20"/>
      <c r="GF102" s="7"/>
      <c r="GG102" s="7"/>
      <c r="GH102" s="18"/>
      <c r="GI102" s="18"/>
      <c r="GJ102" s="18"/>
      <c r="GK102" s="18"/>
      <c r="GL102" s="18"/>
      <c r="GM102" s="18"/>
      <c r="GN102" s="23"/>
      <c r="GO102" s="23"/>
    </row>
    <row r="103" spans="1:256" x14ac:dyDescent="0.35">
      <c r="A103" s="6" t="s">
        <v>586</v>
      </c>
      <c r="B103" s="44" t="s">
        <v>587</v>
      </c>
      <c r="C103" s="18">
        <f>C93+C94+C100+C98</f>
        <v>0</v>
      </c>
      <c r="D103" s="18">
        <f t="shared" ref="D103:BO103" si="74">D93+D94+D100+D98</f>
        <v>4695.8999999999996</v>
      </c>
      <c r="E103" s="18">
        <f t="shared" si="74"/>
        <v>587.70000000000005</v>
      </c>
      <c r="F103" s="18">
        <f t="shared" si="74"/>
        <v>936.09999999999991</v>
      </c>
      <c r="G103" s="18">
        <f t="shared" si="74"/>
        <v>0</v>
      </c>
      <c r="H103" s="18">
        <f t="shared" si="74"/>
        <v>0</v>
      </c>
      <c r="I103" s="18">
        <f t="shared" si="74"/>
        <v>750.2</v>
      </c>
      <c r="J103" s="18">
        <f t="shared" si="74"/>
        <v>0</v>
      </c>
      <c r="K103" s="18">
        <f t="shared" si="74"/>
        <v>0</v>
      </c>
      <c r="L103" s="18">
        <f t="shared" si="74"/>
        <v>0</v>
      </c>
      <c r="M103" s="18">
        <f t="shared" si="74"/>
        <v>0</v>
      </c>
      <c r="N103" s="18">
        <f t="shared" si="74"/>
        <v>90</v>
      </c>
      <c r="O103" s="18">
        <f t="shared" si="74"/>
        <v>0</v>
      </c>
      <c r="P103" s="18">
        <f t="shared" si="74"/>
        <v>0</v>
      </c>
      <c r="Q103" s="18">
        <f t="shared" si="74"/>
        <v>1940.3</v>
      </c>
      <c r="R103" s="18">
        <f t="shared" si="74"/>
        <v>0</v>
      </c>
      <c r="S103" s="18">
        <f t="shared" si="74"/>
        <v>0</v>
      </c>
      <c r="T103" s="18">
        <f t="shared" si="74"/>
        <v>0</v>
      </c>
      <c r="U103" s="18">
        <f t="shared" si="74"/>
        <v>0</v>
      </c>
      <c r="V103" s="18">
        <f t="shared" si="74"/>
        <v>0</v>
      </c>
      <c r="W103" s="18">
        <f t="shared" si="74"/>
        <v>0</v>
      </c>
      <c r="X103" s="18">
        <f t="shared" si="74"/>
        <v>0</v>
      </c>
      <c r="Y103" s="18">
        <f t="shared" si="74"/>
        <v>0</v>
      </c>
      <c r="Z103" s="18">
        <f t="shared" si="74"/>
        <v>0</v>
      </c>
      <c r="AA103" s="18">
        <f t="shared" si="74"/>
        <v>0</v>
      </c>
      <c r="AB103" s="18">
        <f t="shared" si="74"/>
        <v>0</v>
      </c>
      <c r="AC103" s="18">
        <f t="shared" si="74"/>
        <v>0</v>
      </c>
      <c r="AD103" s="18">
        <f t="shared" si="74"/>
        <v>154</v>
      </c>
      <c r="AE103" s="18">
        <f t="shared" si="74"/>
        <v>0</v>
      </c>
      <c r="AF103" s="18">
        <f t="shared" si="74"/>
        <v>0</v>
      </c>
      <c r="AG103" s="18">
        <f t="shared" si="74"/>
        <v>0</v>
      </c>
      <c r="AH103" s="18">
        <f t="shared" si="74"/>
        <v>0</v>
      </c>
      <c r="AI103" s="18">
        <f t="shared" si="74"/>
        <v>0</v>
      </c>
      <c r="AJ103" s="18">
        <f t="shared" si="74"/>
        <v>0</v>
      </c>
      <c r="AK103" s="18">
        <f t="shared" si="74"/>
        <v>0</v>
      </c>
      <c r="AL103" s="18">
        <f t="shared" si="74"/>
        <v>0</v>
      </c>
      <c r="AM103" s="18">
        <f t="shared" si="74"/>
        <v>0</v>
      </c>
      <c r="AN103" s="18">
        <f t="shared" si="74"/>
        <v>0</v>
      </c>
      <c r="AO103" s="18">
        <f t="shared" si="74"/>
        <v>0</v>
      </c>
      <c r="AP103" s="18">
        <f t="shared" si="74"/>
        <v>0</v>
      </c>
      <c r="AQ103" s="18">
        <f t="shared" si="74"/>
        <v>0</v>
      </c>
      <c r="AR103" s="18">
        <f t="shared" si="74"/>
        <v>2107.54</v>
      </c>
      <c r="AS103" s="18">
        <f t="shared" si="74"/>
        <v>302</v>
      </c>
      <c r="AT103" s="18">
        <f t="shared" si="74"/>
        <v>0</v>
      </c>
      <c r="AU103" s="18">
        <f t="shared" si="74"/>
        <v>0</v>
      </c>
      <c r="AV103" s="18">
        <f t="shared" si="74"/>
        <v>0</v>
      </c>
      <c r="AW103" s="18">
        <f t="shared" si="74"/>
        <v>0</v>
      </c>
      <c r="AX103" s="18">
        <f t="shared" si="74"/>
        <v>0</v>
      </c>
      <c r="AY103" s="18">
        <f t="shared" si="74"/>
        <v>0</v>
      </c>
      <c r="AZ103" s="18">
        <f t="shared" si="74"/>
        <v>0</v>
      </c>
      <c r="BA103" s="18">
        <f t="shared" si="74"/>
        <v>0</v>
      </c>
      <c r="BB103" s="18">
        <f t="shared" si="74"/>
        <v>0</v>
      </c>
      <c r="BC103" s="18">
        <f t="shared" si="74"/>
        <v>2970.2999999999997</v>
      </c>
      <c r="BD103" s="18">
        <f t="shared" si="74"/>
        <v>0</v>
      </c>
      <c r="BE103" s="18">
        <f t="shared" si="74"/>
        <v>0</v>
      </c>
      <c r="BF103" s="18">
        <f t="shared" si="74"/>
        <v>0</v>
      </c>
      <c r="BG103" s="18">
        <f t="shared" si="74"/>
        <v>0</v>
      </c>
      <c r="BH103" s="18">
        <f t="shared" si="74"/>
        <v>0</v>
      </c>
      <c r="BI103" s="18">
        <f t="shared" si="74"/>
        <v>0</v>
      </c>
      <c r="BJ103" s="18">
        <f t="shared" si="74"/>
        <v>0</v>
      </c>
      <c r="BK103" s="18">
        <f t="shared" si="74"/>
        <v>0</v>
      </c>
      <c r="BL103" s="18">
        <f t="shared" si="74"/>
        <v>0</v>
      </c>
      <c r="BM103" s="18">
        <f t="shared" si="74"/>
        <v>0</v>
      </c>
      <c r="BN103" s="18">
        <f t="shared" si="74"/>
        <v>0</v>
      </c>
      <c r="BO103" s="18">
        <f t="shared" si="74"/>
        <v>0</v>
      </c>
      <c r="BP103" s="18">
        <f t="shared" ref="BP103:EA103" si="75">BP93+BP94+BP100+BP98</f>
        <v>0</v>
      </c>
      <c r="BQ103" s="18">
        <f t="shared" si="75"/>
        <v>252.6</v>
      </c>
      <c r="BR103" s="18">
        <f t="shared" si="75"/>
        <v>0</v>
      </c>
      <c r="BS103" s="18">
        <f t="shared" si="75"/>
        <v>0</v>
      </c>
      <c r="BT103" s="18">
        <f t="shared" si="75"/>
        <v>0</v>
      </c>
      <c r="BU103" s="18">
        <f t="shared" si="75"/>
        <v>0</v>
      </c>
      <c r="BV103" s="18">
        <f t="shared" si="75"/>
        <v>0</v>
      </c>
      <c r="BW103" s="18">
        <f t="shared" si="75"/>
        <v>0</v>
      </c>
      <c r="BX103" s="18">
        <f t="shared" si="75"/>
        <v>0</v>
      </c>
      <c r="BY103" s="18">
        <f t="shared" si="75"/>
        <v>0</v>
      </c>
      <c r="BZ103" s="18">
        <f t="shared" si="75"/>
        <v>0</v>
      </c>
      <c r="CA103" s="18">
        <f t="shared" si="75"/>
        <v>0</v>
      </c>
      <c r="CB103" s="18">
        <f t="shared" si="75"/>
        <v>835.12</v>
      </c>
      <c r="CC103" s="18">
        <f t="shared" si="75"/>
        <v>0</v>
      </c>
      <c r="CD103" s="18">
        <f t="shared" si="75"/>
        <v>0</v>
      </c>
      <c r="CE103" s="18">
        <f t="shared" si="75"/>
        <v>0</v>
      </c>
      <c r="CF103" s="18">
        <f t="shared" si="75"/>
        <v>0</v>
      </c>
      <c r="CG103" s="18">
        <f t="shared" si="75"/>
        <v>0</v>
      </c>
      <c r="CH103" s="18">
        <f t="shared" si="75"/>
        <v>0</v>
      </c>
      <c r="CI103" s="18">
        <f t="shared" si="75"/>
        <v>0</v>
      </c>
      <c r="CJ103" s="18">
        <f t="shared" si="75"/>
        <v>0</v>
      </c>
      <c r="CK103" s="18">
        <f t="shared" si="75"/>
        <v>582.44000000000005</v>
      </c>
      <c r="CL103" s="18">
        <f t="shared" si="75"/>
        <v>0</v>
      </c>
      <c r="CM103" s="18">
        <f t="shared" si="75"/>
        <v>0</v>
      </c>
      <c r="CN103" s="18">
        <f t="shared" si="75"/>
        <v>2953.24</v>
      </c>
      <c r="CO103" s="18">
        <f t="shared" si="75"/>
        <v>0</v>
      </c>
      <c r="CP103" s="18">
        <f t="shared" si="75"/>
        <v>0</v>
      </c>
      <c r="CQ103" s="18">
        <f t="shared" si="75"/>
        <v>0</v>
      </c>
      <c r="CR103" s="18">
        <f t="shared" si="75"/>
        <v>0</v>
      </c>
      <c r="CS103" s="18">
        <f t="shared" si="75"/>
        <v>0</v>
      </c>
      <c r="CT103" s="18">
        <f t="shared" si="75"/>
        <v>0</v>
      </c>
      <c r="CU103" s="18">
        <f t="shared" si="75"/>
        <v>0</v>
      </c>
      <c r="CV103" s="18">
        <f t="shared" si="75"/>
        <v>0</v>
      </c>
      <c r="CW103" s="18">
        <f t="shared" si="75"/>
        <v>0</v>
      </c>
      <c r="CX103" s="18">
        <f t="shared" si="75"/>
        <v>0</v>
      </c>
      <c r="CY103" s="18">
        <f t="shared" si="75"/>
        <v>0</v>
      </c>
      <c r="CZ103" s="18">
        <f t="shared" si="75"/>
        <v>0</v>
      </c>
      <c r="DA103" s="18">
        <f t="shared" si="75"/>
        <v>0</v>
      </c>
      <c r="DB103" s="18">
        <f t="shared" si="75"/>
        <v>0</v>
      </c>
      <c r="DC103" s="18">
        <f t="shared" si="75"/>
        <v>0</v>
      </c>
      <c r="DD103" s="18">
        <f t="shared" si="75"/>
        <v>0</v>
      </c>
      <c r="DE103" s="18">
        <f t="shared" si="75"/>
        <v>0</v>
      </c>
      <c r="DF103" s="18">
        <f t="shared" si="75"/>
        <v>1402.64</v>
      </c>
      <c r="DG103" s="18">
        <f t="shared" si="75"/>
        <v>0</v>
      </c>
      <c r="DH103" s="18">
        <f t="shared" si="75"/>
        <v>0</v>
      </c>
      <c r="DI103" s="18">
        <f t="shared" si="75"/>
        <v>61</v>
      </c>
      <c r="DJ103" s="18">
        <f t="shared" si="75"/>
        <v>0</v>
      </c>
      <c r="DK103" s="18">
        <f t="shared" si="75"/>
        <v>0</v>
      </c>
      <c r="DL103" s="18">
        <f t="shared" si="75"/>
        <v>0</v>
      </c>
      <c r="DM103" s="18">
        <f t="shared" si="75"/>
        <v>0</v>
      </c>
      <c r="DN103" s="18">
        <f t="shared" si="75"/>
        <v>0</v>
      </c>
      <c r="DO103" s="18">
        <f t="shared" si="75"/>
        <v>0</v>
      </c>
      <c r="DP103" s="18">
        <f t="shared" si="75"/>
        <v>0</v>
      </c>
      <c r="DQ103" s="18">
        <f t="shared" si="75"/>
        <v>0</v>
      </c>
      <c r="DR103" s="18">
        <f t="shared" si="75"/>
        <v>0</v>
      </c>
      <c r="DS103" s="18">
        <f t="shared" si="75"/>
        <v>0</v>
      </c>
      <c r="DT103" s="18">
        <f t="shared" si="75"/>
        <v>0</v>
      </c>
      <c r="DU103" s="18">
        <f t="shared" si="75"/>
        <v>0</v>
      </c>
      <c r="DV103" s="18">
        <f t="shared" si="75"/>
        <v>0</v>
      </c>
      <c r="DW103" s="18">
        <f t="shared" si="75"/>
        <v>0</v>
      </c>
      <c r="DX103" s="18">
        <f t="shared" si="75"/>
        <v>0</v>
      </c>
      <c r="DY103" s="18">
        <f t="shared" si="75"/>
        <v>0</v>
      </c>
      <c r="DZ103" s="18">
        <f t="shared" si="75"/>
        <v>0</v>
      </c>
      <c r="EA103" s="18">
        <f t="shared" si="75"/>
        <v>0</v>
      </c>
      <c r="EB103" s="18">
        <f t="shared" ref="EB103:FX103" si="76">EB93+EB94+EB100+EB98</f>
        <v>0</v>
      </c>
      <c r="EC103" s="18">
        <f t="shared" si="76"/>
        <v>0</v>
      </c>
      <c r="ED103" s="18">
        <f t="shared" si="76"/>
        <v>0</v>
      </c>
      <c r="EE103" s="18">
        <f t="shared" si="76"/>
        <v>0</v>
      </c>
      <c r="EF103" s="18">
        <f t="shared" si="76"/>
        <v>0</v>
      </c>
      <c r="EG103" s="18">
        <f t="shared" si="76"/>
        <v>0</v>
      </c>
      <c r="EH103" s="18">
        <f t="shared" si="76"/>
        <v>0</v>
      </c>
      <c r="EI103" s="18">
        <f t="shared" si="76"/>
        <v>0</v>
      </c>
      <c r="EJ103" s="18">
        <f t="shared" si="76"/>
        <v>0</v>
      </c>
      <c r="EK103" s="18">
        <f t="shared" si="76"/>
        <v>0</v>
      </c>
      <c r="EL103" s="18">
        <f t="shared" si="76"/>
        <v>0</v>
      </c>
      <c r="EM103" s="18">
        <f t="shared" si="76"/>
        <v>0</v>
      </c>
      <c r="EN103" s="18">
        <f t="shared" si="76"/>
        <v>0</v>
      </c>
      <c r="EO103" s="18">
        <f t="shared" si="76"/>
        <v>0</v>
      </c>
      <c r="EP103" s="18">
        <f t="shared" si="76"/>
        <v>0</v>
      </c>
      <c r="EQ103" s="18">
        <f t="shared" si="76"/>
        <v>121.2</v>
      </c>
      <c r="ER103" s="18">
        <f t="shared" si="76"/>
        <v>0</v>
      </c>
      <c r="ES103" s="18">
        <f t="shared" si="76"/>
        <v>0</v>
      </c>
      <c r="ET103" s="18">
        <f t="shared" si="76"/>
        <v>0</v>
      </c>
      <c r="EU103" s="18">
        <f t="shared" si="76"/>
        <v>0</v>
      </c>
      <c r="EV103" s="18">
        <f t="shared" si="76"/>
        <v>0</v>
      </c>
      <c r="EW103" s="18">
        <f t="shared" si="76"/>
        <v>0</v>
      </c>
      <c r="EX103" s="18">
        <f t="shared" si="76"/>
        <v>0</v>
      </c>
      <c r="EY103" s="18">
        <f t="shared" si="76"/>
        <v>0</v>
      </c>
      <c r="EZ103" s="18">
        <f t="shared" si="76"/>
        <v>0</v>
      </c>
      <c r="FA103" s="18">
        <f t="shared" si="76"/>
        <v>0</v>
      </c>
      <c r="FB103" s="18">
        <f t="shared" si="76"/>
        <v>0</v>
      </c>
      <c r="FC103" s="18">
        <f t="shared" si="76"/>
        <v>0</v>
      </c>
      <c r="FD103" s="18">
        <f t="shared" si="76"/>
        <v>0</v>
      </c>
      <c r="FE103" s="18">
        <f t="shared" si="76"/>
        <v>0</v>
      </c>
      <c r="FF103" s="18">
        <f t="shared" si="76"/>
        <v>0</v>
      </c>
      <c r="FG103" s="18">
        <f t="shared" si="76"/>
        <v>0</v>
      </c>
      <c r="FH103" s="18">
        <f t="shared" si="76"/>
        <v>0</v>
      </c>
      <c r="FI103" s="18">
        <f t="shared" si="76"/>
        <v>0</v>
      </c>
      <c r="FJ103" s="18">
        <f t="shared" si="76"/>
        <v>0</v>
      </c>
      <c r="FK103" s="18">
        <f t="shared" si="76"/>
        <v>0</v>
      </c>
      <c r="FL103" s="18">
        <f t="shared" si="76"/>
        <v>0</v>
      </c>
      <c r="FM103" s="18">
        <f t="shared" si="76"/>
        <v>0</v>
      </c>
      <c r="FN103" s="18">
        <f t="shared" si="76"/>
        <v>0</v>
      </c>
      <c r="FO103" s="18">
        <f t="shared" si="76"/>
        <v>0</v>
      </c>
      <c r="FP103" s="18">
        <f t="shared" si="76"/>
        <v>0</v>
      </c>
      <c r="FQ103" s="18">
        <f t="shared" si="76"/>
        <v>0</v>
      </c>
      <c r="FR103" s="18">
        <f t="shared" si="76"/>
        <v>0</v>
      </c>
      <c r="FS103" s="18">
        <f t="shared" si="76"/>
        <v>0</v>
      </c>
      <c r="FT103" s="18">
        <f t="shared" si="76"/>
        <v>0</v>
      </c>
      <c r="FU103" s="18">
        <f t="shared" si="76"/>
        <v>0</v>
      </c>
      <c r="FV103" s="18">
        <f t="shared" si="76"/>
        <v>0</v>
      </c>
      <c r="FW103" s="18">
        <f t="shared" si="76"/>
        <v>0</v>
      </c>
      <c r="FX103" s="18">
        <f t="shared" si="76"/>
        <v>0</v>
      </c>
      <c r="FY103" s="20"/>
      <c r="FZ103" s="20">
        <f t="shared" si="50"/>
        <v>20742.28</v>
      </c>
      <c r="GA103" s="7"/>
      <c r="GB103" s="20"/>
      <c r="GC103" s="20"/>
      <c r="GD103" s="20"/>
      <c r="GE103" s="20"/>
      <c r="GF103" s="20"/>
      <c r="GG103" s="7"/>
      <c r="GH103" s="18"/>
      <c r="GI103" s="18"/>
      <c r="GJ103" s="18"/>
      <c r="GK103" s="18"/>
      <c r="GL103" s="18"/>
      <c r="GM103" s="18"/>
      <c r="GN103" s="23"/>
      <c r="GO103" s="23"/>
    </row>
    <row r="104" spans="1:256" x14ac:dyDescent="0.35">
      <c r="A104" s="6"/>
      <c r="B104" s="44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20"/>
      <c r="FZ104" s="20"/>
      <c r="GA104" s="7"/>
      <c r="GB104" s="20"/>
      <c r="GC104" s="20"/>
      <c r="GD104" s="20"/>
      <c r="GE104" s="20"/>
      <c r="GF104" s="20"/>
      <c r="GG104" s="7"/>
      <c r="GH104" s="18"/>
      <c r="GI104" s="18"/>
      <c r="GJ104" s="18"/>
      <c r="GK104" s="18"/>
      <c r="GL104" s="18"/>
      <c r="GM104" s="18"/>
      <c r="GN104" s="23"/>
      <c r="GO104" s="23"/>
    </row>
    <row r="105" spans="1:256" x14ac:dyDescent="0.35">
      <c r="A105" s="6"/>
      <c r="B105" s="44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20"/>
      <c r="FZ105" s="20"/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3"/>
      <c r="GO105" s="23"/>
    </row>
    <row r="106" spans="1:256" x14ac:dyDescent="0.35">
      <c r="A106" s="86"/>
      <c r="B106" s="87" t="s">
        <v>588</v>
      </c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3"/>
      <c r="GA106" s="33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3"/>
      <c r="GO106" s="83"/>
      <c r="GP106" s="83"/>
      <c r="GQ106" s="83"/>
      <c r="GR106" s="83"/>
      <c r="GS106" s="83"/>
      <c r="GT106" s="83"/>
      <c r="GU106" s="83"/>
      <c r="GV106" s="83"/>
      <c r="GW106" s="83"/>
      <c r="GX106" s="83"/>
      <c r="GY106" s="83"/>
      <c r="GZ106" s="83"/>
      <c r="HA106" s="83"/>
      <c r="HB106" s="83"/>
      <c r="HC106" s="83"/>
      <c r="HD106" s="83"/>
      <c r="HE106" s="83"/>
      <c r="HF106" s="83"/>
      <c r="HG106" s="83"/>
      <c r="HH106" s="83"/>
      <c r="HI106" s="83"/>
      <c r="HJ106" s="83"/>
      <c r="HK106" s="83"/>
      <c r="HL106" s="83"/>
      <c r="HM106" s="83"/>
      <c r="HN106" s="83"/>
      <c r="HO106" s="83"/>
      <c r="HP106" s="83"/>
      <c r="HQ106" s="83"/>
      <c r="HR106" s="83"/>
      <c r="HS106" s="83"/>
      <c r="HT106" s="83"/>
      <c r="HU106" s="83"/>
      <c r="HV106" s="83"/>
      <c r="HW106" s="83"/>
      <c r="HX106" s="83"/>
      <c r="HY106" s="83"/>
      <c r="HZ106" s="83"/>
      <c r="IA106" s="83"/>
      <c r="IB106" s="83"/>
      <c r="IC106" s="83"/>
      <c r="ID106" s="83"/>
      <c r="IE106" s="83"/>
      <c r="IF106" s="83"/>
      <c r="IG106" s="83"/>
      <c r="IH106" s="83"/>
      <c r="II106" s="83"/>
      <c r="IJ106" s="83"/>
      <c r="IK106" s="83"/>
      <c r="IL106" s="83"/>
      <c r="IM106" s="83"/>
      <c r="IN106" s="83"/>
      <c r="IO106" s="83"/>
      <c r="IP106" s="83"/>
      <c r="IQ106" s="83"/>
      <c r="IR106" s="83"/>
      <c r="IS106" s="83"/>
      <c r="IT106" s="83"/>
      <c r="IU106" s="83"/>
      <c r="IV106" s="83"/>
    </row>
    <row r="107" spans="1:256" x14ac:dyDescent="0.35">
      <c r="A107" s="6" t="s">
        <v>589</v>
      </c>
      <c r="B107" s="7" t="s">
        <v>590</v>
      </c>
      <c r="C107" s="35">
        <f t="shared" ref="C107:BN107" si="77">IF(AND(C22&gt;0,C101&lt;=500),C101-ROUND((C22*0.65),1),0)</f>
        <v>0</v>
      </c>
      <c r="D107" s="35">
        <f t="shared" si="77"/>
        <v>0</v>
      </c>
      <c r="E107" s="35">
        <f t="shared" si="77"/>
        <v>0</v>
      </c>
      <c r="F107" s="35">
        <f t="shared" si="77"/>
        <v>0</v>
      </c>
      <c r="G107" s="35">
        <f t="shared" si="77"/>
        <v>0</v>
      </c>
      <c r="H107" s="35">
        <f t="shared" si="77"/>
        <v>0</v>
      </c>
      <c r="I107" s="35">
        <f t="shared" si="77"/>
        <v>0</v>
      </c>
      <c r="J107" s="35">
        <f t="shared" si="77"/>
        <v>0</v>
      </c>
      <c r="K107" s="35">
        <f t="shared" si="77"/>
        <v>0</v>
      </c>
      <c r="L107" s="35">
        <f t="shared" si="77"/>
        <v>0</v>
      </c>
      <c r="M107" s="35">
        <f t="shared" si="77"/>
        <v>0</v>
      </c>
      <c r="N107" s="35">
        <f t="shared" si="77"/>
        <v>0</v>
      </c>
      <c r="O107" s="35">
        <f t="shared" si="77"/>
        <v>0</v>
      </c>
      <c r="P107" s="35">
        <f t="shared" si="77"/>
        <v>0</v>
      </c>
      <c r="Q107" s="35">
        <f t="shared" si="77"/>
        <v>0</v>
      </c>
      <c r="R107" s="35">
        <f t="shared" si="77"/>
        <v>0</v>
      </c>
      <c r="S107" s="35">
        <f t="shared" si="77"/>
        <v>0</v>
      </c>
      <c r="T107" s="35">
        <f t="shared" si="77"/>
        <v>0</v>
      </c>
      <c r="U107" s="35">
        <f t="shared" si="77"/>
        <v>0</v>
      </c>
      <c r="V107" s="35">
        <f t="shared" si="77"/>
        <v>0</v>
      </c>
      <c r="W107" s="35">
        <f t="shared" si="77"/>
        <v>0</v>
      </c>
      <c r="X107" s="35">
        <f t="shared" si="77"/>
        <v>0</v>
      </c>
      <c r="Y107" s="35">
        <f t="shared" si="77"/>
        <v>0</v>
      </c>
      <c r="Z107" s="35">
        <f t="shared" si="77"/>
        <v>0</v>
      </c>
      <c r="AA107" s="35">
        <f t="shared" si="77"/>
        <v>0</v>
      </c>
      <c r="AB107" s="35">
        <f t="shared" si="77"/>
        <v>0</v>
      </c>
      <c r="AC107" s="35">
        <f t="shared" si="77"/>
        <v>0</v>
      </c>
      <c r="AD107" s="35">
        <f t="shared" si="77"/>
        <v>0</v>
      </c>
      <c r="AE107" s="35">
        <f t="shared" si="77"/>
        <v>0</v>
      </c>
      <c r="AF107" s="35">
        <f t="shared" si="77"/>
        <v>0</v>
      </c>
      <c r="AG107" s="35">
        <f t="shared" si="77"/>
        <v>0</v>
      </c>
      <c r="AH107" s="35">
        <f t="shared" si="77"/>
        <v>0</v>
      </c>
      <c r="AI107" s="35">
        <f t="shared" si="77"/>
        <v>0</v>
      </c>
      <c r="AJ107" s="35">
        <f t="shared" si="77"/>
        <v>0</v>
      </c>
      <c r="AK107" s="35">
        <f t="shared" si="77"/>
        <v>0</v>
      </c>
      <c r="AL107" s="35">
        <f t="shared" si="77"/>
        <v>0</v>
      </c>
      <c r="AM107" s="35">
        <f t="shared" si="77"/>
        <v>0</v>
      </c>
      <c r="AN107" s="35">
        <f t="shared" si="77"/>
        <v>0</v>
      </c>
      <c r="AO107" s="35">
        <f t="shared" si="77"/>
        <v>0</v>
      </c>
      <c r="AP107" s="35">
        <f t="shared" si="77"/>
        <v>0</v>
      </c>
      <c r="AQ107" s="35">
        <f t="shared" si="77"/>
        <v>0</v>
      </c>
      <c r="AR107" s="35">
        <f t="shared" si="77"/>
        <v>0</v>
      </c>
      <c r="AS107" s="35">
        <f t="shared" si="77"/>
        <v>0</v>
      </c>
      <c r="AT107" s="35">
        <f t="shared" si="77"/>
        <v>0</v>
      </c>
      <c r="AU107" s="35">
        <f t="shared" si="77"/>
        <v>0</v>
      </c>
      <c r="AV107" s="35">
        <f t="shared" si="77"/>
        <v>0</v>
      </c>
      <c r="AW107" s="35">
        <f t="shared" si="77"/>
        <v>0</v>
      </c>
      <c r="AX107" s="35">
        <f t="shared" si="77"/>
        <v>0</v>
      </c>
      <c r="AY107" s="35">
        <f t="shared" si="77"/>
        <v>0</v>
      </c>
      <c r="AZ107" s="35">
        <f t="shared" si="77"/>
        <v>0</v>
      </c>
      <c r="BA107" s="35">
        <f t="shared" si="77"/>
        <v>0</v>
      </c>
      <c r="BB107" s="35">
        <f t="shared" si="77"/>
        <v>0</v>
      </c>
      <c r="BC107" s="35">
        <f t="shared" si="77"/>
        <v>0</v>
      </c>
      <c r="BD107" s="35">
        <f t="shared" si="77"/>
        <v>0</v>
      </c>
      <c r="BE107" s="35">
        <f t="shared" si="77"/>
        <v>0</v>
      </c>
      <c r="BF107" s="35">
        <f t="shared" si="77"/>
        <v>0</v>
      </c>
      <c r="BG107" s="35">
        <f t="shared" si="77"/>
        <v>0</v>
      </c>
      <c r="BH107" s="35">
        <f t="shared" si="77"/>
        <v>0</v>
      </c>
      <c r="BI107" s="35">
        <f t="shared" si="77"/>
        <v>0</v>
      </c>
      <c r="BJ107" s="35">
        <f t="shared" si="77"/>
        <v>0</v>
      </c>
      <c r="BK107" s="35">
        <f t="shared" si="77"/>
        <v>0</v>
      </c>
      <c r="BL107" s="35">
        <f t="shared" si="77"/>
        <v>0</v>
      </c>
      <c r="BM107" s="35">
        <f t="shared" si="77"/>
        <v>0</v>
      </c>
      <c r="BN107" s="35">
        <f t="shared" si="77"/>
        <v>0</v>
      </c>
      <c r="BO107" s="35">
        <f t="shared" ref="BO107:DZ107" si="78">IF(AND(BO22&gt;0,BO101&lt;=500),BO101-ROUND((BO22*0.65),1),0)</f>
        <v>0</v>
      </c>
      <c r="BP107" s="35">
        <f t="shared" si="78"/>
        <v>0</v>
      </c>
      <c r="BQ107" s="35">
        <f t="shared" si="78"/>
        <v>0</v>
      </c>
      <c r="BR107" s="35">
        <f t="shared" si="78"/>
        <v>0</v>
      </c>
      <c r="BS107" s="35">
        <f t="shared" si="78"/>
        <v>0</v>
      </c>
      <c r="BT107" s="35">
        <f t="shared" si="78"/>
        <v>0</v>
      </c>
      <c r="BU107" s="35">
        <f t="shared" si="78"/>
        <v>0</v>
      </c>
      <c r="BV107" s="35">
        <f t="shared" si="78"/>
        <v>0</v>
      </c>
      <c r="BW107" s="35">
        <f t="shared" si="78"/>
        <v>0</v>
      </c>
      <c r="BX107" s="35">
        <f t="shared" si="78"/>
        <v>0</v>
      </c>
      <c r="BY107" s="35">
        <f t="shared" si="78"/>
        <v>405.7</v>
      </c>
      <c r="BZ107" s="35">
        <f t="shared" si="78"/>
        <v>0</v>
      </c>
      <c r="CA107" s="35">
        <f t="shared" si="78"/>
        <v>0</v>
      </c>
      <c r="CB107" s="35">
        <f t="shared" si="78"/>
        <v>0</v>
      </c>
      <c r="CC107" s="35">
        <f t="shared" si="78"/>
        <v>0</v>
      </c>
      <c r="CD107" s="35">
        <f t="shared" si="78"/>
        <v>0</v>
      </c>
      <c r="CE107" s="35">
        <f t="shared" si="78"/>
        <v>0</v>
      </c>
      <c r="CF107" s="35">
        <f t="shared" si="78"/>
        <v>0</v>
      </c>
      <c r="CG107" s="35">
        <f t="shared" si="78"/>
        <v>0</v>
      </c>
      <c r="CH107" s="35">
        <f t="shared" si="78"/>
        <v>0</v>
      </c>
      <c r="CI107" s="35">
        <f t="shared" si="78"/>
        <v>0</v>
      </c>
      <c r="CJ107" s="35">
        <f t="shared" si="78"/>
        <v>0</v>
      </c>
      <c r="CK107" s="35">
        <f t="shared" si="78"/>
        <v>0</v>
      </c>
      <c r="CL107" s="35">
        <f t="shared" si="78"/>
        <v>0</v>
      </c>
      <c r="CM107" s="35">
        <f t="shared" si="78"/>
        <v>0</v>
      </c>
      <c r="CN107" s="35">
        <f t="shared" si="78"/>
        <v>0</v>
      </c>
      <c r="CO107" s="35">
        <f t="shared" si="78"/>
        <v>0</v>
      </c>
      <c r="CP107" s="35">
        <f t="shared" si="78"/>
        <v>0</v>
      </c>
      <c r="CQ107" s="35">
        <f t="shared" si="78"/>
        <v>0</v>
      </c>
      <c r="CR107" s="35">
        <f t="shared" si="78"/>
        <v>0</v>
      </c>
      <c r="CS107" s="35">
        <f t="shared" si="78"/>
        <v>0</v>
      </c>
      <c r="CT107" s="35">
        <f t="shared" si="78"/>
        <v>0</v>
      </c>
      <c r="CU107" s="35">
        <f t="shared" si="78"/>
        <v>0</v>
      </c>
      <c r="CV107" s="35">
        <f t="shared" si="78"/>
        <v>0</v>
      </c>
      <c r="CW107" s="35">
        <f t="shared" si="78"/>
        <v>0</v>
      </c>
      <c r="CX107" s="35">
        <f t="shared" si="78"/>
        <v>0</v>
      </c>
      <c r="CY107" s="35">
        <f t="shared" si="78"/>
        <v>0</v>
      </c>
      <c r="CZ107" s="35">
        <f t="shared" si="78"/>
        <v>0</v>
      </c>
      <c r="DA107" s="35">
        <f t="shared" si="78"/>
        <v>0</v>
      </c>
      <c r="DB107" s="35">
        <f t="shared" si="78"/>
        <v>0</v>
      </c>
      <c r="DC107" s="35">
        <f t="shared" si="78"/>
        <v>0</v>
      </c>
      <c r="DD107" s="35">
        <f t="shared" si="78"/>
        <v>0</v>
      </c>
      <c r="DE107" s="35">
        <f t="shared" si="78"/>
        <v>0</v>
      </c>
      <c r="DF107" s="35">
        <f t="shared" si="78"/>
        <v>0</v>
      </c>
      <c r="DG107" s="35">
        <f t="shared" si="78"/>
        <v>0</v>
      </c>
      <c r="DH107" s="35">
        <f t="shared" si="78"/>
        <v>0</v>
      </c>
      <c r="DI107" s="35">
        <f t="shared" si="78"/>
        <v>0</v>
      </c>
      <c r="DJ107" s="35">
        <f t="shared" si="78"/>
        <v>0</v>
      </c>
      <c r="DK107" s="35">
        <f t="shared" si="78"/>
        <v>0</v>
      </c>
      <c r="DL107" s="35">
        <f t="shared" si="78"/>
        <v>0</v>
      </c>
      <c r="DM107" s="35">
        <f t="shared" si="78"/>
        <v>0</v>
      </c>
      <c r="DN107" s="35">
        <f t="shared" si="78"/>
        <v>0</v>
      </c>
      <c r="DO107" s="35">
        <f t="shared" si="78"/>
        <v>0</v>
      </c>
      <c r="DP107" s="35">
        <f t="shared" si="78"/>
        <v>0</v>
      </c>
      <c r="DQ107" s="35">
        <f t="shared" si="78"/>
        <v>0</v>
      </c>
      <c r="DR107" s="35">
        <f t="shared" si="78"/>
        <v>0</v>
      </c>
      <c r="DS107" s="35">
        <f t="shared" si="78"/>
        <v>0</v>
      </c>
      <c r="DT107" s="35">
        <f t="shared" si="78"/>
        <v>0</v>
      </c>
      <c r="DU107" s="35">
        <f t="shared" si="78"/>
        <v>0</v>
      </c>
      <c r="DV107" s="35">
        <f t="shared" si="78"/>
        <v>0</v>
      </c>
      <c r="DW107" s="35">
        <f t="shared" si="78"/>
        <v>0</v>
      </c>
      <c r="DX107" s="35">
        <f t="shared" si="78"/>
        <v>0</v>
      </c>
      <c r="DY107" s="35">
        <f t="shared" si="78"/>
        <v>0</v>
      </c>
      <c r="DZ107" s="35">
        <f t="shared" si="78"/>
        <v>0</v>
      </c>
      <c r="EA107" s="35">
        <f t="shared" ref="EA107:FX107" si="79">IF(AND(EA22&gt;0,EA101&lt;=500),EA101-ROUND((EA22*0.65),1),0)</f>
        <v>0</v>
      </c>
      <c r="EB107" s="35">
        <f t="shared" si="79"/>
        <v>0</v>
      </c>
      <c r="EC107" s="35">
        <f t="shared" si="79"/>
        <v>0</v>
      </c>
      <c r="ED107" s="35">
        <f t="shared" si="79"/>
        <v>0</v>
      </c>
      <c r="EE107" s="35">
        <f t="shared" si="79"/>
        <v>0</v>
      </c>
      <c r="EF107" s="35">
        <f t="shared" si="79"/>
        <v>0</v>
      </c>
      <c r="EG107" s="35">
        <f t="shared" si="79"/>
        <v>0</v>
      </c>
      <c r="EH107" s="35">
        <f t="shared" si="79"/>
        <v>0</v>
      </c>
      <c r="EI107" s="35">
        <f t="shared" si="79"/>
        <v>0</v>
      </c>
      <c r="EJ107" s="35">
        <f t="shared" si="79"/>
        <v>0</v>
      </c>
      <c r="EK107" s="35">
        <f t="shared" si="79"/>
        <v>0</v>
      </c>
      <c r="EL107" s="35">
        <f t="shared" si="79"/>
        <v>0</v>
      </c>
      <c r="EM107" s="35">
        <f t="shared" si="79"/>
        <v>0</v>
      </c>
      <c r="EN107" s="35">
        <f t="shared" si="79"/>
        <v>0</v>
      </c>
      <c r="EO107" s="35">
        <f t="shared" si="79"/>
        <v>0</v>
      </c>
      <c r="EP107" s="35">
        <f t="shared" si="79"/>
        <v>0</v>
      </c>
      <c r="EQ107" s="35">
        <f t="shared" si="79"/>
        <v>0</v>
      </c>
      <c r="ER107" s="35">
        <f t="shared" si="79"/>
        <v>0</v>
      </c>
      <c r="ES107" s="35">
        <f t="shared" si="79"/>
        <v>0</v>
      </c>
      <c r="ET107" s="35">
        <f t="shared" si="79"/>
        <v>128.5</v>
      </c>
      <c r="EU107" s="35">
        <f t="shared" si="79"/>
        <v>0</v>
      </c>
      <c r="EV107" s="35">
        <f t="shared" si="79"/>
        <v>0</v>
      </c>
      <c r="EW107" s="35">
        <f t="shared" si="79"/>
        <v>0</v>
      </c>
      <c r="EX107" s="35">
        <f t="shared" si="79"/>
        <v>0</v>
      </c>
      <c r="EY107" s="35">
        <f t="shared" si="79"/>
        <v>0</v>
      </c>
      <c r="EZ107" s="35">
        <f t="shared" si="79"/>
        <v>0</v>
      </c>
      <c r="FA107" s="35">
        <f t="shared" si="79"/>
        <v>0</v>
      </c>
      <c r="FB107" s="35">
        <f t="shared" si="79"/>
        <v>0</v>
      </c>
      <c r="FC107" s="35">
        <f t="shared" si="79"/>
        <v>0</v>
      </c>
      <c r="FD107" s="35">
        <f t="shared" si="79"/>
        <v>0</v>
      </c>
      <c r="FE107" s="35">
        <f t="shared" si="79"/>
        <v>0</v>
      </c>
      <c r="FF107" s="35">
        <f t="shared" si="79"/>
        <v>0</v>
      </c>
      <c r="FG107" s="35">
        <f t="shared" si="79"/>
        <v>0</v>
      </c>
      <c r="FH107" s="35">
        <f t="shared" si="79"/>
        <v>0</v>
      </c>
      <c r="FI107" s="35">
        <f t="shared" si="79"/>
        <v>0</v>
      </c>
      <c r="FJ107" s="35">
        <f t="shared" si="79"/>
        <v>0</v>
      </c>
      <c r="FK107" s="35">
        <f t="shared" si="79"/>
        <v>0</v>
      </c>
      <c r="FL107" s="35">
        <f t="shared" si="79"/>
        <v>0</v>
      </c>
      <c r="FM107" s="35">
        <f t="shared" si="79"/>
        <v>0</v>
      </c>
      <c r="FN107" s="35">
        <f t="shared" si="79"/>
        <v>0</v>
      </c>
      <c r="FO107" s="35">
        <f t="shared" si="79"/>
        <v>0</v>
      </c>
      <c r="FP107" s="35">
        <f t="shared" si="79"/>
        <v>0</v>
      </c>
      <c r="FQ107" s="35">
        <f t="shared" si="79"/>
        <v>0</v>
      </c>
      <c r="FR107" s="35">
        <f t="shared" si="79"/>
        <v>0</v>
      </c>
      <c r="FS107" s="35">
        <f t="shared" si="79"/>
        <v>0</v>
      </c>
      <c r="FT107" s="35">
        <f t="shared" si="79"/>
        <v>0</v>
      </c>
      <c r="FU107" s="35">
        <f t="shared" si="79"/>
        <v>0</v>
      </c>
      <c r="FV107" s="35">
        <f t="shared" si="79"/>
        <v>0</v>
      </c>
      <c r="FW107" s="35">
        <f t="shared" si="79"/>
        <v>0</v>
      </c>
      <c r="FX107" s="35">
        <f t="shared" si="79"/>
        <v>0</v>
      </c>
      <c r="FY107" s="21"/>
      <c r="FZ107" s="20">
        <f>SUM(C107:FY107)</f>
        <v>534.20000000000005</v>
      </c>
      <c r="GA107" s="33"/>
      <c r="GB107" s="21"/>
      <c r="GC107" s="20"/>
      <c r="GD107" s="20"/>
      <c r="GE107" s="20"/>
      <c r="GF107" s="20"/>
      <c r="GG107" s="18"/>
      <c r="GH107" s="18"/>
      <c r="GI107" s="18"/>
      <c r="GJ107" s="18"/>
      <c r="GK107" s="18"/>
      <c r="GL107" s="18"/>
      <c r="GM107" s="18"/>
    </row>
    <row r="108" spans="1:256" s="83" customFormat="1" x14ac:dyDescent="0.35">
      <c r="A108" s="7"/>
      <c r="B108" s="7" t="s">
        <v>591</v>
      </c>
      <c r="C108" s="88"/>
      <c r="D108" s="88"/>
      <c r="E108" s="88"/>
      <c r="F108" s="88"/>
      <c r="G108" s="88">
        <v>1.1217999999999999</v>
      </c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35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21"/>
      <c r="FZ108" s="20"/>
      <c r="GA108" s="33"/>
      <c r="GB108" s="21"/>
      <c r="GC108" s="20"/>
      <c r="GD108" s="20"/>
      <c r="GE108" s="20"/>
      <c r="GF108" s="20"/>
      <c r="GG108" s="18"/>
      <c r="GH108" s="18"/>
      <c r="GI108" s="18"/>
      <c r="GJ108" s="18"/>
      <c r="GK108" s="18"/>
      <c r="GL108" s="18"/>
      <c r="GM108" s="18"/>
      <c r="GN108" s="27"/>
      <c r="GO108" s="27"/>
      <c r="GP108" s="27"/>
      <c r="GQ108" s="27"/>
      <c r="GR108" s="27"/>
      <c r="GS108" s="27"/>
      <c r="GT108" s="27"/>
      <c r="GU108" s="27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x14ac:dyDescent="0.35">
      <c r="A109" s="6" t="s">
        <v>592</v>
      </c>
      <c r="B109" s="7" t="s">
        <v>593</v>
      </c>
      <c r="C109" s="33">
        <f t="shared" ref="C109:BN109" si="80">IF(C107&gt;0,ROUND(IF(C107&lt;276,((276-C107)*0.00376159)+1.5457,IF(C107&lt;459,((459-C107)*0.00167869)+1.2385,IF(C107&lt;1027,((1027-C107)*0.00020599)+1.1215,0))),4),0)</f>
        <v>0</v>
      </c>
      <c r="D109" s="33">
        <f t="shared" si="80"/>
        <v>0</v>
      </c>
      <c r="E109" s="33">
        <f t="shared" si="80"/>
        <v>0</v>
      </c>
      <c r="F109" s="33">
        <f t="shared" si="80"/>
        <v>0</v>
      </c>
      <c r="G109" s="33">
        <f t="shared" si="80"/>
        <v>0</v>
      </c>
      <c r="H109" s="33">
        <f t="shared" si="80"/>
        <v>0</v>
      </c>
      <c r="I109" s="33">
        <f t="shared" si="80"/>
        <v>0</v>
      </c>
      <c r="J109" s="33">
        <f t="shared" si="80"/>
        <v>0</v>
      </c>
      <c r="K109" s="33">
        <f t="shared" si="80"/>
        <v>0</v>
      </c>
      <c r="L109" s="33">
        <f t="shared" si="80"/>
        <v>0</v>
      </c>
      <c r="M109" s="33">
        <f t="shared" si="80"/>
        <v>0</v>
      </c>
      <c r="N109" s="33">
        <f t="shared" si="80"/>
        <v>0</v>
      </c>
      <c r="O109" s="33">
        <f t="shared" si="80"/>
        <v>0</v>
      </c>
      <c r="P109" s="33">
        <f t="shared" si="80"/>
        <v>0</v>
      </c>
      <c r="Q109" s="33">
        <f t="shared" si="80"/>
        <v>0</v>
      </c>
      <c r="R109" s="33">
        <f t="shared" si="80"/>
        <v>0</v>
      </c>
      <c r="S109" s="33">
        <f t="shared" si="80"/>
        <v>0</v>
      </c>
      <c r="T109" s="33">
        <f t="shared" si="80"/>
        <v>0</v>
      </c>
      <c r="U109" s="33">
        <f t="shared" si="80"/>
        <v>0</v>
      </c>
      <c r="V109" s="33">
        <f t="shared" si="80"/>
        <v>0</v>
      </c>
      <c r="W109" s="33">
        <f t="shared" si="80"/>
        <v>0</v>
      </c>
      <c r="X109" s="33">
        <f t="shared" si="80"/>
        <v>0</v>
      </c>
      <c r="Y109" s="33">
        <f t="shared" si="80"/>
        <v>0</v>
      </c>
      <c r="Z109" s="33">
        <f t="shared" si="80"/>
        <v>0</v>
      </c>
      <c r="AA109" s="33">
        <f t="shared" si="80"/>
        <v>0</v>
      </c>
      <c r="AB109" s="33">
        <f t="shared" si="80"/>
        <v>0</v>
      </c>
      <c r="AC109" s="33">
        <f t="shared" si="80"/>
        <v>0</v>
      </c>
      <c r="AD109" s="33">
        <f t="shared" si="80"/>
        <v>0</v>
      </c>
      <c r="AE109" s="33">
        <f t="shared" si="80"/>
        <v>0</v>
      </c>
      <c r="AF109" s="33">
        <f t="shared" si="80"/>
        <v>0</v>
      </c>
      <c r="AG109" s="33">
        <f t="shared" si="80"/>
        <v>0</v>
      </c>
      <c r="AH109" s="33">
        <f t="shared" si="80"/>
        <v>0</v>
      </c>
      <c r="AI109" s="33">
        <f t="shared" si="80"/>
        <v>0</v>
      </c>
      <c r="AJ109" s="33">
        <f t="shared" si="80"/>
        <v>0</v>
      </c>
      <c r="AK109" s="33">
        <f t="shared" si="80"/>
        <v>0</v>
      </c>
      <c r="AL109" s="33">
        <f t="shared" si="80"/>
        <v>0</v>
      </c>
      <c r="AM109" s="33">
        <f t="shared" si="80"/>
        <v>0</v>
      </c>
      <c r="AN109" s="33">
        <f t="shared" si="80"/>
        <v>0</v>
      </c>
      <c r="AO109" s="33">
        <f t="shared" si="80"/>
        <v>0</v>
      </c>
      <c r="AP109" s="33">
        <f t="shared" si="80"/>
        <v>0</v>
      </c>
      <c r="AQ109" s="33">
        <f t="shared" si="80"/>
        <v>0</v>
      </c>
      <c r="AR109" s="33">
        <f t="shared" si="80"/>
        <v>0</v>
      </c>
      <c r="AS109" s="33">
        <f t="shared" si="80"/>
        <v>0</v>
      </c>
      <c r="AT109" s="33">
        <f t="shared" si="80"/>
        <v>0</v>
      </c>
      <c r="AU109" s="33">
        <f t="shared" si="80"/>
        <v>0</v>
      </c>
      <c r="AV109" s="33">
        <f t="shared" si="80"/>
        <v>0</v>
      </c>
      <c r="AW109" s="33">
        <f t="shared" si="80"/>
        <v>0</v>
      </c>
      <c r="AX109" s="33">
        <f t="shared" si="80"/>
        <v>0</v>
      </c>
      <c r="AY109" s="33">
        <f t="shared" si="80"/>
        <v>0</v>
      </c>
      <c r="AZ109" s="33">
        <f t="shared" si="80"/>
        <v>0</v>
      </c>
      <c r="BA109" s="33">
        <f t="shared" si="80"/>
        <v>0</v>
      </c>
      <c r="BB109" s="33">
        <f t="shared" si="80"/>
        <v>0</v>
      </c>
      <c r="BC109" s="33">
        <f t="shared" si="80"/>
        <v>0</v>
      </c>
      <c r="BD109" s="33">
        <f t="shared" si="80"/>
        <v>0</v>
      </c>
      <c r="BE109" s="33">
        <f t="shared" si="80"/>
        <v>0</v>
      </c>
      <c r="BF109" s="33">
        <f t="shared" si="80"/>
        <v>0</v>
      </c>
      <c r="BG109" s="33">
        <f t="shared" si="80"/>
        <v>0</v>
      </c>
      <c r="BH109" s="33">
        <f t="shared" si="80"/>
        <v>0</v>
      </c>
      <c r="BI109" s="33">
        <f t="shared" si="80"/>
        <v>0</v>
      </c>
      <c r="BJ109" s="33">
        <f t="shared" si="80"/>
        <v>0</v>
      </c>
      <c r="BK109" s="33">
        <f t="shared" si="80"/>
        <v>0</v>
      </c>
      <c r="BL109" s="33">
        <f t="shared" si="80"/>
        <v>0</v>
      </c>
      <c r="BM109" s="33">
        <f t="shared" si="80"/>
        <v>0</v>
      </c>
      <c r="BN109" s="33">
        <f t="shared" si="80"/>
        <v>0</v>
      </c>
      <c r="BO109" s="33">
        <f t="shared" ref="BO109:DZ109" si="81">IF(BO107&gt;0,ROUND(IF(BO107&lt;276,((276-BO107)*0.00376159)+1.5457,IF(BO107&lt;459,((459-BO107)*0.00167869)+1.2385,IF(BO107&lt;1027,((1027-BO107)*0.00020599)+1.1215,0))),4),0)</f>
        <v>0</v>
      </c>
      <c r="BP109" s="33">
        <f t="shared" si="81"/>
        <v>0</v>
      </c>
      <c r="BQ109" s="33">
        <f t="shared" si="81"/>
        <v>0</v>
      </c>
      <c r="BR109" s="33">
        <f t="shared" si="81"/>
        <v>0</v>
      </c>
      <c r="BS109" s="33">
        <f t="shared" si="81"/>
        <v>0</v>
      </c>
      <c r="BT109" s="33">
        <f t="shared" si="81"/>
        <v>0</v>
      </c>
      <c r="BU109" s="33">
        <f t="shared" si="81"/>
        <v>0</v>
      </c>
      <c r="BV109" s="33">
        <f t="shared" si="81"/>
        <v>0</v>
      </c>
      <c r="BW109" s="33">
        <f t="shared" si="81"/>
        <v>0</v>
      </c>
      <c r="BX109" s="33">
        <f t="shared" si="81"/>
        <v>0</v>
      </c>
      <c r="BY109" s="33">
        <f t="shared" si="81"/>
        <v>1.3280000000000001</v>
      </c>
      <c r="BZ109" s="33">
        <f t="shared" si="81"/>
        <v>0</v>
      </c>
      <c r="CA109" s="33">
        <f t="shared" si="81"/>
        <v>0</v>
      </c>
      <c r="CB109" s="33">
        <f t="shared" si="81"/>
        <v>0</v>
      </c>
      <c r="CC109" s="33">
        <f t="shared" si="81"/>
        <v>0</v>
      </c>
      <c r="CD109" s="33">
        <f t="shared" si="81"/>
        <v>0</v>
      </c>
      <c r="CE109" s="33">
        <f t="shared" si="81"/>
        <v>0</v>
      </c>
      <c r="CF109" s="33">
        <f t="shared" si="81"/>
        <v>0</v>
      </c>
      <c r="CG109" s="33">
        <f t="shared" si="81"/>
        <v>0</v>
      </c>
      <c r="CH109" s="33">
        <f t="shared" si="81"/>
        <v>0</v>
      </c>
      <c r="CI109" s="33">
        <f t="shared" si="81"/>
        <v>0</v>
      </c>
      <c r="CJ109" s="33">
        <f t="shared" si="81"/>
        <v>0</v>
      </c>
      <c r="CK109" s="33">
        <f t="shared" si="81"/>
        <v>0</v>
      </c>
      <c r="CL109" s="33">
        <f t="shared" si="81"/>
        <v>0</v>
      </c>
      <c r="CM109" s="33">
        <f t="shared" si="81"/>
        <v>0</v>
      </c>
      <c r="CN109" s="33">
        <f t="shared" si="81"/>
        <v>0</v>
      </c>
      <c r="CO109" s="33">
        <f t="shared" si="81"/>
        <v>0</v>
      </c>
      <c r="CP109" s="33">
        <f t="shared" si="81"/>
        <v>0</v>
      </c>
      <c r="CQ109" s="33">
        <f t="shared" si="81"/>
        <v>0</v>
      </c>
      <c r="CR109" s="33">
        <f t="shared" si="81"/>
        <v>0</v>
      </c>
      <c r="CS109" s="33">
        <f t="shared" si="81"/>
        <v>0</v>
      </c>
      <c r="CT109" s="33">
        <f t="shared" si="81"/>
        <v>0</v>
      </c>
      <c r="CU109" s="33">
        <f t="shared" si="81"/>
        <v>0</v>
      </c>
      <c r="CV109" s="33">
        <f t="shared" si="81"/>
        <v>0</v>
      </c>
      <c r="CW109" s="33">
        <f t="shared" si="81"/>
        <v>0</v>
      </c>
      <c r="CX109" s="33">
        <f t="shared" si="81"/>
        <v>0</v>
      </c>
      <c r="CY109" s="33">
        <f t="shared" si="81"/>
        <v>0</v>
      </c>
      <c r="CZ109" s="33">
        <f t="shared" si="81"/>
        <v>0</v>
      </c>
      <c r="DA109" s="33">
        <f t="shared" si="81"/>
        <v>0</v>
      </c>
      <c r="DB109" s="33">
        <f t="shared" si="81"/>
        <v>0</v>
      </c>
      <c r="DC109" s="33">
        <f t="shared" si="81"/>
        <v>0</v>
      </c>
      <c r="DD109" s="33">
        <f t="shared" si="81"/>
        <v>0</v>
      </c>
      <c r="DE109" s="33">
        <f t="shared" si="81"/>
        <v>0</v>
      </c>
      <c r="DF109" s="33">
        <f t="shared" si="81"/>
        <v>0</v>
      </c>
      <c r="DG109" s="33">
        <f t="shared" si="81"/>
        <v>0</v>
      </c>
      <c r="DH109" s="33">
        <f t="shared" si="81"/>
        <v>0</v>
      </c>
      <c r="DI109" s="33">
        <f t="shared" si="81"/>
        <v>0</v>
      </c>
      <c r="DJ109" s="33">
        <f t="shared" si="81"/>
        <v>0</v>
      </c>
      <c r="DK109" s="33">
        <f t="shared" si="81"/>
        <v>0</v>
      </c>
      <c r="DL109" s="33">
        <f t="shared" si="81"/>
        <v>0</v>
      </c>
      <c r="DM109" s="33">
        <f t="shared" si="81"/>
        <v>0</v>
      </c>
      <c r="DN109" s="33">
        <f t="shared" si="81"/>
        <v>0</v>
      </c>
      <c r="DO109" s="33">
        <f t="shared" si="81"/>
        <v>0</v>
      </c>
      <c r="DP109" s="33">
        <f t="shared" si="81"/>
        <v>0</v>
      </c>
      <c r="DQ109" s="33">
        <f t="shared" si="81"/>
        <v>0</v>
      </c>
      <c r="DR109" s="33">
        <f t="shared" si="81"/>
        <v>0</v>
      </c>
      <c r="DS109" s="33">
        <f t="shared" si="81"/>
        <v>0</v>
      </c>
      <c r="DT109" s="33">
        <f t="shared" si="81"/>
        <v>0</v>
      </c>
      <c r="DU109" s="33">
        <f t="shared" si="81"/>
        <v>0</v>
      </c>
      <c r="DV109" s="33">
        <f t="shared" si="81"/>
        <v>0</v>
      </c>
      <c r="DW109" s="33">
        <f t="shared" si="81"/>
        <v>0</v>
      </c>
      <c r="DX109" s="33">
        <f t="shared" si="81"/>
        <v>0</v>
      </c>
      <c r="DY109" s="33">
        <f t="shared" si="81"/>
        <v>0</v>
      </c>
      <c r="DZ109" s="33">
        <f t="shared" si="81"/>
        <v>0</v>
      </c>
      <c r="EA109" s="33">
        <f t="shared" ref="EA109:FX109" si="82">IF(EA107&gt;0,ROUND(IF(EA107&lt;276,((276-EA107)*0.00376159)+1.5457,IF(EA107&lt;459,((459-EA107)*0.00167869)+1.2385,IF(EA107&lt;1027,((1027-EA107)*0.00020599)+1.1215,0))),4),0)</f>
        <v>0</v>
      </c>
      <c r="EB109" s="33">
        <f t="shared" si="82"/>
        <v>0</v>
      </c>
      <c r="EC109" s="33">
        <f t="shared" si="82"/>
        <v>0</v>
      </c>
      <c r="ED109" s="33">
        <f t="shared" si="82"/>
        <v>0</v>
      </c>
      <c r="EE109" s="33">
        <f t="shared" si="82"/>
        <v>0</v>
      </c>
      <c r="EF109" s="33">
        <f t="shared" si="82"/>
        <v>0</v>
      </c>
      <c r="EG109" s="33">
        <f t="shared" si="82"/>
        <v>0</v>
      </c>
      <c r="EH109" s="33">
        <f t="shared" si="82"/>
        <v>0</v>
      </c>
      <c r="EI109" s="33">
        <f t="shared" si="82"/>
        <v>0</v>
      </c>
      <c r="EJ109" s="33">
        <f t="shared" si="82"/>
        <v>0</v>
      </c>
      <c r="EK109" s="33">
        <f t="shared" si="82"/>
        <v>0</v>
      </c>
      <c r="EL109" s="33">
        <f t="shared" si="82"/>
        <v>0</v>
      </c>
      <c r="EM109" s="33">
        <f t="shared" si="82"/>
        <v>0</v>
      </c>
      <c r="EN109" s="33">
        <f t="shared" si="82"/>
        <v>0</v>
      </c>
      <c r="EO109" s="33">
        <f t="shared" si="82"/>
        <v>0</v>
      </c>
      <c r="EP109" s="33">
        <f t="shared" si="82"/>
        <v>0</v>
      </c>
      <c r="EQ109" s="33">
        <f t="shared" si="82"/>
        <v>0</v>
      </c>
      <c r="ER109" s="33">
        <f t="shared" si="82"/>
        <v>0</v>
      </c>
      <c r="ES109" s="33">
        <f t="shared" si="82"/>
        <v>0</v>
      </c>
      <c r="ET109" s="33">
        <f t="shared" si="82"/>
        <v>2.1004999999999998</v>
      </c>
      <c r="EU109" s="33">
        <f t="shared" si="82"/>
        <v>0</v>
      </c>
      <c r="EV109" s="33">
        <f t="shared" si="82"/>
        <v>0</v>
      </c>
      <c r="EW109" s="33">
        <f t="shared" si="82"/>
        <v>0</v>
      </c>
      <c r="EX109" s="33">
        <f t="shared" si="82"/>
        <v>0</v>
      </c>
      <c r="EY109" s="33">
        <f t="shared" si="82"/>
        <v>0</v>
      </c>
      <c r="EZ109" s="33">
        <f t="shared" si="82"/>
        <v>0</v>
      </c>
      <c r="FA109" s="33">
        <f t="shared" si="82"/>
        <v>0</v>
      </c>
      <c r="FB109" s="33">
        <f t="shared" si="82"/>
        <v>0</v>
      </c>
      <c r="FC109" s="33">
        <f t="shared" si="82"/>
        <v>0</v>
      </c>
      <c r="FD109" s="33">
        <f t="shared" si="82"/>
        <v>0</v>
      </c>
      <c r="FE109" s="33">
        <f t="shared" si="82"/>
        <v>0</v>
      </c>
      <c r="FF109" s="33">
        <f t="shared" si="82"/>
        <v>0</v>
      </c>
      <c r="FG109" s="33">
        <f t="shared" si="82"/>
        <v>0</v>
      </c>
      <c r="FH109" s="33">
        <f t="shared" si="82"/>
        <v>0</v>
      </c>
      <c r="FI109" s="33">
        <f t="shared" si="82"/>
        <v>0</v>
      </c>
      <c r="FJ109" s="33">
        <f t="shared" si="82"/>
        <v>0</v>
      </c>
      <c r="FK109" s="33">
        <f t="shared" si="82"/>
        <v>0</v>
      </c>
      <c r="FL109" s="33">
        <f t="shared" si="82"/>
        <v>0</v>
      </c>
      <c r="FM109" s="33">
        <f t="shared" si="82"/>
        <v>0</v>
      </c>
      <c r="FN109" s="33">
        <f t="shared" si="82"/>
        <v>0</v>
      </c>
      <c r="FO109" s="33">
        <f t="shared" si="82"/>
        <v>0</v>
      </c>
      <c r="FP109" s="33">
        <f t="shared" si="82"/>
        <v>0</v>
      </c>
      <c r="FQ109" s="33">
        <f t="shared" si="82"/>
        <v>0</v>
      </c>
      <c r="FR109" s="33">
        <f t="shared" si="82"/>
        <v>0</v>
      </c>
      <c r="FS109" s="33">
        <f t="shared" si="82"/>
        <v>0</v>
      </c>
      <c r="FT109" s="33">
        <f t="shared" si="82"/>
        <v>0</v>
      </c>
      <c r="FU109" s="33">
        <f t="shared" si="82"/>
        <v>0</v>
      </c>
      <c r="FV109" s="33">
        <f t="shared" si="82"/>
        <v>0</v>
      </c>
      <c r="FW109" s="33">
        <f t="shared" si="82"/>
        <v>0</v>
      </c>
      <c r="FX109" s="33">
        <f t="shared" si="82"/>
        <v>0</v>
      </c>
      <c r="FY109" s="89"/>
      <c r="FZ109" s="7"/>
      <c r="GA109" s="7"/>
      <c r="GB109" s="21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x14ac:dyDescent="0.35">
      <c r="A110" s="6" t="s">
        <v>594</v>
      </c>
      <c r="B110" s="7" t="s">
        <v>595</v>
      </c>
      <c r="C110" s="33">
        <f t="shared" ref="C110:BN110" si="83">ROUND(IF(C101&lt;276,((276-C101)*0.00376159)+1.5457,IF(C101&lt;459,((459-C101)*0.00167869)+1.2385,IF(C101&lt;1027,((1027-C101)*0.00020599)+1.1215,IF(C101&lt;2293,((2293-C101)*0.00005387)+1.0533,IF(C101&lt;3500,((3500-C101)*0.00001367)+1.0368,IF(C101&lt;5000,((5000-C101)*0.00000473)+1.0297,IF(C101&gt;=5000,1.0297))))))),4)</f>
        <v>1.0297000000000001</v>
      </c>
      <c r="D110" s="33">
        <f t="shared" si="83"/>
        <v>1.0297000000000001</v>
      </c>
      <c r="E110" s="33">
        <f t="shared" si="83"/>
        <v>1.0297000000000001</v>
      </c>
      <c r="F110" s="33">
        <f t="shared" si="83"/>
        <v>1.0297000000000001</v>
      </c>
      <c r="G110" s="33">
        <f t="shared" si="83"/>
        <v>1.0847</v>
      </c>
      <c r="H110" s="33">
        <f t="shared" si="83"/>
        <v>1.1172</v>
      </c>
      <c r="I110" s="33">
        <f t="shared" si="83"/>
        <v>1.0297000000000001</v>
      </c>
      <c r="J110" s="33">
        <f t="shared" si="83"/>
        <v>1.0634999999999999</v>
      </c>
      <c r="K110" s="33">
        <f t="shared" si="83"/>
        <v>1.6311</v>
      </c>
      <c r="L110" s="33">
        <f t="shared" si="83"/>
        <v>1.0576000000000001</v>
      </c>
      <c r="M110" s="33">
        <f t="shared" si="83"/>
        <v>1.1244000000000001</v>
      </c>
      <c r="N110" s="33">
        <f t="shared" si="83"/>
        <v>1.0297000000000001</v>
      </c>
      <c r="O110" s="33">
        <f t="shared" si="83"/>
        <v>1.0297000000000001</v>
      </c>
      <c r="P110" s="33">
        <f t="shared" si="83"/>
        <v>1.4777</v>
      </c>
      <c r="Q110" s="33">
        <f t="shared" si="83"/>
        <v>1.0297000000000001</v>
      </c>
      <c r="R110" s="33">
        <f t="shared" si="83"/>
        <v>1.0297000000000001</v>
      </c>
      <c r="S110" s="33">
        <f t="shared" si="83"/>
        <v>1.0896999999999999</v>
      </c>
      <c r="T110" s="33">
        <f t="shared" si="83"/>
        <v>1.9763999999999999</v>
      </c>
      <c r="U110" s="33">
        <f t="shared" si="83"/>
        <v>2.3694999999999999</v>
      </c>
      <c r="V110" s="33">
        <f t="shared" si="83"/>
        <v>1.6149</v>
      </c>
      <c r="W110" s="33">
        <f t="shared" si="83"/>
        <v>2.0779999999999998</v>
      </c>
      <c r="X110" s="33">
        <f t="shared" si="83"/>
        <v>2.3957999999999999</v>
      </c>
      <c r="Y110" s="33">
        <f t="shared" si="83"/>
        <v>1.1468</v>
      </c>
      <c r="Z110" s="33">
        <f t="shared" si="83"/>
        <v>1.712</v>
      </c>
      <c r="AA110" s="33">
        <f t="shared" si="83"/>
        <v>1.0297000000000001</v>
      </c>
      <c r="AB110" s="33">
        <f t="shared" si="83"/>
        <v>1.0297000000000001</v>
      </c>
      <c r="AC110" s="33">
        <f t="shared" si="83"/>
        <v>1.1433</v>
      </c>
      <c r="AD110" s="33">
        <f t="shared" si="83"/>
        <v>1.0998000000000001</v>
      </c>
      <c r="AE110" s="33">
        <f t="shared" si="83"/>
        <v>2.2189999999999999</v>
      </c>
      <c r="AF110" s="33">
        <f t="shared" si="83"/>
        <v>1.9503999999999999</v>
      </c>
      <c r="AG110" s="33">
        <f t="shared" si="83"/>
        <v>1.2068000000000001</v>
      </c>
      <c r="AH110" s="33">
        <f t="shared" si="83"/>
        <v>1.1322000000000001</v>
      </c>
      <c r="AI110" s="33">
        <f t="shared" si="83"/>
        <v>1.3891</v>
      </c>
      <c r="AJ110" s="33">
        <f t="shared" si="83"/>
        <v>1.9218999999999999</v>
      </c>
      <c r="AK110" s="33">
        <f t="shared" si="83"/>
        <v>1.9377</v>
      </c>
      <c r="AL110" s="33">
        <f t="shared" si="83"/>
        <v>1.5288999999999999</v>
      </c>
      <c r="AM110" s="33">
        <f t="shared" si="83"/>
        <v>1.3878999999999999</v>
      </c>
      <c r="AN110" s="33">
        <f t="shared" si="83"/>
        <v>1.488</v>
      </c>
      <c r="AO110" s="33">
        <f t="shared" si="83"/>
        <v>1.0318000000000001</v>
      </c>
      <c r="AP110" s="33">
        <f t="shared" si="83"/>
        <v>1.0297000000000001</v>
      </c>
      <c r="AQ110" s="33">
        <f t="shared" si="83"/>
        <v>1.6717</v>
      </c>
      <c r="AR110" s="33">
        <f t="shared" si="83"/>
        <v>1.0297000000000001</v>
      </c>
      <c r="AS110" s="33">
        <f t="shared" si="83"/>
        <v>1.0297000000000001</v>
      </c>
      <c r="AT110" s="33">
        <f t="shared" si="83"/>
        <v>1.0526</v>
      </c>
      <c r="AU110" s="33">
        <f t="shared" si="83"/>
        <v>1.5607</v>
      </c>
      <c r="AV110" s="33">
        <f t="shared" si="83"/>
        <v>1.4911000000000001</v>
      </c>
      <c r="AW110" s="33">
        <f t="shared" si="83"/>
        <v>1.6228</v>
      </c>
      <c r="AX110" s="33">
        <f t="shared" si="83"/>
        <v>2.3092999999999999</v>
      </c>
      <c r="AY110" s="33">
        <f t="shared" si="83"/>
        <v>1.3068</v>
      </c>
      <c r="AZ110" s="33">
        <f t="shared" si="83"/>
        <v>1.0297000000000001</v>
      </c>
      <c r="BA110" s="33">
        <f t="shared" si="83"/>
        <v>1.0297000000000001</v>
      </c>
      <c r="BB110" s="33">
        <f t="shared" si="83"/>
        <v>1.0297000000000001</v>
      </c>
      <c r="BC110" s="33">
        <f t="shared" si="83"/>
        <v>1.0297000000000001</v>
      </c>
      <c r="BD110" s="33">
        <f t="shared" si="83"/>
        <v>1.0362</v>
      </c>
      <c r="BE110" s="33">
        <f t="shared" si="83"/>
        <v>1.1099000000000001</v>
      </c>
      <c r="BF110" s="33">
        <f t="shared" si="83"/>
        <v>1.0297000000000001</v>
      </c>
      <c r="BG110" s="33">
        <f t="shared" si="83"/>
        <v>1.1432</v>
      </c>
      <c r="BH110" s="33">
        <f t="shared" si="83"/>
        <v>1.2098</v>
      </c>
      <c r="BI110" s="33">
        <f t="shared" si="83"/>
        <v>1.6127</v>
      </c>
      <c r="BJ110" s="33">
        <f t="shared" si="83"/>
        <v>1.0297000000000001</v>
      </c>
      <c r="BK110" s="33">
        <f t="shared" si="83"/>
        <v>1.0297000000000001</v>
      </c>
      <c r="BL110" s="33">
        <f t="shared" si="83"/>
        <v>2.2155999999999998</v>
      </c>
      <c r="BM110" s="33">
        <f t="shared" si="83"/>
        <v>1.3937999999999999</v>
      </c>
      <c r="BN110" s="33">
        <f t="shared" si="83"/>
        <v>1.0405</v>
      </c>
      <c r="BO110" s="33">
        <f t="shared" ref="BO110:DZ110" si="84">ROUND(IF(BO101&lt;276,((276-BO101)*0.00376159)+1.5457,IF(BO101&lt;459,((459-BO101)*0.00167869)+1.2385,IF(BO101&lt;1027,((1027-BO101)*0.00020599)+1.1215,IF(BO101&lt;2293,((2293-BO101)*0.00005387)+1.0533,IF(BO101&lt;3500,((3500-BO101)*0.00001367)+1.0368,IF(BO101&lt;5000,((5000-BO101)*0.00000473)+1.0297,IF(BO101&gt;=5000,1.0297))))))),4)</f>
        <v>1.1077999999999999</v>
      </c>
      <c r="BP110" s="33">
        <f t="shared" si="84"/>
        <v>1.9503999999999999</v>
      </c>
      <c r="BQ110" s="33">
        <f t="shared" si="84"/>
        <v>1.0297000000000001</v>
      </c>
      <c r="BR110" s="33">
        <f t="shared" si="84"/>
        <v>1.0321</v>
      </c>
      <c r="BS110" s="33">
        <f t="shared" si="84"/>
        <v>1.1148</v>
      </c>
      <c r="BT110" s="33">
        <f t="shared" si="84"/>
        <v>1.3635999999999999</v>
      </c>
      <c r="BU110" s="33">
        <f t="shared" si="84"/>
        <v>1.3406</v>
      </c>
      <c r="BV110" s="33">
        <f t="shared" si="84"/>
        <v>1.1095999999999999</v>
      </c>
      <c r="BW110" s="33">
        <f t="shared" si="84"/>
        <v>1.0682</v>
      </c>
      <c r="BX110" s="33">
        <f t="shared" si="84"/>
        <v>2.3247</v>
      </c>
      <c r="BY110" s="33">
        <f t="shared" si="84"/>
        <v>1.2499</v>
      </c>
      <c r="BZ110" s="33">
        <f t="shared" si="84"/>
        <v>1.7413000000000001</v>
      </c>
      <c r="CA110" s="33">
        <f t="shared" si="84"/>
        <v>2.0293999999999999</v>
      </c>
      <c r="CB110" s="33">
        <f t="shared" si="84"/>
        <v>1.0297000000000001</v>
      </c>
      <c r="CC110" s="33">
        <f t="shared" si="84"/>
        <v>1.8653999999999999</v>
      </c>
      <c r="CD110" s="33">
        <f t="shared" si="84"/>
        <v>2.0148000000000001</v>
      </c>
      <c r="CE110" s="33">
        <f t="shared" si="84"/>
        <v>1.9877</v>
      </c>
      <c r="CF110" s="33">
        <f t="shared" si="84"/>
        <v>2.1328999999999998</v>
      </c>
      <c r="CG110" s="33">
        <f t="shared" si="84"/>
        <v>1.8237000000000001</v>
      </c>
      <c r="CH110" s="33">
        <f t="shared" si="84"/>
        <v>2.2126000000000001</v>
      </c>
      <c r="CI110" s="33">
        <f t="shared" si="84"/>
        <v>1.1910000000000001</v>
      </c>
      <c r="CJ110" s="33">
        <f t="shared" si="84"/>
        <v>1.1486000000000001</v>
      </c>
      <c r="CK110" s="33">
        <f t="shared" si="84"/>
        <v>1.0299</v>
      </c>
      <c r="CL110" s="33">
        <f t="shared" si="84"/>
        <v>1.1083000000000001</v>
      </c>
      <c r="CM110" s="33">
        <f t="shared" si="84"/>
        <v>1.1898</v>
      </c>
      <c r="CN110" s="33">
        <f t="shared" si="84"/>
        <v>1.0297000000000001</v>
      </c>
      <c r="CO110" s="33">
        <f t="shared" si="84"/>
        <v>1.0297000000000001</v>
      </c>
      <c r="CP110" s="33">
        <f t="shared" si="84"/>
        <v>1.1342000000000001</v>
      </c>
      <c r="CQ110" s="33">
        <f t="shared" si="84"/>
        <v>1.1731</v>
      </c>
      <c r="CR110" s="33">
        <f t="shared" si="84"/>
        <v>1.7462</v>
      </c>
      <c r="CS110" s="33">
        <f t="shared" si="84"/>
        <v>1.5051000000000001</v>
      </c>
      <c r="CT110" s="33">
        <f t="shared" si="84"/>
        <v>2.1513</v>
      </c>
      <c r="CU110" s="33">
        <f t="shared" si="84"/>
        <v>1.2359</v>
      </c>
      <c r="CV110" s="33">
        <f t="shared" si="84"/>
        <v>2.3957999999999999</v>
      </c>
      <c r="CW110" s="33">
        <f t="shared" si="84"/>
        <v>1.8147</v>
      </c>
      <c r="CX110" s="33">
        <f t="shared" si="84"/>
        <v>1.2377</v>
      </c>
      <c r="CY110" s="33">
        <f t="shared" si="84"/>
        <v>2.3957999999999999</v>
      </c>
      <c r="CZ110" s="33">
        <f t="shared" si="84"/>
        <v>1.0772999999999999</v>
      </c>
      <c r="DA110" s="33">
        <f t="shared" si="84"/>
        <v>1.8289</v>
      </c>
      <c r="DB110" s="33">
        <f t="shared" si="84"/>
        <v>1.4746999999999999</v>
      </c>
      <c r="DC110" s="33">
        <f t="shared" si="84"/>
        <v>1.8955</v>
      </c>
      <c r="DD110" s="33">
        <f t="shared" si="84"/>
        <v>1.9443999999999999</v>
      </c>
      <c r="DE110" s="33">
        <f t="shared" si="84"/>
        <v>1.5113000000000001</v>
      </c>
      <c r="DF110" s="33">
        <f t="shared" si="84"/>
        <v>1.0297000000000001</v>
      </c>
      <c r="DG110" s="33">
        <f t="shared" si="84"/>
        <v>2.2322000000000002</v>
      </c>
      <c r="DH110" s="33">
        <f t="shared" si="84"/>
        <v>1.0772999999999999</v>
      </c>
      <c r="DI110" s="33">
        <f t="shared" si="84"/>
        <v>1.0508</v>
      </c>
      <c r="DJ110" s="33">
        <f t="shared" si="84"/>
        <v>1.2033</v>
      </c>
      <c r="DK110" s="33">
        <f t="shared" si="84"/>
        <v>1.2339</v>
      </c>
      <c r="DL110" s="33">
        <f t="shared" si="84"/>
        <v>1.0297000000000001</v>
      </c>
      <c r="DM110" s="33">
        <f t="shared" si="84"/>
        <v>1.7081999999999999</v>
      </c>
      <c r="DN110" s="33">
        <f t="shared" si="84"/>
        <v>1.1073</v>
      </c>
      <c r="DO110" s="33">
        <f t="shared" si="84"/>
        <v>1.0401</v>
      </c>
      <c r="DP110" s="33">
        <f t="shared" si="84"/>
        <v>1.8305</v>
      </c>
      <c r="DQ110" s="33">
        <f t="shared" si="84"/>
        <v>1.1592</v>
      </c>
      <c r="DR110" s="33">
        <f t="shared" si="84"/>
        <v>1.1047</v>
      </c>
      <c r="DS110" s="33">
        <f t="shared" si="84"/>
        <v>1.2024999999999999</v>
      </c>
      <c r="DT110" s="33">
        <f t="shared" si="84"/>
        <v>1.917</v>
      </c>
      <c r="DU110" s="33">
        <f t="shared" si="84"/>
        <v>1.4112</v>
      </c>
      <c r="DV110" s="33">
        <f t="shared" si="84"/>
        <v>1.7921</v>
      </c>
      <c r="DW110" s="33">
        <f t="shared" si="84"/>
        <v>1.496</v>
      </c>
      <c r="DX110" s="33">
        <f t="shared" si="84"/>
        <v>1.9572000000000001</v>
      </c>
      <c r="DY110" s="33">
        <f t="shared" si="84"/>
        <v>1.4986999999999999</v>
      </c>
      <c r="DZ110" s="33">
        <f t="shared" si="84"/>
        <v>1.1874</v>
      </c>
      <c r="EA110" s="33">
        <f t="shared" ref="EA110:FX110" si="85">ROUND(IF(EA101&lt;276,((276-EA101)*0.00376159)+1.5457,IF(EA101&lt;459,((459-EA101)*0.00167869)+1.2385,IF(EA101&lt;1027,((1027-EA101)*0.00020599)+1.1215,IF(EA101&lt;2293,((2293-EA101)*0.00005387)+1.0533,IF(EA101&lt;3500,((3500-EA101)*0.00001367)+1.0368,IF(EA101&lt;5000,((5000-EA101)*0.00000473)+1.0297,IF(EA101&gt;=5000,1.0297))))))),4)</f>
        <v>1.2245999999999999</v>
      </c>
      <c r="EB110" s="33">
        <f t="shared" si="85"/>
        <v>1.2191000000000001</v>
      </c>
      <c r="EC110" s="33">
        <f t="shared" si="85"/>
        <v>1.5153000000000001</v>
      </c>
      <c r="ED110" s="33">
        <f t="shared" si="85"/>
        <v>1.0923</v>
      </c>
      <c r="EE110" s="33">
        <f t="shared" si="85"/>
        <v>1.8542000000000001</v>
      </c>
      <c r="EF110" s="33">
        <f t="shared" si="85"/>
        <v>1.1017999999999999</v>
      </c>
      <c r="EG110" s="33">
        <f t="shared" si="85"/>
        <v>1.6172</v>
      </c>
      <c r="EH110" s="33">
        <f t="shared" si="85"/>
        <v>1.6491</v>
      </c>
      <c r="EI110" s="33">
        <f t="shared" si="85"/>
        <v>1.0297000000000001</v>
      </c>
      <c r="EJ110" s="33">
        <f t="shared" si="85"/>
        <v>1.0297000000000001</v>
      </c>
      <c r="EK110" s="33">
        <f t="shared" si="85"/>
        <v>1.1950000000000001</v>
      </c>
      <c r="EL110" s="33">
        <f t="shared" si="85"/>
        <v>1.2378</v>
      </c>
      <c r="EM110" s="33">
        <f t="shared" si="85"/>
        <v>1.3633999999999999</v>
      </c>
      <c r="EN110" s="33">
        <f t="shared" si="85"/>
        <v>1.1339999999999999</v>
      </c>
      <c r="EO110" s="33">
        <f t="shared" si="85"/>
        <v>1.4812000000000001</v>
      </c>
      <c r="EP110" s="33">
        <f t="shared" si="85"/>
        <v>1.3043</v>
      </c>
      <c r="EQ110" s="33">
        <f t="shared" si="85"/>
        <v>1.0483</v>
      </c>
      <c r="ER110" s="33">
        <f t="shared" si="85"/>
        <v>1.4885999999999999</v>
      </c>
      <c r="ES110" s="33">
        <f t="shared" si="85"/>
        <v>1.9636</v>
      </c>
      <c r="ET110" s="33">
        <f t="shared" si="85"/>
        <v>1.8560000000000001</v>
      </c>
      <c r="EU110" s="33">
        <f t="shared" si="85"/>
        <v>1.2139</v>
      </c>
      <c r="EV110" s="33">
        <f t="shared" si="85"/>
        <v>2.2896999999999998</v>
      </c>
      <c r="EW110" s="33">
        <f t="shared" si="85"/>
        <v>1.1591</v>
      </c>
      <c r="EX110" s="33">
        <f t="shared" si="85"/>
        <v>1.9443999999999999</v>
      </c>
      <c r="EY110" s="33">
        <f t="shared" si="85"/>
        <v>1.1968000000000001</v>
      </c>
      <c r="EZ110" s="33">
        <f t="shared" si="85"/>
        <v>2.0949</v>
      </c>
      <c r="FA110" s="33">
        <f t="shared" si="85"/>
        <v>1.0376000000000001</v>
      </c>
      <c r="FB110" s="33">
        <f t="shared" si="85"/>
        <v>1.5125999999999999</v>
      </c>
      <c r="FC110" s="33">
        <f t="shared" si="85"/>
        <v>1.0712999999999999</v>
      </c>
      <c r="FD110" s="33">
        <f t="shared" si="85"/>
        <v>1.3312999999999999</v>
      </c>
      <c r="FE110" s="33">
        <f t="shared" si="85"/>
        <v>2.2738999999999998</v>
      </c>
      <c r="FF110" s="33">
        <f t="shared" si="85"/>
        <v>1.8613</v>
      </c>
      <c r="FG110" s="33">
        <f t="shared" si="85"/>
        <v>2.1107</v>
      </c>
      <c r="FH110" s="33">
        <f t="shared" si="85"/>
        <v>2.3168000000000002</v>
      </c>
      <c r="FI110" s="33">
        <f t="shared" si="85"/>
        <v>1.0834999999999999</v>
      </c>
      <c r="FJ110" s="33">
        <f t="shared" si="85"/>
        <v>1.0684</v>
      </c>
      <c r="FK110" s="33">
        <f t="shared" si="85"/>
        <v>1.0499000000000001</v>
      </c>
      <c r="FL110" s="33">
        <f t="shared" si="85"/>
        <v>1.0297000000000001</v>
      </c>
      <c r="FM110" s="33">
        <f t="shared" si="85"/>
        <v>1.0348999999999999</v>
      </c>
      <c r="FN110" s="33">
        <f t="shared" si="85"/>
        <v>1.0297000000000001</v>
      </c>
      <c r="FO110" s="33">
        <f t="shared" si="85"/>
        <v>1.1169</v>
      </c>
      <c r="FP110" s="33">
        <f t="shared" si="85"/>
        <v>1.0530999999999999</v>
      </c>
      <c r="FQ110" s="33">
        <f t="shared" si="85"/>
        <v>1.1299999999999999</v>
      </c>
      <c r="FR110" s="33">
        <f t="shared" si="85"/>
        <v>1.9462999999999999</v>
      </c>
      <c r="FS110" s="33">
        <f t="shared" si="85"/>
        <v>1.9161999999999999</v>
      </c>
      <c r="FT110" s="33">
        <f t="shared" si="85"/>
        <v>2.3691</v>
      </c>
      <c r="FU110" s="33">
        <f t="shared" si="85"/>
        <v>1.1664000000000001</v>
      </c>
      <c r="FV110" s="33">
        <f t="shared" si="85"/>
        <v>1.1897</v>
      </c>
      <c r="FW110" s="33">
        <f t="shared" si="85"/>
        <v>1.9835</v>
      </c>
      <c r="FX110" s="33">
        <f t="shared" si="85"/>
        <v>2.3393999999999999</v>
      </c>
      <c r="FY110" s="35"/>
      <c r="FZ110" s="7"/>
      <c r="GA110" s="7"/>
      <c r="GB110" s="21"/>
      <c r="GC110" s="20"/>
      <c r="GD110" s="20"/>
      <c r="GE110" s="20"/>
      <c r="GF110" s="20"/>
      <c r="GG110" s="7"/>
      <c r="GH110" s="7"/>
      <c r="GI110" s="7"/>
      <c r="GJ110" s="7"/>
      <c r="GK110" s="7"/>
      <c r="GL110" s="7"/>
      <c r="GM110" s="7"/>
    </row>
    <row r="111" spans="1:256" x14ac:dyDescent="0.35">
      <c r="A111" s="6" t="s">
        <v>596</v>
      </c>
      <c r="B111" s="7" t="s">
        <v>597</v>
      </c>
      <c r="C111" s="33">
        <f t="shared" ref="C111:BN111" si="86">MAX(C109,C110)</f>
        <v>1.0297000000000001</v>
      </c>
      <c r="D111" s="33">
        <f t="shared" si="86"/>
        <v>1.0297000000000001</v>
      </c>
      <c r="E111" s="33">
        <f t="shared" si="86"/>
        <v>1.0297000000000001</v>
      </c>
      <c r="F111" s="33">
        <f t="shared" si="86"/>
        <v>1.0297000000000001</v>
      </c>
      <c r="G111" s="33">
        <f t="shared" si="86"/>
        <v>1.0847</v>
      </c>
      <c r="H111" s="33">
        <f t="shared" si="86"/>
        <v>1.1172</v>
      </c>
      <c r="I111" s="33">
        <f t="shared" si="86"/>
        <v>1.0297000000000001</v>
      </c>
      <c r="J111" s="33">
        <f t="shared" si="86"/>
        <v>1.0634999999999999</v>
      </c>
      <c r="K111" s="33">
        <f t="shared" si="86"/>
        <v>1.6311</v>
      </c>
      <c r="L111" s="33">
        <f t="shared" si="86"/>
        <v>1.0576000000000001</v>
      </c>
      <c r="M111" s="33">
        <f t="shared" si="86"/>
        <v>1.1244000000000001</v>
      </c>
      <c r="N111" s="33">
        <f t="shared" si="86"/>
        <v>1.0297000000000001</v>
      </c>
      <c r="O111" s="33">
        <f t="shared" si="86"/>
        <v>1.0297000000000001</v>
      </c>
      <c r="P111" s="33">
        <f t="shared" si="86"/>
        <v>1.4777</v>
      </c>
      <c r="Q111" s="33">
        <f t="shared" si="86"/>
        <v>1.0297000000000001</v>
      </c>
      <c r="R111" s="33">
        <f t="shared" si="86"/>
        <v>1.0297000000000001</v>
      </c>
      <c r="S111" s="33">
        <f t="shared" si="86"/>
        <v>1.0896999999999999</v>
      </c>
      <c r="T111" s="33">
        <f t="shared" si="86"/>
        <v>1.9763999999999999</v>
      </c>
      <c r="U111" s="33">
        <f t="shared" si="86"/>
        <v>2.3694999999999999</v>
      </c>
      <c r="V111" s="33">
        <f t="shared" si="86"/>
        <v>1.6149</v>
      </c>
      <c r="W111" s="33">
        <f t="shared" si="86"/>
        <v>2.0779999999999998</v>
      </c>
      <c r="X111" s="33">
        <f t="shared" si="86"/>
        <v>2.3957999999999999</v>
      </c>
      <c r="Y111" s="33">
        <f t="shared" si="86"/>
        <v>1.1468</v>
      </c>
      <c r="Z111" s="33">
        <f t="shared" si="86"/>
        <v>1.712</v>
      </c>
      <c r="AA111" s="33">
        <f t="shared" si="86"/>
        <v>1.0297000000000001</v>
      </c>
      <c r="AB111" s="33">
        <f t="shared" si="86"/>
        <v>1.0297000000000001</v>
      </c>
      <c r="AC111" s="33">
        <f t="shared" si="86"/>
        <v>1.1433</v>
      </c>
      <c r="AD111" s="33">
        <f t="shared" si="86"/>
        <v>1.0998000000000001</v>
      </c>
      <c r="AE111" s="33">
        <f t="shared" si="86"/>
        <v>2.2189999999999999</v>
      </c>
      <c r="AF111" s="33">
        <f t="shared" si="86"/>
        <v>1.9503999999999999</v>
      </c>
      <c r="AG111" s="33">
        <f t="shared" si="86"/>
        <v>1.2068000000000001</v>
      </c>
      <c r="AH111" s="33">
        <f t="shared" si="86"/>
        <v>1.1322000000000001</v>
      </c>
      <c r="AI111" s="33">
        <f t="shared" si="86"/>
        <v>1.3891</v>
      </c>
      <c r="AJ111" s="33">
        <f t="shared" si="86"/>
        <v>1.9218999999999999</v>
      </c>
      <c r="AK111" s="33">
        <f t="shared" si="86"/>
        <v>1.9377</v>
      </c>
      <c r="AL111" s="33">
        <f t="shared" si="86"/>
        <v>1.5288999999999999</v>
      </c>
      <c r="AM111" s="33">
        <f t="shared" si="86"/>
        <v>1.3878999999999999</v>
      </c>
      <c r="AN111" s="33">
        <f t="shared" si="86"/>
        <v>1.488</v>
      </c>
      <c r="AO111" s="33">
        <f t="shared" si="86"/>
        <v>1.0318000000000001</v>
      </c>
      <c r="AP111" s="33">
        <f t="shared" si="86"/>
        <v>1.0297000000000001</v>
      </c>
      <c r="AQ111" s="33">
        <f t="shared" si="86"/>
        <v>1.6717</v>
      </c>
      <c r="AR111" s="33">
        <f t="shared" si="86"/>
        <v>1.0297000000000001</v>
      </c>
      <c r="AS111" s="33">
        <f t="shared" si="86"/>
        <v>1.0297000000000001</v>
      </c>
      <c r="AT111" s="33">
        <f t="shared" si="86"/>
        <v>1.0526</v>
      </c>
      <c r="AU111" s="33">
        <f t="shared" si="86"/>
        <v>1.5607</v>
      </c>
      <c r="AV111" s="33">
        <f t="shared" si="86"/>
        <v>1.4911000000000001</v>
      </c>
      <c r="AW111" s="33">
        <f t="shared" si="86"/>
        <v>1.6228</v>
      </c>
      <c r="AX111" s="33">
        <f t="shared" si="86"/>
        <v>2.3092999999999999</v>
      </c>
      <c r="AY111" s="33">
        <f t="shared" si="86"/>
        <v>1.3068</v>
      </c>
      <c r="AZ111" s="33">
        <f t="shared" si="86"/>
        <v>1.0297000000000001</v>
      </c>
      <c r="BA111" s="33">
        <f t="shared" si="86"/>
        <v>1.0297000000000001</v>
      </c>
      <c r="BB111" s="33">
        <f t="shared" si="86"/>
        <v>1.0297000000000001</v>
      </c>
      <c r="BC111" s="33">
        <f t="shared" si="86"/>
        <v>1.0297000000000001</v>
      </c>
      <c r="BD111" s="33">
        <f t="shared" si="86"/>
        <v>1.0362</v>
      </c>
      <c r="BE111" s="33">
        <f t="shared" si="86"/>
        <v>1.1099000000000001</v>
      </c>
      <c r="BF111" s="33">
        <f t="shared" si="86"/>
        <v>1.0297000000000001</v>
      </c>
      <c r="BG111" s="33">
        <f t="shared" si="86"/>
        <v>1.1432</v>
      </c>
      <c r="BH111" s="33">
        <f t="shared" si="86"/>
        <v>1.2098</v>
      </c>
      <c r="BI111" s="33">
        <f t="shared" si="86"/>
        <v>1.6127</v>
      </c>
      <c r="BJ111" s="33">
        <f t="shared" si="86"/>
        <v>1.0297000000000001</v>
      </c>
      <c r="BK111" s="33">
        <f t="shared" si="86"/>
        <v>1.0297000000000001</v>
      </c>
      <c r="BL111" s="33">
        <f t="shared" si="86"/>
        <v>2.2155999999999998</v>
      </c>
      <c r="BM111" s="33">
        <f t="shared" si="86"/>
        <v>1.3937999999999999</v>
      </c>
      <c r="BN111" s="33">
        <f t="shared" si="86"/>
        <v>1.0405</v>
      </c>
      <c r="BO111" s="33">
        <f t="shared" ref="BO111:DZ111" si="87">MAX(BO109,BO110)</f>
        <v>1.1077999999999999</v>
      </c>
      <c r="BP111" s="33">
        <f t="shared" si="87"/>
        <v>1.9503999999999999</v>
      </c>
      <c r="BQ111" s="33">
        <f t="shared" si="87"/>
        <v>1.0297000000000001</v>
      </c>
      <c r="BR111" s="33">
        <f t="shared" si="87"/>
        <v>1.0321</v>
      </c>
      <c r="BS111" s="33">
        <f t="shared" si="87"/>
        <v>1.1148</v>
      </c>
      <c r="BT111" s="33">
        <f t="shared" si="87"/>
        <v>1.3635999999999999</v>
      </c>
      <c r="BU111" s="33">
        <f t="shared" si="87"/>
        <v>1.3406</v>
      </c>
      <c r="BV111" s="33">
        <f t="shared" si="87"/>
        <v>1.1095999999999999</v>
      </c>
      <c r="BW111" s="33">
        <f t="shared" si="87"/>
        <v>1.0682</v>
      </c>
      <c r="BX111" s="33">
        <f t="shared" si="87"/>
        <v>2.3247</v>
      </c>
      <c r="BY111" s="33">
        <f t="shared" si="87"/>
        <v>1.3280000000000001</v>
      </c>
      <c r="BZ111" s="33">
        <f t="shared" si="87"/>
        <v>1.7413000000000001</v>
      </c>
      <c r="CA111" s="33">
        <f t="shared" si="87"/>
        <v>2.0293999999999999</v>
      </c>
      <c r="CB111" s="33">
        <f t="shared" si="87"/>
        <v>1.0297000000000001</v>
      </c>
      <c r="CC111" s="33">
        <f t="shared" si="87"/>
        <v>1.8653999999999999</v>
      </c>
      <c r="CD111" s="33">
        <f t="shared" si="87"/>
        <v>2.0148000000000001</v>
      </c>
      <c r="CE111" s="33">
        <f t="shared" si="87"/>
        <v>1.9877</v>
      </c>
      <c r="CF111" s="33">
        <f t="shared" si="87"/>
        <v>2.1328999999999998</v>
      </c>
      <c r="CG111" s="33">
        <f t="shared" si="87"/>
        <v>1.8237000000000001</v>
      </c>
      <c r="CH111" s="33">
        <f t="shared" si="87"/>
        <v>2.2126000000000001</v>
      </c>
      <c r="CI111" s="33">
        <f t="shared" si="87"/>
        <v>1.1910000000000001</v>
      </c>
      <c r="CJ111" s="33">
        <f t="shared" si="87"/>
        <v>1.1486000000000001</v>
      </c>
      <c r="CK111" s="33">
        <f t="shared" si="87"/>
        <v>1.0299</v>
      </c>
      <c r="CL111" s="33">
        <f t="shared" si="87"/>
        <v>1.1083000000000001</v>
      </c>
      <c r="CM111" s="33">
        <f t="shared" si="87"/>
        <v>1.1898</v>
      </c>
      <c r="CN111" s="33">
        <f t="shared" si="87"/>
        <v>1.0297000000000001</v>
      </c>
      <c r="CO111" s="33">
        <f t="shared" si="87"/>
        <v>1.0297000000000001</v>
      </c>
      <c r="CP111" s="33">
        <f t="shared" si="87"/>
        <v>1.1342000000000001</v>
      </c>
      <c r="CQ111" s="33">
        <f t="shared" si="87"/>
        <v>1.1731</v>
      </c>
      <c r="CR111" s="33">
        <f t="shared" si="87"/>
        <v>1.7462</v>
      </c>
      <c r="CS111" s="33">
        <f t="shared" si="87"/>
        <v>1.5051000000000001</v>
      </c>
      <c r="CT111" s="33">
        <f t="shared" si="87"/>
        <v>2.1513</v>
      </c>
      <c r="CU111" s="33">
        <f t="shared" si="87"/>
        <v>1.2359</v>
      </c>
      <c r="CV111" s="33">
        <f t="shared" si="87"/>
        <v>2.3957999999999999</v>
      </c>
      <c r="CW111" s="33">
        <f t="shared" si="87"/>
        <v>1.8147</v>
      </c>
      <c r="CX111" s="33">
        <f t="shared" si="87"/>
        <v>1.2377</v>
      </c>
      <c r="CY111" s="33">
        <f t="shared" si="87"/>
        <v>2.3957999999999999</v>
      </c>
      <c r="CZ111" s="33">
        <f t="shared" si="87"/>
        <v>1.0772999999999999</v>
      </c>
      <c r="DA111" s="33">
        <f t="shared" si="87"/>
        <v>1.8289</v>
      </c>
      <c r="DB111" s="33">
        <f t="shared" si="87"/>
        <v>1.4746999999999999</v>
      </c>
      <c r="DC111" s="33">
        <f t="shared" si="87"/>
        <v>1.8955</v>
      </c>
      <c r="DD111" s="33">
        <f t="shared" si="87"/>
        <v>1.9443999999999999</v>
      </c>
      <c r="DE111" s="33">
        <f t="shared" si="87"/>
        <v>1.5113000000000001</v>
      </c>
      <c r="DF111" s="33">
        <f t="shared" si="87"/>
        <v>1.0297000000000001</v>
      </c>
      <c r="DG111" s="33">
        <f t="shared" si="87"/>
        <v>2.2322000000000002</v>
      </c>
      <c r="DH111" s="33">
        <f t="shared" si="87"/>
        <v>1.0772999999999999</v>
      </c>
      <c r="DI111" s="33">
        <f t="shared" si="87"/>
        <v>1.0508</v>
      </c>
      <c r="DJ111" s="33">
        <f t="shared" si="87"/>
        <v>1.2033</v>
      </c>
      <c r="DK111" s="33">
        <f t="shared" si="87"/>
        <v>1.2339</v>
      </c>
      <c r="DL111" s="33">
        <f t="shared" si="87"/>
        <v>1.0297000000000001</v>
      </c>
      <c r="DM111" s="33">
        <f t="shared" si="87"/>
        <v>1.7081999999999999</v>
      </c>
      <c r="DN111" s="33">
        <f t="shared" si="87"/>
        <v>1.1073</v>
      </c>
      <c r="DO111" s="33">
        <f t="shared" si="87"/>
        <v>1.0401</v>
      </c>
      <c r="DP111" s="33">
        <f t="shared" si="87"/>
        <v>1.8305</v>
      </c>
      <c r="DQ111" s="33">
        <f t="shared" si="87"/>
        <v>1.1592</v>
      </c>
      <c r="DR111" s="33">
        <f t="shared" si="87"/>
        <v>1.1047</v>
      </c>
      <c r="DS111" s="33">
        <f t="shared" si="87"/>
        <v>1.2024999999999999</v>
      </c>
      <c r="DT111" s="33">
        <f t="shared" si="87"/>
        <v>1.917</v>
      </c>
      <c r="DU111" s="33">
        <f t="shared" si="87"/>
        <v>1.4112</v>
      </c>
      <c r="DV111" s="33">
        <f t="shared" si="87"/>
        <v>1.7921</v>
      </c>
      <c r="DW111" s="33">
        <f t="shared" si="87"/>
        <v>1.496</v>
      </c>
      <c r="DX111" s="33">
        <f t="shared" si="87"/>
        <v>1.9572000000000001</v>
      </c>
      <c r="DY111" s="33">
        <f t="shared" si="87"/>
        <v>1.4986999999999999</v>
      </c>
      <c r="DZ111" s="33">
        <f t="shared" si="87"/>
        <v>1.1874</v>
      </c>
      <c r="EA111" s="33">
        <f t="shared" ref="EA111:FX111" si="88">MAX(EA109,EA110)</f>
        <v>1.2245999999999999</v>
      </c>
      <c r="EB111" s="33">
        <f t="shared" si="88"/>
        <v>1.2191000000000001</v>
      </c>
      <c r="EC111" s="33">
        <f t="shared" si="88"/>
        <v>1.5153000000000001</v>
      </c>
      <c r="ED111" s="33">
        <f t="shared" si="88"/>
        <v>1.0923</v>
      </c>
      <c r="EE111" s="33">
        <f t="shared" si="88"/>
        <v>1.8542000000000001</v>
      </c>
      <c r="EF111" s="33">
        <f t="shared" si="88"/>
        <v>1.1017999999999999</v>
      </c>
      <c r="EG111" s="33">
        <f t="shared" si="88"/>
        <v>1.6172</v>
      </c>
      <c r="EH111" s="33">
        <f t="shared" si="88"/>
        <v>1.6491</v>
      </c>
      <c r="EI111" s="33">
        <f t="shared" si="88"/>
        <v>1.0297000000000001</v>
      </c>
      <c r="EJ111" s="33">
        <f t="shared" si="88"/>
        <v>1.0297000000000001</v>
      </c>
      <c r="EK111" s="33">
        <f t="shared" si="88"/>
        <v>1.1950000000000001</v>
      </c>
      <c r="EL111" s="33">
        <f t="shared" si="88"/>
        <v>1.2378</v>
      </c>
      <c r="EM111" s="33">
        <f t="shared" si="88"/>
        <v>1.3633999999999999</v>
      </c>
      <c r="EN111" s="33">
        <f t="shared" si="88"/>
        <v>1.1339999999999999</v>
      </c>
      <c r="EO111" s="33">
        <f t="shared" si="88"/>
        <v>1.4812000000000001</v>
      </c>
      <c r="EP111" s="33">
        <f t="shared" si="88"/>
        <v>1.3043</v>
      </c>
      <c r="EQ111" s="33">
        <f t="shared" si="88"/>
        <v>1.0483</v>
      </c>
      <c r="ER111" s="33">
        <f t="shared" si="88"/>
        <v>1.4885999999999999</v>
      </c>
      <c r="ES111" s="33">
        <f t="shared" si="88"/>
        <v>1.9636</v>
      </c>
      <c r="ET111" s="33">
        <f t="shared" si="88"/>
        <v>2.1004999999999998</v>
      </c>
      <c r="EU111" s="33">
        <f t="shared" si="88"/>
        <v>1.2139</v>
      </c>
      <c r="EV111" s="33">
        <f t="shared" si="88"/>
        <v>2.2896999999999998</v>
      </c>
      <c r="EW111" s="33">
        <f t="shared" si="88"/>
        <v>1.1591</v>
      </c>
      <c r="EX111" s="33">
        <f t="shared" si="88"/>
        <v>1.9443999999999999</v>
      </c>
      <c r="EY111" s="33">
        <f t="shared" si="88"/>
        <v>1.1968000000000001</v>
      </c>
      <c r="EZ111" s="33">
        <f t="shared" si="88"/>
        <v>2.0949</v>
      </c>
      <c r="FA111" s="33">
        <f t="shared" si="88"/>
        <v>1.0376000000000001</v>
      </c>
      <c r="FB111" s="33">
        <f t="shared" si="88"/>
        <v>1.5125999999999999</v>
      </c>
      <c r="FC111" s="33">
        <f t="shared" si="88"/>
        <v>1.0712999999999999</v>
      </c>
      <c r="FD111" s="33">
        <f t="shared" si="88"/>
        <v>1.3312999999999999</v>
      </c>
      <c r="FE111" s="33">
        <f t="shared" si="88"/>
        <v>2.2738999999999998</v>
      </c>
      <c r="FF111" s="33">
        <f t="shared" si="88"/>
        <v>1.8613</v>
      </c>
      <c r="FG111" s="33">
        <f t="shared" si="88"/>
        <v>2.1107</v>
      </c>
      <c r="FH111" s="33">
        <f t="shared" si="88"/>
        <v>2.3168000000000002</v>
      </c>
      <c r="FI111" s="33">
        <f t="shared" si="88"/>
        <v>1.0834999999999999</v>
      </c>
      <c r="FJ111" s="33">
        <f t="shared" si="88"/>
        <v>1.0684</v>
      </c>
      <c r="FK111" s="33">
        <f t="shared" si="88"/>
        <v>1.0499000000000001</v>
      </c>
      <c r="FL111" s="33">
        <f t="shared" si="88"/>
        <v>1.0297000000000001</v>
      </c>
      <c r="FM111" s="33">
        <f t="shared" si="88"/>
        <v>1.0348999999999999</v>
      </c>
      <c r="FN111" s="33">
        <f t="shared" si="88"/>
        <v>1.0297000000000001</v>
      </c>
      <c r="FO111" s="33">
        <f t="shared" si="88"/>
        <v>1.1169</v>
      </c>
      <c r="FP111" s="33">
        <f t="shared" si="88"/>
        <v>1.0530999999999999</v>
      </c>
      <c r="FQ111" s="33">
        <f t="shared" si="88"/>
        <v>1.1299999999999999</v>
      </c>
      <c r="FR111" s="33">
        <f t="shared" si="88"/>
        <v>1.9462999999999999</v>
      </c>
      <c r="FS111" s="33">
        <f t="shared" si="88"/>
        <v>1.9161999999999999</v>
      </c>
      <c r="FT111" s="33">
        <f t="shared" si="88"/>
        <v>2.3691</v>
      </c>
      <c r="FU111" s="33">
        <f t="shared" si="88"/>
        <v>1.1664000000000001</v>
      </c>
      <c r="FV111" s="33">
        <f t="shared" si="88"/>
        <v>1.1897</v>
      </c>
      <c r="FW111" s="33">
        <f t="shared" si="88"/>
        <v>1.9835</v>
      </c>
      <c r="FX111" s="33">
        <f t="shared" si="88"/>
        <v>2.3393999999999999</v>
      </c>
      <c r="FY111" s="88"/>
      <c r="FZ111" s="88">
        <f>SUM(C111:FX111)</f>
        <v>254.47210000000007</v>
      </c>
      <c r="GA111" s="7"/>
      <c r="GB111" s="20"/>
      <c r="GC111" s="20"/>
      <c r="GD111" s="20"/>
      <c r="GE111" s="20"/>
      <c r="GF111" s="20"/>
      <c r="GG111" s="7"/>
      <c r="GH111" s="7"/>
      <c r="GI111" s="7"/>
      <c r="GJ111" s="7"/>
      <c r="GK111" s="7"/>
      <c r="GL111" s="7"/>
      <c r="GM111" s="7"/>
    </row>
    <row r="112" spans="1:256" x14ac:dyDescent="0.35">
      <c r="A112" s="7"/>
      <c r="B112" s="7" t="s">
        <v>598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33"/>
      <c r="FZ112" s="33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</row>
    <row r="113" spans="1:204" x14ac:dyDescent="0.35">
      <c r="A113" s="6" t="s">
        <v>599</v>
      </c>
      <c r="B113" s="44" t="s">
        <v>600</v>
      </c>
      <c r="C113" s="33">
        <f t="shared" ref="C113:BN113" si="89">ROUND(IF(C101&lt;453.5,0.825-(0.0000639*(453.5-C101)),IF(C101&lt;1567.5,0.8595-(0.000031*(1567.5-C101)),IF(C101&lt;6682,0.885-(0.000005*(6682-C101)),IF(C101&lt;30000,0.905-(0.0000009*(30000-C101)),0.905)))),4)</f>
        <v>0.88439999999999996</v>
      </c>
      <c r="D113" s="33">
        <f t="shared" si="89"/>
        <v>0.90500000000000003</v>
      </c>
      <c r="E113" s="33">
        <f t="shared" si="89"/>
        <v>0.88090000000000002</v>
      </c>
      <c r="F113" s="33">
        <f t="shared" si="89"/>
        <v>0.89959999999999996</v>
      </c>
      <c r="G113" s="33">
        <f t="shared" si="89"/>
        <v>0.86009999999999998</v>
      </c>
      <c r="H113" s="33">
        <f t="shared" si="89"/>
        <v>0.84519999999999995</v>
      </c>
      <c r="I113" s="33">
        <f t="shared" si="89"/>
        <v>0.88539999999999996</v>
      </c>
      <c r="J113" s="33">
        <f t="shared" si="89"/>
        <v>0.86209999999999998</v>
      </c>
      <c r="K113" s="33">
        <f t="shared" si="89"/>
        <v>0.81220000000000003</v>
      </c>
      <c r="L113" s="33">
        <f t="shared" si="89"/>
        <v>0.86270000000000002</v>
      </c>
      <c r="M113" s="33">
        <f t="shared" si="89"/>
        <v>0.84230000000000005</v>
      </c>
      <c r="N113" s="33">
        <f t="shared" si="89"/>
        <v>0.90500000000000003</v>
      </c>
      <c r="O113" s="33">
        <f t="shared" si="89"/>
        <v>0.88990000000000002</v>
      </c>
      <c r="P113" s="33">
        <f t="shared" si="89"/>
        <v>0.81620000000000004</v>
      </c>
      <c r="Q113" s="33">
        <f t="shared" si="89"/>
        <v>0.90500000000000003</v>
      </c>
      <c r="R113" s="33">
        <f t="shared" si="89"/>
        <v>0.88419999999999999</v>
      </c>
      <c r="S113" s="33">
        <f t="shared" si="89"/>
        <v>0.85970000000000002</v>
      </c>
      <c r="T113" s="33">
        <f t="shared" si="89"/>
        <v>0.80630000000000002</v>
      </c>
      <c r="U113" s="33">
        <f t="shared" si="89"/>
        <v>0.79969999999999997</v>
      </c>
      <c r="V113" s="33">
        <f t="shared" si="89"/>
        <v>0.8125</v>
      </c>
      <c r="W113" s="33">
        <f t="shared" si="89"/>
        <v>0.80459999999999998</v>
      </c>
      <c r="X113" s="33">
        <f t="shared" si="89"/>
        <v>0.79920000000000002</v>
      </c>
      <c r="Y113" s="33">
        <f t="shared" si="89"/>
        <v>0.83889999999999998</v>
      </c>
      <c r="Z113" s="33">
        <f t="shared" si="89"/>
        <v>0.81079999999999997</v>
      </c>
      <c r="AA113" s="33">
        <f t="shared" si="89"/>
        <v>0.90500000000000003</v>
      </c>
      <c r="AB113" s="33">
        <f t="shared" si="89"/>
        <v>0.90269999999999995</v>
      </c>
      <c r="AC113" s="33">
        <f t="shared" si="89"/>
        <v>0.83950000000000002</v>
      </c>
      <c r="AD113" s="33">
        <f t="shared" si="89"/>
        <v>0.85519999999999996</v>
      </c>
      <c r="AE113" s="33">
        <f t="shared" si="89"/>
        <v>0.80220000000000002</v>
      </c>
      <c r="AF113" s="33">
        <f t="shared" si="89"/>
        <v>0.80679999999999996</v>
      </c>
      <c r="AG113" s="33">
        <f t="shared" si="89"/>
        <v>0.82989999999999997</v>
      </c>
      <c r="AH113" s="33">
        <f t="shared" si="89"/>
        <v>0.84109999999999996</v>
      </c>
      <c r="AI113" s="33">
        <f t="shared" si="89"/>
        <v>0.8196</v>
      </c>
      <c r="AJ113" s="33">
        <f t="shared" si="89"/>
        <v>0.80730000000000002</v>
      </c>
      <c r="AK113" s="33">
        <f t="shared" si="89"/>
        <v>0.80700000000000005</v>
      </c>
      <c r="AL113" s="33">
        <f t="shared" si="89"/>
        <v>0.81430000000000002</v>
      </c>
      <c r="AM113" s="33">
        <f t="shared" si="89"/>
        <v>0.81969999999999998</v>
      </c>
      <c r="AN113" s="33">
        <f t="shared" si="89"/>
        <v>0.81589999999999996</v>
      </c>
      <c r="AO113" s="33">
        <f t="shared" si="89"/>
        <v>0.87439999999999996</v>
      </c>
      <c r="AP113" s="33">
        <f t="shared" si="89"/>
        <v>0.90500000000000003</v>
      </c>
      <c r="AQ113" s="33">
        <f t="shared" si="89"/>
        <v>0.8115</v>
      </c>
      <c r="AR113" s="33">
        <f t="shared" si="89"/>
        <v>0.90500000000000003</v>
      </c>
      <c r="AS113" s="33">
        <f t="shared" si="89"/>
        <v>0.88470000000000004</v>
      </c>
      <c r="AT113" s="33">
        <f t="shared" si="89"/>
        <v>0.86329999999999996</v>
      </c>
      <c r="AU113" s="33">
        <f t="shared" si="89"/>
        <v>0.81340000000000001</v>
      </c>
      <c r="AV113" s="33">
        <f t="shared" si="89"/>
        <v>0.81569999999999998</v>
      </c>
      <c r="AW113" s="33">
        <f t="shared" si="89"/>
        <v>0.81230000000000002</v>
      </c>
      <c r="AX113" s="33">
        <f t="shared" si="89"/>
        <v>0.80069999999999997</v>
      </c>
      <c r="AY113" s="33">
        <f t="shared" si="89"/>
        <v>0.82279999999999998</v>
      </c>
      <c r="AZ113" s="33">
        <f t="shared" si="89"/>
        <v>0.8891</v>
      </c>
      <c r="BA113" s="33">
        <f t="shared" si="89"/>
        <v>0.88619999999999999</v>
      </c>
      <c r="BB113" s="33">
        <f t="shared" si="89"/>
        <v>0.88490000000000002</v>
      </c>
      <c r="BC113" s="33">
        <f t="shared" si="89"/>
        <v>0.90049999999999997</v>
      </c>
      <c r="BD113" s="33">
        <f t="shared" si="89"/>
        <v>0.86970000000000003</v>
      </c>
      <c r="BE113" s="33">
        <f t="shared" si="89"/>
        <v>0.84940000000000004</v>
      </c>
      <c r="BF113" s="33">
        <f t="shared" si="89"/>
        <v>0.90110000000000001</v>
      </c>
      <c r="BG113" s="33">
        <f t="shared" si="89"/>
        <v>0.83950000000000002</v>
      </c>
      <c r="BH113" s="33">
        <f t="shared" si="89"/>
        <v>0.82950000000000002</v>
      </c>
      <c r="BI113" s="33">
        <f t="shared" si="89"/>
        <v>0.8125</v>
      </c>
      <c r="BJ113" s="33">
        <f t="shared" si="89"/>
        <v>0.8831</v>
      </c>
      <c r="BK113" s="33">
        <f t="shared" si="89"/>
        <v>0.90500000000000003</v>
      </c>
      <c r="BL113" s="33">
        <f t="shared" si="89"/>
        <v>0.80230000000000001</v>
      </c>
      <c r="BM113" s="33">
        <f t="shared" si="89"/>
        <v>0.81940000000000002</v>
      </c>
      <c r="BN113" s="33">
        <f t="shared" si="89"/>
        <v>0.86770000000000003</v>
      </c>
      <c r="BO113" s="33">
        <f t="shared" ref="BO113:DZ113" si="90">ROUND(IF(BO101&lt;453.5,0.825-(0.0000639*(453.5-BO101)),IF(BO101&lt;1567.5,0.8595-(0.000031*(1567.5-BO101)),IF(BO101&lt;6682,0.885-(0.000005*(6682-BO101)),IF(BO101&lt;30000,0.905-(0.0000009*(30000-BO101)),0.905)))),4)</f>
        <v>0.85060000000000002</v>
      </c>
      <c r="BP113" s="33">
        <f t="shared" si="90"/>
        <v>0.80679999999999996</v>
      </c>
      <c r="BQ113" s="33">
        <f t="shared" si="90"/>
        <v>0.88109999999999999</v>
      </c>
      <c r="BR113" s="33">
        <f t="shared" si="90"/>
        <v>0.87409999999999999</v>
      </c>
      <c r="BS113" s="33">
        <f t="shared" si="90"/>
        <v>0.84660000000000002</v>
      </c>
      <c r="BT113" s="33">
        <f t="shared" si="90"/>
        <v>0.8206</v>
      </c>
      <c r="BU113" s="33">
        <f t="shared" si="90"/>
        <v>0.82150000000000001</v>
      </c>
      <c r="BV113" s="33">
        <f t="shared" si="90"/>
        <v>0.84960000000000002</v>
      </c>
      <c r="BW113" s="33">
        <f t="shared" si="90"/>
        <v>0.86170000000000002</v>
      </c>
      <c r="BX113" s="33">
        <f t="shared" si="90"/>
        <v>0.8004</v>
      </c>
      <c r="BY113" s="33">
        <f t="shared" si="90"/>
        <v>0.82489999999999997</v>
      </c>
      <c r="BZ113" s="33">
        <f t="shared" si="90"/>
        <v>0.81030000000000002</v>
      </c>
      <c r="CA113" s="33">
        <f t="shared" si="90"/>
        <v>0.8054</v>
      </c>
      <c r="CB113" s="33">
        <f t="shared" si="90"/>
        <v>0.90500000000000003</v>
      </c>
      <c r="CC113" s="33">
        <f t="shared" si="90"/>
        <v>0.80820000000000003</v>
      </c>
      <c r="CD113" s="33">
        <f t="shared" si="90"/>
        <v>0.80569999999999997</v>
      </c>
      <c r="CE113" s="33">
        <f t="shared" si="90"/>
        <v>0.80610000000000004</v>
      </c>
      <c r="CF113" s="33">
        <f t="shared" si="90"/>
        <v>0.80369999999999997</v>
      </c>
      <c r="CG113" s="33">
        <f t="shared" si="90"/>
        <v>0.80889999999999995</v>
      </c>
      <c r="CH113" s="33">
        <f t="shared" si="90"/>
        <v>0.80230000000000001</v>
      </c>
      <c r="CI113" s="33">
        <f t="shared" si="90"/>
        <v>0.83230000000000004</v>
      </c>
      <c r="CJ113" s="33">
        <f t="shared" si="90"/>
        <v>0.8387</v>
      </c>
      <c r="CK113" s="33">
        <f t="shared" si="90"/>
        <v>0.87629999999999997</v>
      </c>
      <c r="CL113" s="33">
        <f t="shared" si="90"/>
        <v>0.85029999999999994</v>
      </c>
      <c r="CM113" s="33">
        <f t="shared" si="90"/>
        <v>0.83250000000000002</v>
      </c>
      <c r="CN113" s="33">
        <f t="shared" si="90"/>
        <v>0.90500000000000003</v>
      </c>
      <c r="CO113" s="33">
        <f t="shared" si="90"/>
        <v>0.8911</v>
      </c>
      <c r="CP113" s="33">
        <f t="shared" si="90"/>
        <v>0.84079999999999999</v>
      </c>
      <c r="CQ113" s="33">
        <f t="shared" si="90"/>
        <v>0.83499999999999996</v>
      </c>
      <c r="CR113" s="33">
        <f t="shared" si="90"/>
        <v>0.81030000000000002</v>
      </c>
      <c r="CS113" s="33">
        <f t="shared" si="90"/>
        <v>0.81520000000000004</v>
      </c>
      <c r="CT113" s="33">
        <f t="shared" si="90"/>
        <v>0.8034</v>
      </c>
      <c r="CU113" s="33">
        <f t="shared" si="90"/>
        <v>0.82550000000000001</v>
      </c>
      <c r="CV113" s="33">
        <f t="shared" si="90"/>
        <v>0.79920000000000002</v>
      </c>
      <c r="CW113" s="33">
        <f t="shared" si="90"/>
        <v>0.80910000000000004</v>
      </c>
      <c r="CX113" s="33">
        <f t="shared" si="90"/>
        <v>0.82530000000000003</v>
      </c>
      <c r="CY113" s="33">
        <f t="shared" si="90"/>
        <v>0.79920000000000002</v>
      </c>
      <c r="CZ113" s="33">
        <f t="shared" si="90"/>
        <v>0.86080000000000001</v>
      </c>
      <c r="DA113" s="33">
        <f t="shared" si="90"/>
        <v>0.80879999999999996</v>
      </c>
      <c r="DB113" s="33">
        <f t="shared" si="90"/>
        <v>0.81640000000000001</v>
      </c>
      <c r="DC113" s="33">
        <f t="shared" si="90"/>
        <v>0.80769999999999997</v>
      </c>
      <c r="DD113" s="33">
        <f t="shared" si="90"/>
        <v>0.80689999999999995</v>
      </c>
      <c r="DE113" s="33">
        <f t="shared" si="90"/>
        <v>0.81499999999999995</v>
      </c>
      <c r="DF113" s="33">
        <f t="shared" si="90"/>
        <v>0.89710000000000001</v>
      </c>
      <c r="DG113" s="33">
        <f t="shared" si="90"/>
        <v>0.80200000000000005</v>
      </c>
      <c r="DH113" s="33">
        <f t="shared" si="90"/>
        <v>0.86080000000000001</v>
      </c>
      <c r="DI113" s="33">
        <f t="shared" si="90"/>
        <v>0.86399999999999999</v>
      </c>
      <c r="DJ113" s="33">
        <f t="shared" si="90"/>
        <v>0.83040000000000003</v>
      </c>
      <c r="DK113" s="33">
        <f t="shared" si="90"/>
        <v>0.82579999999999998</v>
      </c>
      <c r="DL113" s="33">
        <f t="shared" si="90"/>
        <v>0.88019999999999998</v>
      </c>
      <c r="DM113" s="33">
        <f t="shared" si="90"/>
        <v>0.81089999999999995</v>
      </c>
      <c r="DN113" s="33">
        <f t="shared" si="90"/>
        <v>0.85089999999999999</v>
      </c>
      <c r="DO113" s="33">
        <f t="shared" si="90"/>
        <v>0.8679</v>
      </c>
      <c r="DP113" s="33">
        <f t="shared" si="90"/>
        <v>0.80879999999999996</v>
      </c>
      <c r="DQ113" s="33">
        <f t="shared" si="90"/>
        <v>0.83709999999999996</v>
      </c>
      <c r="DR113" s="33">
        <f t="shared" si="90"/>
        <v>0.85240000000000005</v>
      </c>
      <c r="DS113" s="33">
        <f t="shared" si="90"/>
        <v>0.8306</v>
      </c>
      <c r="DT113" s="33">
        <f t="shared" si="90"/>
        <v>0.80740000000000001</v>
      </c>
      <c r="DU113" s="33">
        <f t="shared" si="90"/>
        <v>0.81879999999999997</v>
      </c>
      <c r="DV113" s="33">
        <f t="shared" si="90"/>
        <v>0.8095</v>
      </c>
      <c r="DW113" s="33">
        <f t="shared" si="90"/>
        <v>0.8155</v>
      </c>
      <c r="DX113" s="33">
        <f t="shared" si="90"/>
        <v>0.80669999999999997</v>
      </c>
      <c r="DY113" s="33">
        <f t="shared" si="90"/>
        <v>0.81540000000000001</v>
      </c>
      <c r="DZ113" s="33">
        <f t="shared" si="90"/>
        <v>0.83279999999999998</v>
      </c>
      <c r="EA113" s="33">
        <f t="shared" ref="EA113:FX113" si="91">ROUND(IF(EA101&lt;453.5,0.825-(0.0000639*(453.5-EA101)),IF(EA101&lt;1567.5,0.8595-(0.000031*(1567.5-EA101)),IF(EA101&lt;6682,0.885-(0.000005*(6682-EA101)),IF(EA101&lt;30000,0.905-(0.0000009*(30000-EA101)),0.905)))),4)</f>
        <v>0.82720000000000005</v>
      </c>
      <c r="EB113" s="33">
        <f t="shared" si="91"/>
        <v>0.82809999999999995</v>
      </c>
      <c r="EC113" s="33">
        <f t="shared" si="91"/>
        <v>0.81479999999999997</v>
      </c>
      <c r="ED113" s="33">
        <f t="shared" si="91"/>
        <v>0.85940000000000005</v>
      </c>
      <c r="EE113" s="33">
        <f t="shared" si="91"/>
        <v>0.80840000000000001</v>
      </c>
      <c r="EF113" s="33">
        <f t="shared" si="91"/>
        <v>0.85409999999999997</v>
      </c>
      <c r="EG113" s="33">
        <f t="shared" si="91"/>
        <v>0.81240000000000001</v>
      </c>
      <c r="EH113" s="33">
        <f t="shared" si="91"/>
        <v>0.81189999999999996</v>
      </c>
      <c r="EI113" s="33">
        <f t="shared" si="91"/>
        <v>0.89070000000000005</v>
      </c>
      <c r="EJ113" s="33">
        <f t="shared" si="91"/>
        <v>0.88719999999999999</v>
      </c>
      <c r="EK113" s="33">
        <f t="shared" si="91"/>
        <v>0.83169999999999999</v>
      </c>
      <c r="EL113" s="33">
        <f t="shared" si="91"/>
        <v>0.82520000000000004</v>
      </c>
      <c r="EM113" s="33">
        <f t="shared" si="91"/>
        <v>0.8206</v>
      </c>
      <c r="EN113" s="33">
        <f t="shared" si="91"/>
        <v>0.84089999999999998</v>
      </c>
      <c r="EO113" s="33">
        <f t="shared" si="91"/>
        <v>0.81610000000000005</v>
      </c>
      <c r="EP113" s="33">
        <f t="shared" si="91"/>
        <v>0.82279999999999998</v>
      </c>
      <c r="EQ113" s="33">
        <f t="shared" si="91"/>
        <v>0.8649</v>
      </c>
      <c r="ER113" s="33">
        <f t="shared" si="91"/>
        <v>0.81579999999999997</v>
      </c>
      <c r="ES113" s="33">
        <f t="shared" si="91"/>
        <v>0.80659999999999998</v>
      </c>
      <c r="ET113" s="33">
        <f t="shared" si="91"/>
        <v>0.80840000000000001</v>
      </c>
      <c r="EU113" s="33">
        <f t="shared" si="91"/>
        <v>0.82879999999999998</v>
      </c>
      <c r="EV113" s="33">
        <f t="shared" si="91"/>
        <v>0.80100000000000005</v>
      </c>
      <c r="EW113" s="33">
        <f t="shared" si="91"/>
        <v>0.83709999999999996</v>
      </c>
      <c r="EX113" s="33">
        <f t="shared" si="91"/>
        <v>0.80689999999999995</v>
      </c>
      <c r="EY113" s="33">
        <f t="shared" si="91"/>
        <v>0.83140000000000003</v>
      </c>
      <c r="EZ113" s="33">
        <f t="shared" si="91"/>
        <v>0.80430000000000001</v>
      </c>
      <c r="FA113" s="33">
        <f t="shared" si="91"/>
        <v>0.86880000000000002</v>
      </c>
      <c r="FB113" s="33">
        <f t="shared" si="91"/>
        <v>0.81489999999999996</v>
      </c>
      <c r="FC113" s="33">
        <f t="shared" si="91"/>
        <v>0.86140000000000005</v>
      </c>
      <c r="FD113" s="33">
        <f t="shared" si="91"/>
        <v>0.82179999999999997</v>
      </c>
      <c r="FE113" s="33">
        <f t="shared" si="91"/>
        <v>0.80130000000000001</v>
      </c>
      <c r="FF113" s="33">
        <f t="shared" si="91"/>
        <v>0.80830000000000002</v>
      </c>
      <c r="FG113" s="33">
        <f t="shared" si="91"/>
        <v>0.80410000000000004</v>
      </c>
      <c r="FH113" s="33">
        <f t="shared" si="91"/>
        <v>0.80059999999999998</v>
      </c>
      <c r="FI113" s="33">
        <f t="shared" si="91"/>
        <v>0.86029999999999995</v>
      </c>
      <c r="FJ113" s="33">
        <f t="shared" si="91"/>
        <v>0.86170000000000002</v>
      </c>
      <c r="FK113" s="33">
        <f t="shared" si="91"/>
        <v>0.86429999999999996</v>
      </c>
      <c r="FL113" s="33">
        <f t="shared" si="91"/>
        <v>0.88560000000000005</v>
      </c>
      <c r="FM113" s="33">
        <f t="shared" si="91"/>
        <v>0.87109999999999999</v>
      </c>
      <c r="FN113" s="33">
        <f t="shared" si="91"/>
        <v>0.89810000000000001</v>
      </c>
      <c r="FO113" s="33">
        <f t="shared" si="91"/>
        <v>0.84540000000000004</v>
      </c>
      <c r="FP113" s="33">
        <f t="shared" si="91"/>
        <v>0.86309999999999998</v>
      </c>
      <c r="FQ113" s="33">
        <f t="shared" si="91"/>
        <v>0.84150000000000003</v>
      </c>
      <c r="FR113" s="33">
        <f t="shared" si="91"/>
        <v>0.80689999999999995</v>
      </c>
      <c r="FS113" s="33">
        <f t="shared" si="91"/>
        <v>0.80740000000000001</v>
      </c>
      <c r="FT113" s="33">
        <f t="shared" si="91"/>
        <v>0.79969999999999997</v>
      </c>
      <c r="FU113" s="33">
        <f t="shared" si="91"/>
        <v>0.83599999999999997</v>
      </c>
      <c r="FV113" s="33">
        <f t="shared" si="91"/>
        <v>0.83250000000000002</v>
      </c>
      <c r="FW113" s="33">
        <f t="shared" si="91"/>
        <v>0.80620000000000003</v>
      </c>
      <c r="FX113" s="33">
        <f t="shared" si="91"/>
        <v>0.80020000000000002</v>
      </c>
      <c r="FY113" s="33"/>
      <c r="FZ113" s="33" t="s">
        <v>2</v>
      </c>
      <c r="GA113" s="33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</row>
    <row r="114" spans="1:204" x14ac:dyDescent="0.35">
      <c r="A114" s="7"/>
      <c r="B114" s="7" t="s">
        <v>598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3"/>
      <c r="FZ114" s="7"/>
      <c r="GA114" s="7"/>
      <c r="GB114" s="33"/>
      <c r="GC114" s="33"/>
      <c r="GD114" s="33"/>
      <c r="GE114" s="33"/>
      <c r="GF114" s="33"/>
      <c r="GG114" s="33"/>
      <c r="GH114" s="33"/>
      <c r="GI114" s="33"/>
      <c r="GJ114" s="33"/>
      <c r="GK114" s="7"/>
      <c r="GL114" s="7"/>
      <c r="GM114" s="7"/>
    </row>
    <row r="115" spans="1:204" x14ac:dyDescent="0.35">
      <c r="A115" s="6" t="s">
        <v>598</v>
      </c>
      <c r="B115" s="44" t="s">
        <v>601</v>
      </c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88"/>
      <c r="EP115" s="88"/>
      <c r="EQ115" s="88"/>
      <c r="ER115" s="88"/>
      <c r="ES115" s="88"/>
      <c r="ET115" s="88"/>
      <c r="EU115" s="88"/>
      <c r="EV115" s="88"/>
      <c r="EW115" s="88"/>
      <c r="EX115" s="88"/>
      <c r="EY115" s="88"/>
      <c r="EZ115" s="88"/>
      <c r="FA115" s="88"/>
      <c r="FB115" s="88"/>
      <c r="FC115" s="88"/>
      <c r="FD115" s="88"/>
      <c r="FE115" s="88"/>
      <c r="FF115" s="88"/>
      <c r="FG115" s="88"/>
      <c r="FH115" s="88"/>
      <c r="FI115" s="88"/>
      <c r="FJ115" s="88"/>
      <c r="FK115" s="88"/>
      <c r="FL115" s="88"/>
      <c r="FM115" s="88"/>
      <c r="FN115" s="88"/>
      <c r="FO115" s="88"/>
      <c r="FP115" s="88"/>
      <c r="FQ115" s="88"/>
      <c r="FR115" s="88"/>
      <c r="FS115" s="88"/>
      <c r="FT115" s="88"/>
      <c r="FU115" s="88"/>
      <c r="FV115" s="88"/>
      <c r="FW115" s="88"/>
      <c r="FX115" s="88"/>
      <c r="FY115" s="33"/>
      <c r="FZ115" s="7"/>
      <c r="GA115" s="7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</row>
    <row r="116" spans="1:204" x14ac:dyDescent="0.35">
      <c r="A116" s="6" t="s">
        <v>602</v>
      </c>
      <c r="B116" s="7" t="s">
        <v>603</v>
      </c>
      <c r="C116" s="7">
        <f t="shared" ref="C116:BN116" si="92">+C38</f>
        <v>8496.3799999999992</v>
      </c>
      <c r="D116" s="7">
        <f t="shared" si="92"/>
        <v>8496.3799999999992</v>
      </c>
      <c r="E116" s="7">
        <f t="shared" si="92"/>
        <v>8496.3799999999992</v>
      </c>
      <c r="F116" s="7">
        <f t="shared" si="92"/>
        <v>8496.3799999999992</v>
      </c>
      <c r="G116" s="7">
        <f t="shared" si="92"/>
        <v>8496.3799999999992</v>
      </c>
      <c r="H116" s="7">
        <f t="shared" si="92"/>
        <v>8496.3799999999992</v>
      </c>
      <c r="I116" s="7">
        <f t="shared" si="92"/>
        <v>8496.3799999999992</v>
      </c>
      <c r="J116" s="7">
        <f t="shared" si="92"/>
        <v>8496.3799999999992</v>
      </c>
      <c r="K116" s="7">
        <f t="shared" si="92"/>
        <v>8496.3799999999992</v>
      </c>
      <c r="L116" s="7">
        <f t="shared" si="92"/>
        <v>8496.3799999999992</v>
      </c>
      <c r="M116" s="7">
        <f t="shared" si="92"/>
        <v>8496.3799999999992</v>
      </c>
      <c r="N116" s="7">
        <f t="shared" si="92"/>
        <v>8496.3799999999992</v>
      </c>
      <c r="O116" s="7">
        <f t="shared" si="92"/>
        <v>8496.3799999999992</v>
      </c>
      <c r="P116" s="7">
        <f t="shared" si="92"/>
        <v>8496.3799999999992</v>
      </c>
      <c r="Q116" s="7">
        <f t="shared" si="92"/>
        <v>8496.3799999999992</v>
      </c>
      <c r="R116" s="7">
        <f t="shared" si="92"/>
        <v>8496.3799999999992</v>
      </c>
      <c r="S116" s="7">
        <f t="shared" si="92"/>
        <v>8496.3799999999992</v>
      </c>
      <c r="T116" s="7">
        <f t="shared" si="92"/>
        <v>8496.3799999999992</v>
      </c>
      <c r="U116" s="7">
        <f t="shared" si="92"/>
        <v>8496.3799999999992</v>
      </c>
      <c r="V116" s="7">
        <f t="shared" si="92"/>
        <v>8496.3799999999992</v>
      </c>
      <c r="W116" s="7">
        <f t="shared" si="92"/>
        <v>8496.3799999999992</v>
      </c>
      <c r="X116" s="7">
        <f t="shared" si="92"/>
        <v>8496.3799999999992</v>
      </c>
      <c r="Y116" s="7">
        <f t="shared" si="92"/>
        <v>8496.3799999999992</v>
      </c>
      <c r="Z116" s="7">
        <f t="shared" si="92"/>
        <v>8496.3799999999992</v>
      </c>
      <c r="AA116" s="7">
        <f t="shared" si="92"/>
        <v>8496.3799999999992</v>
      </c>
      <c r="AB116" s="7">
        <f t="shared" si="92"/>
        <v>8496.3799999999992</v>
      </c>
      <c r="AC116" s="7">
        <f t="shared" si="92"/>
        <v>8496.3799999999992</v>
      </c>
      <c r="AD116" s="7">
        <f t="shared" si="92"/>
        <v>8496.3799999999992</v>
      </c>
      <c r="AE116" s="7">
        <f t="shared" si="92"/>
        <v>8496.3799999999992</v>
      </c>
      <c r="AF116" s="7">
        <f t="shared" si="92"/>
        <v>8496.3799999999992</v>
      </c>
      <c r="AG116" s="7">
        <f t="shared" si="92"/>
        <v>8496.3799999999992</v>
      </c>
      <c r="AH116" s="7">
        <f t="shared" si="92"/>
        <v>8496.3799999999992</v>
      </c>
      <c r="AI116" s="7">
        <f t="shared" si="92"/>
        <v>8496.3799999999992</v>
      </c>
      <c r="AJ116" s="7">
        <f t="shared" si="92"/>
        <v>8496.3799999999992</v>
      </c>
      <c r="AK116" s="7">
        <f t="shared" si="92"/>
        <v>8496.3799999999992</v>
      </c>
      <c r="AL116" s="7">
        <f t="shared" si="92"/>
        <v>8496.3799999999992</v>
      </c>
      <c r="AM116" s="7">
        <f t="shared" si="92"/>
        <v>8496.3799999999992</v>
      </c>
      <c r="AN116" s="7">
        <f t="shared" si="92"/>
        <v>8496.3799999999992</v>
      </c>
      <c r="AO116" s="7">
        <f t="shared" si="92"/>
        <v>8496.3799999999992</v>
      </c>
      <c r="AP116" s="7">
        <f t="shared" si="92"/>
        <v>8496.3799999999992</v>
      </c>
      <c r="AQ116" s="7">
        <f t="shared" si="92"/>
        <v>8496.3799999999992</v>
      </c>
      <c r="AR116" s="7">
        <f t="shared" si="92"/>
        <v>8496.3799999999992</v>
      </c>
      <c r="AS116" s="7">
        <f t="shared" si="92"/>
        <v>8496.3799999999992</v>
      </c>
      <c r="AT116" s="7">
        <f t="shared" si="92"/>
        <v>8496.3799999999992</v>
      </c>
      <c r="AU116" s="7">
        <f t="shared" si="92"/>
        <v>8496.3799999999992</v>
      </c>
      <c r="AV116" s="7">
        <f t="shared" si="92"/>
        <v>8496.3799999999992</v>
      </c>
      <c r="AW116" s="7">
        <f t="shared" si="92"/>
        <v>8496.3799999999992</v>
      </c>
      <c r="AX116" s="7">
        <f t="shared" si="92"/>
        <v>8496.3799999999992</v>
      </c>
      <c r="AY116" s="7">
        <f t="shared" si="92"/>
        <v>8496.3799999999992</v>
      </c>
      <c r="AZ116" s="7">
        <f t="shared" si="92"/>
        <v>8496.3799999999992</v>
      </c>
      <c r="BA116" s="7">
        <f t="shared" si="92"/>
        <v>8496.3799999999992</v>
      </c>
      <c r="BB116" s="7">
        <f t="shared" si="92"/>
        <v>8496.3799999999992</v>
      </c>
      <c r="BC116" s="7">
        <f t="shared" si="92"/>
        <v>8496.3799999999992</v>
      </c>
      <c r="BD116" s="7">
        <f t="shared" si="92"/>
        <v>8496.3799999999992</v>
      </c>
      <c r="BE116" s="7">
        <f t="shared" si="92"/>
        <v>8496.3799999999992</v>
      </c>
      <c r="BF116" s="7">
        <f t="shared" si="92"/>
        <v>8496.3799999999992</v>
      </c>
      <c r="BG116" s="7">
        <f t="shared" si="92"/>
        <v>8496.3799999999992</v>
      </c>
      <c r="BH116" s="7">
        <f t="shared" si="92"/>
        <v>8496.3799999999992</v>
      </c>
      <c r="BI116" s="7">
        <f t="shared" si="92"/>
        <v>8496.3799999999992</v>
      </c>
      <c r="BJ116" s="7">
        <f t="shared" si="92"/>
        <v>8496.3799999999992</v>
      </c>
      <c r="BK116" s="7">
        <f t="shared" si="92"/>
        <v>8496.3799999999992</v>
      </c>
      <c r="BL116" s="7">
        <f t="shared" si="92"/>
        <v>8496.3799999999992</v>
      </c>
      <c r="BM116" s="7">
        <f t="shared" si="92"/>
        <v>8496.3799999999992</v>
      </c>
      <c r="BN116" s="7">
        <f t="shared" si="92"/>
        <v>8496.3799999999992</v>
      </c>
      <c r="BO116" s="7">
        <f t="shared" ref="BO116:DZ116" si="93">+BO38</f>
        <v>8496.3799999999992</v>
      </c>
      <c r="BP116" s="7">
        <f t="shared" si="93"/>
        <v>8496.3799999999992</v>
      </c>
      <c r="BQ116" s="7">
        <f t="shared" si="93"/>
        <v>8496.3799999999992</v>
      </c>
      <c r="BR116" s="7">
        <f t="shared" si="93"/>
        <v>8496.3799999999992</v>
      </c>
      <c r="BS116" s="7">
        <f t="shared" si="93"/>
        <v>8496.3799999999992</v>
      </c>
      <c r="BT116" s="7">
        <f t="shared" si="93"/>
        <v>8496.3799999999992</v>
      </c>
      <c r="BU116" s="7">
        <f t="shared" si="93"/>
        <v>8496.3799999999992</v>
      </c>
      <c r="BV116" s="7">
        <f t="shared" si="93"/>
        <v>8496.3799999999992</v>
      </c>
      <c r="BW116" s="7">
        <f t="shared" si="93"/>
        <v>8496.3799999999992</v>
      </c>
      <c r="BX116" s="7">
        <f t="shared" si="93"/>
        <v>8496.3799999999992</v>
      </c>
      <c r="BY116" s="7">
        <f t="shared" si="93"/>
        <v>8496.3799999999992</v>
      </c>
      <c r="BZ116" s="7">
        <f t="shared" si="93"/>
        <v>8496.3799999999992</v>
      </c>
      <c r="CA116" s="7">
        <f t="shared" si="93"/>
        <v>8496.3799999999992</v>
      </c>
      <c r="CB116" s="7">
        <f t="shared" si="93"/>
        <v>8496.3799999999992</v>
      </c>
      <c r="CC116" s="7">
        <f t="shared" si="93"/>
        <v>8496.3799999999992</v>
      </c>
      <c r="CD116" s="7">
        <f t="shared" si="93"/>
        <v>8496.3799999999992</v>
      </c>
      <c r="CE116" s="7">
        <f t="shared" si="93"/>
        <v>8496.3799999999992</v>
      </c>
      <c r="CF116" s="7">
        <f t="shared" si="93"/>
        <v>8496.3799999999992</v>
      </c>
      <c r="CG116" s="7">
        <f t="shared" si="93"/>
        <v>8496.3799999999992</v>
      </c>
      <c r="CH116" s="7">
        <f t="shared" si="93"/>
        <v>8496.3799999999992</v>
      </c>
      <c r="CI116" s="7">
        <f t="shared" si="93"/>
        <v>8496.3799999999992</v>
      </c>
      <c r="CJ116" s="7">
        <f t="shared" si="93"/>
        <v>8496.3799999999992</v>
      </c>
      <c r="CK116" s="7">
        <f t="shared" si="93"/>
        <v>8496.3799999999992</v>
      </c>
      <c r="CL116" s="7">
        <f t="shared" si="93"/>
        <v>8496.3799999999992</v>
      </c>
      <c r="CM116" s="7">
        <f t="shared" si="93"/>
        <v>8496.3799999999992</v>
      </c>
      <c r="CN116" s="7">
        <f t="shared" si="93"/>
        <v>8496.3799999999992</v>
      </c>
      <c r="CO116" s="7">
        <f t="shared" si="93"/>
        <v>8496.3799999999992</v>
      </c>
      <c r="CP116" s="7">
        <f t="shared" si="93"/>
        <v>8496.3799999999992</v>
      </c>
      <c r="CQ116" s="7">
        <f t="shared" si="93"/>
        <v>8496.3799999999992</v>
      </c>
      <c r="CR116" s="7">
        <f t="shared" si="93"/>
        <v>8496.3799999999992</v>
      </c>
      <c r="CS116" s="7">
        <f t="shared" si="93"/>
        <v>8496.3799999999992</v>
      </c>
      <c r="CT116" s="7">
        <f t="shared" si="93"/>
        <v>8496.3799999999992</v>
      </c>
      <c r="CU116" s="7">
        <f t="shared" si="93"/>
        <v>8496.3799999999992</v>
      </c>
      <c r="CV116" s="7">
        <f t="shared" si="93"/>
        <v>8496.3799999999992</v>
      </c>
      <c r="CW116" s="7">
        <f t="shared" si="93"/>
        <v>8496.3799999999992</v>
      </c>
      <c r="CX116" s="7">
        <f t="shared" si="93"/>
        <v>8496.3799999999992</v>
      </c>
      <c r="CY116" s="7">
        <f t="shared" si="93"/>
        <v>8496.3799999999992</v>
      </c>
      <c r="CZ116" s="7">
        <f t="shared" si="93"/>
        <v>8496.3799999999992</v>
      </c>
      <c r="DA116" s="7">
        <f t="shared" si="93"/>
        <v>8496.3799999999992</v>
      </c>
      <c r="DB116" s="7">
        <f t="shared" si="93"/>
        <v>8496.3799999999992</v>
      </c>
      <c r="DC116" s="7">
        <f t="shared" si="93"/>
        <v>8496.3799999999992</v>
      </c>
      <c r="DD116" s="7">
        <f t="shared" si="93"/>
        <v>8496.3799999999992</v>
      </c>
      <c r="DE116" s="7">
        <f t="shared" si="93"/>
        <v>8496.3799999999992</v>
      </c>
      <c r="DF116" s="7">
        <f t="shared" si="93"/>
        <v>8496.3799999999992</v>
      </c>
      <c r="DG116" s="7">
        <f t="shared" si="93"/>
        <v>8496.3799999999992</v>
      </c>
      <c r="DH116" s="7">
        <f t="shared" si="93"/>
        <v>8496.3799999999992</v>
      </c>
      <c r="DI116" s="7">
        <f t="shared" si="93"/>
        <v>8496.3799999999992</v>
      </c>
      <c r="DJ116" s="7">
        <f t="shared" si="93"/>
        <v>8496.3799999999992</v>
      </c>
      <c r="DK116" s="7">
        <f t="shared" si="93"/>
        <v>8496.3799999999992</v>
      </c>
      <c r="DL116" s="7">
        <f t="shared" si="93"/>
        <v>8496.3799999999992</v>
      </c>
      <c r="DM116" s="7">
        <f t="shared" si="93"/>
        <v>8496.3799999999992</v>
      </c>
      <c r="DN116" s="7">
        <f t="shared" si="93"/>
        <v>8496.3799999999992</v>
      </c>
      <c r="DO116" s="7">
        <f t="shared" si="93"/>
        <v>8496.3799999999992</v>
      </c>
      <c r="DP116" s="7">
        <f t="shared" si="93"/>
        <v>8496.3799999999992</v>
      </c>
      <c r="DQ116" s="7">
        <f t="shared" si="93"/>
        <v>8496.3799999999992</v>
      </c>
      <c r="DR116" s="7">
        <f t="shared" si="93"/>
        <v>8496.3799999999992</v>
      </c>
      <c r="DS116" s="7">
        <f t="shared" si="93"/>
        <v>8496.3799999999992</v>
      </c>
      <c r="DT116" s="7">
        <f t="shared" si="93"/>
        <v>8496.3799999999992</v>
      </c>
      <c r="DU116" s="7">
        <f t="shared" si="93"/>
        <v>8496.3799999999992</v>
      </c>
      <c r="DV116" s="7">
        <f t="shared" si="93"/>
        <v>8496.3799999999992</v>
      </c>
      <c r="DW116" s="7">
        <f t="shared" si="93"/>
        <v>8496.3799999999992</v>
      </c>
      <c r="DX116" s="7">
        <f t="shared" si="93"/>
        <v>8496.3799999999992</v>
      </c>
      <c r="DY116" s="7">
        <f t="shared" si="93"/>
        <v>8496.3799999999992</v>
      </c>
      <c r="DZ116" s="7">
        <f t="shared" si="93"/>
        <v>8496.3799999999992</v>
      </c>
      <c r="EA116" s="7">
        <f t="shared" ref="EA116:FX116" si="94">+EA38</f>
        <v>8496.3799999999992</v>
      </c>
      <c r="EB116" s="7">
        <f t="shared" si="94"/>
        <v>8496.3799999999992</v>
      </c>
      <c r="EC116" s="7">
        <f t="shared" si="94"/>
        <v>8496.3799999999992</v>
      </c>
      <c r="ED116" s="7">
        <f t="shared" si="94"/>
        <v>8496.3799999999992</v>
      </c>
      <c r="EE116" s="7">
        <f t="shared" si="94"/>
        <v>8496.3799999999992</v>
      </c>
      <c r="EF116" s="7">
        <f t="shared" si="94"/>
        <v>8496.3799999999992</v>
      </c>
      <c r="EG116" s="7">
        <f t="shared" si="94"/>
        <v>8496.3799999999992</v>
      </c>
      <c r="EH116" s="7">
        <f t="shared" si="94"/>
        <v>8496.3799999999992</v>
      </c>
      <c r="EI116" s="7">
        <f t="shared" si="94"/>
        <v>8496.3799999999992</v>
      </c>
      <c r="EJ116" s="7">
        <f t="shared" si="94"/>
        <v>8496.3799999999992</v>
      </c>
      <c r="EK116" s="7">
        <f t="shared" si="94"/>
        <v>8496.3799999999992</v>
      </c>
      <c r="EL116" s="7">
        <f t="shared" si="94"/>
        <v>8496.3799999999992</v>
      </c>
      <c r="EM116" s="7">
        <f t="shared" si="94"/>
        <v>8496.3799999999992</v>
      </c>
      <c r="EN116" s="7">
        <f t="shared" si="94"/>
        <v>8496.3799999999992</v>
      </c>
      <c r="EO116" s="7">
        <f t="shared" si="94"/>
        <v>8496.3799999999992</v>
      </c>
      <c r="EP116" s="7">
        <f t="shared" si="94"/>
        <v>8496.3799999999992</v>
      </c>
      <c r="EQ116" s="7">
        <f t="shared" si="94"/>
        <v>8496.3799999999992</v>
      </c>
      <c r="ER116" s="7">
        <f t="shared" si="94"/>
        <v>8496.3799999999992</v>
      </c>
      <c r="ES116" s="7">
        <f t="shared" si="94"/>
        <v>8496.3799999999992</v>
      </c>
      <c r="ET116" s="7">
        <f t="shared" si="94"/>
        <v>8496.3799999999992</v>
      </c>
      <c r="EU116" s="7">
        <f t="shared" si="94"/>
        <v>8496.3799999999992</v>
      </c>
      <c r="EV116" s="7">
        <f t="shared" si="94"/>
        <v>8496.3799999999992</v>
      </c>
      <c r="EW116" s="7">
        <f t="shared" si="94"/>
        <v>8496.3799999999992</v>
      </c>
      <c r="EX116" s="7">
        <f t="shared" si="94"/>
        <v>8496.3799999999992</v>
      </c>
      <c r="EY116" s="7">
        <f t="shared" si="94"/>
        <v>8496.3799999999992</v>
      </c>
      <c r="EZ116" s="7">
        <f t="shared" si="94"/>
        <v>8496.3799999999992</v>
      </c>
      <c r="FA116" s="7">
        <f t="shared" si="94"/>
        <v>8496.3799999999992</v>
      </c>
      <c r="FB116" s="7">
        <f t="shared" si="94"/>
        <v>8496.3799999999992</v>
      </c>
      <c r="FC116" s="7">
        <f t="shared" si="94"/>
        <v>8496.3799999999992</v>
      </c>
      <c r="FD116" s="7">
        <f t="shared" si="94"/>
        <v>8496.3799999999992</v>
      </c>
      <c r="FE116" s="7">
        <f t="shared" si="94"/>
        <v>8496.3799999999992</v>
      </c>
      <c r="FF116" s="7">
        <f t="shared" si="94"/>
        <v>8496.3799999999992</v>
      </c>
      <c r="FG116" s="7">
        <f t="shared" si="94"/>
        <v>8496.3799999999992</v>
      </c>
      <c r="FH116" s="7">
        <f t="shared" si="94"/>
        <v>8496.3799999999992</v>
      </c>
      <c r="FI116" s="7">
        <f t="shared" si="94"/>
        <v>8496.3799999999992</v>
      </c>
      <c r="FJ116" s="7">
        <f t="shared" si="94"/>
        <v>8496.3799999999992</v>
      </c>
      <c r="FK116" s="7">
        <f t="shared" si="94"/>
        <v>8496.3799999999992</v>
      </c>
      <c r="FL116" s="7">
        <f t="shared" si="94"/>
        <v>8496.3799999999992</v>
      </c>
      <c r="FM116" s="7">
        <f t="shared" si="94"/>
        <v>8496.3799999999992</v>
      </c>
      <c r="FN116" s="7">
        <f t="shared" si="94"/>
        <v>8496.3799999999992</v>
      </c>
      <c r="FO116" s="7">
        <f t="shared" si="94"/>
        <v>8496.3799999999992</v>
      </c>
      <c r="FP116" s="7">
        <f t="shared" si="94"/>
        <v>8496.3799999999992</v>
      </c>
      <c r="FQ116" s="7">
        <f t="shared" si="94"/>
        <v>8496.3799999999992</v>
      </c>
      <c r="FR116" s="7">
        <f t="shared" si="94"/>
        <v>8496.3799999999992</v>
      </c>
      <c r="FS116" s="7">
        <f t="shared" si="94"/>
        <v>8496.3799999999992</v>
      </c>
      <c r="FT116" s="7">
        <f t="shared" si="94"/>
        <v>8496.3799999999992</v>
      </c>
      <c r="FU116" s="7">
        <f t="shared" si="94"/>
        <v>8496.3799999999992</v>
      </c>
      <c r="FV116" s="7">
        <f t="shared" si="94"/>
        <v>8496.3799999999992</v>
      </c>
      <c r="FW116" s="7">
        <f t="shared" si="94"/>
        <v>8496.3799999999992</v>
      </c>
      <c r="FX116" s="7">
        <f t="shared" si="94"/>
        <v>8496.3799999999992</v>
      </c>
      <c r="FY116" s="33"/>
      <c r="FZ116" s="7"/>
      <c r="GA116" s="33"/>
      <c r="GB116" s="33"/>
      <c r="GC116" s="33"/>
      <c r="GD116" s="33"/>
      <c r="GE116" s="33"/>
      <c r="GF116" s="33"/>
      <c r="GG116" s="7"/>
      <c r="GH116" s="7"/>
      <c r="GI116" s="7"/>
      <c r="GJ116" s="7"/>
      <c r="GK116" s="7"/>
      <c r="GL116" s="7"/>
      <c r="GM116" s="7"/>
    </row>
    <row r="117" spans="1:204" x14ac:dyDescent="0.35">
      <c r="A117" s="6" t="s">
        <v>604</v>
      </c>
      <c r="B117" s="7" t="s">
        <v>605</v>
      </c>
      <c r="C117" s="33">
        <f t="shared" ref="C117:BN117" si="95">+C113</f>
        <v>0.88439999999999996</v>
      </c>
      <c r="D117" s="33">
        <f t="shared" si="95"/>
        <v>0.90500000000000003</v>
      </c>
      <c r="E117" s="33">
        <f t="shared" si="95"/>
        <v>0.88090000000000002</v>
      </c>
      <c r="F117" s="33">
        <f t="shared" si="95"/>
        <v>0.89959999999999996</v>
      </c>
      <c r="G117" s="33">
        <f t="shared" si="95"/>
        <v>0.86009999999999998</v>
      </c>
      <c r="H117" s="33">
        <f t="shared" si="95"/>
        <v>0.84519999999999995</v>
      </c>
      <c r="I117" s="33">
        <f t="shared" si="95"/>
        <v>0.88539999999999996</v>
      </c>
      <c r="J117" s="33">
        <f t="shared" si="95"/>
        <v>0.86209999999999998</v>
      </c>
      <c r="K117" s="33">
        <f t="shared" si="95"/>
        <v>0.81220000000000003</v>
      </c>
      <c r="L117" s="33">
        <f t="shared" si="95"/>
        <v>0.86270000000000002</v>
      </c>
      <c r="M117" s="33">
        <f t="shared" si="95"/>
        <v>0.84230000000000005</v>
      </c>
      <c r="N117" s="33">
        <f t="shared" si="95"/>
        <v>0.90500000000000003</v>
      </c>
      <c r="O117" s="33">
        <f t="shared" si="95"/>
        <v>0.88990000000000002</v>
      </c>
      <c r="P117" s="33">
        <f t="shared" si="95"/>
        <v>0.81620000000000004</v>
      </c>
      <c r="Q117" s="33">
        <f t="shared" si="95"/>
        <v>0.90500000000000003</v>
      </c>
      <c r="R117" s="33">
        <f t="shared" si="95"/>
        <v>0.88419999999999999</v>
      </c>
      <c r="S117" s="33">
        <f t="shared" si="95"/>
        <v>0.85970000000000002</v>
      </c>
      <c r="T117" s="33">
        <f t="shared" si="95"/>
        <v>0.80630000000000002</v>
      </c>
      <c r="U117" s="33">
        <f t="shared" si="95"/>
        <v>0.79969999999999997</v>
      </c>
      <c r="V117" s="33">
        <f t="shared" si="95"/>
        <v>0.8125</v>
      </c>
      <c r="W117" s="33">
        <f t="shared" si="95"/>
        <v>0.80459999999999998</v>
      </c>
      <c r="X117" s="33">
        <f t="shared" si="95"/>
        <v>0.79920000000000002</v>
      </c>
      <c r="Y117" s="33">
        <f t="shared" si="95"/>
        <v>0.83889999999999998</v>
      </c>
      <c r="Z117" s="33">
        <f t="shared" si="95"/>
        <v>0.81079999999999997</v>
      </c>
      <c r="AA117" s="33">
        <f t="shared" si="95"/>
        <v>0.90500000000000003</v>
      </c>
      <c r="AB117" s="33">
        <f t="shared" si="95"/>
        <v>0.90269999999999995</v>
      </c>
      <c r="AC117" s="33">
        <f t="shared" si="95"/>
        <v>0.83950000000000002</v>
      </c>
      <c r="AD117" s="33">
        <f t="shared" si="95"/>
        <v>0.85519999999999996</v>
      </c>
      <c r="AE117" s="33">
        <f t="shared" si="95"/>
        <v>0.80220000000000002</v>
      </c>
      <c r="AF117" s="33">
        <f t="shared" si="95"/>
        <v>0.80679999999999996</v>
      </c>
      <c r="AG117" s="33">
        <f t="shared" si="95"/>
        <v>0.82989999999999997</v>
      </c>
      <c r="AH117" s="33">
        <f t="shared" si="95"/>
        <v>0.84109999999999996</v>
      </c>
      <c r="AI117" s="33">
        <f t="shared" si="95"/>
        <v>0.8196</v>
      </c>
      <c r="AJ117" s="33">
        <f t="shared" si="95"/>
        <v>0.80730000000000002</v>
      </c>
      <c r="AK117" s="33">
        <f t="shared" si="95"/>
        <v>0.80700000000000005</v>
      </c>
      <c r="AL117" s="33">
        <f t="shared" si="95"/>
        <v>0.81430000000000002</v>
      </c>
      <c r="AM117" s="33">
        <f t="shared" si="95"/>
        <v>0.81969999999999998</v>
      </c>
      <c r="AN117" s="33">
        <f t="shared" si="95"/>
        <v>0.81589999999999996</v>
      </c>
      <c r="AO117" s="33">
        <f t="shared" si="95"/>
        <v>0.87439999999999996</v>
      </c>
      <c r="AP117" s="33">
        <f t="shared" si="95"/>
        <v>0.90500000000000003</v>
      </c>
      <c r="AQ117" s="33">
        <f t="shared" si="95"/>
        <v>0.8115</v>
      </c>
      <c r="AR117" s="33">
        <f t="shared" si="95"/>
        <v>0.90500000000000003</v>
      </c>
      <c r="AS117" s="33">
        <f t="shared" si="95"/>
        <v>0.88470000000000004</v>
      </c>
      <c r="AT117" s="33">
        <f t="shared" si="95"/>
        <v>0.86329999999999996</v>
      </c>
      <c r="AU117" s="33">
        <f t="shared" si="95"/>
        <v>0.81340000000000001</v>
      </c>
      <c r="AV117" s="33">
        <f t="shared" si="95"/>
        <v>0.81569999999999998</v>
      </c>
      <c r="AW117" s="33">
        <f t="shared" si="95"/>
        <v>0.81230000000000002</v>
      </c>
      <c r="AX117" s="33">
        <f t="shared" si="95"/>
        <v>0.80069999999999997</v>
      </c>
      <c r="AY117" s="33">
        <f t="shared" si="95"/>
        <v>0.82279999999999998</v>
      </c>
      <c r="AZ117" s="33">
        <f t="shared" si="95"/>
        <v>0.8891</v>
      </c>
      <c r="BA117" s="33">
        <f t="shared" si="95"/>
        <v>0.88619999999999999</v>
      </c>
      <c r="BB117" s="33">
        <f t="shared" si="95"/>
        <v>0.88490000000000002</v>
      </c>
      <c r="BC117" s="33">
        <f t="shared" si="95"/>
        <v>0.90049999999999997</v>
      </c>
      <c r="BD117" s="33">
        <f t="shared" si="95"/>
        <v>0.86970000000000003</v>
      </c>
      <c r="BE117" s="33">
        <f t="shared" si="95"/>
        <v>0.84940000000000004</v>
      </c>
      <c r="BF117" s="33">
        <f t="shared" si="95"/>
        <v>0.90110000000000001</v>
      </c>
      <c r="BG117" s="33">
        <f t="shared" si="95"/>
        <v>0.83950000000000002</v>
      </c>
      <c r="BH117" s="33">
        <f t="shared" si="95"/>
        <v>0.82950000000000002</v>
      </c>
      <c r="BI117" s="33">
        <f t="shared" si="95"/>
        <v>0.8125</v>
      </c>
      <c r="BJ117" s="33">
        <f t="shared" si="95"/>
        <v>0.8831</v>
      </c>
      <c r="BK117" s="33">
        <f t="shared" si="95"/>
        <v>0.90500000000000003</v>
      </c>
      <c r="BL117" s="33">
        <f t="shared" si="95"/>
        <v>0.80230000000000001</v>
      </c>
      <c r="BM117" s="33">
        <f t="shared" si="95"/>
        <v>0.81940000000000002</v>
      </c>
      <c r="BN117" s="33">
        <f t="shared" si="95"/>
        <v>0.86770000000000003</v>
      </c>
      <c r="BO117" s="33">
        <f t="shared" ref="BO117:DZ117" si="96">+BO113</f>
        <v>0.85060000000000002</v>
      </c>
      <c r="BP117" s="33">
        <f t="shared" si="96"/>
        <v>0.80679999999999996</v>
      </c>
      <c r="BQ117" s="33">
        <f t="shared" si="96"/>
        <v>0.88109999999999999</v>
      </c>
      <c r="BR117" s="33">
        <f t="shared" si="96"/>
        <v>0.87409999999999999</v>
      </c>
      <c r="BS117" s="33">
        <f t="shared" si="96"/>
        <v>0.84660000000000002</v>
      </c>
      <c r="BT117" s="33">
        <f t="shared" si="96"/>
        <v>0.8206</v>
      </c>
      <c r="BU117" s="33">
        <f t="shared" si="96"/>
        <v>0.82150000000000001</v>
      </c>
      <c r="BV117" s="33">
        <f t="shared" si="96"/>
        <v>0.84960000000000002</v>
      </c>
      <c r="BW117" s="33">
        <f t="shared" si="96"/>
        <v>0.86170000000000002</v>
      </c>
      <c r="BX117" s="33">
        <f t="shared" si="96"/>
        <v>0.8004</v>
      </c>
      <c r="BY117" s="33">
        <f t="shared" si="96"/>
        <v>0.82489999999999997</v>
      </c>
      <c r="BZ117" s="33">
        <f t="shared" si="96"/>
        <v>0.81030000000000002</v>
      </c>
      <c r="CA117" s="33">
        <f t="shared" si="96"/>
        <v>0.8054</v>
      </c>
      <c r="CB117" s="33">
        <f t="shared" si="96"/>
        <v>0.90500000000000003</v>
      </c>
      <c r="CC117" s="33">
        <f t="shared" si="96"/>
        <v>0.80820000000000003</v>
      </c>
      <c r="CD117" s="33">
        <f t="shared" si="96"/>
        <v>0.80569999999999997</v>
      </c>
      <c r="CE117" s="33">
        <f t="shared" si="96"/>
        <v>0.80610000000000004</v>
      </c>
      <c r="CF117" s="33">
        <f t="shared" si="96"/>
        <v>0.80369999999999997</v>
      </c>
      <c r="CG117" s="33">
        <f t="shared" si="96"/>
        <v>0.80889999999999995</v>
      </c>
      <c r="CH117" s="33">
        <f t="shared" si="96"/>
        <v>0.80230000000000001</v>
      </c>
      <c r="CI117" s="33">
        <f t="shared" si="96"/>
        <v>0.83230000000000004</v>
      </c>
      <c r="CJ117" s="33">
        <f t="shared" si="96"/>
        <v>0.8387</v>
      </c>
      <c r="CK117" s="33">
        <f t="shared" si="96"/>
        <v>0.87629999999999997</v>
      </c>
      <c r="CL117" s="33">
        <f t="shared" si="96"/>
        <v>0.85029999999999994</v>
      </c>
      <c r="CM117" s="33">
        <f t="shared" si="96"/>
        <v>0.83250000000000002</v>
      </c>
      <c r="CN117" s="33">
        <f t="shared" si="96"/>
        <v>0.90500000000000003</v>
      </c>
      <c r="CO117" s="33">
        <f t="shared" si="96"/>
        <v>0.8911</v>
      </c>
      <c r="CP117" s="33">
        <f t="shared" si="96"/>
        <v>0.84079999999999999</v>
      </c>
      <c r="CQ117" s="33">
        <f t="shared" si="96"/>
        <v>0.83499999999999996</v>
      </c>
      <c r="CR117" s="33">
        <f t="shared" si="96"/>
        <v>0.81030000000000002</v>
      </c>
      <c r="CS117" s="33">
        <f t="shared" si="96"/>
        <v>0.81520000000000004</v>
      </c>
      <c r="CT117" s="33">
        <f t="shared" si="96"/>
        <v>0.8034</v>
      </c>
      <c r="CU117" s="33">
        <f t="shared" si="96"/>
        <v>0.82550000000000001</v>
      </c>
      <c r="CV117" s="33">
        <f t="shared" si="96"/>
        <v>0.79920000000000002</v>
      </c>
      <c r="CW117" s="33">
        <f t="shared" si="96"/>
        <v>0.80910000000000004</v>
      </c>
      <c r="CX117" s="33">
        <f t="shared" si="96"/>
        <v>0.82530000000000003</v>
      </c>
      <c r="CY117" s="33">
        <f t="shared" si="96"/>
        <v>0.79920000000000002</v>
      </c>
      <c r="CZ117" s="33">
        <f t="shared" si="96"/>
        <v>0.86080000000000001</v>
      </c>
      <c r="DA117" s="33">
        <f t="shared" si="96"/>
        <v>0.80879999999999996</v>
      </c>
      <c r="DB117" s="33">
        <f t="shared" si="96"/>
        <v>0.81640000000000001</v>
      </c>
      <c r="DC117" s="33">
        <f t="shared" si="96"/>
        <v>0.80769999999999997</v>
      </c>
      <c r="DD117" s="33">
        <f t="shared" si="96"/>
        <v>0.80689999999999995</v>
      </c>
      <c r="DE117" s="33">
        <f t="shared" si="96"/>
        <v>0.81499999999999995</v>
      </c>
      <c r="DF117" s="33">
        <f t="shared" si="96"/>
        <v>0.89710000000000001</v>
      </c>
      <c r="DG117" s="33">
        <f t="shared" si="96"/>
        <v>0.80200000000000005</v>
      </c>
      <c r="DH117" s="33">
        <f t="shared" si="96"/>
        <v>0.86080000000000001</v>
      </c>
      <c r="DI117" s="33">
        <f t="shared" si="96"/>
        <v>0.86399999999999999</v>
      </c>
      <c r="DJ117" s="33">
        <f t="shared" si="96"/>
        <v>0.83040000000000003</v>
      </c>
      <c r="DK117" s="33">
        <f t="shared" si="96"/>
        <v>0.82579999999999998</v>
      </c>
      <c r="DL117" s="33">
        <f t="shared" si="96"/>
        <v>0.88019999999999998</v>
      </c>
      <c r="DM117" s="33">
        <f t="shared" si="96"/>
        <v>0.81089999999999995</v>
      </c>
      <c r="DN117" s="33">
        <f t="shared" si="96"/>
        <v>0.85089999999999999</v>
      </c>
      <c r="DO117" s="33">
        <f t="shared" si="96"/>
        <v>0.8679</v>
      </c>
      <c r="DP117" s="33">
        <f t="shared" si="96"/>
        <v>0.80879999999999996</v>
      </c>
      <c r="DQ117" s="33">
        <f t="shared" si="96"/>
        <v>0.83709999999999996</v>
      </c>
      <c r="DR117" s="33">
        <f t="shared" si="96"/>
        <v>0.85240000000000005</v>
      </c>
      <c r="DS117" s="33">
        <f t="shared" si="96"/>
        <v>0.8306</v>
      </c>
      <c r="DT117" s="33">
        <f t="shared" si="96"/>
        <v>0.80740000000000001</v>
      </c>
      <c r="DU117" s="33">
        <f t="shared" si="96"/>
        <v>0.81879999999999997</v>
      </c>
      <c r="DV117" s="33">
        <f t="shared" si="96"/>
        <v>0.8095</v>
      </c>
      <c r="DW117" s="33">
        <f t="shared" si="96"/>
        <v>0.8155</v>
      </c>
      <c r="DX117" s="33">
        <f t="shared" si="96"/>
        <v>0.80669999999999997</v>
      </c>
      <c r="DY117" s="33">
        <f t="shared" si="96"/>
        <v>0.81540000000000001</v>
      </c>
      <c r="DZ117" s="33">
        <f t="shared" si="96"/>
        <v>0.83279999999999998</v>
      </c>
      <c r="EA117" s="33">
        <f t="shared" ref="EA117:FX117" si="97">+EA113</f>
        <v>0.82720000000000005</v>
      </c>
      <c r="EB117" s="33">
        <f t="shared" si="97"/>
        <v>0.82809999999999995</v>
      </c>
      <c r="EC117" s="33">
        <f t="shared" si="97"/>
        <v>0.81479999999999997</v>
      </c>
      <c r="ED117" s="33">
        <f t="shared" si="97"/>
        <v>0.85940000000000005</v>
      </c>
      <c r="EE117" s="33">
        <f t="shared" si="97"/>
        <v>0.80840000000000001</v>
      </c>
      <c r="EF117" s="33">
        <f t="shared" si="97"/>
        <v>0.85409999999999997</v>
      </c>
      <c r="EG117" s="33">
        <f t="shared" si="97"/>
        <v>0.81240000000000001</v>
      </c>
      <c r="EH117" s="33">
        <f t="shared" si="97"/>
        <v>0.81189999999999996</v>
      </c>
      <c r="EI117" s="33">
        <f t="shared" si="97"/>
        <v>0.89070000000000005</v>
      </c>
      <c r="EJ117" s="33">
        <f t="shared" si="97"/>
        <v>0.88719999999999999</v>
      </c>
      <c r="EK117" s="33">
        <f t="shared" si="97"/>
        <v>0.83169999999999999</v>
      </c>
      <c r="EL117" s="33">
        <f t="shared" si="97"/>
        <v>0.82520000000000004</v>
      </c>
      <c r="EM117" s="33">
        <f t="shared" si="97"/>
        <v>0.8206</v>
      </c>
      <c r="EN117" s="33">
        <f t="shared" si="97"/>
        <v>0.84089999999999998</v>
      </c>
      <c r="EO117" s="33">
        <f t="shared" si="97"/>
        <v>0.81610000000000005</v>
      </c>
      <c r="EP117" s="33">
        <f t="shared" si="97"/>
        <v>0.82279999999999998</v>
      </c>
      <c r="EQ117" s="33">
        <f t="shared" si="97"/>
        <v>0.8649</v>
      </c>
      <c r="ER117" s="33">
        <f t="shared" si="97"/>
        <v>0.81579999999999997</v>
      </c>
      <c r="ES117" s="33">
        <f t="shared" si="97"/>
        <v>0.80659999999999998</v>
      </c>
      <c r="ET117" s="33">
        <f t="shared" si="97"/>
        <v>0.80840000000000001</v>
      </c>
      <c r="EU117" s="33">
        <f t="shared" si="97"/>
        <v>0.82879999999999998</v>
      </c>
      <c r="EV117" s="33">
        <f t="shared" si="97"/>
        <v>0.80100000000000005</v>
      </c>
      <c r="EW117" s="33">
        <f t="shared" si="97"/>
        <v>0.83709999999999996</v>
      </c>
      <c r="EX117" s="33">
        <f t="shared" si="97"/>
        <v>0.80689999999999995</v>
      </c>
      <c r="EY117" s="33">
        <f t="shared" si="97"/>
        <v>0.83140000000000003</v>
      </c>
      <c r="EZ117" s="33">
        <f t="shared" si="97"/>
        <v>0.80430000000000001</v>
      </c>
      <c r="FA117" s="33">
        <f t="shared" si="97"/>
        <v>0.86880000000000002</v>
      </c>
      <c r="FB117" s="33">
        <f t="shared" si="97"/>
        <v>0.81489999999999996</v>
      </c>
      <c r="FC117" s="33">
        <f t="shared" si="97"/>
        <v>0.86140000000000005</v>
      </c>
      <c r="FD117" s="33">
        <f t="shared" si="97"/>
        <v>0.82179999999999997</v>
      </c>
      <c r="FE117" s="33">
        <f t="shared" si="97"/>
        <v>0.80130000000000001</v>
      </c>
      <c r="FF117" s="33">
        <f t="shared" si="97"/>
        <v>0.80830000000000002</v>
      </c>
      <c r="FG117" s="33">
        <f t="shared" si="97"/>
        <v>0.80410000000000004</v>
      </c>
      <c r="FH117" s="33">
        <f t="shared" si="97"/>
        <v>0.80059999999999998</v>
      </c>
      <c r="FI117" s="33">
        <f t="shared" si="97"/>
        <v>0.86029999999999995</v>
      </c>
      <c r="FJ117" s="33">
        <f t="shared" si="97"/>
        <v>0.86170000000000002</v>
      </c>
      <c r="FK117" s="33">
        <f t="shared" si="97"/>
        <v>0.86429999999999996</v>
      </c>
      <c r="FL117" s="33">
        <f t="shared" si="97"/>
        <v>0.88560000000000005</v>
      </c>
      <c r="FM117" s="33">
        <f t="shared" si="97"/>
        <v>0.87109999999999999</v>
      </c>
      <c r="FN117" s="33">
        <f t="shared" si="97"/>
        <v>0.89810000000000001</v>
      </c>
      <c r="FO117" s="33">
        <f t="shared" si="97"/>
        <v>0.84540000000000004</v>
      </c>
      <c r="FP117" s="33">
        <f t="shared" si="97"/>
        <v>0.86309999999999998</v>
      </c>
      <c r="FQ117" s="33">
        <f t="shared" si="97"/>
        <v>0.84150000000000003</v>
      </c>
      <c r="FR117" s="33">
        <f t="shared" si="97"/>
        <v>0.80689999999999995</v>
      </c>
      <c r="FS117" s="33">
        <f t="shared" si="97"/>
        <v>0.80740000000000001</v>
      </c>
      <c r="FT117" s="33">
        <f t="shared" si="97"/>
        <v>0.79969999999999997</v>
      </c>
      <c r="FU117" s="33">
        <f t="shared" si="97"/>
        <v>0.83599999999999997</v>
      </c>
      <c r="FV117" s="33">
        <f t="shared" si="97"/>
        <v>0.83250000000000002</v>
      </c>
      <c r="FW117" s="33">
        <f t="shared" si="97"/>
        <v>0.80620000000000003</v>
      </c>
      <c r="FX117" s="33">
        <f t="shared" si="97"/>
        <v>0.80020000000000002</v>
      </c>
      <c r="FY117" s="7"/>
      <c r="FZ117" s="33">
        <f>SUM(C117:FX117)</f>
        <v>149.22800000000015</v>
      </c>
      <c r="GA117" s="33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</row>
    <row r="118" spans="1:204" x14ac:dyDescent="0.35">
      <c r="A118" s="6" t="s">
        <v>606</v>
      </c>
      <c r="B118" s="7" t="s">
        <v>607</v>
      </c>
      <c r="C118" s="47">
        <f t="shared" ref="C118:BN118" si="98">C41</f>
        <v>1.226</v>
      </c>
      <c r="D118" s="47">
        <f t="shared" si="98"/>
        <v>1.226</v>
      </c>
      <c r="E118" s="47">
        <f t="shared" si="98"/>
        <v>1.2150000000000001</v>
      </c>
      <c r="F118" s="47">
        <f t="shared" si="98"/>
        <v>1.216</v>
      </c>
      <c r="G118" s="47">
        <f t="shared" si="98"/>
        <v>1.2170000000000001</v>
      </c>
      <c r="H118" s="47">
        <f t="shared" si="98"/>
        <v>1.208</v>
      </c>
      <c r="I118" s="47">
        <f t="shared" si="98"/>
        <v>1.216</v>
      </c>
      <c r="J118" s="47">
        <f t="shared" si="98"/>
        <v>1.1319999999999999</v>
      </c>
      <c r="K118" s="47">
        <f t="shared" si="98"/>
        <v>1.111</v>
      </c>
      <c r="L118" s="47">
        <f t="shared" si="98"/>
        <v>1.244</v>
      </c>
      <c r="M118" s="47">
        <f t="shared" si="98"/>
        <v>1.244</v>
      </c>
      <c r="N118" s="47">
        <f t="shared" si="98"/>
        <v>1.266</v>
      </c>
      <c r="O118" s="47">
        <f t="shared" si="98"/>
        <v>1.236</v>
      </c>
      <c r="P118" s="47">
        <f t="shared" si="98"/>
        <v>1.216</v>
      </c>
      <c r="Q118" s="47">
        <f t="shared" si="98"/>
        <v>1.2450000000000001</v>
      </c>
      <c r="R118" s="47">
        <f t="shared" si="98"/>
        <v>1.216</v>
      </c>
      <c r="S118" s="47">
        <f t="shared" si="98"/>
        <v>1.1839999999999999</v>
      </c>
      <c r="T118" s="47">
        <f t="shared" si="98"/>
        <v>1.0840000000000001</v>
      </c>
      <c r="U118" s="47">
        <f t="shared" si="98"/>
        <v>1.075</v>
      </c>
      <c r="V118" s="47">
        <f t="shared" si="98"/>
        <v>1.083</v>
      </c>
      <c r="W118" s="47">
        <f t="shared" si="98"/>
        <v>1.075</v>
      </c>
      <c r="X118" s="47">
        <f t="shared" si="98"/>
        <v>1.0740000000000001</v>
      </c>
      <c r="Y118" s="47">
        <f t="shared" si="98"/>
        <v>1.073</v>
      </c>
      <c r="Z118" s="47">
        <f t="shared" si="98"/>
        <v>1.054</v>
      </c>
      <c r="AA118" s="47">
        <f t="shared" si="98"/>
        <v>1.2350000000000001</v>
      </c>
      <c r="AB118" s="47">
        <f t="shared" si="98"/>
        <v>1.2649999999999999</v>
      </c>
      <c r="AC118" s="47">
        <f t="shared" si="98"/>
        <v>1.177</v>
      </c>
      <c r="AD118" s="47">
        <f t="shared" si="98"/>
        <v>1.157</v>
      </c>
      <c r="AE118" s="47">
        <f t="shared" si="98"/>
        <v>1.0669999999999999</v>
      </c>
      <c r="AF118" s="47">
        <f t="shared" si="98"/>
        <v>1.121</v>
      </c>
      <c r="AG118" s="47">
        <f t="shared" si="98"/>
        <v>1.216</v>
      </c>
      <c r="AH118" s="47">
        <f t="shared" si="98"/>
        <v>1.111</v>
      </c>
      <c r="AI118" s="47">
        <f t="shared" si="98"/>
        <v>1.1020000000000001</v>
      </c>
      <c r="AJ118" s="47">
        <f t="shared" si="98"/>
        <v>1.115</v>
      </c>
      <c r="AK118" s="47">
        <f t="shared" si="98"/>
        <v>1.091</v>
      </c>
      <c r="AL118" s="47">
        <f t="shared" si="98"/>
        <v>1.103</v>
      </c>
      <c r="AM118" s="47">
        <f t="shared" si="98"/>
        <v>1.113</v>
      </c>
      <c r="AN118" s="47">
        <f t="shared" si="98"/>
        <v>1.1459999999999999</v>
      </c>
      <c r="AO118" s="47">
        <f t="shared" si="98"/>
        <v>1.194</v>
      </c>
      <c r="AP118" s="47">
        <f t="shared" si="98"/>
        <v>1.246</v>
      </c>
      <c r="AQ118" s="47">
        <f t="shared" si="98"/>
        <v>1.17</v>
      </c>
      <c r="AR118" s="47">
        <f t="shared" si="98"/>
        <v>1.246</v>
      </c>
      <c r="AS118" s="47">
        <f t="shared" si="98"/>
        <v>1.32</v>
      </c>
      <c r="AT118" s="47">
        <f t="shared" si="98"/>
        <v>1.248</v>
      </c>
      <c r="AU118" s="47">
        <f t="shared" si="98"/>
        <v>1.216</v>
      </c>
      <c r="AV118" s="47">
        <f t="shared" si="98"/>
        <v>1.2030000000000001</v>
      </c>
      <c r="AW118" s="47">
        <f t="shared" si="98"/>
        <v>1.2050000000000001</v>
      </c>
      <c r="AX118" s="47">
        <f t="shared" si="98"/>
        <v>1.1739999999999999</v>
      </c>
      <c r="AY118" s="47">
        <f t="shared" si="98"/>
        <v>1.2050000000000001</v>
      </c>
      <c r="AZ118" s="47">
        <f t="shared" si="98"/>
        <v>1.2090000000000001</v>
      </c>
      <c r="BA118" s="47">
        <f t="shared" si="98"/>
        <v>1.18</v>
      </c>
      <c r="BB118" s="47">
        <f t="shared" si="98"/>
        <v>1.19</v>
      </c>
      <c r="BC118" s="47">
        <f t="shared" si="98"/>
        <v>1.208</v>
      </c>
      <c r="BD118" s="47">
        <f t="shared" si="98"/>
        <v>1.2110000000000001</v>
      </c>
      <c r="BE118" s="47">
        <f t="shared" si="98"/>
        <v>1.2090000000000001</v>
      </c>
      <c r="BF118" s="47">
        <f t="shared" si="98"/>
        <v>1.218</v>
      </c>
      <c r="BG118" s="47">
        <f t="shared" si="98"/>
        <v>1.196</v>
      </c>
      <c r="BH118" s="47">
        <f t="shared" si="98"/>
        <v>1.2070000000000001</v>
      </c>
      <c r="BI118" s="47">
        <f t="shared" si="98"/>
        <v>1.18</v>
      </c>
      <c r="BJ118" s="47">
        <f t="shared" si="98"/>
        <v>1.23</v>
      </c>
      <c r="BK118" s="47">
        <f t="shared" si="98"/>
        <v>1.21</v>
      </c>
      <c r="BL118" s="47">
        <f t="shared" si="98"/>
        <v>1.165</v>
      </c>
      <c r="BM118" s="47">
        <f t="shared" si="98"/>
        <v>1.1679999999999999</v>
      </c>
      <c r="BN118" s="47">
        <f t="shared" si="98"/>
        <v>1.155</v>
      </c>
      <c r="BO118" s="47">
        <f t="shared" ref="BO118:DZ118" si="99">BO41</f>
        <v>1.139</v>
      </c>
      <c r="BP118" s="47">
        <f t="shared" si="99"/>
        <v>1.1259999999999999</v>
      </c>
      <c r="BQ118" s="47">
        <f t="shared" si="99"/>
        <v>1.3089999999999999</v>
      </c>
      <c r="BR118" s="47">
        <f t="shared" si="99"/>
        <v>1.206</v>
      </c>
      <c r="BS118" s="47">
        <f t="shared" si="99"/>
        <v>1.2150000000000001</v>
      </c>
      <c r="BT118" s="47">
        <f t="shared" si="99"/>
        <v>1.236</v>
      </c>
      <c r="BU118" s="47">
        <f t="shared" si="99"/>
        <v>1.238</v>
      </c>
      <c r="BV118" s="47">
        <f t="shared" si="99"/>
        <v>1.19</v>
      </c>
      <c r="BW118" s="47">
        <f t="shared" si="99"/>
        <v>1.2190000000000001</v>
      </c>
      <c r="BX118" s="47">
        <f t="shared" si="99"/>
        <v>1.2170000000000001</v>
      </c>
      <c r="BY118" s="47">
        <f t="shared" si="99"/>
        <v>1.085</v>
      </c>
      <c r="BZ118" s="47">
        <f t="shared" si="99"/>
        <v>1.0669999999999999</v>
      </c>
      <c r="CA118" s="47">
        <f t="shared" si="99"/>
        <v>1.165</v>
      </c>
      <c r="CB118" s="47">
        <f t="shared" si="99"/>
        <v>1.234</v>
      </c>
      <c r="CC118" s="47">
        <f t="shared" si="99"/>
        <v>1.0649999999999999</v>
      </c>
      <c r="CD118" s="47">
        <f t="shared" si="99"/>
        <v>1.0449999999999999</v>
      </c>
      <c r="CE118" s="47">
        <f t="shared" si="99"/>
        <v>1.0760000000000001</v>
      </c>
      <c r="CF118" s="47">
        <f t="shared" si="99"/>
        <v>1.0369999999999999</v>
      </c>
      <c r="CG118" s="47">
        <f t="shared" si="99"/>
        <v>1.077</v>
      </c>
      <c r="CH118" s="47">
        <f t="shared" si="99"/>
        <v>1.077</v>
      </c>
      <c r="CI118" s="47">
        <f t="shared" si="99"/>
        <v>1.0780000000000001</v>
      </c>
      <c r="CJ118" s="47">
        <f t="shared" si="99"/>
        <v>1.1890000000000001</v>
      </c>
      <c r="CK118" s="47">
        <f t="shared" si="99"/>
        <v>1.256</v>
      </c>
      <c r="CL118" s="47">
        <f t="shared" si="99"/>
        <v>1.236</v>
      </c>
      <c r="CM118" s="47">
        <f t="shared" si="99"/>
        <v>1.2250000000000001</v>
      </c>
      <c r="CN118" s="47">
        <f t="shared" si="99"/>
        <v>1.1859999999999999</v>
      </c>
      <c r="CO118" s="47">
        <f t="shared" si="99"/>
        <v>1.1870000000000001</v>
      </c>
      <c r="CP118" s="47">
        <f t="shared" si="99"/>
        <v>1.224</v>
      </c>
      <c r="CQ118" s="47">
        <f t="shared" si="99"/>
        <v>1.1619999999999999</v>
      </c>
      <c r="CR118" s="47">
        <f t="shared" si="99"/>
        <v>1.113</v>
      </c>
      <c r="CS118" s="47">
        <f t="shared" si="99"/>
        <v>1.1220000000000001</v>
      </c>
      <c r="CT118" s="47">
        <f t="shared" si="99"/>
        <v>1.073</v>
      </c>
      <c r="CU118" s="47">
        <f t="shared" si="99"/>
        <v>1.016</v>
      </c>
      <c r="CV118" s="47">
        <f t="shared" si="99"/>
        <v>1.0149999999999999</v>
      </c>
      <c r="CW118" s="47">
        <f t="shared" si="99"/>
        <v>1.1160000000000001</v>
      </c>
      <c r="CX118" s="47">
        <f t="shared" si="99"/>
        <v>1.1459999999999999</v>
      </c>
      <c r="CY118" s="47">
        <f t="shared" si="99"/>
        <v>1.0860000000000001</v>
      </c>
      <c r="CZ118" s="47">
        <f t="shared" si="99"/>
        <v>1.161</v>
      </c>
      <c r="DA118" s="47">
        <f t="shared" si="99"/>
        <v>1.1220000000000001</v>
      </c>
      <c r="DB118" s="47">
        <f t="shared" si="99"/>
        <v>1.1519999999999999</v>
      </c>
      <c r="DC118" s="47">
        <f t="shared" si="99"/>
        <v>1.133</v>
      </c>
      <c r="DD118" s="47">
        <f t="shared" si="99"/>
        <v>1.1279999999999999</v>
      </c>
      <c r="DE118" s="47">
        <f t="shared" si="99"/>
        <v>1.1459999999999999</v>
      </c>
      <c r="DF118" s="47">
        <f t="shared" si="99"/>
        <v>1.1459999999999999</v>
      </c>
      <c r="DG118" s="47">
        <f t="shared" si="99"/>
        <v>1.153</v>
      </c>
      <c r="DH118" s="47">
        <f t="shared" si="99"/>
        <v>1.1359999999999999</v>
      </c>
      <c r="DI118" s="47">
        <f t="shared" si="99"/>
        <v>1.1499999999999999</v>
      </c>
      <c r="DJ118" s="47">
        <f t="shared" si="99"/>
        <v>1.1599999999999999</v>
      </c>
      <c r="DK118" s="47">
        <f t="shared" si="99"/>
        <v>1.1479999999999999</v>
      </c>
      <c r="DL118" s="47">
        <f t="shared" si="99"/>
        <v>1.2270000000000001</v>
      </c>
      <c r="DM118" s="47">
        <f t="shared" si="99"/>
        <v>1.2030000000000001</v>
      </c>
      <c r="DN118" s="47">
        <f t="shared" si="99"/>
        <v>1.1890000000000001</v>
      </c>
      <c r="DO118" s="47">
        <f t="shared" si="99"/>
        <v>1.196</v>
      </c>
      <c r="DP118" s="47">
        <f t="shared" si="99"/>
        <v>1.1759999999999999</v>
      </c>
      <c r="DQ118" s="47">
        <f t="shared" si="99"/>
        <v>1.1719999999999999</v>
      </c>
      <c r="DR118" s="47">
        <f t="shared" si="99"/>
        <v>1.145</v>
      </c>
      <c r="DS118" s="47">
        <f t="shared" si="99"/>
        <v>1.1339999999999999</v>
      </c>
      <c r="DT118" s="47">
        <f t="shared" si="99"/>
        <v>1.133</v>
      </c>
      <c r="DU118" s="47">
        <f t="shared" si="99"/>
        <v>1.125</v>
      </c>
      <c r="DV118" s="47">
        <f t="shared" si="99"/>
        <v>1.1220000000000001</v>
      </c>
      <c r="DW118" s="47">
        <f t="shared" si="99"/>
        <v>1.133</v>
      </c>
      <c r="DX118" s="47">
        <f t="shared" si="99"/>
        <v>1.3109999999999999</v>
      </c>
      <c r="DY118" s="47">
        <f t="shared" si="99"/>
        <v>1.2869999999999999</v>
      </c>
      <c r="DZ118" s="47">
        <f t="shared" si="99"/>
        <v>1.2390000000000001</v>
      </c>
      <c r="EA118" s="47">
        <f t="shared" ref="EA118:FX118" si="100">EA41</f>
        <v>1.2150000000000001</v>
      </c>
      <c r="EB118" s="47">
        <f t="shared" si="100"/>
        <v>1.1180000000000001</v>
      </c>
      <c r="EC118" s="47">
        <f t="shared" si="100"/>
        <v>1.075</v>
      </c>
      <c r="ED118" s="47">
        <f t="shared" si="100"/>
        <v>1.6519999999999999</v>
      </c>
      <c r="EE118" s="47">
        <f t="shared" si="100"/>
        <v>1.0740000000000001</v>
      </c>
      <c r="EF118" s="47">
        <f t="shared" si="100"/>
        <v>1.133</v>
      </c>
      <c r="EG118" s="47">
        <f t="shared" si="100"/>
        <v>1.0429999999999999</v>
      </c>
      <c r="EH118" s="47">
        <f t="shared" si="100"/>
        <v>1.073</v>
      </c>
      <c r="EI118" s="47">
        <f t="shared" si="100"/>
        <v>1.1779999999999999</v>
      </c>
      <c r="EJ118" s="47">
        <f t="shared" si="100"/>
        <v>1.1659999999999999</v>
      </c>
      <c r="EK118" s="47">
        <f t="shared" si="100"/>
        <v>1.1279999999999999</v>
      </c>
      <c r="EL118" s="47">
        <f t="shared" si="100"/>
        <v>1.105</v>
      </c>
      <c r="EM118" s="47">
        <f t="shared" si="100"/>
        <v>1.1220000000000001</v>
      </c>
      <c r="EN118" s="47">
        <f t="shared" si="100"/>
        <v>1.123</v>
      </c>
      <c r="EO118" s="47">
        <f t="shared" si="100"/>
        <v>1.113</v>
      </c>
      <c r="EP118" s="47">
        <f t="shared" si="100"/>
        <v>1.2490000000000001</v>
      </c>
      <c r="EQ118" s="47">
        <f t="shared" si="100"/>
        <v>1.272</v>
      </c>
      <c r="ER118" s="47">
        <f t="shared" si="100"/>
        <v>1.248</v>
      </c>
      <c r="ES118" s="47">
        <f t="shared" si="100"/>
        <v>1.0820000000000001</v>
      </c>
      <c r="ET118" s="47">
        <f t="shared" si="100"/>
        <v>1.1060000000000001</v>
      </c>
      <c r="EU118" s="47">
        <f t="shared" si="100"/>
        <v>1.0920000000000001</v>
      </c>
      <c r="EV118" s="47">
        <f t="shared" si="100"/>
        <v>1.18</v>
      </c>
      <c r="EW118" s="47">
        <f t="shared" si="100"/>
        <v>1.5960000000000001</v>
      </c>
      <c r="EX118" s="47">
        <f t="shared" si="100"/>
        <v>1.232</v>
      </c>
      <c r="EY118" s="47">
        <f t="shared" si="100"/>
        <v>1.117</v>
      </c>
      <c r="EZ118" s="47">
        <f t="shared" si="100"/>
        <v>1.1040000000000001</v>
      </c>
      <c r="FA118" s="47">
        <f t="shared" si="100"/>
        <v>1.321</v>
      </c>
      <c r="FB118" s="47">
        <f t="shared" si="100"/>
        <v>1.1459999999999999</v>
      </c>
      <c r="FC118" s="47">
        <f t="shared" si="100"/>
        <v>1.1950000000000001</v>
      </c>
      <c r="FD118" s="47">
        <f t="shared" si="100"/>
        <v>1.145</v>
      </c>
      <c r="FE118" s="47">
        <f t="shared" si="100"/>
        <v>1.1160000000000001</v>
      </c>
      <c r="FF118" s="47">
        <f t="shared" si="100"/>
        <v>1.1339999999999999</v>
      </c>
      <c r="FG118" s="47">
        <f t="shared" si="100"/>
        <v>1.1439999999999999</v>
      </c>
      <c r="FH118" s="47">
        <f t="shared" si="100"/>
        <v>1.1080000000000001</v>
      </c>
      <c r="FI118" s="47">
        <f t="shared" si="100"/>
        <v>1.1759999999999999</v>
      </c>
      <c r="FJ118" s="47">
        <f t="shared" si="100"/>
        <v>1.167</v>
      </c>
      <c r="FK118" s="47">
        <f t="shared" si="100"/>
        <v>1.1870000000000001</v>
      </c>
      <c r="FL118" s="47">
        <f t="shared" si="100"/>
        <v>1.175</v>
      </c>
      <c r="FM118" s="47">
        <f t="shared" si="100"/>
        <v>1.177</v>
      </c>
      <c r="FN118" s="47">
        <f t="shared" si="100"/>
        <v>1.1850000000000001</v>
      </c>
      <c r="FO118" s="47">
        <f t="shared" si="100"/>
        <v>1.177</v>
      </c>
      <c r="FP118" s="47">
        <f t="shared" si="100"/>
        <v>1.206</v>
      </c>
      <c r="FQ118" s="47">
        <f t="shared" si="100"/>
        <v>1.167</v>
      </c>
      <c r="FR118" s="47">
        <f t="shared" si="100"/>
        <v>1.149</v>
      </c>
      <c r="FS118" s="47">
        <f t="shared" si="100"/>
        <v>1.145</v>
      </c>
      <c r="FT118" s="47">
        <f t="shared" si="100"/>
        <v>1.1459999999999999</v>
      </c>
      <c r="FU118" s="47">
        <f t="shared" si="100"/>
        <v>1.1950000000000001</v>
      </c>
      <c r="FV118" s="47">
        <f t="shared" si="100"/>
        <v>1.147</v>
      </c>
      <c r="FW118" s="47">
        <f t="shared" si="100"/>
        <v>1.147</v>
      </c>
      <c r="FX118" s="47">
        <f t="shared" si="100"/>
        <v>1.196</v>
      </c>
      <c r="FY118" s="90"/>
      <c r="FZ118" s="33">
        <f>SUM(C118:FX118)</f>
        <v>208.14499999999995</v>
      </c>
      <c r="GA118" s="68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27"/>
      <c r="GO118" s="27"/>
      <c r="GP118" s="27"/>
      <c r="GQ118" s="27"/>
      <c r="GR118" s="27"/>
      <c r="GS118" s="27"/>
      <c r="GT118" s="27"/>
      <c r="GU118" s="27"/>
      <c r="GV118" s="27"/>
    </row>
    <row r="119" spans="1:204" x14ac:dyDescent="0.35">
      <c r="A119" s="6" t="s">
        <v>608</v>
      </c>
      <c r="B119" s="7" t="s">
        <v>609</v>
      </c>
      <c r="C119" s="7">
        <f t="shared" ref="C119:BN119" si="101">+C38</f>
        <v>8496.3799999999992</v>
      </c>
      <c r="D119" s="7">
        <f t="shared" si="101"/>
        <v>8496.3799999999992</v>
      </c>
      <c r="E119" s="7">
        <f t="shared" si="101"/>
        <v>8496.3799999999992</v>
      </c>
      <c r="F119" s="7">
        <f t="shared" si="101"/>
        <v>8496.3799999999992</v>
      </c>
      <c r="G119" s="7">
        <f t="shared" si="101"/>
        <v>8496.3799999999992</v>
      </c>
      <c r="H119" s="7">
        <f t="shared" si="101"/>
        <v>8496.3799999999992</v>
      </c>
      <c r="I119" s="7">
        <f t="shared" si="101"/>
        <v>8496.3799999999992</v>
      </c>
      <c r="J119" s="7">
        <f t="shared" si="101"/>
        <v>8496.3799999999992</v>
      </c>
      <c r="K119" s="7">
        <f t="shared" si="101"/>
        <v>8496.3799999999992</v>
      </c>
      <c r="L119" s="7">
        <f t="shared" si="101"/>
        <v>8496.3799999999992</v>
      </c>
      <c r="M119" s="7">
        <f t="shared" si="101"/>
        <v>8496.3799999999992</v>
      </c>
      <c r="N119" s="7">
        <f t="shared" si="101"/>
        <v>8496.3799999999992</v>
      </c>
      <c r="O119" s="7">
        <f t="shared" si="101"/>
        <v>8496.3799999999992</v>
      </c>
      <c r="P119" s="7">
        <f t="shared" si="101"/>
        <v>8496.3799999999992</v>
      </c>
      <c r="Q119" s="7">
        <f t="shared" si="101"/>
        <v>8496.3799999999992</v>
      </c>
      <c r="R119" s="7">
        <f t="shared" si="101"/>
        <v>8496.3799999999992</v>
      </c>
      <c r="S119" s="7">
        <f t="shared" si="101"/>
        <v>8496.3799999999992</v>
      </c>
      <c r="T119" s="7">
        <f t="shared" si="101"/>
        <v>8496.3799999999992</v>
      </c>
      <c r="U119" s="7">
        <f t="shared" si="101"/>
        <v>8496.3799999999992</v>
      </c>
      <c r="V119" s="7">
        <f t="shared" si="101"/>
        <v>8496.3799999999992</v>
      </c>
      <c r="W119" s="7">
        <f t="shared" si="101"/>
        <v>8496.3799999999992</v>
      </c>
      <c r="X119" s="7">
        <f t="shared" si="101"/>
        <v>8496.3799999999992</v>
      </c>
      <c r="Y119" s="7">
        <f t="shared" si="101"/>
        <v>8496.3799999999992</v>
      </c>
      <c r="Z119" s="7">
        <f t="shared" si="101"/>
        <v>8496.3799999999992</v>
      </c>
      <c r="AA119" s="7">
        <f t="shared" si="101"/>
        <v>8496.3799999999992</v>
      </c>
      <c r="AB119" s="7">
        <f t="shared" si="101"/>
        <v>8496.3799999999992</v>
      </c>
      <c r="AC119" s="7">
        <f t="shared" si="101"/>
        <v>8496.3799999999992</v>
      </c>
      <c r="AD119" s="7">
        <f t="shared" si="101"/>
        <v>8496.3799999999992</v>
      </c>
      <c r="AE119" s="7">
        <f t="shared" si="101"/>
        <v>8496.3799999999992</v>
      </c>
      <c r="AF119" s="7">
        <f t="shared" si="101"/>
        <v>8496.3799999999992</v>
      </c>
      <c r="AG119" s="7">
        <f t="shared" si="101"/>
        <v>8496.3799999999992</v>
      </c>
      <c r="AH119" s="7">
        <f t="shared" si="101"/>
        <v>8496.3799999999992</v>
      </c>
      <c r="AI119" s="7">
        <f t="shared" si="101"/>
        <v>8496.3799999999992</v>
      </c>
      <c r="AJ119" s="7">
        <f t="shared" si="101"/>
        <v>8496.3799999999992</v>
      </c>
      <c r="AK119" s="7">
        <f t="shared" si="101"/>
        <v>8496.3799999999992</v>
      </c>
      <c r="AL119" s="7">
        <f t="shared" si="101"/>
        <v>8496.3799999999992</v>
      </c>
      <c r="AM119" s="7">
        <f t="shared" si="101"/>
        <v>8496.3799999999992</v>
      </c>
      <c r="AN119" s="7">
        <f t="shared" si="101"/>
        <v>8496.3799999999992</v>
      </c>
      <c r="AO119" s="7">
        <f t="shared" si="101"/>
        <v>8496.3799999999992</v>
      </c>
      <c r="AP119" s="7">
        <f t="shared" si="101"/>
        <v>8496.3799999999992</v>
      </c>
      <c r="AQ119" s="7">
        <f t="shared" si="101"/>
        <v>8496.3799999999992</v>
      </c>
      <c r="AR119" s="7">
        <f t="shared" si="101"/>
        <v>8496.3799999999992</v>
      </c>
      <c r="AS119" s="7">
        <f t="shared" si="101"/>
        <v>8496.3799999999992</v>
      </c>
      <c r="AT119" s="7">
        <f t="shared" si="101"/>
        <v>8496.3799999999992</v>
      </c>
      <c r="AU119" s="7">
        <f t="shared" si="101"/>
        <v>8496.3799999999992</v>
      </c>
      <c r="AV119" s="7">
        <f t="shared" si="101"/>
        <v>8496.3799999999992</v>
      </c>
      <c r="AW119" s="7">
        <f t="shared" si="101"/>
        <v>8496.3799999999992</v>
      </c>
      <c r="AX119" s="7">
        <f t="shared" si="101"/>
        <v>8496.3799999999992</v>
      </c>
      <c r="AY119" s="7">
        <f t="shared" si="101"/>
        <v>8496.3799999999992</v>
      </c>
      <c r="AZ119" s="7">
        <f t="shared" si="101"/>
        <v>8496.3799999999992</v>
      </c>
      <c r="BA119" s="7">
        <f t="shared" si="101"/>
        <v>8496.3799999999992</v>
      </c>
      <c r="BB119" s="7">
        <f t="shared" si="101"/>
        <v>8496.3799999999992</v>
      </c>
      <c r="BC119" s="7">
        <f t="shared" si="101"/>
        <v>8496.3799999999992</v>
      </c>
      <c r="BD119" s="7">
        <f t="shared" si="101"/>
        <v>8496.3799999999992</v>
      </c>
      <c r="BE119" s="7">
        <f t="shared" si="101"/>
        <v>8496.3799999999992</v>
      </c>
      <c r="BF119" s="7">
        <f t="shared" si="101"/>
        <v>8496.3799999999992</v>
      </c>
      <c r="BG119" s="7">
        <f t="shared" si="101"/>
        <v>8496.3799999999992</v>
      </c>
      <c r="BH119" s="7">
        <f t="shared" si="101"/>
        <v>8496.3799999999992</v>
      </c>
      <c r="BI119" s="7">
        <f t="shared" si="101"/>
        <v>8496.3799999999992</v>
      </c>
      <c r="BJ119" s="7">
        <f t="shared" si="101"/>
        <v>8496.3799999999992</v>
      </c>
      <c r="BK119" s="7">
        <f t="shared" si="101"/>
        <v>8496.3799999999992</v>
      </c>
      <c r="BL119" s="7">
        <f t="shared" si="101"/>
        <v>8496.3799999999992</v>
      </c>
      <c r="BM119" s="7">
        <f t="shared" si="101"/>
        <v>8496.3799999999992</v>
      </c>
      <c r="BN119" s="7">
        <f t="shared" si="101"/>
        <v>8496.3799999999992</v>
      </c>
      <c r="BO119" s="7">
        <f t="shared" ref="BO119:DZ119" si="102">+BO38</f>
        <v>8496.3799999999992</v>
      </c>
      <c r="BP119" s="7">
        <f t="shared" si="102"/>
        <v>8496.3799999999992</v>
      </c>
      <c r="BQ119" s="7">
        <f t="shared" si="102"/>
        <v>8496.3799999999992</v>
      </c>
      <c r="BR119" s="7">
        <f t="shared" si="102"/>
        <v>8496.3799999999992</v>
      </c>
      <c r="BS119" s="7">
        <f t="shared" si="102"/>
        <v>8496.3799999999992</v>
      </c>
      <c r="BT119" s="7">
        <f t="shared" si="102"/>
        <v>8496.3799999999992</v>
      </c>
      <c r="BU119" s="7">
        <f t="shared" si="102"/>
        <v>8496.3799999999992</v>
      </c>
      <c r="BV119" s="7">
        <f t="shared" si="102"/>
        <v>8496.3799999999992</v>
      </c>
      <c r="BW119" s="7">
        <f t="shared" si="102"/>
        <v>8496.3799999999992</v>
      </c>
      <c r="BX119" s="7">
        <f t="shared" si="102"/>
        <v>8496.3799999999992</v>
      </c>
      <c r="BY119" s="7">
        <f t="shared" si="102"/>
        <v>8496.3799999999992</v>
      </c>
      <c r="BZ119" s="7">
        <f t="shared" si="102"/>
        <v>8496.3799999999992</v>
      </c>
      <c r="CA119" s="7">
        <f t="shared" si="102"/>
        <v>8496.3799999999992</v>
      </c>
      <c r="CB119" s="7">
        <f t="shared" si="102"/>
        <v>8496.3799999999992</v>
      </c>
      <c r="CC119" s="7">
        <f t="shared" si="102"/>
        <v>8496.3799999999992</v>
      </c>
      <c r="CD119" s="7">
        <f t="shared" si="102"/>
        <v>8496.3799999999992</v>
      </c>
      <c r="CE119" s="7">
        <f t="shared" si="102"/>
        <v>8496.3799999999992</v>
      </c>
      <c r="CF119" s="7">
        <f t="shared" si="102"/>
        <v>8496.3799999999992</v>
      </c>
      <c r="CG119" s="7">
        <f t="shared" si="102"/>
        <v>8496.3799999999992</v>
      </c>
      <c r="CH119" s="7">
        <f t="shared" si="102"/>
        <v>8496.3799999999992</v>
      </c>
      <c r="CI119" s="7">
        <f t="shared" si="102"/>
        <v>8496.3799999999992</v>
      </c>
      <c r="CJ119" s="7">
        <f t="shared" si="102"/>
        <v>8496.3799999999992</v>
      </c>
      <c r="CK119" s="7">
        <f t="shared" si="102"/>
        <v>8496.3799999999992</v>
      </c>
      <c r="CL119" s="7">
        <f t="shared" si="102"/>
        <v>8496.3799999999992</v>
      </c>
      <c r="CM119" s="7">
        <f t="shared" si="102"/>
        <v>8496.3799999999992</v>
      </c>
      <c r="CN119" s="7">
        <f t="shared" si="102"/>
        <v>8496.3799999999992</v>
      </c>
      <c r="CO119" s="7">
        <f t="shared" si="102"/>
        <v>8496.3799999999992</v>
      </c>
      <c r="CP119" s="7">
        <f t="shared" si="102"/>
        <v>8496.3799999999992</v>
      </c>
      <c r="CQ119" s="7">
        <f t="shared" si="102"/>
        <v>8496.3799999999992</v>
      </c>
      <c r="CR119" s="7">
        <f t="shared" si="102"/>
        <v>8496.3799999999992</v>
      </c>
      <c r="CS119" s="7">
        <f t="shared" si="102"/>
        <v>8496.3799999999992</v>
      </c>
      <c r="CT119" s="7">
        <f t="shared" si="102"/>
        <v>8496.3799999999992</v>
      </c>
      <c r="CU119" s="7">
        <f t="shared" si="102"/>
        <v>8496.3799999999992</v>
      </c>
      <c r="CV119" s="7">
        <f t="shared" si="102"/>
        <v>8496.3799999999992</v>
      </c>
      <c r="CW119" s="7">
        <f t="shared" si="102"/>
        <v>8496.3799999999992</v>
      </c>
      <c r="CX119" s="7">
        <f t="shared" si="102"/>
        <v>8496.3799999999992</v>
      </c>
      <c r="CY119" s="7">
        <f t="shared" si="102"/>
        <v>8496.3799999999992</v>
      </c>
      <c r="CZ119" s="7">
        <f t="shared" si="102"/>
        <v>8496.3799999999992</v>
      </c>
      <c r="DA119" s="7">
        <f t="shared" si="102"/>
        <v>8496.3799999999992</v>
      </c>
      <c r="DB119" s="7">
        <f t="shared" si="102"/>
        <v>8496.3799999999992</v>
      </c>
      <c r="DC119" s="7">
        <f t="shared" si="102"/>
        <v>8496.3799999999992</v>
      </c>
      <c r="DD119" s="7">
        <f t="shared" si="102"/>
        <v>8496.3799999999992</v>
      </c>
      <c r="DE119" s="7">
        <f t="shared" si="102"/>
        <v>8496.3799999999992</v>
      </c>
      <c r="DF119" s="7">
        <f t="shared" si="102"/>
        <v>8496.3799999999992</v>
      </c>
      <c r="DG119" s="7">
        <f t="shared" si="102"/>
        <v>8496.3799999999992</v>
      </c>
      <c r="DH119" s="7">
        <f t="shared" si="102"/>
        <v>8496.3799999999992</v>
      </c>
      <c r="DI119" s="7">
        <f t="shared" si="102"/>
        <v>8496.3799999999992</v>
      </c>
      <c r="DJ119" s="7">
        <f t="shared" si="102"/>
        <v>8496.3799999999992</v>
      </c>
      <c r="DK119" s="7">
        <f t="shared" si="102"/>
        <v>8496.3799999999992</v>
      </c>
      <c r="DL119" s="7">
        <f t="shared" si="102"/>
        <v>8496.3799999999992</v>
      </c>
      <c r="DM119" s="7">
        <f t="shared" si="102"/>
        <v>8496.3799999999992</v>
      </c>
      <c r="DN119" s="7">
        <f t="shared" si="102"/>
        <v>8496.3799999999992</v>
      </c>
      <c r="DO119" s="7">
        <f t="shared" si="102"/>
        <v>8496.3799999999992</v>
      </c>
      <c r="DP119" s="7">
        <f t="shared" si="102"/>
        <v>8496.3799999999992</v>
      </c>
      <c r="DQ119" s="7">
        <f t="shared" si="102"/>
        <v>8496.3799999999992</v>
      </c>
      <c r="DR119" s="7">
        <f t="shared" si="102"/>
        <v>8496.3799999999992</v>
      </c>
      <c r="DS119" s="7">
        <f t="shared" si="102"/>
        <v>8496.3799999999992</v>
      </c>
      <c r="DT119" s="7">
        <f t="shared" si="102"/>
        <v>8496.3799999999992</v>
      </c>
      <c r="DU119" s="7">
        <f t="shared" si="102"/>
        <v>8496.3799999999992</v>
      </c>
      <c r="DV119" s="7">
        <f t="shared" si="102"/>
        <v>8496.3799999999992</v>
      </c>
      <c r="DW119" s="7">
        <f t="shared" si="102"/>
        <v>8496.3799999999992</v>
      </c>
      <c r="DX119" s="7">
        <f t="shared" si="102"/>
        <v>8496.3799999999992</v>
      </c>
      <c r="DY119" s="7">
        <f t="shared" si="102"/>
        <v>8496.3799999999992</v>
      </c>
      <c r="DZ119" s="7">
        <f t="shared" si="102"/>
        <v>8496.3799999999992</v>
      </c>
      <c r="EA119" s="7">
        <f t="shared" ref="EA119:FX119" si="103">+EA38</f>
        <v>8496.3799999999992</v>
      </c>
      <c r="EB119" s="7">
        <f t="shared" si="103"/>
        <v>8496.3799999999992</v>
      </c>
      <c r="EC119" s="7">
        <f t="shared" si="103"/>
        <v>8496.3799999999992</v>
      </c>
      <c r="ED119" s="7">
        <f t="shared" si="103"/>
        <v>8496.3799999999992</v>
      </c>
      <c r="EE119" s="7">
        <f t="shared" si="103"/>
        <v>8496.3799999999992</v>
      </c>
      <c r="EF119" s="7">
        <f t="shared" si="103"/>
        <v>8496.3799999999992</v>
      </c>
      <c r="EG119" s="7">
        <f t="shared" si="103"/>
        <v>8496.3799999999992</v>
      </c>
      <c r="EH119" s="7">
        <f t="shared" si="103"/>
        <v>8496.3799999999992</v>
      </c>
      <c r="EI119" s="7">
        <f t="shared" si="103"/>
        <v>8496.3799999999992</v>
      </c>
      <c r="EJ119" s="7">
        <f t="shared" si="103"/>
        <v>8496.3799999999992</v>
      </c>
      <c r="EK119" s="7">
        <f t="shared" si="103"/>
        <v>8496.3799999999992</v>
      </c>
      <c r="EL119" s="7">
        <f t="shared" si="103"/>
        <v>8496.3799999999992</v>
      </c>
      <c r="EM119" s="7">
        <f t="shared" si="103"/>
        <v>8496.3799999999992</v>
      </c>
      <c r="EN119" s="7">
        <f t="shared" si="103"/>
        <v>8496.3799999999992</v>
      </c>
      <c r="EO119" s="7">
        <f t="shared" si="103"/>
        <v>8496.3799999999992</v>
      </c>
      <c r="EP119" s="7">
        <f t="shared" si="103"/>
        <v>8496.3799999999992</v>
      </c>
      <c r="EQ119" s="7">
        <f t="shared" si="103"/>
        <v>8496.3799999999992</v>
      </c>
      <c r="ER119" s="7">
        <f t="shared" si="103"/>
        <v>8496.3799999999992</v>
      </c>
      <c r="ES119" s="7">
        <f t="shared" si="103"/>
        <v>8496.3799999999992</v>
      </c>
      <c r="ET119" s="7">
        <f t="shared" si="103"/>
        <v>8496.3799999999992</v>
      </c>
      <c r="EU119" s="7">
        <f t="shared" si="103"/>
        <v>8496.3799999999992</v>
      </c>
      <c r="EV119" s="7">
        <f t="shared" si="103"/>
        <v>8496.3799999999992</v>
      </c>
      <c r="EW119" s="7">
        <f t="shared" si="103"/>
        <v>8496.3799999999992</v>
      </c>
      <c r="EX119" s="7">
        <f t="shared" si="103"/>
        <v>8496.3799999999992</v>
      </c>
      <c r="EY119" s="7">
        <f t="shared" si="103"/>
        <v>8496.3799999999992</v>
      </c>
      <c r="EZ119" s="7">
        <f t="shared" si="103"/>
        <v>8496.3799999999992</v>
      </c>
      <c r="FA119" s="7">
        <f t="shared" si="103"/>
        <v>8496.3799999999992</v>
      </c>
      <c r="FB119" s="7">
        <f t="shared" si="103"/>
        <v>8496.3799999999992</v>
      </c>
      <c r="FC119" s="7">
        <f t="shared" si="103"/>
        <v>8496.3799999999992</v>
      </c>
      <c r="FD119" s="7">
        <f t="shared" si="103"/>
        <v>8496.3799999999992</v>
      </c>
      <c r="FE119" s="7">
        <f t="shared" si="103"/>
        <v>8496.3799999999992</v>
      </c>
      <c r="FF119" s="7">
        <f t="shared" si="103"/>
        <v>8496.3799999999992</v>
      </c>
      <c r="FG119" s="7">
        <f t="shared" si="103"/>
        <v>8496.3799999999992</v>
      </c>
      <c r="FH119" s="7">
        <f t="shared" si="103"/>
        <v>8496.3799999999992</v>
      </c>
      <c r="FI119" s="7">
        <f t="shared" si="103"/>
        <v>8496.3799999999992</v>
      </c>
      <c r="FJ119" s="7">
        <f t="shared" si="103"/>
        <v>8496.3799999999992</v>
      </c>
      <c r="FK119" s="7">
        <f t="shared" si="103"/>
        <v>8496.3799999999992</v>
      </c>
      <c r="FL119" s="7">
        <f t="shared" si="103"/>
        <v>8496.3799999999992</v>
      </c>
      <c r="FM119" s="7">
        <f t="shared" si="103"/>
        <v>8496.3799999999992</v>
      </c>
      <c r="FN119" s="7">
        <f t="shared" si="103"/>
        <v>8496.3799999999992</v>
      </c>
      <c r="FO119" s="7">
        <f t="shared" si="103"/>
        <v>8496.3799999999992</v>
      </c>
      <c r="FP119" s="7">
        <f t="shared" si="103"/>
        <v>8496.3799999999992</v>
      </c>
      <c r="FQ119" s="7">
        <f t="shared" si="103"/>
        <v>8496.3799999999992</v>
      </c>
      <c r="FR119" s="7">
        <f t="shared" si="103"/>
        <v>8496.3799999999992</v>
      </c>
      <c r="FS119" s="7">
        <f t="shared" si="103"/>
        <v>8496.3799999999992</v>
      </c>
      <c r="FT119" s="7">
        <f t="shared" si="103"/>
        <v>8496.3799999999992</v>
      </c>
      <c r="FU119" s="7">
        <f t="shared" si="103"/>
        <v>8496.3799999999992</v>
      </c>
      <c r="FV119" s="7">
        <f t="shared" si="103"/>
        <v>8496.3799999999992</v>
      </c>
      <c r="FW119" s="7">
        <f t="shared" si="103"/>
        <v>8496.3799999999992</v>
      </c>
      <c r="FX119" s="7">
        <f t="shared" si="103"/>
        <v>8496.3799999999992</v>
      </c>
      <c r="FY119" s="7"/>
      <c r="FZ119" s="7"/>
      <c r="GA119" s="68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35">
      <c r="A120" s="6" t="s">
        <v>610</v>
      </c>
      <c r="B120" s="7" t="s">
        <v>611</v>
      </c>
      <c r="C120" s="33">
        <f t="shared" ref="C120:BN120" si="104">1-C113</f>
        <v>0.11560000000000004</v>
      </c>
      <c r="D120" s="33">
        <f t="shared" si="104"/>
        <v>9.4999999999999973E-2</v>
      </c>
      <c r="E120" s="33">
        <f t="shared" si="104"/>
        <v>0.11909999999999998</v>
      </c>
      <c r="F120" s="33">
        <f t="shared" si="104"/>
        <v>0.10040000000000004</v>
      </c>
      <c r="G120" s="33">
        <f t="shared" si="104"/>
        <v>0.13990000000000002</v>
      </c>
      <c r="H120" s="33">
        <f t="shared" si="104"/>
        <v>0.15480000000000005</v>
      </c>
      <c r="I120" s="33">
        <f t="shared" si="104"/>
        <v>0.11460000000000004</v>
      </c>
      <c r="J120" s="33">
        <f t="shared" si="104"/>
        <v>0.13790000000000002</v>
      </c>
      <c r="K120" s="33">
        <f t="shared" si="104"/>
        <v>0.18779999999999997</v>
      </c>
      <c r="L120" s="33">
        <f t="shared" si="104"/>
        <v>0.13729999999999998</v>
      </c>
      <c r="M120" s="33">
        <f t="shared" si="104"/>
        <v>0.15769999999999995</v>
      </c>
      <c r="N120" s="33">
        <f t="shared" si="104"/>
        <v>9.4999999999999973E-2</v>
      </c>
      <c r="O120" s="33">
        <f t="shared" si="104"/>
        <v>0.11009999999999998</v>
      </c>
      <c r="P120" s="33">
        <f t="shared" si="104"/>
        <v>0.18379999999999996</v>
      </c>
      <c r="Q120" s="33">
        <f t="shared" si="104"/>
        <v>9.4999999999999973E-2</v>
      </c>
      <c r="R120" s="33">
        <f t="shared" si="104"/>
        <v>0.11580000000000001</v>
      </c>
      <c r="S120" s="33">
        <f t="shared" si="104"/>
        <v>0.14029999999999998</v>
      </c>
      <c r="T120" s="33">
        <f t="shared" si="104"/>
        <v>0.19369999999999998</v>
      </c>
      <c r="U120" s="33">
        <f t="shared" si="104"/>
        <v>0.20030000000000003</v>
      </c>
      <c r="V120" s="33">
        <f t="shared" si="104"/>
        <v>0.1875</v>
      </c>
      <c r="W120" s="33">
        <f t="shared" si="104"/>
        <v>0.19540000000000002</v>
      </c>
      <c r="X120" s="33">
        <f t="shared" si="104"/>
        <v>0.20079999999999998</v>
      </c>
      <c r="Y120" s="33">
        <f t="shared" si="104"/>
        <v>0.16110000000000002</v>
      </c>
      <c r="Z120" s="33">
        <f t="shared" si="104"/>
        <v>0.18920000000000003</v>
      </c>
      <c r="AA120" s="33">
        <f t="shared" si="104"/>
        <v>9.4999999999999973E-2</v>
      </c>
      <c r="AB120" s="33">
        <f t="shared" si="104"/>
        <v>9.7300000000000053E-2</v>
      </c>
      <c r="AC120" s="33">
        <f t="shared" si="104"/>
        <v>0.16049999999999998</v>
      </c>
      <c r="AD120" s="33">
        <f t="shared" si="104"/>
        <v>0.14480000000000004</v>
      </c>
      <c r="AE120" s="33">
        <f t="shared" si="104"/>
        <v>0.19779999999999998</v>
      </c>
      <c r="AF120" s="33">
        <f t="shared" si="104"/>
        <v>0.19320000000000004</v>
      </c>
      <c r="AG120" s="33">
        <f t="shared" si="104"/>
        <v>0.17010000000000003</v>
      </c>
      <c r="AH120" s="33">
        <f t="shared" si="104"/>
        <v>0.15890000000000004</v>
      </c>
      <c r="AI120" s="33">
        <f t="shared" si="104"/>
        <v>0.1804</v>
      </c>
      <c r="AJ120" s="33">
        <f t="shared" si="104"/>
        <v>0.19269999999999998</v>
      </c>
      <c r="AK120" s="33">
        <f t="shared" si="104"/>
        <v>0.19299999999999995</v>
      </c>
      <c r="AL120" s="33">
        <f t="shared" si="104"/>
        <v>0.18569999999999998</v>
      </c>
      <c r="AM120" s="33">
        <f t="shared" si="104"/>
        <v>0.18030000000000002</v>
      </c>
      <c r="AN120" s="33">
        <f t="shared" si="104"/>
        <v>0.18410000000000004</v>
      </c>
      <c r="AO120" s="33">
        <f t="shared" si="104"/>
        <v>0.12560000000000004</v>
      </c>
      <c r="AP120" s="33">
        <f t="shared" si="104"/>
        <v>9.4999999999999973E-2</v>
      </c>
      <c r="AQ120" s="33">
        <f t="shared" si="104"/>
        <v>0.1885</v>
      </c>
      <c r="AR120" s="33">
        <f t="shared" si="104"/>
        <v>9.4999999999999973E-2</v>
      </c>
      <c r="AS120" s="33">
        <f t="shared" si="104"/>
        <v>0.11529999999999996</v>
      </c>
      <c r="AT120" s="33">
        <f t="shared" si="104"/>
        <v>0.13670000000000004</v>
      </c>
      <c r="AU120" s="33">
        <f t="shared" si="104"/>
        <v>0.18659999999999999</v>
      </c>
      <c r="AV120" s="33">
        <f t="shared" si="104"/>
        <v>0.18430000000000002</v>
      </c>
      <c r="AW120" s="33">
        <f t="shared" si="104"/>
        <v>0.18769999999999998</v>
      </c>
      <c r="AX120" s="33">
        <f t="shared" si="104"/>
        <v>0.19930000000000003</v>
      </c>
      <c r="AY120" s="33">
        <f t="shared" si="104"/>
        <v>0.17720000000000002</v>
      </c>
      <c r="AZ120" s="33">
        <f t="shared" si="104"/>
        <v>0.1109</v>
      </c>
      <c r="BA120" s="33">
        <f t="shared" si="104"/>
        <v>0.11380000000000001</v>
      </c>
      <c r="BB120" s="33">
        <f t="shared" si="104"/>
        <v>0.11509999999999998</v>
      </c>
      <c r="BC120" s="33">
        <f t="shared" si="104"/>
        <v>9.9500000000000033E-2</v>
      </c>
      <c r="BD120" s="33">
        <f t="shared" si="104"/>
        <v>0.13029999999999997</v>
      </c>
      <c r="BE120" s="33">
        <f t="shared" si="104"/>
        <v>0.15059999999999996</v>
      </c>
      <c r="BF120" s="33">
        <f t="shared" si="104"/>
        <v>9.8899999999999988E-2</v>
      </c>
      <c r="BG120" s="33">
        <f t="shared" si="104"/>
        <v>0.16049999999999998</v>
      </c>
      <c r="BH120" s="33">
        <f t="shared" si="104"/>
        <v>0.17049999999999998</v>
      </c>
      <c r="BI120" s="33">
        <f t="shared" si="104"/>
        <v>0.1875</v>
      </c>
      <c r="BJ120" s="33">
        <f t="shared" si="104"/>
        <v>0.1169</v>
      </c>
      <c r="BK120" s="33">
        <f t="shared" si="104"/>
        <v>9.4999999999999973E-2</v>
      </c>
      <c r="BL120" s="33">
        <f t="shared" si="104"/>
        <v>0.19769999999999999</v>
      </c>
      <c r="BM120" s="33">
        <f t="shared" si="104"/>
        <v>0.18059999999999998</v>
      </c>
      <c r="BN120" s="33">
        <f t="shared" si="104"/>
        <v>0.13229999999999997</v>
      </c>
      <c r="BO120" s="33">
        <f t="shared" ref="BO120:DZ120" si="105">1-BO113</f>
        <v>0.14939999999999998</v>
      </c>
      <c r="BP120" s="33">
        <f t="shared" si="105"/>
        <v>0.19320000000000004</v>
      </c>
      <c r="BQ120" s="33">
        <f t="shared" si="105"/>
        <v>0.11890000000000001</v>
      </c>
      <c r="BR120" s="33">
        <f t="shared" si="105"/>
        <v>0.12590000000000001</v>
      </c>
      <c r="BS120" s="33">
        <f t="shared" si="105"/>
        <v>0.15339999999999998</v>
      </c>
      <c r="BT120" s="33">
        <f t="shared" si="105"/>
        <v>0.1794</v>
      </c>
      <c r="BU120" s="33">
        <f t="shared" si="105"/>
        <v>0.17849999999999999</v>
      </c>
      <c r="BV120" s="33">
        <f t="shared" si="105"/>
        <v>0.15039999999999998</v>
      </c>
      <c r="BW120" s="33">
        <f t="shared" si="105"/>
        <v>0.13829999999999998</v>
      </c>
      <c r="BX120" s="33">
        <f t="shared" si="105"/>
        <v>0.1996</v>
      </c>
      <c r="BY120" s="33">
        <f t="shared" si="105"/>
        <v>0.17510000000000003</v>
      </c>
      <c r="BZ120" s="33">
        <f t="shared" si="105"/>
        <v>0.18969999999999998</v>
      </c>
      <c r="CA120" s="33">
        <f t="shared" si="105"/>
        <v>0.1946</v>
      </c>
      <c r="CB120" s="33">
        <f t="shared" si="105"/>
        <v>9.4999999999999973E-2</v>
      </c>
      <c r="CC120" s="33">
        <f t="shared" si="105"/>
        <v>0.19179999999999997</v>
      </c>
      <c r="CD120" s="33">
        <f t="shared" si="105"/>
        <v>0.19430000000000003</v>
      </c>
      <c r="CE120" s="33">
        <f t="shared" si="105"/>
        <v>0.19389999999999996</v>
      </c>
      <c r="CF120" s="33">
        <f t="shared" si="105"/>
        <v>0.19630000000000003</v>
      </c>
      <c r="CG120" s="33">
        <f t="shared" si="105"/>
        <v>0.19110000000000005</v>
      </c>
      <c r="CH120" s="33">
        <f t="shared" si="105"/>
        <v>0.19769999999999999</v>
      </c>
      <c r="CI120" s="33">
        <f t="shared" si="105"/>
        <v>0.16769999999999996</v>
      </c>
      <c r="CJ120" s="33">
        <f t="shared" si="105"/>
        <v>0.1613</v>
      </c>
      <c r="CK120" s="33">
        <f t="shared" si="105"/>
        <v>0.12370000000000003</v>
      </c>
      <c r="CL120" s="33">
        <f t="shared" si="105"/>
        <v>0.14970000000000006</v>
      </c>
      <c r="CM120" s="33">
        <f t="shared" si="105"/>
        <v>0.16749999999999998</v>
      </c>
      <c r="CN120" s="33">
        <f t="shared" si="105"/>
        <v>9.4999999999999973E-2</v>
      </c>
      <c r="CO120" s="33">
        <f t="shared" si="105"/>
        <v>0.1089</v>
      </c>
      <c r="CP120" s="33">
        <f t="shared" si="105"/>
        <v>0.15920000000000001</v>
      </c>
      <c r="CQ120" s="33">
        <f t="shared" si="105"/>
        <v>0.16500000000000004</v>
      </c>
      <c r="CR120" s="33">
        <f t="shared" si="105"/>
        <v>0.18969999999999998</v>
      </c>
      <c r="CS120" s="33">
        <f t="shared" si="105"/>
        <v>0.18479999999999996</v>
      </c>
      <c r="CT120" s="33">
        <f t="shared" si="105"/>
        <v>0.1966</v>
      </c>
      <c r="CU120" s="33">
        <f t="shared" si="105"/>
        <v>0.17449999999999999</v>
      </c>
      <c r="CV120" s="33">
        <f t="shared" si="105"/>
        <v>0.20079999999999998</v>
      </c>
      <c r="CW120" s="33">
        <f t="shared" si="105"/>
        <v>0.19089999999999996</v>
      </c>
      <c r="CX120" s="33">
        <f t="shared" si="105"/>
        <v>0.17469999999999997</v>
      </c>
      <c r="CY120" s="33">
        <f t="shared" si="105"/>
        <v>0.20079999999999998</v>
      </c>
      <c r="CZ120" s="33">
        <f t="shared" si="105"/>
        <v>0.13919999999999999</v>
      </c>
      <c r="DA120" s="33">
        <f t="shared" si="105"/>
        <v>0.19120000000000004</v>
      </c>
      <c r="DB120" s="33">
        <f t="shared" si="105"/>
        <v>0.18359999999999999</v>
      </c>
      <c r="DC120" s="33">
        <f t="shared" si="105"/>
        <v>0.19230000000000003</v>
      </c>
      <c r="DD120" s="33">
        <f t="shared" si="105"/>
        <v>0.19310000000000005</v>
      </c>
      <c r="DE120" s="33">
        <f t="shared" si="105"/>
        <v>0.18500000000000005</v>
      </c>
      <c r="DF120" s="33">
        <f t="shared" si="105"/>
        <v>0.10289999999999999</v>
      </c>
      <c r="DG120" s="33">
        <f t="shared" si="105"/>
        <v>0.19799999999999995</v>
      </c>
      <c r="DH120" s="33">
        <f t="shared" si="105"/>
        <v>0.13919999999999999</v>
      </c>
      <c r="DI120" s="33">
        <f t="shared" si="105"/>
        <v>0.13600000000000001</v>
      </c>
      <c r="DJ120" s="33">
        <f t="shared" si="105"/>
        <v>0.16959999999999997</v>
      </c>
      <c r="DK120" s="33">
        <f t="shared" si="105"/>
        <v>0.17420000000000002</v>
      </c>
      <c r="DL120" s="33">
        <f t="shared" si="105"/>
        <v>0.11980000000000002</v>
      </c>
      <c r="DM120" s="33">
        <f t="shared" si="105"/>
        <v>0.18910000000000005</v>
      </c>
      <c r="DN120" s="33">
        <f t="shared" si="105"/>
        <v>0.14910000000000001</v>
      </c>
      <c r="DO120" s="33">
        <f t="shared" si="105"/>
        <v>0.1321</v>
      </c>
      <c r="DP120" s="33">
        <f t="shared" si="105"/>
        <v>0.19120000000000004</v>
      </c>
      <c r="DQ120" s="33">
        <f t="shared" si="105"/>
        <v>0.16290000000000004</v>
      </c>
      <c r="DR120" s="33">
        <f t="shared" si="105"/>
        <v>0.14759999999999995</v>
      </c>
      <c r="DS120" s="33">
        <f t="shared" si="105"/>
        <v>0.1694</v>
      </c>
      <c r="DT120" s="33">
        <f t="shared" si="105"/>
        <v>0.19259999999999999</v>
      </c>
      <c r="DU120" s="33">
        <f t="shared" si="105"/>
        <v>0.18120000000000003</v>
      </c>
      <c r="DV120" s="33">
        <f t="shared" si="105"/>
        <v>0.1905</v>
      </c>
      <c r="DW120" s="33">
        <f t="shared" si="105"/>
        <v>0.1845</v>
      </c>
      <c r="DX120" s="33">
        <f t="shared" si="105"/>
        <v>0.19330000000000003</v>
      </c>
      <c r="DY120" s="33">
        <f t="shared" si="105"/>
        <v>0.18459999999999999</v>
      </c>
      <c r="DZ120" s="33">
        <f t="shared" si="105"/>
        <v>0.16720000000000002</v>
      </c>
      <c r="EA120" s="33">
        <f t="shared" ref="EA120:FX120" si="106">1-EA113</f>
        <v>0.17279999999999995</v>
      </c>
      <c r="EB120" s="33">
        <f t="shared" si="106"/>
        <v>0.17190000000000005</v>
      </c>
      <c r="EC120" s="33">
        <f t="shared" si="106"/>
        <v>0.18520000000000003</v>
      </c>
      <c r="ED120" s="33">
        <f t="shared" si="106"/>
        <v>0.14059999999999995</v>
      </c>
      <c r="EE120" s="33">
        <f t="shared" si="106"/>
        <v>0.19159999999999999</v>
      </c>
      <c r="EF120" s="33">
        <f t="shared" si="106"/>
        <v>0.14590000000000003</v>
      </c>
      <c r="EG120" s="33">
        <f t="shared" si="106"/>
        <v>0.18759999999999999</v>
      </c>
      <c r="EH120" s="33">
        <f t="shared" si="106"/>
        <v>0.18810000000000004</v>
      </c>
      <c r="EI120" s="33">
        <f t="shared" si="106"/>
        <v>0.10929999999999995</v>
      </c>
      <c r="EJ120" s="33">
        <f t="shared" si="106"/>
        <v>0.11280000000000001</v>
      </c>
      <c r="EK120" s="33">
        <f t="shared" si="106"/>
        <v>0.16830000000000001</v>
      </c>
      <c r="EL120" s="33">
        <f t="shared" si="106"/>
        <v>0.17479999999999996</v>
      </c>
      <c r="EM120" s="33">
        <f t="shared" si="106"/>
        <v>0.1794</v>
      </c>
      <c r="EN120" s="33">
        <f t="shared" si="106"/>
        <v>0.15910000000000002</v>
      </c>
      <c r="EO120" s="33">
        <f t="shared" si="106"/>
        <v>0.18389999999999995</v>
      </c>
      <c r="EP120" s="33">
        <f t="shared" si="106"/>
        <v>0.17720000000000002</v>
      </c>
      <c r="EQ120" s="33">
        <f t="shared" si="106"/>
        <v>0.1351</v>
      </c>
      <c r="ER120" s="33">
        <f t="shared" si="106"/>
        <v>0.18420000000000003</v>
      </c>
      <c r="ES120" s="33">
        <f t="shared" si="106"/>
        <v>0.19340000000000002</v>
      </c>
      <c r="ET120" s="33">
        <f t="shared" si="106"/>
        <v>0.19159999999999999</v>
      </c>
      <c r="EU120" s="33">
        <f t="shared" si="106"/>
        <v>0.17120000000000002</v>
      </c>
      <c r="EV120" s="33">
        <f t="shared" si="106"/>
        <v>0.19899999999999995</v>
      </c>
      <c r="EW120" s="33">
        <f t="shared" si="106"/>
        <v>0.16290000000000004</v>
      </c>
      <c r="EX120" s="33">
        <f t="shared" si="106"/>
        <v>0.19310000000000005</v>
      </c>
      <c r="EY120" s="33">
        <f t="shared" si="106"/>
        <v>0.16859999999999997</v>
      </c>
      <c r="EZ120" s="33">
        <f t="shared" si="106"/>
        <v>0.19569999999999999</v>
      </c>
      <c r="FA120" s="33">
        <f t="shared" si="106"/>
        <v>0.13119999999999998</v>
      </c>
      <c r="FB120" s="33">
        <f t="shared" si="106"/>
        <v>0.18510000000000004</v>
      </c>
      <c r="FC120" s="33">
        <f t="shared" si="106"/>
        <v>0.13859999999999995</v>
      </c>
      <c r="FD120" s="33">
        <f t="shared" si="106"/>
        <v>0.17820000000000003</v>
      </c>
      <c r="FE120" s="33">
        <f t="shared" si="106"/>
        <v>0.19869999999999999</v>
      </c>
      <c r="FF120" s="33">
        <f t="shared" si="106"/>
        <v>0.19169999999999998</v>
      </c>
      <c r="FG120" s="33">
        <f t="shared" si="106"/>
        <v>0.19589999999999996</v>
      </c>
      <c r="FH120" s="33">
        <f t="shared" si="106"/>
        <v>0.19940000000000002</v>
      </c>
      <c r="FI120" s="33">
        <f t="shared" si="106"/>
        <v>0.13970000000000005</v>
      </c>
      <c r="FJ120" s="33">
        <f t="shared" si="106"/>
        <v>0.13829999999999998</v>
      </c>
      <c r="FK120" s="33">
        <f t="shared" si="106"/>
        <v>0.13570000000000004</v>
      </c>
      <c r="FL120" s="33">
        <f t="shared" si="106"/>
        <v>0.11439999999999995</v>
      </c>
      <c r="FM120" s="33">
        <f t="shared" si="106"/>
        <v>0.12890000000000001</v>
      </c>
      <c r="FN120" s="33">
        <f t="shared" si="106"/>
        <v>0.10189999999999999</v>
      </c>
      <c r="FO120" s="33">
        <f t="shared" si="106"/>
        <v>0.15459999999999996</v>
      </c>
      <c r="FP120" s="33">
        <f t="shared" si="106"/>
        <v>0.13690000000000002</v>
      </c>
      <c r="FQ120" s="33">
        <f t="shared" si="106"/>
        <v>0.15849999999999997</v>
      </c>
      <c r="FR120" s="33">
        <f t="shared" si="106"/>
        <v>0.19310000000000005</v>
      </c>
      <c r="FS120" s="33">
        <f t="shared" si="106"/>
        <v>0.19259999999999999</v>
      </c>
      <c r="FT120" s="33">
        <f t="shared" si="106"/>
        <v>0.20030000000000003</v>
      </c>
      <c r="FU120" s="33">
        <f t="shared" si="106"/>
        <v>0.16400000000000003</v>
      </c>
      <c r="FV120" s="33">
        <f t="shared" si="106"/>
        <v>0.16749999999999998</v>
      </c>
      <c r="FW120" s="33">
        <f t="shared" si="106"/>
        <v>0.19379999999999997</v>
      </c>
      <c r="FX120" s="33">
        <f t="shared" si="106"/>
        <v>0.19979999999999998</v>
      </c>
      <c r="FY120" s="33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</row>
    <row r="121" spans="1:204" x14ac:dyDescent="0.35">
      <c r="A121" s="6" t="s">
        <v>612</v>
      </c>
      <c r="B121" s="7" t="s">
        <v>613</v>
      </c>
      <c r="C121" s="33">
        <f t="shared" ref="C121:BN121" si="107">C111</f>
        <v>1.0297000000000001</v>
      </c>
      <c r="D121" s="33">
        <f t="shared" si="107"/>
        <v>1.0297000000000001</v>
      </c>
      <c r="E121" s="33">
        <f t="shared" si="107"/>
        <v>1.0297000000000001</v>
      </c>
      <c r="F121" s="33">
        <f t="shared" si="107"/>
        <v>1.0297000000000001</v>
      </c>
      <c r="G121" s="33">
        <f t="shared" si="107"/>
        <v>1.0847</v>
      </c>
      <c r="H121" s="33">
        <f t="shared" si="107"/>
        <v>1.1172</v>
      </c>
      <c r="I121" s="33">
        <f t="shared" si="107"/>
        <v>1.0297000000000001</v>
      </c>
      <c r="J121" s="33">
        <f t="shared" si="107"/>
        <v>1.0634999999999999</v>
      </c>
      <c r="K121" s="33">
        <f t="shared" si="107"/>
        <v>1.6311</v>
      </c>
      <c r="L121" s="33">
        <f t="shared" si="107"/>
        <v>1.0576000000000001</v>
      </c>
      <c r="M121" s="33">
        <f t="shared" si="107"/>
        <v>1.1244000000000001</v>
      </c>
      <c r="N121" s="33">
        <f t="shared" si="107"/>
        <v>1.0297000000000001</v>
      </c>
      <c r="O121" s="33">
        <f t="shared" si="107"/>
        <v>1.0297000000000001</v>
      </c>
      <c r="P121" s="33">
        <f t="shared" si="107"/>
        <v>1.4777</v>
      </c>
      <c r="Q121" s="33">
        <f t="shared" si="107"/>
        <v>1.0297000000000001</v>
      </c>
      <c r="R121" s="33">
        <f t="shared" si="107"/>
        <v>1.0297000000000001</v>
      </c>
      <c r="S121" s="33">
        <f t="shared" si="107"/>
        <v>1.0896999999999999</v>
      </c>
      <c r="T121" s="33">
        <f t="shared" si="107"/>
        <v>1.9763999999999999</v>
      </c>
      <c r="U121" s="33">
        <f t="shared" si="107"/>
        <v>2.3694999999999999</v>
      </c>
      <c r="V121" s="33">
        <f t="shared" si="107"/>
        <v>1.6149</v>
      </c>
      <c r="W121" s="33">
        <f t="shared" si="107"/>
        <v>2.0779999999999998</v>
      </c>
      <c r="X121" s="33">
        <f t="shared" si="107"/>
        <v>2.3957999999999999</v>
      </c>
      <c r="Y121" s="33">
        <f t="shared" si="107"/>
        <v>1.1468</v>
      </c>
      <c r="Z121" s="33">
        <f t="shared" si="107"/>
        <v>1.712</v>
      </c>
      <c r="AA121" s="33">
        <f t="shared" si="107"/>
        <v>1.0297000000000001</v>
      </c>
      <c r="AB121" s="33">
        <f t="shared" si="107"/>
        <v>1.0297000000000001</v>
      </c>
      <c r="AC121" s="33">
        <f t="shared" si="107"/>
        <v>1.1433</v>
      </c>
      <c r="AD121" s="33">
        <f t="shared" si="107"/>
        <v>1.0998000000000001</v>
      </c>
      <c r="AE121" s="33">
        <f t="shared" si="107"/>
        <v>2.2189999999999999</v>
      </c>
      <c r="AF121" s="33">
        <f t="shared" si="107"/>
        <v>1.9503999999999999</v>
      </c>
      <c r="AG121" s="33">
        <f t="shared" si="107"/>
        <v>1.2068000000000001</v>
      </c>
      <c r="AH121" s="33">
        <f t="shared" si="107"/>
        <v>1.1322000000000001</v>
      </c>
      <c r="AI121" s="33">
        <f t="shared" si="107"/>
        <v>1.3891</v>
      </c>
      <c r="AJ121" s="33">
        <f t="shared" si="107"/>
        <v>1.9218999999999999</v>
      </c>
      <c r="AK121" s="33">
        <f t="shared" si="107"/>
        <v>1.9377</v>
      </c>
      <c r="AL121" s="33">
        <f t="shared" si="107"/>
        <v>1.5288999999999999</v>
      </c>
      <c r="AM121" s="33">
        <f t="shared" si="107"/>
        <v>1.3878999999999999</v>
      </c>
      <c r="AN121" s="33">
        <f t="shared" si="107"/>
        <v>1.488</v>
      </c>
      <c r="AO121" s="33">
        <f t="shared" si="107"/>
        <v>1.0318000000000001</v>
      </c>
      <c r="AP121" s="33">
        <f t="shared" si="107"/>
        <v>1.0297000000000001</v>
      </c>
      <c r="AQ121" s="33">
        <f t="shared" si="107"/>
        <v>1.6717</v>
      </c>
      <c r="AR121" s="33">
        <f t="shared" si="107"/>
        <v>1.0297000000000001</v>
      </c>
      <c r="AS121" s="33">
        <f t="shared" si="107"/>
        <v>1.0297000000000001</v>
      </c>
      <c r="AT121" s="33">
        <f t="shared" si="107"/>
        <v>1.0526</v>
      </c>
      <c r="AU121" s="33">
        <f t="shared" si="107"/>
        <v>1.5607</v>
      </c>
      <c r="AV121" s="33">
        <f t="shared" si="107"/>
        <v>1.4911000000000001</v>
      </c>
      <c r="AW121" s="33">
        <f t="shared" si="107"/>
        <v>1.6228</v>
      </c>
      <c r="AX121" s="33">
        <f t="shared" si="107"/>
        <v>2.3092999999999999</v>
      </c>
      <c r="AY121" s="33">
        <f t="shared" si="107"/>
        <v>1.3068</v>
      </c>
      <c r="AZ121" s="33">
        <f t="shared" si="107"/>
        <v>1.0297000000000001</v>
      </c>
      <c r="BA121" s="33">
        <f t="shared" si="107"/>
        <v>1.0297000000000001</v>
      </c>
      <c r="BB121" s="33">
        <f t="shared" si="107"/>
        <v>1.0297000000000001</v>
      </c>
      <c r="BC121" s="33">
        <f t="shared" si="107"/>
        <v>1.0297000000000001</v>
      </c>
      <c r="BD121" s="33">
        <f t="shared" si="107"/>
        <v>1.0362</v>
      </c>
      <c r="BE121" s="33">
        <f t="shared" si="107"/>
        <v>1.1099000000000001</v>
      </c>
      <c r="BF121" s="33">
        <f t="shared" si="107"/>
        <v>1.0297000000000001</v>
      </c>
      <c r="BG121" s="33">
        <f t="shared" si="107"/>
        <v>1.1432</v>
      </c>
      <c r="BH121" s="33">
        <f t="shared" si="107"/>
        <v>1.2098</v>
      </c>
      <c r="BI121" s="33">
        <f t="shared" si="107"/>
        <v>1.6127</v>
      </c>
      <c r="BJ121" s="33">
        <f t="shared" si="107"/>
        <v>1.0297000000000001</v>
      </c>
      <c r="BK121" s="33">
        <f t="shared" si="107"/>
        <v>1.0297000000000001</v>
      </c>
      <c r="BL121" s="33">
        <f t="shared" si="107"/>
        <v>2.2155999999999998</v>
      </c>
      <c r="BM121" s="33">
        <f t="shared" si="107"/>
        <v>1.3937999999999999</v>
      </c>
      <c r="BN121" s="33">
        <f t="shared" si="107"/>
        <v>1.0405</v>
      </c>
      <c r="BO121" s="33">
        <f t="shared" ref="BO121:DZ121" si="108">BO111</f>
        <v>1.1077999999999999</v>
      </c>
      <c r="BP121" s="33">
        <f t="shared" si="108"/>
        <v>1.9503999999999999</v>
      </c>
      <c r="BQ121" s="33">
        <f t="shared" si="108"/>
        <v>1.0297000000000001</v>
      </c>
      <c r="BR121" s="33">
        <f t="shared" si="108"/>
        <v>1.0321</v>
      </c>
      <c r="BS121" s="33">
        <f t="shared" si="108"/>
        <v>1.1148</v>
      </c>
      <c r="BT121" s="33">
        <f t="shared" si="108"/>
        <v>1.3635999999999999</v>
      </c>
      <c r="BU121" s="33">
        <f t="shared" si="108"/>
        <v>1.3406</v>
      </c>
      <c r="BV121" s="33">
        <f t="shared" si="108"/>
        <v>1.1095999999999999</v>
      </c>
      <c r="BW121" s="33">
        <f t="shared" si="108"/>
        <v>1.0682</v>
      </c>
      <c r="BX121" s="33">
        <f t="shared" si="108"/>
        <v>2.3247</v>
      </c>
      <c r="BY121" s="33">
        <f t="shared" si="108"/>
        <v>1.3280000000000001</v>
      </c>
      <c r="BZ121" s="33">
        <f t="shared" si="108"/>
        <v>1.7413000000000001</v>
      </c>
      <c r="CA121" s="33">
        <f t="shared" si="108"/>
        <v>2.0293999999999999</v>
      </c>
      <c r="CB121" s="33">
        <f t="shared" si="108"/>
        <v>1.0297000000000001</v>
      </c>
      <c r="CC121" s="33">
        <f t="shared" si="108"/>
        <v>1.8653999999999999</v>
      </c>
      <c r="CD121" s="33">
        <f t="shared" si="108"/>
        <v>2.0148000000000001</v>
      </c>
      <c r="CE121" s="33">
        <f t="shared" si="108"/>
        <v>1.9877</v>
      </c>
      <c r="CF121" s="33">
        <f t="shared" si="108"/>
        <v>2.1328999999999998</v>
      </c>
      <c r="CG121" s="33">
        <f t="shared" si="108"/>
        <v>1.8237000000000001</v>
      </c>
      <c r="CH121" s="33">
        <f t="shared" si="108"/>
        <v>2.2126000000000001</v>
      </c>
      <c r="CI121" s="33">
        <f t="shared" si="108"/>
        <v>1.1910000000000001</v>
      </c>
      <c r="CJ121" s="33">
        <f t="shared" si="108"/>
        <v>1.1486000000000001</v>
      </c>
      <c r="CK121" s="33">
        <f t="shared" si="108"/>
        <v>1.0299</v>
      </c>
      <c r="CL121" s="33">
        <f t="shared" si="108"/>
        <v>1.1083000000000001</v>
      </c>
      <c r="CM121" s="33">
        <f t="shared" si="108"/>
        <v>1.1898</v>
      </c>
      <c r="CN121" s="33">
        <f t="shared" si="108"/>
        <v>1.0297000000000001</v>
      </c>
      <c r="CO121" s="33">
        <f t="shared" si="108"/>
        <v>1.0297000000000001</v>
      </c>
      <c r="CP121" s="33">
        <f t="shared" si="108"/>
        <v>1.1342000000000001</v>
      </c>
      <c r="CQ121" s="33">
        <f t="shared" si="108"/>
        <v>1.1731</v>
      </c>
      <c r="CR121" s="33">
        <f t="shared" si="108"/>
        <v>1.7462</v>
      </c>
      <c r="CS121" s="33">
        <f t="shared" si="108"/>
        <v>1.5051000000000001</v>
      </c>
      <c r="CT121" s="33">
        <f t="shared" si="108"/>
        <v>2.1513</v>
      </c>
      <c r="CU121" s="33">
        <f t="shared" si="108"/>
        <v>1.2359</v>
      </c>
      <c r="CV121" s="33">
        <f t="shared" si="108"/>
        <v>2.3957999999999999</v>
      </c>
      <c r="CW121" s="33">
        <f t="shared" si="108"/>
        <v>1.8147</v>
      </c>
      <c r="CX121" s="33">
        <f t="shared" si="108"/>
        <v>1.2377</v>
      </c>
      <c r="CY121" s="33">
        <f t="shared" si="108"/>
        <v>2.3957999999999999</v>
      </c>
      <c r="CZ121" s="33">
        <f t="shared" si="108"/>
        <v>1.0772999999999999</v>
      </c>
      <c r="DA121" s="33">
        <f t="shared" si="108"/>
        <v>1.8289</v>
      </c>
      <c r="DB121" s="33">
        <f t="shared" si="108"/>
        <v>1.4746999999999999</v>
      </c>
      <c r="DC121" s="33">
        <f t="shared" si="108"/>
        <v>1.8955</v>
      </c>
      <c r="DD121" s="33">
        <f t="shared" si="108"/>
        <v>1.9443999999999999</v>
      </c>
      <c r="DE121" s="33">
        <f t="shared" si="108"/>
        <v>1.5113000000000001</v>
      </c>
      <c r="DF121" s="33">
        <f t="shared" si="108"/>
        <v>1.0297000000000001</v>
      </c>
      <c r="DG121" s="33">
        <f t="shared" si="108"/>
        <v>2.2322000000000002</v>
      </c>
      <c r="DH121" s="33">
        <f t="shared" si="108"/>
        <v>1.0772999999999999</v>
      </c>
      <c r="DI121" s="33">
        <f t="shared" si="108"/>
        <v>1.0508</v>
      </c>
      <c r="DJ121" s="33">
        <f t="shared" si="108"/>
        <v>1.2033</v>
      </c>
      <c r="DK121" s="33">
        <f t="shared" si="108"/>
        <v>1.2339</v>
      </c>
      <c r="DL121" s="33">
        <f t="shared" si="108"/>
        <v>1.0297000000000001</v>
      </c>
      <c r="DM121" s="33">
        <f t="shared" si="108"/>
        <v>1.7081999999999999</v>
      </c>
      <c r="DN121" s="33">
        <f t="shared" si="108"/>
        <v>1.1073</v>
      </c>
      <c r="DO121" s="33">
        <f t="shared" si="108"/>
        <v>1.0401</v>
      </c>
      <c r="DP121" s="33">
        <f t="shared" si="108"/>
        <v>1.8305</v>
      </c>
      <c r="DQ121" s="33">
        <f t="shared" si="108"/>
        <v>1.1592</v>
      </c>
      <c r="DR121" s="33">
        <f t="shared" si="108"/>
        <v>1.1047</v>
      </c>
      <c r="DS121" s="33">
        <f t="shared" si="108"/>
        <v>1.2024999999999999</v>
      </c>
      <c r="DT121" s="33">
        <f t="shared" si="108"/>
        <v>1.917</v>
      </c>
      <c r="DU121" s="33">
        <f t="shared" si="108"/>
        <v>1.4112</v>
      </c>
      <c r="DV121" s="33">
        <f t="shared" si="108"/>
        <v>1.7921</v>
      </c>
      <c r="DW121" s="33">
        <f t="shared" si="108"/>
        <v>1.496</v>
      </c>
      <c r="DX121" s="33">
        <f t="shared" si="108"/>
        <v>1.9572000000000001</v>
      </c>
      <c r="DY121" s="33">
        <f t="shared" si="108"/>
        <v>1.4986999999999999</v>
      </c>
      <c r="DZ121" s="33">
        <f t="shared" si="108"/>
        <v>1.1874</v>
      </c>
      <c r="EA121" s="33">
        <f t="shared" ref="EA121:FX121" si="109">EA111</f>
        <v>1.2245999999999999</v>
      </c>
      <c r="EB121" s="33">
        <f t="shared" si="109"/>
        <v>1.2191000000000001</v>
      </c>
      <c r="EC121" s="33">
        <f t="shared" si="109"/>
        <v>1.5153000000000001</v>
      </c>
      <c r="ED121" s="33">
        <f t="shared" si="109"/>
        <v>1.0923</v>
      </c>
      <c r="EE121" s="33">
        <f t="shared" si="109"/>
        <v>1.8542000000000001</v>
      </c>
      <c r="EF121" s="33">
        <f t="shared" si="109"/>
        <v>1.1017999999999999</v>
      </c>
      <c r="EG121" s="33">
        <f t="shared" si="109"/>
        <v>1.6172</v>
      </c>
      <c r="EH121" s="33">
        <f t="shared" si="109"/>
        <v>1.6491</v>
      </c>
      <c r="EI121" s="33">
        <f t="shared" si="109"/>
        <v>1.0297000000000001</v>
      </c>
      <c r="EJ121" s="33">
        <f t="shared" si="109"/>
        <v>1.0297000000000001</v>
      </c>
      <c r="EK121" s="33">
        <f t="shared" si="109"/>
        <v>1.1950000000000001</v>
      </c>
      <c r="EL121" s="33">
        <f t="shared" si="109"/>
        <v>1.2378</v>
      </c>
      <c r="EM121" s="33">
        <f t="shared" si="109"/>
        <v>1.3633999999999999</v>
      </c>
      <c r="EN121" s="33">
        <f t="shared" si="109"/>
        <v>1.1339999999999999</v>
      </c>
      <c r="EO121" s="33">
        <f t="shared" si="109"/>
        <v>1.4812000000000001</v>
      </c>
      <c r="EP121" s="33">
        <f t="shared" si="109"/>
        <v>1.3043</v>
      </c>
      <c r="EQ121" s="33">
        <f t="shared" si="109"/>
        <v>1.0483</v>
      </c>
      <c r="ER121" s="33">
        <f t="shared" si="109"/>
        <v>1.4885999999999999</v>
      </c>
      <c r="ES121" s="33">
        <f t="shared" si="109"/>
        <v>1.9636</v>
      </c>
      <c r="ET121" s="33">
        <f t="shared" si="109"/>
        <v>2.1004999999999998</v>
      </c>
      <c r="EU121" s="33">
        <f t="shared" si="109"/>
        <v>1.2139</v>
      </c>
      <c r="EV121" s="33">
        <f t="shared" si="109"/>
        <v>2.2896999999999998</v>
      </c>
      <c r="EW121" s="33">
        <f t="shared" si="109"/>
        <v>1.1591</v>
      </c>
      <c r="EX121" s="33">
        <f t="shared" si="109"/>
        <v>1.9443999999999999</v>
      </c>
      <c r="EY121" s="33">
        <f t="shared" si="109"/>
        <v>1.1968000000000001</v>
      </c>
      <c r="EZ121" s="33">
        <f t="shared" si="109"/>
        <v>2.0949</v>
      </c>
      <c r="FA121" s="33">
        <f t="shared" si="109"/>
        <v>1.0376000000000001</v>
      </c>
      <c r="FB121" s="33">
        <f t="shared" si="109"/>
        <v>1.5125999999999999</v>
      </c>
      <c r="FC121" s="33">
        <f t="shared" si="109"/>
        <v>1.0712999999999999</v>
      </c>
      <c r="FD121" s="33">
        <f t="shared" si="109"/>
        <v>1.3312999999999999</v>
      </c>
      <c r="FE121" s="33">
        <f t="shared" si="109"/>
        <v>2.2738999999999998</v>
      </c>
      <c r="FF121" s="33">
        <f t="shared" si="109"/>
        <v>1.8613</v>
      </c>
      <c r="FG121" s="33">
        <f t="shared" si="109"/>
        <v>2.1107</v>
      </c>
      <c r="FH121" s="33">
        <f t="shared" si="109"/>
        <v>2.3168000000000002</v>
      </c>
      <c r="FI121" s="33">
        <f t="shared" si="109"/>
        <v>1.0834999999999999</v>
      </c>
      <c r="FJ121" s="33">
        <f t="shared" si="109"/>
        <v>1.0684</v>
      </c>
      <c r="FK121" s="33">
        <f t="shared" si="109"/>
        <v>1.0499000000000001</v>
      </c>
      <c r="FL121" s="33">
        <f t="shared" si="109"/>
        <v>1.0297000000000001</v>
      </c>
      <c r="FM121" s="33">
        <f t="shared" si="109"/>
        <v>1.0348999999999999</v>
      </c>
      <c r="FN121" s="33">
        <f t="shared" si="109"/>
        <v>1.0297000000000001</v>
      </c>
      <c r="FO121" s="33">
        <f t="shared" si="109"/>
        <v>1.1169</v>
      </c>
      <c r="FP121" s="33">
        <f t="shared" si="109"/>
        <v>1.0530999999999999</v>
      </c>
      <c r="FQ121" s="33">
        <f t="shared" si="109"/>
        <v>1.1299999999999999</v>
      </c>
      <c r="FR121" s="33">
        <f t="shared" si="109"/>
        <v>1.9462999999999999</v>
      </c>
      <c r="FS121" s="33">
        <f t="shared" si="109"/>
        <v>1.9161999999999999</v>
      </c>
      <c r="FT121" s="33">
        <f t="shared" si="109"/>
        <v>2.3691</v>
      </c>
      <c r="FU121" s="33">
        <f t="shared" si="109"/>
        <v>1.1664000000000001</v>
      </c>
      <c r="FV121" s="33">
        <f t="shared" si="109"/>
        <v>1.1897</v>
      </c>
      <c r="FW121" s="33">
        <f t="shared" si="109"/>
        <v>1.9835</v>
      </c>
      <c r="FX121" s="33">
        <f t="shared" si="109"/>
        <v>2.3393999999999999</v>
      </c>
      <c r="FY121" s="91"/>
      <c r="FZ121" s="33">
        <f>SUM(C121:FX121)</f>
        <v>254.47210000000007</v>
      </c>
      <c r="GA121" s="7"/>
      <c r="GB121" s="33"/>
      <c r="GC121" s="33"/>
      <c r="GD121" s="33"/>
      <c r="GE121" s="33"/>
      <c r="GF121" s="33"/>
      <c r="GG121" s="7"/>
      <c r="GH121" s="7"/>
      <c r="GI121" s="7"/>
      <c r="GJ121" s="7"/>
      <c r="GK121" s="7"/>
      <c r="GL121" s="7"/>
      <c r="GM121" s="7"/>
    </row>
    <row r="122" spans="1:204" x14ac:dyDescent="0.35">
      <c r="A122" s="6" t="s">
        <v>614</v>
      </c>
      <c r="B122" s="7" t="s">
        <v>601</v>
      </c>
      <c r="C122" s="68">
        <f>((C116*C117*C118)+(C120*C119))*C121</f>
        <v>10497.368143655758</v>
      </c>
      <c r="D122" s="68">
        <f t="shared" ref="D122:BO122" si="110">ROUND(((D116*D117*D118)+(D120*D119))*D121,8)</f>
        <v>10538.09869606</v>
      </c>
      <c r="E122" s="68">
        <f t="shared" si="110"/>
        <v>10405.673658150001</v>
      </c>
      <c r="F122" s="68">
        <f t="shared" si="110"/>
        <v>10448.718247659999</v>
      </c>
      <c r="G122" s="68">
        <f t="shared" si="110"/>
        <v>10936.117657999999</v>
      </c>
      <c r="H122" s="68">
        <f t="shared" si="110"/>
        <v>11160.891901839999</v>
      </c>
      <c r="I122" s="68">
        <f t="shared" si="110"/>
        <v>10421.88416605</v>
      </c>
      <c r="J122" s="68">
        <f t="shared" si="110"/>
        <v>10064.16026427</v>
      </c>
      <c r="K122" s="68">
        <f t="shared" si="110"/>
        <v>15107.8424779</v>
      </c>
      <c r="L122" s="68">
        <f t="shared" si="110"/>
        <v>10877.2656033</v>
      </c>
      <c r="M122" s="68">
        <f t="shared" si="110"/>
        <v>11516.74145019</v>
      </c>
      <c r="N122" s="68">
        <f t="shared" si="110"/>
        <v>10854.80245005</v>
      </c>
      <c r="O122" s="68">
        <f t="shared" si="110"/>
        <v>10586.097687109999</v>
      </c>
      <c r="P122" s="68">
        <f t="shared" si="110"/>
        <v>14768.55493991</v>
      </c>
      <c r="Q122" s="68">
        <f t="shared" si="110"/>
        <v>10688.53297921</v>
      </c>
      <c r="R122" s="68">
        <f t="shared" si="110"/>
        <v>10419.616497180001</v>
      </c>
      <c r="S122" s="68">
        <f t="shared" si="110"/>
        <v>10723.06009296</v>
      </c>
      <c r="T122" s="68">
        <f t="shared" si="110"/>
        <v>17929.570781310002</v>
      </c>
      <c r="U122" s="68">
        <f t="shared" si="110"/>
        <v>21339.649780719999</v>
      </c>
      <c r="V122" s="68">
        <f t="shared" si="110"/>
        <v>14646.100785930001</v>
      </c>
      <c r="W122" s="68">
        <f t="shared" si="110"/>
        <v>18720.897438190001</v>
      </c>
      <c r="X122" s="68">
        <f t="shared" si="110"/>
        <v>21559.475281350002</v>
      </c>
      <c r="Y122" s="68">
        <f t="shared" si="110"/>
        <v>10340.346700190001</v>
      </c>
      <c r="Z122" s="68">
        <f t="shared" si="110"/>
        <v>15182.66434265</v>
      </c>
      <c r="AA122" s="68">
        <f t="shared" si="110"/>
        <v>10609.35704071</v>
      </c>
      <c r="AB122" s="68">
        <f t="shared" si="110"/>
        <v>10841.55250985</v>
      </c>
      <c r="AC122" s="68">
        <f t="shared" si="110"/>
        <v>11157.3158981</v>
      </c>
      <c r="AD122" s="68">
        <f t="shared" si="110"/>
        <v>10598.94675952</v>
      </c>
      <c r="AE122" s="68">
        <f t="shared" si="110"/>
        <v>19866.792064059999</v>
      </c>
      <c r="AF122" s="68">
        <f t="shared" si="110"/>
        <v>18189.080118819998</v>
      </c>
      <c r="AG122" s="68">
        <f t="shared" si="110"/>
        <v>12091.445088410001</v>
      </c>
      <c r="AH122" s="68">
        <f t="shared" si="110"/>
        <v>10517.70762723</v>
      </c>
      <c r="AI122" s="68">
        <f t="shared" si="110"/>
        <v>12788.986090029999</v>
      </c>
      <c r="AJ122" s="68">
        <f t="shared" si="110"/>
        <v>17845.186809710001</v>
      </c>
      <c r="AK122" s="68">
        <f t="shared" si="110"/>
        <v>17672.460840719999</v>
      </c>
      <c r="AL122" s="68">
        <f t="shared" si="110"/>
        <v>14079.63403042</v>
      </c>
      <c r="AM122" s="68">
        <f t="shared" si="110"/>
        <v>12884.38442575</v>
      </c>
      <c r="AN122" s="68">
        <f t="shared" si="110"/>
        <v>14148.61925263</v>
      </c>
      <c r="AO122" s="68">
        <f t="shared" si="110"/>
        <v>10253.66884491</v>
      </c>
      <c r="AP122" s="68">
        <f t="shared" si="110"/>
        <v>10696.450573059999</v>
      </c>
      <c r="AQ122" s="68">
        <f t="shared" si="110"/>
        <v>16162.82827862</v>
      </c>
      <c r="AR122" s="68">
        <f t="shared" si="110"/>
        <v>10696.450573059999</v>
      </c>
      <c r="AS122" s="68">
        <f t="shared" si="110"/>
        <v>11225.52081668</v>
      </c>
      <c r="AT122" s="68">
        <f t="shared" si="110"/>
        <v>10858.03357953</v>
      </c>
      <c r="AU122" s="68">
        <f t="shared" si="110"/>
        <v>15590.060765050001</v>
      </c>
      <c r="AV122" s="68">
        <f t="shared" si="110"/>
        <v>14766.767275820001</v>
      </c>
      <c r="AW122" s="68">
        <f t="shared" si="110"/>
        <v>16083.911494149999</v>
      </c>
      <c r="AX122" s="68">
        <f t="shared" si="110"/>
        <v>22354.280228579999</v>
      </c>
      <c r="AY122" s="68">
        <f t="shared" si="110"/>
        <v>12975.868509280001</v>
      </c>
      <c r="AZ122" s="68">
        <f t="shared" si="110"/>
        <v>10374.426720920001</v>
      </c>
      <c r="BA122" s="68">
        <f t="shared" si="110"/>
        <v>10144.28370208</v>
      </c>
      <c r="BB122" s="68">
        <f t="shared" si="110"/>
        <v>10219.65394629</v>
      </c>
      <c r="BC122" s="68">
        <f t="shared" si="110"/>
        <v>10387.393202519999</v>
      </c>
      <c r="BD122" s="68">
        <f t="shared" si="110"/>
        <v>10419.532575880001</v>
      </c>
      <c r="BE122" s="68">
        <f t="shared" si="110"/>
        <v>11104.21260201</v>
      </c>
      <c r="BF122" s="68">
        <f t="shared" si="110"/>
        <v>10467.31978141</v>
      </c>
      <c r="BG122" s="68">
        <f t="shared" si="110"/>
        <v>11311.26820042</v>
      </c>
      <c r="BH122" s="68">
        <f t="shared" si="110"/>
        <v>12043.877990950001</v>
      </c>
      <c r="BI122" s="68">
        <f t="shared" si="110"/>
        <v>15706.045909799999</v>
      </c>
      <c r="BJ122" s="68">
        <f t="shared" si="110"/>
        <v>10525.701756300001</v>
      </c>
      <c r="BK122" s="68">
        <f t="shared" si="110"/>
        <v>10411.41719446</v>
      </c>
      <c r="BL122" s="68">
        <f t="shared" si="110"/>
        <v>21316.567953630001</v>
      </c>
      <c r="BM122" s="68">
        <f t="shared" si="110"/>
        <v>13472.44971696</v>
      </c>
      <c r="BN122" s="68">
        <f t="shared" si="110"/>
        <v>10029.47094281</v>
      </c>
      <c r="BO122" s="68">
        <f t="shared" si="110"/>
        <v>10525.13678458</v>
      </c>
      <c r="BP122" s="68">
        <f t="shared" ref="BP122:EA122" si="111">ROUND(((BP116*BP117*BP118)+(BP120*BP119))*BP121,8)</f>
        <v>18255.928902570002</v>
      </c>
      <c r="BQ122" s="68">
        <f t="shared" si="111"/>
        <v>11130.64879517</v>
      </c>
      <c r="BR122" s="68">
        <f t="shared" si="111"/>
        <v>10348.12076639</v>
      </c>
      <c r="BS122" s="68">
        <f t="shared" si="111"/>
        <v>11195.80551269</v>
      </c>
      <c r="BT122" s="68">
        <f t="shared" si="111"/>
        <v>13829.361950369999</v>
      </c>
      <c r="BU122" s="68">
        <f t="shared" si="111"/>
        <v>13617.233956169999</v>
      </c>
      <c r="BV122" s="68">
        <f t="shared" si="111"/>
        <v>10949.421446230001</v>
      </c>
      <c r="BW122" s="68">
        <f t="shared" si="111"/>
        <v>10788.55445774</v>
      </c>
      <c r="BX122" s="68">
        <f t="shared" si="111"/>
        <v>23182.11542333</v>
      </c>
      <c r="BY122" s="68">
        <f t="shared" si="111"/>
        <v>12074.330616740001</v>
      </c>
      <c r="BZ122" s="68">
        <f t="shared" si="111"/>
        <v>15597.95476063</v>
      </c>
      <c r="CA122" s="68">
        <f t="shared" si="111"/>
        <v>19533.93375874</v>
      </c>
      <c r="CB122" s="68">
        <f t="shared" si="111"/>
        <v>10601.43944686</v>
      </c>
      <c r="CC122" s="68">
        <f t="shared" si="111"/>
        <v>16681.75050459</v>
      </c>
      <c r="CD122" s="68">
        <f t="shared" si="111"/>
        <v>17739.16355216</v>
      </c>
      <c r="CE122" s="68">
        <f t="shared" si="111"/>
        <v>17922.889795980002</v>
      </c>
      <c r="CF122" s="68">
        <f t="shared" si="111"/>
        <v>18660.81888957</v>
      </c>
      <c r="CG122" s="68">
        <f t="shared" si="111"/>
        <v>16459.949474969999</v>
      </c>
      <c r="CH122" s="68">
        <f t="shared" si="111"/>
        <v>19960.443674810002</v>
      </c>
      <c r="CI122" s="68">
        <f t="shared" si="111"/>
        <v>10776.1202311</v>
      </c>
      <c r="CJ122" s="68">
        <f t="shared" si="111"/>
        <v>11305.87393865</v>
      </c>
      <c r="CK122" s="68">
        <f t="shared" si="111"/>
        <v>10713.428377050001</v>
      </c>
      <c r="CL122" s="68">
        <f t="shared" si="111"/>
        <v>11306.16215846</v>
      </c>
      <c r="CM122" s="68">
        <f t="shared" si="111"/>
        <v>12002.53366108</v>
      </c>
      <c r="CN122" s="68">
        <f t="shared" si="111"/>
        <v>10221.394942069999</v>
      </c>
      <c r="CO122" s="68">
        <f t="shared" si="111"/>
        <v>10206.57198156</v>
      </c>
      <c r="CP122" s="68">
        <f t="shared" si="111"/>
        <v>11451.5426376</v>
      </c>
      <c r="CQ122" s="68">
        <f t="shared" si="111"/>
        <v>11315.35345194</v>
      </c>
      <c r="CR122" s="68">
        <f t="shared" si="111"/>
        <v>16194.85545678</v>
      </c>
      <c r="CS122" s="68">
        <f t="shared" si="111"/>
        <v>14059.714612719999</v>
      </c>
      <c r="CT122" s="68">
        <f t="shared" si="111"/>
        <v>19350.24947667</v>
      </c>
      <c r="CU122" s="68">
        <f t="shared" si="111"/>
        <v>10639.36897116</v>
      </c>
      <c r="CV122" s="68">
        <f t="shared" si="111"/>
        <v>20599.650462919999</v>
      </c>
      <c r="CW122" s="68">
        <f t="shared" si="111"/>
        <v>16865.482165699999</v>
      </c>
      <c r="CX122" s="68">
        <f t="shared" si="111"/>
        <v>11783.07865487</v>
      </c>
      <c r="CY122" s="68">
        <f t="shared" si="111"/>
        <v>21754.69388848</v>
      </c>
      <c r="CZ122" s="68">
        <f t="shared" si="111"/>
        <v>10421.67427283</v>
      </c>
      <c r="DA122" s="68">
        <f t="shared" si="111"/>
        <v>17072.321351629998</v>
      </c>
      <c r="DB122" s="68">
        <f t="shared" si="111"/>
        <v>14084.44617062</v>
      </c>
      <c r="DC122" s="68">
        <f t="shared" si="111"/>
        <v>17834.94142015</v>
      </c>
      <c r="DD122" s="68">
        <f t="shared" si="111"/>
        <v>18226.637049329998</v>
      </c>
      <c r="DE122" s="68">
        <f t="shared" si="111"/>
        <v>14368.4796004</v>
      </c>
      <c r="DF122" s="68">
        <f t="shared" si="111"/>
        <v>9894.6004115600008</v>
      </c>
      <c r="DG122" s="68">
        <f t="shared" si="111"/>
        <v>21292.814734510001</v>
      </c>
      <c r="DH122" s="68">
        <f t="shared" si="111"/>
        <v>10224.698481089999</v>
      </c>
      <c r="DI122" s="68">
        <f t="shared" si="111"/>
        <v>10085.06439908</v>
      </c>
      <c r="DJ122" s="68">
        <f t="shared" si="111"/>
        <v>11582.05494079</v>
      </c>
      <c r="DK122" s="68">
        <f t="shared" si="111"/>
        <v>11764.982278830001</v>
      </c>
      <c r="DL122" s="68">
        <f t="shared" si="111"/>
        <v>10496.764481800001</v>
      </c>
      <c r="DM122" s="68">
        <f t="shared" si="111"/>
        <v>16902.625423270001</v>
      </c>
      <c r="DN122" s="68">
        <f t="shared" si="111"/>
        <v>10921.043760729999</v>
      </c>
      <c r="DO122" s="68">
        <f t="shared" si="111"/>
        <v>10340.347200460001</v>
      </c>
      <c r="DP122" s="68">
        <f t="shared" si="111"/>
        <v>17766.52089489</v>
      </c>
      <c r="DQ122" s="68">
        <f t="shared" si="111"/>
        <v>11267.075066949999</v>
      </c>
      <c r="DR122" s="68">
        <f t="shared" si="111"/>
        <v>10546.035755970001</v>
      </c>
      <c r="DS122" s="68">
        <f t="shared" si="111"/>
        <v>11354.041667289999</v>
      </c>
      <c r="DT122" s="68">
        <f t="shared" si="111"/>
        <v>18036.58710995</v>
      </c>
      <c r="DU122" s="68">
        <f t="shared" si="111"/>
        <v>13217.27731652</v>
      </c>
      <c r="DV122" s="68">
        <f t="shared" si="111"/>
        <v>16730.102941820001</v>
      </c>
      <c r="DW122" s="68">
        <f t="shared" si="111"/>
        <v>14089.193538580001</v>
      </c>
      <c r="DX122" s="68">
        <f t="shared" si="111"/>
        <v>20801.088818870001</v>
      </c>
      <c r="DY122" s="68">
        <f t="shared" si="111"/>
        <v>15713.421610990001</v>
      </c>
      <c r="DZ122" s="68">
        <f t="shared" si="111"/>
        <v>12096.62880597</v>
      </c>
      <c r="EA122" s="68">
        <f t="shared" si="111"/>
        <v>12255.11615537</v>
      </c>
      <c r="EB122" s="68">
        <f t="shared" ref="EB122:FX122" si="112">ROUND(((EB116*EB117*EB118)+(EB120*EB119))*EB121,8)</f>
        <v>11370.070944429999</v>
      </c>
      <c r="EC122" s="68">
        <f t="shared" si="112"/>
        <v>13661.329257560001</v>
      </c>
      <c r="ED122" s="68">
        <f t="shared" si="112"/>
        <v>14480.781023359999</v>
      </c>
      <c r="EE122" s="68">
        <f t="shared" si="112"/>
        <v>16696.416552340001</v>
      </c>
      <c r="EF122" s="68">
        <f t="shared" si="112"/>
        <v>10424.71247042</v>
      </c>
      <c r="EG122" s="68">
        <f t="shared" si="112"/>
        <v>14220.339981659999</v>
      </c>
      <c r="EH122" s="68">
        <f t="shared" si="112"/>
        <v>14841.816551100001</v>
      </c>
      <c r="EI122" s="68">
        <f t="shared" si="112"/>
        <v>10135.78519305</v>
      </c>
      <c r="EJ122" s="68">
        <f t="shared" si="112"/>
        <v>10037.19233987</v>
      </c>
      <c r="EK122" s="68">
        <f t="shared" si="112"/>
        <v>11234.05664707</v>
      </c>
      <c r="EL122" s="68">
        <f t="shared" si="112"/>
        <v>11428.05947728</v>
      </c>
      <c r="EM122" s="68">
        <f t="shared" si="112"/>
        <v>12743.67224598</v>
      </c>
      <c r="EN122" s="68">
        <f t="shared" si="112"/>
        <v>10631.438845999999</v>
      </c>
      <c r="EO122" s="68">
        <f t="shared" si="112"/>
        <v>13745.403012139999</v>
      </c>
      <c r="EP122" s="68">
        <f t="shared" si="112"/>
        <v>13352.242414439999</v>
      </c>
      <c r="EQ122" s="68">
        <f t="shared" si="112"/>
        <v>11002.09424289</v>
      </c>
      <c r="ER122" s="68">
        <f t="shared" si="112"/>
        <v>15206.575975399999</v>
      </c>
      <c r="ES122" s="68">
        <f t="shared" si="112"/>
        <v>17786.957933729998</v>
      </c>
      <c r="ET122" s="68">
        <f t="shared" si="112"/>
        <v>19375.932440680001</v>
      </c>
      <c r="EU122" s="68">
        <f t="shared" si="112"/>
        <v>11100.17542725</v>
      </c>
      <c r="EV122" s="68">
        <f t="shared" si="112"/>
        <v>22259.062260219998</v>
      </c>
      <c r="EW122" s="68">
        <f t="shared" si="112"/>
        <v>14761.51235612</v>
      </c>
      <c r="EX122" s="68">
        <f t="shared" si="112"/>
        <v>19612.986118410001</v>
      </c>
      <c r="EY122" s="68">
        <f t="shared" si="112"/>
        <v>11157.59306607</v>
      </c>
      <c r="EZ122" s="68">
        <f t="shared" si="112"/>
        <v>19287.90853416</v>
      </c>
      <c r="FA122" s="68">
        <f t="shared" si="112"/>
        <v>11274.44874754</v>
      </c>
      <c r="FB122" s="68">
        <f t="shared" si="112"/>
        <v>14380.651540209999</v>
      </c>
      <c r="FC122" s="68">
        <f t="shared" si="112"/>
        <v>10631.09101355</v>
      </c>
      <c r="FD122" s="68">
        <f t="shared" si="112"/>
        <v>12659.088254730001</v>
      </c>
      <c r="FE122" s="68">
        <f t="shared" si="112"/>
        <v>21115.720360840001</v>
      </c>
      <c r="FF122" s="68">
        <f t="shared" si="112"/>
        <v>17527.195028390001</v>
      </c>
      <c r="FG122" s="68">
        <f t="shared" si="112"/>
        <v>20009.814319230001</v>
      </c>
      <c r="FH122" s="68">
        <f t="shared" si="112"/>
        <v>21386.422033070001</v>
      </c>
      <c r="FI122" s="68">
        <f t="shared" si="112"/>
        <v>10599.70788292</v>
      </c>
      <c r="FJ122" s="68">
        <f t="shared" si="112"/>
        <v>10383.824705589999</v>
      </c>
      <c r="FK122" s="68">
        <f t="shared" si="112"/>
        <v>10362.09279932</v>
      </c>
      <c r="FL122" s="68">
        <f t="shared" si="112"/>
        <v>10104.599496880001</v>
      </c>
      <c r="FM122" s="68">
        <f t="shared" si="112"/>
        <v>10148.63487525</v>
      </c>
      <c r="FN122" s="68">
        <f t="shared" si="112"/>
        <v>10202.309603969999</v>
      </c>
      <c r="FO122" s="68">
        <f t="shared" si="112"/>
        <v>10909.5917305</v>
      </c>
      <c r="FP122" s="68">
        <f t="shared" si="112"/>
        <v>10538.397468380001</v>
      </c>
      <c r="FQ122" s="68">
        <f t="shared" si="112"/>
        <v>10950.129998439999</v>
      </c>
      <c r="FR122" s="68">
        <f t="shared" si="112"/>
        <v>18524.656897929999</v>
      </c>
      <c r="FS122" s="68">
        <f t="shared" si="112"/>
        <v>18186.801164379998</v>
      </c>
      <c r="FT122" s="68">
        <f t="shared" si="112"/>
        <v>22478.933004319999</v>
      </c>
      <c r="FU122" s="68">
        <f t="shared" si="112"/>
        <v>11525.73478957</v>
      </c>
      <c r="FV122" s="68">
        <f t="shared" si="112"/>
        <v>11345.15259098</v>
      </c>
      <c r="FW122" s="68">
        <f t="shared" si="112"/>
        <v>18849.791362299999</v>
      </c>
      <c r="FX122" s="68">
        <f t="shared" si="112"/>
        <v>22993.83496724</v>
      </c>
      <c r="FY122" s="7"/>
      <c r="FZ122" s="33">
        <f>AVERAGE(C122:FX122)</f>
        <v>13759.850937424071</v>
      </c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35">
      <c r="A123" s="7"/>
      <c r="B123" s="7" t="s">
        <v>615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33"/>
      <c r="FZ123" s="68">
        <f>FZ122/178</f>
        <v>77.30253335631501</v>
      </c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</row>
    <row r="124" spans="1:204" x14ac:dyDescent="0.35">
      <c r="A124" s="7"/>
      <c r="B124" s="7" t="s">
        <v>616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33"/>
      <c r="FZ124" s="68"/>
      <c r="GA124" s="7"/>
      <c r="GB124" s="33"/>
      <c r="GC124" s="33"/>
      <c r="GD124" s="33"/>
      <c r="GE124" s="33"/>
      <c r="GF124" s="33"/>
      <c r="GG124" s="7"/>
      <c r="GH124" s="7"/>
      <c r="GI124" s="7"/>
      <c r="GJ124" s="7"/>
      <c r="GK124" s="7"/>
      <c r="GL124" s="7"/>
      <c r="GM124" s="7"/>
    </row>
    <row r="125" spans="1:204" x14ac:dyDescent="0.35">
      <c r="A125" s="6" t="s">
        <v>617</v>
      </c>
      <c r="B125" s="7" t="s">
        <v>618</v>
      </c>
      <c r="C125" s="18">
        <f t="shared" ref="C125:BN125" si="113">ROUND(C95,1)</f>
        <v>6403.5</v>
      </c>
      <c r="D125" s="18">
        <f t="shared" si="113"/>
        <v>38753.699999999997</v>
      </c>
      <c r="E125" s="18">
        <f t="shared" si="113"/>
        <v>5848.8</v>
      </c>
      <c r="F125" s="18">
        <f t="shared" si="113"/>
        <v>21985.599999999999</v>
      </c>
      <c r="G125" s="18">
        <f t="shared" si="113"/>
        <v>1707</v>
      </c>
      <c r="H125" s="18">
        <f t="shared" si="113"/>
        <v>1103.3</v>
      </c>
      <c r="I125" s="18">
        <f t="shared" si="113"/>
        <v>8216</v>
      </c>
      <c r="J125" s="18">
        <f t="shared" si="113"/>
        <v>2103.8000000000002</v>
      </c>
      <c r="K125" s="18">
        <f t="shared" si="113"/>
        <v>253.3</v>
      </c>
      <c r="L125" s="18">
        <f t="shared" si="113"/>
        <v>2166.6999999999998</v>
      </c>
      <c r="M125" s="18">
        <f t="shared" si="113"/>
        <v>994</v>
      </c>
      <c r="N125" s="18">
        <f t="shared" si="113"/>
        <v>50997.3</v>
      </c>
      <c r="O125" s="18">
        <f t="shared" si="113"/>
        <v>13092.4</v>
      </c>
      <c r="P125" s="18">
        <f t="shared" si="113"/>
        <v>316.5</v>
      </c>
      <c r="Q125" s="18">
        <f t="shared" si="113"/>
        <v>38812.9</v>
      </c>
      <c r="R125" s="18">
        <f t="shared" si="113"/>
        <v>481.3</v>
      </c>
      <c r="S125" s="18">
        <f t="shared" si="113"/>
        <v>1602.8</v>
      </c>
      <c r="T125" s="18">
        <f t="shared" si="113"/>
        <v>161.5</v>
      </c>
      <c r="U125" s="18">
        <f t="shared" si="113"/>
        <v>57</v>
      </c>
      <c r="V125" s="18">
        <f t="shared" si="113"/>
        <v>257.60000000000002</v>
      </c>
      <c r="W125" s="18">
        <f t="shared" si="113"/>
        <v>132.5</v>
      </c>
      <c r="X125" s="18">
        <f t="shared" si="113"/>
        <v>50</v>
      </c>
      <c r="Y125" s="18">
        <f t="shared" si="113"/>
        <v>430.5</v>
      </c>
      <c r="Z125" s="18">
        <f t="shared" si="113"/>
        <v>230.8</v>
      </c>
      <c r="AA125" s="18">
        <f t="shared" si="113"/>
        <v>30620.6</v>
      </c>
      <c r="AB125" s="18">
        <f t="shared" si="113"/>
        <v>27143.7</v>
      </c>
      <c r="AC125" s="18">
        <f t="shared" si="113"/>
        <v>921</v>
      </c>
      <c r="AD125" s="18">
        <f t="shared" si="113"/>
        <v>1421.6</v>
      </c>
      <c r="AE125" s="18">
        <f t="shared" si="113"/>
        <v>97</v>
      </c>
      <c r="AF125" s="18">
        <f t="shared" si="113"/>
        <v>168.4</v>
      </c>
      <c r="AG125" s="18">
        <f t="shared" si="113"/>
        <v>610.6</v>
      </c>
      <c r="AH125" s="18">
        <f t="shared" si="113"/>
        <v>974.9</v>
      </c>
      <c r="AI125" s="18">
        <f t="shared" si="113"/>
        <v>369.3</v>
      </c>
      <c r="AJ125" s="18">
        <f t="shared" si="113"/>
        <v>176</v>
      </c>
      <c r="AK125" s="18">
        <f t="shared" si="113"/>
        <v>171.8</v>
      </c>
      <c r="AL125" s="18">
        <f t="shared" si="113"/>
        <v>286</v>
      </c>
      <c r="AM125" s="18">
        <f t="shared" si="113"/>
        <v>370</v>
      </c>
      <c r="AN125" s="18">
        <f t="shared" si="113"/>
        <v>309.39999999999998</v>
      </c>
      <c r="AO125" s="18">
        <f t="shared" si="113"/>
        <v>4190</v>
      </c>
      <c r="AP125" s="18">
        <f t="shared" si="113"/>
        <v>84199.1</v>
      </c>
      <c r="AQ125" s="18">
        <f t="shared" si="113"/>
        <v>241.5</v>
      </c>
      <c r="AR125" s="18">
        <f t="shared" si="113"/>
        <v>61429.3</v>
      </c>
      <c r="AS125" s="18">
        <f t="shared" si="113"/>
        <v>6578</v>
      </c>
      <c r="AT125" s="18">
        <f t="shared" si="113"/>
        <v>2337.6</v>
      </c>
      <c r="AU125" s="18">
        <f t="shared" si="113"/>
        <v>272</v>
      </c>
      <c r="AV125" s="18">
        <f t="shared" si="113"/>
        <v>308.5</v>
      </c>
      <c r="AW125" s="18">
        <f t="shared" si="113"/>
        <v>252.5</v>
      </c>
      <c r="AX125" s="18">
        <f t="shared" si="113"/>
        <v>73</v>
      </c>
      <c r="AY125" s="18">
        <f t="shared" si="113"/>
        <v>414.3</v>
      </c>
      <c r="AZ125" s="18">
        <f t="shared" si="113"/>
        <v>12263.6</v>
      </c>
      <c r="BA125" s="18">
        <f t="shared" si="113"/>
        <v>8905.6</v>
      </c>
      <c r="BB125" s="18">
        <f t="shared" si="113"/>
        <v>7625.6</v>
      </c>
      <c r="BC125" s="18">
        <f t="shared" si="113"/>
        <v>24441</v>
      </c>
      <c r="BD125" s="18">
        <f t="shared" si="113"/>
        <v>3608.5</v>
      </c>
      <c r="BE125" s="18">
        <f t="shared" si="113"/>
        <v>1242.8</v>
      </c>
      <c r="BF125" s="18">
        <f t="shared" si="113"/>
        <v>24375.599999999999</v>
      </c>
      <c r="BG125" s="18">
        <f t="shared" si="113"/>
        <v>921.6</v>
      </c>
      <c r="BH125" s="18">
        <f t="shared" si="113"/>
        <v>544.79999999999995</v>
      </c>
      <c r="BI125" s="18">
        <f t="shared" si="113"/>
        <v>258.2</v>
      </c>
      <c r="BJ125" s="18">
        <f t="shared" si="113"/>
        <v>6260.6</v>
      </c>
      <c r="BK125" s="18">
        <f t="shared" si="113"/>
        <v>20980.2</v>
      </c>
      <c r="BL125" s="18">
        <f t="shared" si="113"/>
        <v>88.9</v>
      </c>
      <c r="BM125" s="18">
        <f t="shared" si="113"/>
        <v>344</v>
      </c>
      <c r="BN125" s="18">
        <f t="shared" si="113"/>
        <v>3142.5</v>
      </c>
      <c r="BO125" s="18">
        <f t="shared" ref="BO125:DZ125" si="114">ROUND(BO95,1)</f>
        <v>1274.9000000000001</v>
      </c>
      <c r="BP125" s="18">
        <f t="shared" si="114"/>
        <v>168.4</v>
      </c>
      <c r="BQ125" s="18">
        <f t="shared" si="114"/>
        <v>5900.9</v>
      </c>
      <c r="BR125" s="18">
        <f t="shared" si="114"/>
        <v>4493</v>
      </c>
      <c r="BS125" s="18">
        <f t="shared" si="114"/>
        <v>1151.0999999999999</v>
      </c>
      <c r="BT125" s="18">
        <f t="shared" si="114"/>
        <v>383.5</v>
      </c>
      <c r="BU125" s="18">
        <f t="shared" si="114"/>
        <v>397.2</v>
      </c>
      <c r="BV125" s="18">
        <f t="shared" si="114"/>
        <v>1247.5</v>
      </c>
      <c r="BW125" s="18">
        <f t="shared" si="114"/>
        <v>2017</v>
      </c>
      <c r="BX125" s="18">
        <f t="shared" si="114"/>
        <v>68.900000000000006</v>
      </c>
      <c r="BY125" s="18">
        <f t="shared" si="114"/>
        <v>452.2</v>
      </c>
      <c r="BZ125" s="18">
        <f t="shared" si="114"/>
        <v>224</v>
      </c>
      <c r="CA125" s="18">
        <f t="shared" si="114"/>
        <v>147.4</v>
      </c>
      <c r="CB125" s="18">
        <f t="shared" si="114"/>
        <v>73844.3</v>
      </c>
      <c r="CC125" s="18">
        <f t="shared" si="114"/>
        <v>191</v>
      </c>
      <c r="CD125" s="18">
        <f t="shared" si="114"/>
        <v>151.30000000000001</v>
      </c>
      <c r="CE125" s="18">
        <f t="shared" si="114"/>
        <v>158.5</v>
      </c>
      <c r="CF125" s="18">
        <f t="shared" si="114"/>
        <v>119.9</v>
      </c>
      <c r="CG125" s="18">
        <f t="shared" si="114"/>
        <v>202.1</v>
      </c>
      <c r="CH125" s="18">
        <f t="shared" si="114"/>
        <v>98.7</v>
      </c>
      <c r="CI125" s="18">
        <f t="shared" si="114"/>
        <v>689.5</v>
      </c>
      <c r="CJ125" s="18">
        <f t="shared" si="114"/>
        <v>893.6</v>
      </c>
      <c r="CK125" s="18">
        <f t="shared" si="114"/>
        <v>4927.3999999999996</v>
      </c>
      <c r="CL125" s="18">
        <f t="shared" si="114"/>
        <v>1259.4000000000001</v>
      </c>
      <c r="CM125" s="18">
        <f t="shared" si="114"/>
        <v>692.3</v>
      </c>
      <c r="CN125" s="18">
        <f t="shared" si="114"/>
        <v>31265.4</v>
      </c>
      <c r="CO125" s="18">
        <f t="shared" si="114"/>
        <v>14418.1</v>
      </c>
      <c r="CP125" s="18">
        <f t="shared" si="114"/>
        <v>955.4</v>
      </c>
      <c r="CQ125" s="18">
        <f t="shared" si="114"/>
        <v>774.6</v>
      </c>
      <c r="CR125" s="18">
        <f t="shared" si="114"/>
        <v>222.7</v>
      </c>
      <c r="CS125" s="18">
        <f t="shared" si="114"/>
        <v>300.2</v>
      </c>
      <c r="CT125" s="18">
        <f t="shared" si="114"/>
        <v>115</v>
      </c>
      <c r="CU125" s="18">
        <f t="shared" si="114"/>
        <v>72.8</v>
      </c>
      <c r="CV125" s="18">
        <f t="shared" si="114"/>
        <v>50</v>
      </c>
      <c r="CW125" s="18">
        <f t="shared" si="114"/>
        <v>204.5</v>
      </c>
      <c r="CX125" s="18">
        <f t="shared" si="114"/>
        <v>462.8</v>
      </c>
      <c r="CY125" s="18">
        <f t="shared" si="114"/>
        <v>50</v>
      </c>
      <c r="CZ125" s="18">
        <f t="shared" si="114"/>
        <v>1847.9</v>
      </c>
      <c r="DA125" s="18">
        <f t="shared" si="114"/>
        <v>200.7</v>
      </c>
      <c r="DB125" s="18">
        <f t="shared" si="114"/>
        <v>318.3</v>
      </c>
      <c r="DC125" s="18">
        <f t="shared" si="114"/>
        <v>183</v>
      </c>
      <c r="DD125" s="18">
        <f t="shared" si="114"/>
        <v>170</v>
      </c>
      <c r="DE125" s="18">
        <f t="shared" si="114"/>
        <v>296.5</v>
      </c>
      <c r="DF125" s="18">
        <f t="shared" si="114"/>
        <v>21177.200000000001</v>
      </c>
      <c r="DG125" s="18">
        <f t="shared" si="114"/>
        <v>93.5</v>
      </c>
      <c r="DH125" s="18">
        <f t="shared" si="114"/>
        <v>1846.6</v>
      </c>
      <c r="DI125" s="18">
        <f t="shared" si="114"/>
        <v>2470.9</v>
      </c>
      <c r="DJ125" s="18">
        <f t="shared" si="114"/>
        <v>628.79999999999995</v>
      </c>
      <c r="DK125" s="18">
        <f t="shared" si="114"/>
        <v>480.3</v>
      </c>
      <c r="DL125" s="18">
        <f t="shared" si="114"/>
        <v>5712</v>
      </c>
      <c r="DM125" s="18">
        <f t="shared" si="114"/>
        <v>232.8</v>
      </c>
      <c r="DN125" s="18">
        <f t="shared" si="114"/>
        <v>1289.0999999999999</v>
      </c>
      <c r="DO125" s="18">
        <f t="shared" si="114"/>
        <v>3255.5</v>
      </c>
      <c r="DP125" s="18">
        <f t="shared" si="114"/>
        <v>200.3</v>
      </c>
      <c r="DQ125" s="18">
        <f t="shared" si="114"/>
        <v>843</v>
      </c>
      <c r="DR125" s="18">
        <f t="shared" si="114"/>
        <v>1338.9</v>
      </c>
      <c r="DS125" s="18">
        <f t="shared" si="114"/>
        <v>634</v>
      </c>
      <c r="DT125" s="18">
        <f t="shared" si="114"/>
        <v>177.3</v>
      </c>
      <c r="DU125" s="18">
        <f t="shared" si="114"/>
        <v>356.1</v>
      </c>
      <c r="DV125" s="18">
        <f t="shared" si="114"/>
        <v>210.5</v>
      </c>
      <c r="DW125" s="18">
        <f t="shared" si="114"/>
        <v>305.60000000000002</v>
      </c>
      <c r="DX125" s="18">
        <f t="shared" si="114"/>
        <v>166.6</v>
      </c>
      <c r="DY125" s="18">
        <f t="shared" si="114"/>
        <v>304</v>
      </c>
      <c r="DZ125" s="18">
        <f t="shared" si="114"/>
        <v>704</v>
      </c>
      <c r="EA125" s="18">
        <f t="shared" ref="EA125:FX125" si="115">ROUND(EA95,1)</f>
        <v>524.70000000000005</v>
      </c>
      <c r="EB125" s="18">
        <f t="shared" si="115"/>
        <v>553.4</v>
      </c>
      <c r="EC125" s="18">
        <f t="shared" si="115"/>
        <v>293.10000000000002</v>
      </c>
      <c r="ED125" s="18">
        <f t="shared" si="115"/>
        <v>1569.3</v>
      </c>
      <c r="EE125" s="18">
        <f t="shared" si="115"/>
        <v>194</v>
      </c>
      <c r="EF125" s="18">
        <f t="shared" si="115"/>
        <v>1389.5</v>
      </c>
      <c r="EG125" s="18">
        <f t="shared" si="115"/>
        <v>256</v>
      </c>
      <c r="EH125" s="18">
        <f t="shared" si="115"/>
        <v>247.5</v>
      </c>
      <c r="EI125" s="18">
        <f t="shared" si="115"/>
        <v>14126.3</v>
      </c>
      <c r="EJ125" s="18">
        <f t="shared" si="115"/>
        <v>10003.299999999999</v>
      </c>
      <c r="EK125" s="18">
        <f t="shared" si="115"/>
        <v>670</v>
      </c>
      <c r="EL125" s="18">
        <f t="shared" si="115"/>
        <v>462.5</v>
      </c>
      <c r="EM125" s="18">
        <f t="shared" si="115"/>
        <v>383.6</v>
      </c>
      <c r="EN125" s="18">
        <f t="shared" si="115"/>
        <v>923.5</v>
      </c>
      <c r="EO125" s="18">
        <f t="shared" si="115"/>
        <v>314.39999999999998</v>
      </c>
      <c r="EP125" s="18">
        <f t="shared" si="115"/>
        <v>419.8</v>
      </c>
      <c r="EQ125" s="18">
        <f t="shared" si="115"/>
        <v>2659.2</v>
      </c>
      <c r="ER125" s="18">
        <f t="shared" si="115"/>
        <v>308</v>
      </c>
      <c r="ES125" s="18">
        <f t="shared" si="115"/>
        <v>164.9</v>
      </c>
      <c r="ET125" s="18">
        <f t="shared" si="115"/>
        <v>193.5</v>
      </c>
      <c r="EU125" s="18">
        <f t="shared" si="115"/>
        <v>576.6</v>
      </c>
      <c r="EV125" s="18">
        <f t="shared" si="115"/>
        <v>73.2</v>
      </c>
      <c r="EW125" s="18">
        <f t="shared" si="115"/>
        <v>844.6</v>
      </c>
      <c r="EX125" s="18">
        <f t="shared" si="115"/>
        <v>170</v>
      </c>
      <c r="EY125" s="18">
        <f t="shared" si="115"/>
        <v>211.3</v>
      </c>
      <c r="EZ125" s="18">
        <f t="shared" si="115"/>
        <v>130</v>
      </c>
      <c r="FA125" s="18">
        <f t="shared" si="115"/>
        <v>3418.3</v>
      </c>
      <c r="FB125" s="18">
        <f t="shared" si="115"/>
        <v>295.7</v>
      </c>
      <c r="FC125" s="18">
        <f t="shared" si="115"/>
        <v>1946.8</v>
      </c>
      <c r="FD125" s="18">
        <f t="shared" si="115"/>
        <v>402.7</v>
      </c>
      <c r="FE125" s="18">
        <f t="shared" si="115"/>
        <v>82.4</v>
      </c>
      <c r="FF125" s="18">
        <f t="shared" si="115"/>
        <v>192.1</v>
      </c>
      <c r="FG125" s="18">
        <f t="shared" si="115"/>
        <v>125.8</v>
      </c>
      <c r="FH125" s="18">
        <f t="shared" si="115"/>
        <v>71</v>
      </c>
      <c r="FI125" s="18">
        <f t="shared" si="115"/>
        <v>1732.8</v>
      </c>
      <c r="FJ125" s="18">
        <f t="shared" si="115"/>
        <v>2013</v>
      </c>
      <c r="FK125" s="18">
        <f t="shared" si="115"/>
        <v>2543.1999999999998</v>
      </c>
      <c r="FL125" s="18">
        <f t="shared" si="115"/>
        <v>8456.4</v>
      </c>
      <c r="FM125" s="18">
        <f t="shared" si="115"/>
        <v>3905.5</v>
      </c>
      <c r="FN125" s="18">
        <f t="shared" si="115"/>
        <v>22089.8</v>
      </c>
      <c r="FO125" s="18">
        <f t="shared" si="115"/>
        <v>1111.2</v>
      </c>
      <c r="FP125" s="18">
        <f t="shared" si="115"/>
        <v>2307.5</v>
      </c>
      <c r="FQ125" s="18">
        <f t="shared" si="115"/>
        <v>985.5</v>
      </c>
      <c r="FR125" s="18">
        <f t="shared" si="115"/>
        <v>169.5</v>
      </c>
      <c r="FS125" s="18">
        <f t="shared" si="115"/>
        <v>177.5</v>
      </c>
      <c r="FT125" s="18">
        <f t="shared" si="115"/>
        <v>57.1</v>
      </c>
      <c r="FU125" s="18">
        <f t="shared" si="115"/>
        <v>808.9</v>
      </c>
      <c r="FV125" s="18">
        <f t="shared" si="115"/>
        <v>693.8</v>
      </c>
      <c r="FW125" s="18">
        <f t="shared" si="115"/>
        <v>157.6</v>
      </c>
      <c r="FX125" s="18">
        <f t="shared" si="115"/>
        <v>65</v>
      </c>
      <c r="FY125" s="20"/>
      <c r="FZ125" s="33">
        <f>SUM(C125:FX125)</f>
        <v>822058.60000000021</v>
      </c>
      <c r="GA125" s="20"/>
      <c r="GB125" s="33"/>
      <c r="GC125" s="33"/>
      <c r="GD125" s="33"/>
      <c r="GE125" s="33"/>
      <c r="GF125" s="33"/>
      <c r="GG125" s="7"/>
      <c r="GH125" s="33"/>
      <c r="GI125" s="33"/>
      <c r="GJ125" s="33"/>
      <c r="GK125" s="33"/>
      <c r="GL125" s="33"/>
      <c r="GM125" s="33"/>
    </row>
    <row r="126" spans="1:204" x14ac:dyDescent="0.35">
      <c r="A126" s="6" t="s">
        <v>619</v>
      </c>
      <c r="B126" s="7" t="s">
        <v>620</v>
      </c>
      <c r="C126" s="7">
        <f t="shared" ref="C126:BN126" si="116">ROUND(C125*C122,2)</f>
        <v>67219896.909999996</v>
      </c>
      <c r="D126" s="7">
        <f t="shared" si="116"/>
        <v>408390315.44</v>
      </c>
      <c r="E126" s="7">
        <f t="shared" si="116"/>
        <v>60860704.090000004</v>
      </c>
      <c r="F126" s="7">
        <f t="shared" si="116"/>
        <v>229721339.91</v>
      </c>
      <c r="G126" s="7">
        <f t="shared" si="116"/>
        <v>18667952.84</v>
      </c>
      <c r="H126" s="7">
        <f t="shared" si="116"/>
        <v>12313812.039999999</v>
      </c>
      <c r="I126" s="7">
        <f t="shared" si="116"/>
        <v>85626200.310000002</v>
      </c>
      <c r="J126" s="7">
        <f t="shared" si="116"/>
        <v>21172980.359999999</v>
      </c>
      <c r="K126" s="7">
        <f t="shared" si="116"/>
        <v>3826816.5</v>
      </c>
      <c r="L126" s="7">
        <f t="shared" si="116"/>
        <v>23567771.379999999</v>
      </c>
      <c r="M126" s="7">
        <f t="shared" si="116"/>
        <v>11447641</v>
      </c>
      <c r="N126" s="7">
        <f t="shared" si="116"/>
        <v>553565616.99000001</v>
      </c>
      <c r="O126" s="7">
        <f t="shared" si="116"/>
        <v>138597425.36000001</v>
      </c>
      <c r="P126" s="7">
        <f t="shared" si="116"/>
        <v>4674247.6399999997</v>
      </c>
      <c r="Q126" s="7">
        <f t="shared" si="116"/>
        <v>414852961.67000002</v>
      </c>
      <c r="R126" s="7">
        <f t="shared" si="116"/>
        <v>5014961.42</v>
      </c>
      <c r="S126" s="7">
        <f t="shared" si="116"/>
        <v>17186920.719999999</v>
      </c>
      <c r="T126" s="7">
        <f t="shared" si="116"/>
        <v>2895625.68</v>
      </c>
      <c r="U126" s="7">
        <f t="shared" si="116"/>
        <v>1216360.04</v>
      </c>
      <c r="V126" s="7">
        <f t="shared" si="116"/>
        <v>3772835.56</v>
      </c>
      <c r="W126" s="7">
        <f t="shared" si="116"/>
        <v>2480518.91</v>
      </c>
      <c r="X126" s="7">
        <f t="shared" si="116"/>
        <v>1077973.76</v>
      </c>
      <c r="Y126" s="7">
        <f t="shared" si="116"/>
        <v>4451519.25</v>
      </c>
      <c r="Z126" s="7">
        <f t="shared" si="116"/>
        <v>3504158.93</v>
      </c>
      <c r="AA126" s="7">
        <f t="shared" si="116"/>
        <v>324864878.19999999</v>
      </c>
      <c r="AB126" s="7">
        <f t="shared" si="116"/>
        <v>294279848.86000001</v>
      </c>
      <c r="AC126" s="7">
        <f t="shared" si="116"/>
        <v>10275887.939999999</v>
      </c>
      <c r="AD126" s="7">
        <f t="shared" si="116"/>
        <v>15067462.710000001</v>
      </c>
      <c r="AE126" s="7">
        <f t="shared" si="116"/>
        <v>1927078.83</v>
      </c>
      <c r="AF126" s="7">
        <f t="shared" si="116"/>
        <v>3063041.09</v>
      </c>
      <c r="AG126" s="7">
        <f t="shared" si="116"/>
        <v>7383036.3700000001</v>
      </c>
      <c r="AH126" s="7">
        <f t="shared" si="116"/>
        <v>10253713.17</v>
      </c>
      <c r="AI126" s="7">
        <f t="shared" si="116"/>
        <v>4722972.5599999996</v>
      </c>
      <c r="AJ126" s="7">
        <f t="shared" si="116"/>
        <v>3140752.88</v>
      </c>
      <c r="AK126" s="7">
        <f t="shared" si="116"/>
        <v>3036128.77</v>
      </c>
      <c r="AL126" s="7">
        <f t="shared" si="116"/>
        <v>4026775.33</v>
      </c>
      <c r="AM126" s="7">
        <f t="shared" si="116"/>
        <v>4767222.24</v>
      </c>
      <c r="AN126" s="7">
        <f t="shared" si="116"/>
        <v>4377582.8</v>
      </c>
      <c r="AO126" s="7">
        <f t="shared" si="116"/>
        <v>42962872.460000001</v>
      </c>
      <c r="AP126" s="7">
        <f t="shared" si="116"/>
        <v>900631511.45000005</v>
      </c>
      <c r="AQ126" s="7">
        <f t="shared" si="116"/>
        <v>3903323.03</v>
      </c>
      <c r="AR126" s="7">
        <f t="shared" si="116"/>
        <v>657075471.19000006</v>
      </c>
      <c r="AS126" s="7">
        <f t="shared" si="116"/>
        <v>73841475.930000007</v>
      </c>
      <c r="AT126" s="7">
        <f t="shared" si="116"/>
        <v>25381739.300000001</v>
      </c>
      <c r="AU126" s="7">
        <f t="shared" si="116"/>
        <v>4240496.53</v>
      </c>
      <c r="AV126" s="7">
        <f t="shared" si="116"/>
        <v>4555547.7</v>
      </c>
      <c r="AW126" s="7">
        <f t="shared" si="116"/>
        <v>4061187.65</v>
      </c>
      <c r="AX126" s="7">
        <f t="shared" si="116"/>
        <v>1631862.46</v>
      </c>
      <c r="AY126" s="7">
        <f t="shared" si="116"/>
        <v>5375902.3200000003</v>
      </c>
      <c r="AZ126" s="7">
        <f t="shared" si="116"/>
        <v>127227819.53</v>
      </c>
      <c r="BA126" s="7">
        <f t="shared" si="116"/>
        <v>90340932.939999998</v>
      </c>
      <c r="BB126" s="7">
        <f t="shared" si="116"/>
        <v>77930993.129999995</v>
      </c>
      <c r="BC126" s="7">
        <f t="shared" si="116"/>
        <v>253878277.25999999</v>
      </c>
      <c r="BD126" s="7">
        <f t="shared" si="116"/>
        <v>37598883.299999997</v>
      </c>
      <c r="BE126" s="7">
        <f t="shared" si="116"/>
        <v>13800315.42</v>
      </c>
      <c r="BF126" s="7">
        <f t="shared" si="116"/>
        <v>255147200.06</v>
      </c>
      <c r="BG126" s="7">
        <f t="shared" si="116"/>
        <v>10424464.77</v>
      </c>
      <c r="BH126" s="7">
        <f t="shared" si="116"/>
        <v>6561504.7300000004</v>
      </c>
      <c r="BI126" s="7">
        <f t="shared" si="116"/>
        <v>4055301.05</v>
      </c>
      <c r="BJ126" s="7">
        <f t="shared" si="116"/>
        <v>65897208.420000002</v>
      </c>
      <c r="BK126" s="7">
        <f t="shared" si="116"/>
        <v>218433615.02000001</v>
      </c>
      <c r="BL126" s="7">
        <f t="shared" si="116"/>
        <v>1895042.89</v>
      </c>
      <c r="BM126" s="7">
        <f t="shared" si="116"/>
        <v>4634522.7</v>
      </c>
      <c r="BN126" s="7">
        <f t="shared" si="116"/>
        <v>31517612.440000001</v>
      </c>
      <c r="BO126" s="7">
        <f t="shared" ref="BO126:DZ126" si="117">ROUND(BO125*BO122,2)</f>
        <v>13418496.890000001</v>
      </c>
      <c r="BP126" s="7">
        <f t="shared" si="117"/>
        <v>3074298.43</v>
      </c>
      <c r="BQ126" s="7">
        <f t="shared" si="117"/>
        <v>65680845.479999997</v>
      </c>
      <c r="BR126" s="7">
        <f t="shared" si="117"/>
        <v>46494106.600000001</v>
      </c>
      <c r="BS126" s="7">
        <f t="shared" si="117"/>
        <v>12887491.73</v>
      </c>
      <c r="BT126" s="7">
        <f t="shared" si="117"/>
        <v>5303560.3099999996</v>
      </c>
      <c r="BU126" s="7">
        <f t="shared" si="117"/>
        <v>5408765.3300000001</v>
      </c>
      <c r="BV126" s="7">
        <f t="shared" si="117"/>
        <v>13659403.25</v>
      </c>
      <c r="BW126" s="7">
        <f t="shared" si="117"/>
        <v>21760514.34</v>
      </c>
      <c r="BX126" s="7">
        <f t="shared" si="117"/>
        <v>1597247.75</v>
      </c>
      <c r="BY126" s="7">
        <f t="shared" si="117"/>
        <v>5460012.2999999998</v>
      </c>
      <c r="BZ126" s="7">
        <f t="shared" si="117"/>
        <v>3493941.87</v>
      </c>
      <c r="CA126" s="7">
        <f t="shared" si="117"/>
        <v>2879301.84</v>
      </c>
      <c r="CB126" s="7">
        <f t="shared" si="117"/>
        <v>782855874.95000005</v>
      </c>
      <c r="CC126" s="7">
        <f t="shared" si="117"/>
        <v>3186214.35</v>
      </c>
      <c r="CD126" s="7">
        <f t="shared" si="117"/>
        <v>2683935.4500000002</v>
      </c>
      <c r="CE126" s="7">
        <f t="shared" si="117"/>
        <v>2840778.03</v>
      </c>
      <c r="CF126" s="7">
        <f t="shared" si="117"/>
        <v>2237432.1800000002</v>
      </c>
      <c r="CG126" s="7">
        <f t="shared" si="117"/>
        <v>3326555.79</v>
      </c>
      <c r="CH126" s="7">
        <f t="shared" si="117"/>
        <v>1970095.79</v>
      </c>
      <c r="CI126" s="7">
        <f t="shared" si="117"/>
        <v>7430134.9000000004</v>
      </c>
      <c r="CJ126" s="7">
        <f t="shared" si="117"/>
        <v>10102928.949999999</v>
      </c>
      <c r="CK126" s="7">
        <f t="shared" si="117"/>
        <v>52789346.990000002</v>
      </c>
      <c r="CL126" s="7">
        <f t="shared" si="117"/>
        <v>14238980.619999999</v>
      </c>
      <c r="CM126" s="7">
        <f t="shared" si="117"/>
        <v>8309354.0499999998</v>
      </c>
      <c r="CN126" s="7">
        <f t="shared" si="117"/>
        <v>319576001.42000002</v>
      </c>
      <c r="CO126" s="7">
        <f t="shared" si="117"/>
        <v>147159375.49000001</v>
      </c>
      <c r="CP126" s="7">
        <f t="shared" si="117"/>
        <v>10940803.84</v>
      </c>
      <c r="CQ126" s="7">
        <f t="shared" si="117"/>
        <v>8764872.7799999993</v>
      </c>
      <c r="CR126" s="7">
        <f t="shared" si="117"/>
        <v>3606594.31</v>
      </c>
      <c r="CS126" s="7">
        <f t="shared" si="117"/>
        <v>4220726.33</v>
      </c>
      <c r="CT126" s="7">
        <f t="shared" si="117"/>
        <v>2225278.69</v>
      </c>
      <c r="CU126" s="7">
        <f t="shared" si="117"/>
        <v>774546.06</v>
      </c>
      <c r="CV126" s="7">
        <f t="shared" si="117"/>
        <v>1029982.52</v>
      </c>
      <c r="CW126" s="7">
        <f t="shared" si="117"/>
        <v>3448991.1</v>
      </c>
      <c r="CX126" s="7">
        <f t="shared" si="117"/>
        <v>5453208.7999999998</v>
      </c>
      <c r="CY126" s="7">
        <f t="shared" si="117"/>
        <v>1087734.69</v>
      </c>
      <c r="CZ126" s="7">
        <f t="shared" si="117"/>
        <v>19258211.890000001</v>
      </c>
      <c r="DA126" s="7">
        <f t="shared" si="117"/>
        <v>3426414.9</v>
      </c>
      <c r="DB126" s="7">
        <f t="shared" si="117"/>
        <v>4483079.22</v>
      </c>
      <c r="DC126" s="7">
        <f t="shared" si="117"/>
        <v>3263794.28</v>
      </c>
      <c r="DD126" s="7">
        <f t="shared" si="117"/>
        <v>3098528.3</v>
      </c>
      <c r="DE126" s="7">
        <f t="shared" si="117"/>
        <v>4260254.2</v>
      </c>
      <c r="DF126" s="7">
        <f t="shared" si="117"/>
        <v>209539931.84</v>
      </c>
      <c r="DG126" s="7">
        <f t="shared" si="117"/>
        <v>1990878.18</v>
      </c>
      <c r="DH126" s="7">
        <f t="shared" si="117"/>
        <v>18880928.219999999</v>
      </c>
      <c r="DI126" s="7">
        <f t="shared" si="117"/>
        <v>24919185.620000001</v>
      </c>
      <c r="DJ126" s="7">
        <f t="shared" si="117"/>
        <v>7282796.1500000004</v>
      </c>
      <c r="DK126" s="7">
        <f t="shared" si="117"/>
        <v>5650720.9900000002</v>
      </c>
      <c r="DL126" s="7">
        <f t="shared" si="117"/>
        <v>59957518.719999999</v>
      </c>
      <c r="DM126" s="7">
        <f t="shared" si="117"/>
        <v>3934931.2</v>
      </c>
      <c r="DN126" s="7">
        <f t="shared" si="117"/>
        <v>14078317.51</v>
      </c>
      <c r="DO126" s="7">
        <f t="shared" si="117"/>
        <v>33663000.310000002</v>
      </c>
      <c r="DP126" s="7">
        <f t="shared" si="117"/>
        <v>3558634.14</v>
      </c>
      <c r="DQ126" s="7">
        <f t="shared" si="117"/>
        <v>9498144.2799999993</v>
      </c>
      <c r="DR126" s="7">
        <f t="shared" si="117"/>
        <v>14120087.27</v>
      </c>
      <c r="DS126" s="7">
        <f t="shared" si="117"/>
        <v>7198462.4199999999</v>
      </c>
      <c r="DT126" s="7">
        <f t="shared" si="117"/>
        <v>3197886.89</v>
      </c>
      <c r="DU126" s="7">
        <f t="shared" si="117"/>
        <v>4706672.45</v>
      </c>
      <c r="DV126" s="7">
        <f t="shared" si="117"/>
        <v>3521686.67</v>
      </c>
      <c r="DW126" s="7">
        <f t="shared" si="117"/>
        <v>4305657.55</v>
      </c>
      <c r="DX126" s="7">
        <f t="shared" si="117"/>
        <v>3465461.4</v>
      </c>
      <c r="DY126" s="7">
        <f t="shared" si="117"/>
        <v>4776880.17</v>
      </c>
      <c r="DZ126" s="7">
        <f t="shared" si="117"/>
        <v>8516026.6799999997</v>
      </c>
      <c r="EA126" s="7">
        <f t="shared" ref="EA126:FX126" si="118">ROUND(EA125*EA122,2)</f>
        <v>6430259.4500000002</v>
      </c>
      <c r="EB126" s="7">
        <f t="shared" si="118"/>
        <v>6292197.2599999998</v>
      </c>
      <c r="EC126" s="7">
        <f t="shared" si="118"/>
        <v>4004135.61</v>
      </c>
      <c r="ED126" s="7">
        <f t="shared" si="118"/>
        <v>22724689.66</v>
      </c>
      <c r="EE126" s="7">
        <f t="shared" si="118"/>
        <v>3239104.81</v>
      </c>
      <c r="EF126" s="7">
        <f t="shared" si="118"/>
        <v>14485137.98</v>
      </c>
      <c r="EG126" s="7">
        <f t="shared" si="118"/>
        <v>3640407.04</v>
      </c>
      <c r="EH126" s="7">
        <f t="shared" si="118"/>
        <v>3673349.6</v>
      </c>
      <c r="EI126" s="7">
        <f t="shared" si="118"/>
        <v>143181142.37</v>
      </c>
      <c r="EJ126" s="7">
        <f t="shared" si="118"/>
        <v>100405046.13</v>
      </c>
      <c r="EK126" s="7">
        <f t="shared" si="118"/>
        <v>7526817.9500000002</v>
      </c>
      <c r="EL126" s="7">
        <f t="shared" si="118"/>
        <v>5285477.51</v>
      </c>
      <c r="EM126" s="7">
        <f t="shared" si="118"/>
        <v>4888472.67</v>
      </c>
      <c r="EN126" s="7">
        <f t="shared" si="118"/>
        <v>9818133.7699999996</v>
      </c>
      <c r="EO126" s="7">
        <f t="shared" si="118"/>
        <v>4321554.71</v>
      </c>
      <c r="EP126" s="7">
        <f t="shared" si="118"/>
        <v>5605271.3700000001</v>
      </c>
      <c r="EQ126" s="7">
        <f t="shared" si="118"/>
        <v>29256769.010000002</v>
      </c>
      <c r="ER126" s="7">
        <f t="shared" si="118"/>
        <v>4683625.4000000004</v>
      </c>
      <c r="ES126" s="7">
        <f t="shared" si="118"/>
        <v>2933069.36</v>
      </c>
      <c r="ET126" s="7">
        <f t="shared" si="118"/>
        <v>3749242.93</v>
      </c>
      <c r="EU126" s="7">
        <f t="shared" si="118"/>
        <v>6400361.1500000004</v>
      </c>
      <c r="EV126" s="7">
        <f t="shared" si="118"/>
        <v>1629363.36</v>
      </c>
      <c r="EW126" s="7">
        <f t="shared" si="118"/>
        <v>12467573.34</v>
      </c>
      <c r="EX126" s="7">
        <f t="shared" si="118"/>
        <v>3334207.64</v>
      </c>
      <c r="EY126" s="7">
        <f t="shared" si="118"/>
        <v>2357599.41</v>
      </c>
      <c r="EZ126" s="7">
        <f t="shared" si="118"/>
        <v>2507428.11</v>
      </c>
      <c r="FA126" s="7">
        <f t="shared" si="118"/>
        <v>38539448.149999999</v>
      </c>
      <c r="FB126" s="7">
        <f t="shared" si="118"/>
        <v>4252358.66</v>
      </c>
      <c r="FC126" s="7">
        <f t="shared" si="118"/>
        <v>20696607.989999998</v>
      </c>
      <c r="FD126" s="7">
        <f t="shared" si="118"/>
        <v>5097814.84</v>
      </c>
      <c r="FE126" s="7">
        <f t="shared" si="118"/>
        <v>1739935.36</v>
      </c>
      <c r="FF126" s="7">
        <f t="shared" si="118"/>
        <v>3366974.16</v>
      </c>
      <c r="FG126" s="7">
        <f t="shared" si="118"/>
        <v>2517234.64</v>
      </c>
      <c r="FH126" s="7">
        <f t="shared" si="118"/>
        <v>1518435.96</v>
      </c>
      <c r="FI126" s="7">
        <f t="shared" si="118"/>
        <v>18367173.82</v>
      </c>
      <c r="FJ126" s="7">
        <f t="shared" si="118"/>
        <v>20902639.129999999</v>
      </c>
      <c r="FK126" s="7">
        <f t="shared" si="118"/>
        <v>26352874.41</v>
      </c>
      <c r="FL126" s="7">
        <f t="shared" si="118"/>
        <v>85448535.189999998</v>
      </c>
      <c r="FM126" s="7">
        <f t="shared" si="118"/>
        <v>39635493.509999998</v>
      </c>
      <c r="FN126" s="7">
        <f t="shared" si="118"/>
        <v>225366978.69</v>
      </c>
      <c r="FO126" s="7">
        <f t="shared" si="118"/>
        <v>12122738.33</v>
      </c>
      <c r="FP126" s="7">
        <f t="shared" si="118"/>
        <v>24317352.16</v>
      </c>
      <c r="FQ126" s="7">
        <f t="shared" si="118"/>
        <v>10791353.109999999</v>
      </c>
      <c r="FR126" s="7">
        <f t="shared" si="118"/>
        <v>3139929.34</v>
      </c>
      <c r="FS126" s="7">
        <f t="shared" si="118"/>
        <v>3228157.21</v>
      </c>
      <c r="FT126" s="7">
        <f t="shared" si="118"/>
        <v>1283547.07</v>
      </c>
      <c r="FU126" s="7">
        <f t="shared" si="118"/>
        <v>9323166.8699999992</v>
      </c>
      <c r="FV126" s="7">
        <f t="shared" si="118"/>
        <v>7871266.8700000001</v>
      </c>
      <c r="FW126" s="7">
        <f t="shared" si="118"/>
        <v>2970727.12</v>
      </c>
      <c r="FX126" s="7">
        <f t="shared" si="118"/>
        <v>1494599.27</v>
      </c>
      <c r="FY126" s="7"/>
      <c r="FZ126" s="7">
        <f>SUM(C126:FX126)</f>
        <v>8781415627.2500038</v>
      </c>
      <c r="GA126" s="92">
        <v>8768634313.9300003</v>
      </c>
      <c r="GB126" s="7">
        <f>FZ126-GA126</f>
        <v>12781313.32000351</v>
      </c>
      <c r="GC126" s="68"/>
      <c r="GD126" s="68"/>
      <c r="GE126" s="68"/>
      <c r="GF126" s="68"/>
      <c r="GG126" s="7"/>
      <c r="GH126" s="7"/>
      <c r="GI126" s="7"/>
      <c r="GJ126" s="7"/>
      <c r="GK126" s="7"/>
      <c r="GL126" s="7"/>
      <c r="GM126" s="7"/>
    </row>
    <row r="127" spans="1:204" x14ac:dyDescent="0.35">
      <c r="A127" s="7"/>
      <c r="B127" s="7" t="s">
        <v>621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GA127" s="20"/>
      <c r="GB127" s="68"/>
      <c r="GC127" s="68"/>
      <c r="GD127" s="68"/>
      <c r="GE127" s="68"/>
      <c r="GF127" s="68"/>
      <c r="GG127" s="7"/>
      <c r="GH127" s="7"/>
      <c r="GI127" s="7"/>
      <c r="GJ127" s="7"/>
      <c r="GK127" s="7"/>
      <c r="GL127" s="7"/>
      <c r="GM127" s="7"/>
    </row>
    <row r="128" spans="1:204" x14ac:dyDescent="0.35">
      <c r="A128" s="6" t="s">
        <v>598</v>
      </c>
      <c r="B128" s="7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7"/>
      <c r="GA128" s="20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</row>
    <row r="129" spans="1:256" x14ac:dyDescent="0.35">
      <c r="A129" s="7"/>
      <c r="B129" s="44" t="s">
        <v>622</v>
      </c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  <c r="FI129" s="93"/>
      <c r="FJ129" s="93"/>
      <c r="FK129" s="93"/>
      <c r="FL129" s="93"/>
      <c r="FM129" s="93"/>
      <c r="FN129" s="93"/>
      <c r="FO129" s="93"/>
      <c r="FP129" s="93"/>
      <c r="FQ129" s="93"/>
      <c r="FR129" s="93"/>
      <c r="FS129" s="93"/>
      <c r="FT129" s="93"/>
      <c r="FU129" s="93"/>
      <c r="FV129" s="93"/>
      <c r="FW129" s="93"/>
      <c r="FX129" s="93"/>
      <c r="FY129" s="7"/>
      <c r="FZ129" s="7"/>
      <c r="GA129" s="20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27"/>
      <c r="GO129" s="27"/>
      <c r="GP129" s="27"/>
    </row>
    <row r="130" spans="1:256" x14ac:dyDescent="0.35">
      <c r="A130" s="6" t="s">
        <v>623</v>
      </c>
      <c r="B130" s="7" t="s">
        <v>624</v>
      </c>
      <c r="C130" s="28">
        <f t="shared" ref="C130:BN130" si="119">C17</f>
        <v>2982</v>
      </c>
      <c r="D130" s="28">
        <f t="shared" si="119"/>
        <v>10498</v>
      </c>
      <c r="E130" s="28">
        <f t="shared" si="119"/>
        <v>2569</v>
      </c>
      <c r="F130" s="28">
        <f t="shared" si="119"/>
        <v>5802</v>
      </c>
      <c r="G130" s="28">
        <f t="shared" si="119"/>
        <v>463</v>
      </c>
      <c r="H130" s="28">
        <f t="shared" si="119"/>
        <v>256</v>
      </c>
      <c r="I130" s="28">
        <f t="shared" si="119"/>
        <v>4200</v>
      </c>
      <c r="J130" s="28">
        <f t="shared" si="119"/>
        <v>991</v>
      </c>
      <c r="K130" s="28">
        <f t="shared" si="119"/>
        <v>94</v>
      </c>
      <c r="L130" s="28">
        <f t="shared" si="119"/>
        <v>797</v>
      </c>
      <c r="M130" s="28">
        <f t="shared" si="119"/>
        <v>381</v>
      </c>
      <c r="N130" s="28">
        <f t="shared" si="119"/>
        <v>11225</v>
      </c>
      <c r="O130" s="28">
        <f t="shared" si="119"/>
        <v>1769</v>
      </c>
      <c r="P130" s="28">
        <f t="shared" si="119"/>
        <v>107</v>
      </c>
      <c r="Q130" s="28">
        <f t="shared" si="119"/>
        <v>19601</v>
      </c>
      <c r="R130" s="28">
        <f t="shared" si="119"/>
        <v>1107</v>
      </c>
      <c r="S130" s="28">
        <f t="shared" si="119"/>
        <v>561</v>
      </c>
      <c r="T130" s="28">
        <f t="shared" si="119"/>
        <v>48</v>
      </c>
      <c r="U130" s="28">
        <f t="shared" si="119"/>
        <v>25</v>
      </c>
      <c r="V130" s="28">
        <f t="shared" si="119"/>
        <v>113</v>
      </c>
      <c r="W130" s="28">
        <f t="shared" si="119"/>
        <v>18</v>
      </c>
      <c r="X130" s="28">
        <f t="shared" si="119"/>
        <v>14</v>
      </c>
      <c r="Y130" s="28">
        <f t="shared" si="119"/>
        <v>274</v>
      </c>
      <c r="Z130" s="28">
        <f t="shared" si="119"/>
        <v>55</v>
      </c>
      <c r="AA130" s="28">
        <f t="shared" si="119"/>
        <v>6838</v>
      </c>
      <c r="AB130" s="28">
        <f t="shared" si="119"/>
        <v>4267</v>
      </c>
      <c r="AC130" s="28">
        <f t="shared" si="119"/>
        <v>194</v>
      </c>
      <c r="AD130" s="28">
        <f t="shared" si="119"/>
        <v>346</v>
      </c>
      <c r="AE130" s="28">
        <f t="shared" si="119"/>
        <v>44</v>
      </c>
      <c r="AF130" s="28">
        <f t="shared" si="119"/>
        <v>61</v>
      </c>
      <c r="AG130" s="28">
        <f t="shared" si="119"/>
        <v>75</v>
      </c>
      <c r="AH130" s="28">
        <f t="shared" si="119"/>
        <v>322</v>
      </c>
      <c r="AI130" s="28">
        <f t="shared" si="119"/>
        <v>127</v>
      </c>
      <c r="AJ130" s="28">
        <f t="shared" si="119"/>
        <v>94</v>
      </c>
      <c r="AK130" s="28">
        <f t="shared" si="119"/>
        <v>78</v>
      </c>
      <c r="AL130" s="28">
        <f t="shared" si="119"/>
        <v>145</v>
      </c>
      <c r="AM130" s="28">
        <f t="shared" si="119"/>
        <v>129</v>
      </c>
      <c r="AN130" s="28">
        <f t="shared" si="119"/>
        <v>52</v>
      </c>
      <c r="AO130" s="28">
        <f t="shared" si="119"/>
        <v>1233</v>
      </c>
      <c r="AP130" s="28">
        <f t="shared" si="119"/>
        <v>32301</v>
      </c>
      <c r="AQ130" s="28">
        <f t="shared" si="119"/>
        <v>91</v>
      </c>
      <c r="AR130" s="28">
        <f t="shared" si="119"/>
        <v>6495</v>
      </c>
      <c r="AS130" s="28">
        <f t="shared" si="119"/>
        <v>1530</v>
      </c>
      <c r="AT130" s="28">
        <f t="shared" si="119"/>
        <v>315</v>
      </c>
      <c r="AU130" s="28">
        <f t="shared" si="119"/>
        <v>53</v>
      </c>
      <c r="AV130" s="28">
        <f t="shared" si="119"/>
        <v>104</v>
      </c>
      <c r="AW130" s="28">
        <f t="shared" si="119"/>
        <v>56</v>
      </c>
      <c r="AX130" s="28">
        <f t="shared" si="119"/>
        <v>22</v>
      </c>
      <c r="AY130" s="28">
        <f t="shared" si="119"/>
        <v>122</v>
      </c>
      <c r="AZ130" s="28">
        <f t="shared" si="119"/>
        <v>5285</v>
      </c>
      <c r="BA130" s="28">
        <f t="shared" si="119"/>
        <v>2535</v>
      </c>
      <c r="BB130" s="28">
        <f t="shared" si="119"/>
        <v>1948</v>
      </c>
      <c r="BC130" s="28">
        <f t="shared" si="119"/>
        <v>9124</v>
      </c>
      <c r="BD130" s="28">
        <f t="shared" si="119"/>
        <v>297</v>
      </c>
      <c r="BE130" s="28">
        <f t="shared" si="119"/>
        <v>209</v>
      </c>
      <c r="BF130" s="28">
        <f t="shared" si="119"/>
        <v>2456</v>
      </c>
      <c r="BG130" s="28">
        <f t="shared" si="119"/>
        <v>269</v>
      </c>
      <c r="BH130" s="28">
        <f t="shared" si="119"/>
        <v>78</v>
      </c>
      <c r="BI130" s="28">
        <f t="shared" si="119"/>
        <v>108</v>
      </c>
      <c r="BJ130" s="28">
        <f t="shared" si="119"/>
        <v>614</v>
      </c>
      <c r="BK130" s="28">
        <f t="shared" si="119"/>
        <v>4874</v>
      </c>
      <c r="BL130" s="28">
        <f t="shared" si="119"/>
        <v>12</v>
      </c>
      <c r="BM130" s="28">
        <f t="shared" si="119"/>
        <v>117</v>
      </c>
      <c r="BN130" s="28">
        <f t="shared" si="119"/>
        <v>926</v>
      </c>
      <c r="BO130" s="28">
        <f t="shared" ref="BO130:DZ130" si="120">BO17</f>
        <v>304</v>
      </c>
      <c r="BP130" s="28">
        <f t="shared" si="120"/>
        <v>43</v>
      </c>
      <c r="BQ130" s="28">
        <f t="shared" si="120"/>
        <v>1424</v>
      </c>
      <c r="BR130" s="28">
        <f t="shared" si="120"/>
        <v>1387</v>
      </c>
      <c r="BS130" s="28">
        <f t="shared" si="120"/>
        <v>507</v>
      </c>
      <c r="BT130" s="28">
        <f t="shared" si="120"/>
        <v>86</v>
      </c>
      <c r="BU130" s="28">
        <f t="shared" si="120"/>
        <v>104</v>
      </c>
      <c r="BV130" s="28">
        <f t="shared" si="120"/>
        <v>242</v>
      </c>
      <c r="BW130" s="28">
        <f t="shared" si="120"/>
        <v>438</v>
      </c>
      <c r="BX130" s="28">
        <f t="shared" si="120"/>
        <v>15</v>
      </c>
      <c r="BY130" s="28">
        <f t="shared" si="120"/>
        <v>225</v>
      </c>
      <c r="BZ130" s="28">
        <f t="shared" si="120"/>
        <v>94</v>
      </c>
      <c r="CA130" s="28">
        <f t="shared" si="120"/>
        <v>26</v>
      </c>
      <c r="CB130" s="28">
        <f t="shared" si="120"/>
        <v>12317</v>
      </c>
      <c r="CC130" s="28">
        <f t="shared" si="120"/>
        <v>85</v>
      </c>
      <c r="CD130" s="28">
        <f t="shared" si="120"/>
        <v>7</v>
      </c>
      <c r="CE130" s="28">
        <f t="shared" si="120"/>
        <v>39</v>
      </c>
      <c r="CF130" s="28">
        <f t="shared" si="120"/>
        <v>24</v>
      </c>
      <c r="CG130" s="28">
        <f t="shared" si="120"/>
        <v>29</v>
      </c>
      <c r="CH130" s="28">
        <f t="shared" si="120"/>
        <v>32</v>
      </c>
      <c r="CI130" s="28">
        <f t="shared" si="120"/>
        <v>258</v>
      </c>
      <c r="CJ130" s="28">
        <f t="shared" si="120"/>
        <v>317</v>
      </c>
      <c r="CK130" s="28">
        <f t="shared" si="120"/>
        <v>1072</v>
      </c>
      <c r="CL130" s="28">
        <f t="shared" si="120"/>
        <v>199</v>
      </c>
      <c r="CM130" s="28">
        <f t="shared" si="120"/>
        <v>162</v>
      </c>
      <c r="CN130" s="28">
        <f t="shared" si="120"/>
        <v>5977</v>
      </c>
      <c r="CO130" s="28">
        <f t="shared" si="120"/>
        <v>2899</v>
      </c>
      <c r="CP130" s="28">
        <f t="shared" si="120"/>
        <v>265</v>
      </c>
      <c r="CQ130" s="28">
        <f t="shared" si="120"/>
        <v>363</v>
      </c>
      <c r="CR130" s="28">
        <f t="shared" si="120"/>
        <v>48</v>
      </c>
      <c r="CS130" s="28">
        <f t="shared" si="120"/>
        <v>67</v>
      </c>
      <c r="CT130" s="28">
        <f t="shared" si="120"/>
        <v>62</v>
      </c>
      <c r="CU130" s="28">
        <f t="shared" si="120"/>
        <v>127</v>
      </c>
      <c r="CV130" s="28">
        <f t="shared" si="120"/>
        <v>3</v>
      </c>
      <c r="CW130" s="28">
        <f t="shared" si="120"/>
        <v>74</v>
      </c>
      <c r="CX130" s="28">
        <f t="shared" si="120"/>
        <v>144</v>
      </c>
      <c r="CY130" s="28">
        <f t="shared" si="120"/>
        <v>6</v>
      </c>
      <c r="CZ130" s="28">
        <f t="shared" si="120"/>
        <v>565</v>
      </c>
      <c r="DA130" s="28">
        <f t="shared" si="120"/>
        <v>31</v>
      </c>
      <c r="DB130" s="28">
        <f t="shared" si="120"/>
        <v>55</v>
      </c>
      <c r="DC130" s="28">
        <f t="shared" si="120"/>
        <v>26</v>
      </c>
      <c r="DD130" s="28">
        <f t="shared" si="120"/>
        <v>81</v>
      </c>
      <c r="DE130" s="28">
        <f t="shared" si="120"/>
        <v>48</v>
      </c>
      <c r="DF130" s="28">
        <f t="shared" si="120"/>
        <v>5833</v>
      </c>
      <c r="DG130" s="28">
        <f t="shared" si="120"/>
        <v>23</v>
      </c>
      <c r="DH130" s="28">
        <f t="shared" si="120"/>
        <v>633</v>
      </c>
      <c r="DI130" s="28">
        <f t="shared" si="120"/>
        <v>730</v>
      </c>
      <c r="DJ130" s="28">
        <f t="shared" si="120"/>
        <v>204</v>
      </c>
      <c r="DK130" s="28">
        <f t="shared" si="120"/>
        <v>124</v>
      </c>
      <c r="DL130" s="28">
        <f t="shared" si="120"/>
        <v>1916</v>
      </c>
      <c r="DM130" s="28">
        <f t="shared" si="120"/>
        <v>77</v>
      </c>
      <c r="DN130" s="28">
        <f t="shared" si="120"/>
        <v>544</v>
      </c>
      <c r="DO130" s="28">
        <f t="shared" si="120"/>
        <v>1175</v>
      </c>
      <c r="DP130" s="28">
        <f t="shared" si="120"/>
        <v>37</v>
      </c>
      <c r="DQ130" s="28">
        <f t="shared" si="120"/>
        <v>165</v>
      </c>
      <c r="DR130" s="28">
        <f t="shared" si="120"/>
        <v>611</v>
      </c>
      <c r="DS130" s="28">
        <f t="shared" si="120"/>
        <v>281</v>
      </c>
      <c r="DT130" s="28">
        <f t="shared" si="120"/>
        <v>83</v>
      </c>
      <c r="DU130" s="28">
        <f t="shared" si="120"/>
        <v>125</v>
      </c>
      <c r="DV130" s="28">
        <f t="shared" si="120"/>
        <v>45</v>
      </c>
      <c r="DW130" s="28">
        <f t="shared" si="120"/>
        <v>97</v>
      </c>
      <c r="DX130" s="28">
        <f t="shared" si="120"/>
        <v>33</v>
      </c>
      <c r="DY130" s="28">
        <f t="shared" si="120"/>
        <v>40</v>
      </c>
      <c r="DZ130" s="28">
        <f t="shared" si="120"/>
        <v>92</v>
      </c>
      <c r="EA130" s="28">
        <f t="shared" ref="EA130:FX130" si="121">EA17</f>
        <v>147</v>
      </c>
      <c r="EB130" s="28">
        <f t="shared" si="121"/>
        <v>201</v>
      </c>
      <c r="EC130" s="28">
        <f t="shared" si="121"/>
        <v>54</v>
      </c>
      <c r="ED130" s="28">
        <f t="shared" si="121"/>
        <v>60</v>
      </c>
      <c r="EE130" s="28">
        <f t="shared" si="121"/>
        <v>92</v>
      </c>
      <c r="EF130" s="28">
        <f t="shared" si="121"/>
        <v>606</v>
      </c>
      <c r="EG130" s="28">
        <f t="shared" si="121"/>
        <v>100</v>
      </c>
      <c r="EH130" s="28">
        <f t="shared" si="121"/>
        <v>89</v>
      </c>
      <c r="EI130" s="28">
        <f t="shared" si="121"/>
        <v>6489</v>
      </c>
      <c r="EJ130" s="28">
        <f t="shared" si="121"/>
        <v>3203</v>
      </c>
      <c r="EK130" s="28">
        <f t="shared" si="121"/>
        <v>145</v>
      </c>
      <c r="EL130" s="28">
        <f t="shared" si="121"/>
        <v>127</v>
      </c>
      <c r="EM130" s="28">
        <f t="shared" si="121"/>
        <v>106</v>
      </c>
      <c r="EN130" s="28">
        <f t="shared" si="121"/>
        <v>382</v>
      </c>
      <c r="EO130" s="28">
        <f t="shared" si="121"/>
        <v>91</v>
      </c>
      <c r="EP130" s="28">
        <f t="shared" si="121"/>
        <v>63</v>
      </c>
      <c r="EQ130" s="28">
        <f t="shared" si="121"/>
        <v>283</v>
      </c>
      <c r="ER130" s="28">
        <f t="shared" si="121"/>
        <v>46</v>
      </c>
      <c r="ES130" s="28">
        <f t="shared" si="121"/>
        <v>81</v>
      </c>
      <c r="ET130" s="28">
        <f t="shared" si="121"/>
        <v>89</v>
      </c>
      <c r="EU130" s="28">
        <f t="shared" si="121"/>
        <v>304</v>
      </c>
      <c r="EV130" s="28">
        <f t="shared" si="121"/>
        <v>24</v>
      </c>
      <c r="EW130" s="28">
        <f t="shared" si="121"/>
        <v>139</v>
      </c>
      <c r="EX130" s="28">
        <f t="shared" si="121"/>
        <v>60</v>
      </c>
      <c r="EY130" s="28">
        <f t="shared" si="121"/>
        <v>189</v>
      </c>
      <c r="EZ130" s="28">
        <f t="shared" si="121"/>
        <v>40</v>
      </c>
      <c r="FA130" s="28">
        <f t="shared" si="121"/>
        <v>781</v>
      </c>
      <c r="FB130" s="28">
        <f t="shared" si="121"/>
        <v>122</v>
      </c>
      <c r="FC130" s="28">
        <f t="shared" si="121"/>
        <v>290</v>
      </c>
      <c r="FD130" s="28">
        <f t="shared" si="121"/>
        <v>111</v>
      </c>
      <c r="FE130" s="28">
        <f t="shared" si="121"/>
        <v>32</v>
      </c>
      <c r="FF130" s="28">
        <f t="shared" si="121"/>
        <v>57</v>
      </c>
      <c r="FG130" s="28">
        <f t="shared" si="121"/>
        <v>28</v>
      </c>
      <c r="FH130" s="28">
        <f t="shared" si="121"/>
        <v>17</v>
      </c>
      <c r="FI130" s="28">
        <f t="shared" si="121"/>
        <v>503</v>
      </c>
      <c r="FJ130" s="28">
        <f t="shared" si="121"/>
        <v>482</v>
      </c>
      <c r="FK130" s="28">
        <f t="shared" si="121"/>
        <v>851</v>
      </c>
      <c r="FL130" s="28">
        <f t="shared" si="121"/>
        <v>898</v>
      </c>
      <c r="FM130" s="28">
        <f t="shared" si="121"/>
        <v>552</v>
      </c>
      <c r="FN130" s="28">
        <f t="shared" si="121"/>
        <v>9717</v>
      </c>
      <c r="FO130" s="28">
        <f t="shared" si="121"/>
        <v>362</v>
      </c>
      <c r="FP130" s="28">
        <f t="shared" si="121"/>
        <v>634</v>
      </c>
      <c r="FQ130" s="28">
        <f t="shared" si="121"/>
        <v>210</v>
      </c>
      <c r="FR130" s="28">
        <f t="shared" si="121"/>
        <v>26</v>
      </c>
      <c r="FS130" s="28">
        <f t="shared" si="121"/>
        <v>28</v>
      </c>
      <c r="FT130" s="28">
        <f t="shared" si="121"/>
        <v>19</v>
      </c>
      <c r="FU130" s="28">
        <f t="shared" si="121"/>
        <v>301</v>
      </c>
      <c r="FV130" s="28">
        <f t="shared" si="121"/>
        <v>260</v>
      </c>
      <c r="FW130" s="28">
        <f t="shared" si="121"/>
        <v>44</v>
      </c>
      <c r="FX130" s="28">
        <f t="shared" si="121"/>
        <v>22</v>
      </c>
      <c r="FY130" s="93"/>
      <c r="FZ130" s="28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x14ac:dyDescent="0.35">
      <c r="A131" s="6" t="s">
        <v>625</v>
      </c>
      <c r="B131" s="7" t="s">
        <v>626</v>
      </c>
      <c r="C131" s="28">
        <f t="shared" ref="C131:BN131" si="122">C20</f>
        <v>4058</v>
      </c>
      <c r="D131" s="28">
        <f t="shared" si="122"/>
        <v>23051</v>
      </c>
      <c r="E131" s="28">
        <f t="shared" si="122"/>
        <v>3301</v>
      </c>
      <c r="F131" s="28">
        <f t="shared" si="122"/>
        <v>14619</v>
      </c>
      <c r="G131" s="28">
        <f t="shared" si="122"/>
        <v>1126</v>
      </c>
      <c r="H131" s="28">
        <f t="shared" si="122"/>
        <v>630</v>
      </c>
      <c r="I131" s="28">
        <f t="shared" si="122"/>
        <v>5141</v>
      </c>
      <c r="J131" s="28">
        <f t="shared" si="122"/>
        <v>1248</v>
      </c>
      <c r="K131" s="28">
        <f t="shared" si="122"/>
        <v>155</v>
      </c>
      <c r="L131" s="28">
        <f t="shared" si="122"/>
        <v>1234</v>
      </c>
      <c r="M131" s="28">
        <f t="shared" si="122"/>
        <v>444</v>
      </c>
      <c r="N131" s="28">
        <f t="shared" si="122"/>
        <v>29996</v>
      </c>
      <c r="O131" s="28">
        <f t="shared" si="122"/>
        <v>7237</v>
      </c>
      <c r="P131" s="28">
        <f t="shared" si="122"/>
        <v>204</v>
      </c>
      <c r="Q131" s="28">
        <f t="shared" si="122"/>
        <v>24881</v>
      </c>
      <c r="R131" s="28">
        <f t="shared" si="122"/>
        <v>2383</v>
      </c>
      <c r="S131" s="28">
        <f t="shared" si="122"/>
        <v>1008</v>
      </c>
      <c r="T131" s="28">
        <f t="shared" si="122"/>
        <v>104</v>
      </c>
      <c r="U131" s="28">
        <f t="shared" si="122"/>
        <v>37</v>
      </c>
      <c r="V131" s="28">
        <f t="shared" si="122"/>
        <v>153</v>
      </c>
      <c r="W131" s="28">
        <f t="shared" si="122"/>
        <v>23</v>
      </c>
      <c r="X131" s="28">
        <f t="shared" si="122"/>
        <v>25</v>
      </c>
      <c r="Y131" s="28">
        <f t="shared" si="122"/>
        <v>333</v>
      </c>
      <c r="Z131" s="28">
        <f t="shared" si="122"/>
        <v>141</v>
      </c>
      <c r="AA131" s="28">
        <f t="shared" si="122"/>
        <v>18755</v>
      </c>
      <c r="AB131" s="28">
        <f t="shared" si="122"/>
        <v>15509</v>
      </c>
      <c r="AC131" s="28">
        <f t="shared" si="122"/>
        <v>533</v>
      </c>
      <c r="AD131" s="28">
        <f t="shared" si="122"/>
        <v>895</v>
      </c>
      <c r="AE131" s="28">
        <f t="shared" si="122"/>
        <v>63</v>
      </c>
      <c r="AF131" s="28">
        <f t="shared" si="122"/>
        <v>112</v>
      </c>
      <c r="AG131" s="28">
        <f t="shared" si="122"/>
        <v>361</v>
      </c>
      <c r="AH131" s="28">
        <f t="shared" si="122"/>
        <v>531</v>
      </c>
      <c r="AI131" s="28">
        <f t="shared" si="122"/>
        <v>242</v>
      </c>
      <c r="AJ131" s="28">
        <f t="shared" si="122"/>
        <v>111</v>
      </c>
      <c r="AK131" s="28">
        <f t="shared" si="122"/>
        <v>85</v>
      </c>
      <c r="AL131" s="28">
        <f t="shared" si="122"/>
        <v>174</v>
      </c>
      <c r="AM131" s="28">
        <f t="shared" si="122"/>
        <v>197</v>
      </c>
      <c r="AN131" s="28">
        <f t="shared" si="122"/>
        <v>157</v>
      </c>
      <c r="AO131" s="28">
        <f t="shared" si="122"/>
        <v>2580</v>
      </c>
      <c r="AP131" s="28">
        <f t="shared" si="122"/>
        <v>51411</v>
      </c>
      <c r="AQ131" s="28">
        <f t="shared" si="122"/>
        <v>151</v>
      </c>
      <c r="AR131" s="28">
        <f t="shared" si="122"/>
        <v>37170</v>
      </c>
      <c r="AS131" s="28">
        <f t="shared" si="122"/>
        <v>3713</v>
      </c>
      <c r="AT131" s="28">
        <f t="shared" si="122"/>
        <v>1614</v>
      </c>
      <c r="AU131" s="28">
        <f t="shared" si="122"/>
        <v>164</v>
      </c>
      <c r="AV131" s="28">
        <f t="shared" si="122"/>
        <v>174</v>
      </c>
      <c r="AW131" s="28">
        <f t="shared" si="122"/>
        <v>163</v>
      </c>
      <c r="AX131" s="28">
        <f t="shared" si="122"/>
        <v>48</v>
      </c>
      <c r="AY131" s="28">
        <f t="shared" si="122"/>
        <v>236</v>
      </c>
      <c r="AZ131" s="28">
        <f t="shared" si="122"/>
        <v>7966</v>
      </c>
      <c r="BA131" s="28">
        <f t="shared" si="122"/>
        <v>5571</v>
      </c>
      <c r="BB131" s="28">
        <f t="shared" si="122"/>
        <v>4754</v>
      </c>
      <c r="BC131" s="28">
        <f t="shared" si="122"/>
        <v>15932</v>
      </c>
      <c r="BD131" s="28">
        <f t="shared" si="122"/>
        <v>2115</v>
      </c>
      <c r="BE131" s="28">
        <f t="shared" si="122"/>
        <v>710</v>
      </c>
      <c r="BF131" s="28">
        <f t="shared" si="122"/>
        <v>15694</v>
      </c>
      <c r="BG131" s="28">
        <f t="shared" si="122"/>
        <v>583</v>
      </c>
      <c r="BH131" s="28">
        <f t="shared" si="122"/>
        <v>322</v>
      </c>
      <c r="BI131" s="28">
        <f t="shared" si="122"/>
        <v>144</v>
      </c>
      <c r="BJ131" s="28">
        <f t="shared" si="122"/>
        <v>3584</v>
      </c>
      <c r="BK131" s="28">
        <f t="shared" si="122"/>
        <v>12183</v>
      </c>
      <c r="BL131" s="28">
        <f t="shared" si="122"/>
        <v>34</v>
      </c>
      <c r="BM131" s="28">
        <f t="shared" si="122"/>
        <v>195</v>
      </c>
      <c r="BN131" s="28">
        <f t="shared" si="122"/>
        <v>1887</v>
      </c>
      <c r="BO131" s="28">
        <f t="shared" ref="BO131:DZ131" si="123">BO20</f>
        <v>752</v>
      </c>
      <c r="BP131" s="28">
        <f t="shared" si="123"/>
        <v>86</v>
      </c>
      <c r="BQ131" s="28">
        <f t="shared" si="123"/>
        <v>3379</v>
      </c>
      <c r="BR131" s="28">
        <f t="shared" si="123"/>
        <v>2724</v>
      </c>
      <c r="BS131" s="28">
        <f t="shared" si="123"/>
        <v>749</v>
      </c>
      <c r="BT131" s="28">
        <f t="shared" si="123"/>
        <v>215</v>
      </c>
      <c r="BU131" s="28">
        <f t="shared" si="123"/>
        <v>239</v>
      </c>
      <c r="BV131" s="28">
        <f t="shared" si="123"/>
        <v>740</v>
      </c>
      <c r="BW131" s="28">
        <f t="shared" si="123"/>
        <v>1239</v>
      </c>
      <c r="BX131" s="28">
        <f t="shared" si="123"/>
        <v>38</v>
      </c>
      <c r="BY131" s="28">
        <f t="shared" si="123"/>
        <v>263</v>
      </c>
      <c r="BZ131" s="28">
        <f t="shared" si="123"/>
        <v>131</v>
      </c>
      <c r="CA131" s="28">
        <f t="shared" si="123"/>
        <v>81</v>
      </c>
      <c r="CB131" s="28">
        <f t="shared" si="123"/>
        <v>43723</v>
      </c>
      <c r="CC131" s="28">
        <f t="shared" si="123"/>
        <v>130</v>
      </c>
      <c r="CD131" s="28">
        <f t="shared" si="123"/>
        <v>18</v>
      </c>
      <c r="CE131" s="28">
        <f t="shared" si="123"/>
        <v>93</v>
      </c>
      <c r="CF131" s="28">
        <f t="shared" si="123"/>
        <v>50</v>
      </c>
      <c r="CG131" s="28">
        <f t="shared" si="123"/>
        <v>122</v>
      </c>
      <c r="CH131" s="28">
        <f t="shared" si="123"/>
        <v>49</v>
      </c>
      <c r="CI131" s="28">
        <f t="shared" si="123"/>
        <v>409</v>
      </c>
      <c r="CJ131" s="28">
        <f t="shared" si="123"/>
        <v>510</v>
      </c>
      <c r="CK131" s="28">
        <f t="shared" si="123"/>
        <v>2899</v>
      </c>
      <c r="CL131" s="28">
        <f t="shared" si="123"/>
        <v>714</v>
      </c>
      <c r="CM131" s="28">
        <f t="shared" si="123"/>
        <v>382</v>
      </c>
      <c r="CN131" s="28">
        <f t="shared" si="123"/>
        <v>18647</v>
      </c>
      <c r="CO131" s="28">
        <f t="shared" si="123"/>
        <v>8717</v>
      </c>
      <c r="CP131" s="28">
        <f t="shared" si="123"/>
        <v>558</v>
      </c>
      <c r="CQ131" s="28">
        <f t="shared" si="123"/>
        <v>501</v>
      </c>
      <c r="CR131" s="28">
        <f t="shared" si="123"/>
        <v>128</v>
      </c>
      <c r="CS131" s="28">
        <f t="shared" si="123"/>
        <v>166</v>
      </c>
      <c r="CT131" s="28">
        <f t="shared" si="123"/>
        <v>77</v>
      </c>
      <c r="CU131" s="28">
        <f t="shared" si="123"/>
        <v>283</v>
      </c>
      <c r="CV131" s="28">
        <f t="shared" si="123"/>
        <v>8</v>
      </c>
      <c r="CW131" s="28">
        <f t="shared" si="123"/>
        <v>131</v>
      </c>
      <c r="CX131" s="28">
        <f t="shared" si="123"/>
        <v>285</v>
      </c>
      <c r="CY131" s="28">
        <f t="shared" si="123"/>
        <v>13</v>
      </c>
      <c r="CZ131" s="28">
        <f t="shared" si="123"/>
        <v>1158</v>
      </c>
      <c r="DA131" s="28">
        <f t="shared" si="123"/>
        <v>128</v>
      </c>
      <c r="DB131" s="28">
        <f t="shared" si="123"/>
        <v>192</v>
      </c>
      <c r="DC131" s="28">
        <f t="shared" si="123"/>
        <v>121</v>
      </c>
      <c r="DD131" s="28">
        <f t="shared" si="123"/>
        <v>131</v>
      </c>
      <c r="DE131" s="28">
        <f t="shared" si="123"/>
        <v>147</v>
      </c>
      <c r="DF131" s="28">
        <f t="shared" si="123"/>
        <v>12484</v>
      </c>
      <c r="DG131" s="28">
        <f t="shared" si="123"/>
        <v>60</v>
      </c>
      <c r="DH131" s="28">
        <f t="shared" si="123"/>
        <v>1095</v>
      </c>
      <c r="DI131" s="28">
        <f t="shared" si="123"/>
        <v>1497</v>
      </c>
      <c r="DJ131" s="28">
        <f t="shared" si="123"/>
        <v>375</v>
      </c>
      <c r="DK131" s="28">
        <f t="shared" si="123"/>
        <v>298</v>
      </c>
      <c r="DL131" s="28">
        <f t="shared" si="123"/>
        <v>3388</v>
      </c>
      <c r="DM131" s="28">
        <f t="shared" si="123"/>
        <v>154</v>
      </c>
      <c r="DN131" s="28">
        <f t="shared" si="123"/>
        <v>820</v>
      </c>
      <c r="DO131" s="28">
        <f t="shared" si="123"/>
        <v>2053</v>
      </c>
      <c r="DP131" s="28">
        <f t="shared" si="123"/>
        <v>123</v>
      </c>
      <c r="DQ131" s="28">
        <f t="shared" si="123"/>
        <v>545</v>
      </c>
      <c r="DR131" s="28">
        <f t="shared" si="123"/>
        <v>788</v>
      </c>
      <c r="DS131" s="28">
        <f t="shared" si="123"/>
        <v>365</v>
      </c>
      <c r="DT131" s="28">
        <f t="shared" si="123"/>
        <v>96</v>
      </c>
      <c r="DU131" s="28">
        <f t="shared" si="123"/>
        <v>217</v>
      </c>
      <c r="DV131" s="28">
        <f t="shared" si="123"/>
        <v>125</v>
      </c>
      <c r="DW131" s="28">
        <f t="shared" si="123"/>
        <v>183</v>
      </c>
      <c r="DX131" s="28">
        <f t="shared" si="123"/>
        <v>111</v>
      </c>
      <c r="DY131" s="28">
        <f t="shared" si="123"/>
        <v>174</v>
      </c>
      <c r="DZ131" s="28">
        <f t="shared" si="123"/>
        <v>404</v>
      </c>
      <c r="EA131" s="28">
        <f t="shared" ref="EA131:FX131" si="124">EA20</f>
        <v>336</v>
      </c>
      <c r="EB131" s="28">
        <f t="shared" si="124"/>
        <v>319</v>
      </c>
      <c r="EC131" s="28">
        <f t="shared" si="124"/>
        <v>151</v>
      </c>
      <c r="ED131" s="28">
        <f t="shared" si="124"/>
        <v>903</v>
      </c>
      <c r="EE131" s="28">
        <f t="shared" si="124"/>
        <v>129</v>
      </c>
      <c r="EF131" s="28">
        <f t="shared" si="124"/>
        <v>794</v>
      </c>
      <c r="EG131" s="28">
        <f t="shared" si="124"/>
        <v>155</v>
      </c>
      <c r="EH131" s="28">
        <f t="shared" si="124"/>
        <v>175</v>
      </c>
      <c r="EI131" s="28">
        <f t="shared" si="124"/>
        <v>8026</v>
      </c>
      <c r="EJ131" s="28">
        <f t="shared" si="124"/>
        <v>6128</v>
      </c>
      <c r="EK131" s="28">
        <f t="shared" si="124"/>
        <v>387</v>
      </c>
      <c r="EL131" s="28">
        <f t="shared" si="124"/>
        <v>263</v>
      </c>
      <c r="EM131" s="28">
        <f t="shared" si="124"/>
        <v>220</v>
      </c>
      <c r="EN131" s="28">
        <f t="shared" si="124"/>
        <v>517</v>
      </c>
      <c r="EO131" s="28">
        <f t="shared" si="124"/>
        <v>189</v>
      </c>
      <c r="EP131" s="28">
        <f t="shared" si="124"/>
        <v>268</v>
      </c>
      <c r="EQ131" s="28">
        <f t="shared" si="124"/>
        <v>1515</v>
      </c>
      <c r="ER131" s="28">
        <f t="shared" si="124"/>
        <v>180</v>
      </c>
      <c r="ES131" s="28">
        <f t="shared" si="124"/>
        <v>142</v>
      </c>
      <c r="ET131" s="28">
        <f t="shared" si="124"/>
        <v>120</v>
      </c>
      <c r="EU131" s="28">
        <f t="shared" si="124"/>
        <v>339</v>
      </c>
      <c r="EV131" s="28">
        <f t="shared" si="124"/>
        <v>45</v>
      </c>
      <c r="EW131" s="28">
        <f t="shared" si="124"/>
        <v>452</v>
      </c>
      <c r="EX131" s="28">
        <f t="shared" si="124"/>
        <v>113</v>
      </c>
      <c r="EY131" s="28">
        <f t="shared" si="124"/>
        <v>319</v>
      </c>
      <c r="EZ131" s="28">
        <f t="shared" si="124"/>
        <v>80</v>
      </c>
      <c r="FA131" s="28">
        <f t="shared" si="124"/>
        <v>1981</v>
      </c>
      <c r="FB131" s="28">
        <f t="shared" si="124"/>
        <v>153</v>
      </c>
      <c r="FC131" s="28">
        <f t="shared" si="124"/>
        <v>1038</v>
      </c>
      <c r="FD131" s="28">
        <f t="shared" si="124"/>
        <v>252</v>
      </c>
      <c r="FE131" s="28">
        <f t="shared" si="124"/>
        <v>47</v>
      </c>
      <c r="FF131" s="28">
        <f t="shared" si="124"/>
        <v>97</v>
      </c>
      <c r="FG131" s="28">
        <f t="shared" si="124"/>
        <v>65</v>
      </c>
      <c r="FH131" s="28">
        <f t="shared" si="124"/>
        <v>38</v>
      </c>
      <c r="FI131" s="28">
        <f t="shared" si="124"/>
        <v>1042</v>
      </c>
      <c r="FJ131" s="28">
        <f t="shared" si="124"/>
        <v>1294</v>
      </c>
      <c r="FK131" s="28">
        <f t="shared" si="124"/>
        <v>1534</v>
      </c>
      <c r="FL131" s="28">
        <f t="shared" si="124"/>
        <v>5283</v>
      </c>
      <c r="FM131" s="28">
        <f t="shared" si="124"/>
        <v>2359</v>
      </c>
      <c r="FN131" s="28">
        <f t="shared" si="124"/>
        <v>13965</v>
      </c>
      <c r="FO131" s="28">
        <f t="shared" si="124"/>
        <v>701</v>
      </c>
      <c r="FP131" s="28">
        <f t="shared" si="124"/>
        <v>1378</v>
      </c>
      <c r="FQ131" s="28">
        <f t="shared" si="124"/>
        <v>606</v>
      </c>
      <c r="FR131" s="28">
        <f t="shared" si="124"/>
        <v>95</v>
      </c>
      <c r="FS131" s="28">
        <f t="shared" si="124"/>
        <v>100</v>
      </c>
      <c r="FT131" s="28">
        <f t="shared" si="124"/>
        <v>32</v>
      </c>
      <c r="FU131" s="28">
        <f t="shared" si="124"/>
        <v>475</v>
      </c>
      <c r="FV131" s="28">
        <f t="shared" si="124"/>
        <v>417</v>
      </c>
      <c r="FW131" s="28">
        <f t="shared" si="124"/>
        <v>70</v>
      </c>
      <c r="FX131" s="28">
        <f t="shared" si="124"/>
        <v>48</v>
      </c>
      <c r="FY131" s="51"/>
      <c r="FZ131" s="28"/>
      <c r="GA131" s="33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</row>
    <row r="132" spans="1:256" x14ac:dyDescent="0.35">
      <c r="A132" s="6" t="s">
        <v>627</v>
      </c>
      <c r="B132" s="7" t="s">
        <v>628</v>
      </c>
      <c r="C132" s="94">
        <f t="shared" ref="C132:BN132" si="125">ROUND(C130/C131,4)</f>
        <v>0.73480000000000001</v>
      </c>
      <c r="D132" s="94">
        <f t="shared" si="125"/>
        <v>0.45540000000000003</v>
      </c>
      <c r="E132" s="94">
        <f t="shared" si="125"/>
        <v>0.7782</v>
      </c>
      <c r="F132" s="94">
        <f t="shared" si="125"/>
        <v>0.39689999999999998</v>
      </c>
      <c r="G132" s="94">
        <f t="shared" si="125"/>
        <v>0.41120000000000001</v>
      </c>
      <c r="H132" s="94">
        <f t="shared" si="125"/>
        <v>0.40629999999999999</v>
      </c>
      <c r="I132" s="94">
        <f t="shared" si="125"/>
        <v>0.81699999999999995</v>
      </c>
      <c r="J132" s="94">
        <f t="shared" si="125"/>
        <v>0.79410000000000003</v>
      </c>
      <c r="K132" s="94">
        <f t="shared" si="125"/>
        <v>0.60650000000000004</v>
      </c>
      <c r="L132" s="94">
        <f t="shared" si="125"/>
        <v>0.64590000000000003</v>
      </c>
      <c r="M132" s="94">
        <f t="shared" si="125"/>
        <v>0.85809999999999997</v>
      </c>
      <c r="N132" s="94">
        <f t="shared" si="125"/>
        <v>0.37419999999999998</v>
      </c>
      <c r="O132" s="94">
        <f t="shared" si="125"/>
        <v>0.24440000000000001</v>
      </c>
      <c r="P132" s="94">
        <f t="shared" si="125"/>
        <v>0.52449999999999997</v>
      </c>
      <c r="Q132" s="94">
        <f t="shared" si="125"/>
        <v>0.78779999999999994</v>
      </c>
      <c r="R132" s="94">
        <f t="shared" si="125"/>
        <v>0.46450000000000002</v>
      </c>
      <c r="S132" s="94">
        <f t="shared" si="125"/>
        <v>0.55649999999999999</v>
      </c>
      <c r="T132" s="94">
        <f t="shared" si="125"/>
        <v>0.46150000000000002</v>
      </c>
      <c r="U132" s="94">
        <f t="shared" si="125"/>
        <v>0.67569999999999997</v>
      </c>
      <c r="V132" s="94">
        <f t="shared" si="125"/>
        <v>0.73860000000000003</v>
      </c>
      <c r="W132" s="94">
        <f t="shared" si="125"/>
        <v>0.78259999999999996</v>
      </c>
      <c r="X132" s="94">
        <f t="shared" si="125"/>
        <v>0.56000000000000005</v>
      </c>
      <c r="Y132" s="94">
        <f t="shared" si="125"/>
        <v>0.82279999999999998</v>
      </c>
      <c r="Z132" s="94">
        <f t="shared" si="125"/>
        <v>0.3901</v>
      </c>
      <c r="AA132" s="94">
        <f t="shared" si="125"/>
        <v>0.36459999999999998</v>
      </c>
      <c r="AB132" s="94">
        <f t="shared" si="125"/>
        <v>0.27510000000000001</v>
      </c>
      <c r="AC132" s="94">
        <f t="shared" si="125"/>
        <v>0.36399999999999999</v>
      </c>
      <c r="AD132" s="94">
        <f t="shared" si="125"/>
        <v>0.3866</v>
      </c>
      <c r="AE132" s="94">
        <f t="shared" si="125"/>
        <v>0.69840000000000002</v>
      </c>
      <c r="AF132" s="94">
        <f t="shared" si="125"/>
        <v>0.54459999999999997</v>
      </c>
      <c r="AG132" s="94">
        <f t="shared" si="125"/>
        <v>0.20780000000000001</v>
      </c>
      <c r="AH132" s="94">
        <f t="shared" si="125"/>
        <v>0.60640000000000005</v>
      </c>
      <c r="AI132" s="94">
        <f t="shared" si="125"/>
        <v>0.52480000000000004</v>
      </c>
      <c r="AJ132" s="94">
        <f t="shared" si="125"/>
        <v>0.8468</v>
      </c>
      <c r="AK132" s="94">
        <f t="shared" si="125"/>
        <v>0.91759999999999997</v>
      </c>
      <c r="AL132" s="94">
        <f t="shared" si="125"/>
        <v>0.83330000000000004</v>
      </c>
      <c r="AM132" s="94">
        <f t="shared" si="125"/>
        <v>0.65480000000000005</v>
      </c>
      <c r="AN132" s="94">
        <f t="shared" si="125"/>
        <v>0.33119999999999999</v>
      </c>
      <c r="AO132" s="94">
        <f t="shared" si="125"/>
        <v>0.47789999999999999</v>
      </c>
      <c r="AP132" s="94">
        <f t="shared" si="125"/>
        <v>0.62829999999999997</v>
      </c>
      <c r="AQ132" s="94">
        <f t="shared" si="125"/>
        <v>0.60260000000000002</v>
      </c>
      <c r="AR132" s="94">
        <f t="shared" si="125"/>
        <v>0.17469999999999999</v>
      </c>
      <c r="AS132" s="94">
        <f t="shared" si="125"/>
        <v>0.41210000000000002</v>
      </c>
      <c r="AT132" s="94">
        <f t="shared" si="125"/>
        <v>0.19520000000000001</v>
      </c>
      <c r="AU132" s="94">
        <f t="shared" si="125"/>
        <v>0.32319999999999999</v>
      </c>
      <c r="AV132" s="94">
        <f t="shared" si="125"/>
        <v>0.59770000000000001</v>
      </c>
      <c r="AW132" s="94">
        <f t="shared" si="125"/>
        <v>0.34360000000000002</v>
      </c>
      <c r="AX132" s="94">
        <f t="shared" si="125"/>
        <v>0.45829999999999999</v>
      </c>
      <c r="AY132" s="94">
        <f t="shared" si="125"/>
        <v>0.51690000000000003</v>
      </c>
      <c r="AZ132" s="94">
        <f t="shared" si="125"/>
        <v>0.66339999999999999</v>
      </c>
      <c r="BA132" s="94">
        <f t="shared" si="125"/>
        <v>0.45500000000000002</v>
      </c>
      <c r="BB132" s="94">
        <f t="shared" si="125"/>
        <v>0.4098</v>
      </c>
      <c r="BC132" s="94">
        <f t="shared" si="125"/>
        <v>0.57269999999999999</v>
      </c>
      <c r="BD132" s="94">
        <f t="shared" si="125"/>
        <v>0.1404</v>
      </c>
      <c r="BE132" s="94">
        <f t="shared" si="125"/>
        <v>0.2944</v>
      </c>
      <c r="BF132" s="94">
        <f t="shared" si="125"/>
        <v>0.1565</v>
      </c>
      <c r="BG132" s="94">
        <f t="shared" si="125"/>
        <v>0.46139999999999998</v>
      </c>
      <c r="BH132" s="94">
        <f t="shared" si="125"/>
        <v>0.2422</v>
      </c>
      <c r="BI132" s="94">
        <f t="shared" si="125"/>
        <v>0.75</v>
      </c>
      <c r="BJ132" s="94">
        <f t="shared" si="125"/>
        <v>0.17130000000000001</v>
      </c>
      <c r="BK132" s="94">
        <f t="shared" si="125"/>
        <v>0.40010000000000001</v>
      </c>
      <c r="BL132" s="94">
        <f t="shared" si="125"/>
        <v>0.35289999999999999</v>
      </c>
      <c r="BM132" s="94">
        <f t="shared" si="125"/>
        <v>0.6</v>
      </c>
      <c r="BN132" s="94">
        <f t="shared" si="125"/>
        <v>0.49070000000000003</v>
      </c>
      <c r="BO132" s="94">
        <f t="shared" ref="BO132:DZ132" si="126">ROUND(BO130/BO131,4)</f>
        <v>0.40429999999999999</v>
      </c>
      <c r="BP132" s="94">
        <f t="shared" si="126"/>
        <v>0.5</v>
      </c>
      <c r="BQ132" s="94">
        <f t="shared" si="126"/>
        <v>0.4214</v>
      </c>
      <c r="BR132" s="94">
        <f t="shared" si="126"/>
        <v>0.50919999999999999</v>
      </c>
      <c r="BS132" s="94">
        <f t="shared" si="126"/>
        <v>0.67689999999999995</v>
      </c>
      <c r="BT132" s="94">
        <f t="shared" si="126"/>
        <v>0.4</v>
      </c>
      <c r="BU132" s="94">
        <f t="shared" si="126"/>
        <v>0.43509999999999999</v>
      </c>
      <c r="BV132" s="94">
        <f t="shared" si="126"/>
        <v>0.32700000000000001</v>
      </c>
      <c r="BW132" s="94">
        <f t="shared" si="126"/>
        <v>0.35349999999999998</v>
      </c>
      <c r="BX132" s="94">
        <f t="shared" si="126"/>
        <v>0.3947</v>
      </c>
      <c r="BY132" s="94">
        <f t="shared" si="126"/>
        <v>0.85550000000000004</v>
      </c>
      <c r="BZ132" s="94">
        <f t="shared" si="126"/>
        <v>0.71760000000000002</v>
      </c>
      <c r="CA132" s="94">
        <f t="shared" si="126"/>
        <v>0.32100000000000001</v>
      </c>
      <c r="CB132" s="94">
        <f t="shared" si="126"/>
        <v>0.28170000000000001</v>
      </c>
      <c r="CC132" s="94">
        <f t="shared" si="126"/>
        <v>0.65380000000000005</v>
      </c>
      <c r="CD132" s="94">
        <f t="shared" si="126"/>
        <v>0.38890000000000002</v>
      </c>
      <c r="CE132" s="94">
        <f t="shared" si="126"/>
        <v>0.4194</v>
      </c>
      <c r="CF132" s="94">
        <f t="shared" si="126"/>
        <v>0.48</v>
      </c>
      <c r="CG132" s="94">
        <f t="shared" si="126"/>
        <v>0.23769999999999999</v>
      </c>
      <c r="CH132" s="94">
        <f t="shared" si="126"/>
        <v>0.65310000000000001</v>
      </c>
      <c r="CI132" s="94">
        <f t="shared" si="126"/>
        <v>0.63080000000000003</v>
      </c>
      <c r="CJ132" s="94">
        <f t="shared" si="126"/>
        <v>0.62160000000000004</v>
      </c>
      <c r="CK132" s="94">
        <f t="shared" si="126"/>
        <v>0.36980000000000002</v>
      </c>
      <c r="CL132" s="94">
        <f t="shared" si="126"/>
        <v>0.2787</v>
      </c>
      <c r="CM132" s="94">
        <f t="shared" si="126"/>
        <v>0.42409999999999998</v>
      </c>
      <c r="CN132" s="94">
        <f t="shared" si="126"/>
        <v>0.32050000000000001</v>
      </c>
      <c r="CO132" s="94">
        <f t="shared" si="126"/>
        <v>0.33260000000000001</v>
      </c>
      <c r="CP132" s="94">
        <f t="shared" si="126"/>
        <v>0.47489999999999999</v>
      </c>
      <c r="CQ132" s="94">
        <f t="shared" si="126"/>
        <v>0.72460000000000002</v>
      </c>
      <c r="CR132" s="94">
        <f t="shared" si="126"/>
        <v>0.375</v>
      </c>
      <c r="CS132" s="94">
        <f t="shared" si="126"/>
        <v>0.40360000000000001</v>
      </c>
      <c r="CT132" s="94">
        <f t="shared" si="126"/>
        <v>0.80520000000000003</v>
      </c>
      <c r="CU132" s="94">
        <f t="shared" si="126"/>
        <v>0.44879999999999998</v>
      </c>
      <c r="CV132" s="94">
        <f t="shared" si="126"/>
        <v>0.375</v>
      </c>
      <c r="CW132" s="94">
        <f t="shared" si="126"/>
        <v>0.56489999999999996</v>
      </c>
      <c r="CX132" s="94">
        <f t="shared" si="126"/>
        <v>0.50529999999999997</v>
      </c>
      <c r="CY132" s="94">
        <f t="shared" si="126"/>
        <v>0.46150000000000002</v>
      </c>
      <c r="CZ132" s="94">
        <f t="shared" si="126"/>
        <v>0.4879</v>
      </c>
      <c r="DA132" s="94">
        <f t="shared" si="126"/>
        <v>0.2422</v>
      </c>
      <c r="DB132" s="94">
        <f t="shared" si="126"/>
        <v>0.28649999999999998</v>
      </c>
      <c r="DC132" s="94">
        <f t="shared" si="126"/>
        <v>0.21490000000000001</v>
      </c>
      <c r="DD132" s="94">
        <f t="shared" si="126"/>
        <v>0.61829999999999996</v>
      </c>
      <c r="DE132" s="94">
        <f t="shared" si="126"/>
        <v>0.32650000000000001</v>
      </c>
      <c r="DF132" s="94">
        <f t="shared" si="126"/>
        <v>0.4672</v>
      </c>
      <c r="DG132" s="94">
        <f t="shared" si="126"/>
        <v>0.38329999999999997</v>
      </c>
      <c r="DH132" s="94">
        <f t="shared" si="126"/>
        <v>0.57809999999999995</v>
      </c>
      <c r="DI132" s="94">
        <f t="shared" si="126"/>
        <v>0.48759999999999998</v>
      </c>
      <c r="DJ132" s="94">
        <f t="shared" si="126"/>
        <v>0.54400000000000004</v>
      </c>
      <c r="DK132" s="94">
        <f t="shared" si="126"/>
        <v>0.41610000000000003</v>
      </c>
      <c r="DL132" s="94">
        <f t="shared" si="126"/>
        <v>0.5655</v>
      </c>
      <c r="DM132" s="94">
        <f t="shared" si="126"/>
        <v>0.5</v>
      </c>
      <c r="DN132" s="94">
        <f t="shared" si="126"/>
        <v>0.66339999999999999</v>
      </c>
      <c r="DO132" s="94">
        <f t="shared" si="126"/>
        <v>0.57230000000000003</v>
      </c>
      <c r="DP132" s="94">
        <f t="shared" si="126"/>
        <v>0.30080000000000001</v>
      </c>
      <c r="DQ132" s="94">
        <f t="shared" si="126"/>
        <v>0.30280000000000001</v>
      </c>
      <c r="DR132" s="94">
        <f t="shared" si="126"/>
        <v>0.77539999999999998</v>
      </c>
      <c r="DS132" s="94">
        <f t="shared" si="126"/>
        <v>0.76990000000000003</v>
      </c>
      <c r="DT132" s="94">
        <f t="shared" si="126"/>
        <v>0.86460000000000004</v>
      </c>
      <c r="DU132" s="94">
        <f t="shared" si="126"/>
        <v>0.57599999999999996</v>
      </c>
      <c r="DV132" s="94">
        <f t="shared" si="126"/>
        <v>0.36</v>
      </c>
      <c r="DW132" s="94">
        <f t="shared" si="126"/>
        <v>0.53010000000000002</v>
      </c>
      <c r="DX132" s="94">
        <f t="shared" si="126"/>
        <v>0.29730000000000001</v>
      </c>
      <c r="DY132" s="94">
        <f t="shared" si="126"/>
        <v>0.22989999999999999</v>
      </c>
      <c r="DZ132" s="94">
        <f t="shared" si="126"/>
        <v>0.22770000000000001</v>
      </c>
      <c r="EA132" s="94">
        <f t="shared" ref="EA132:FX132" si="127">ROUND(EA130/EA131,4)</f>
        <v>0.4375</v>
      </c>
      <c r="EB132" s="94">
        <f t="shared" si="127"/>
        <v>0.63009999999999999</v>
      </c>
      <c r="EC132" s="94">
        <f t="shared" si="127"/>
        <v>0.35759999999999997</v>
      </c>
      <c r="ED132" s="94">
        <f t="shared" si="127"/>
        <v>6.6400000000000001E-2</v>
      </c>
      <c r="EE132" s="94">
        <f t="shared" si="127"/>
        <v>0.71319999999999995</v>
      </c>
      <c r="EF132" s="94">
        <f t="shared" si="127"/>
        <v>0.76319999999999999</v>
      </c>
      <c r="EG132" s="94">
        <f t="shared" si="127"/>
        <v>0.6452</v>
      </c>
      <c r="EH132" s="94">
        <f t="shared" si="127"/>
        <v>0.50860000000000005</v>
      </c>
      <c r="EI132" s="94">
        <f t="shared" si="127"/>
        <v>0.8085</v>
      </c>
      <c r="EJ132" s="94">
        <f t="shared" si="127"/>
        <v>0.52270000000000005</v>
      </c>
      <c r="EK132" s="94">
        <f t="shared" si="127"/>
        <v>0.37469999999999998</v>
      </c>
      <c r="EL132" s="94">
        <f t="shared" si="127"/>
        <v>0.4829</v>
      </c>
      <c r="EM132" s="94">
        <f t="shared" si="127"/>
        <v>0.48180000000000001</v>
      </c>
      <c r="EN132" s="94">
        <f t="shared" si="127"/>
        <v>0.7389</v>
      </c>
      <c r="EO132" s="94">
        <f t="shared" si="127"/>
        <v>0.48149999999999998</v>
      </c>
      <c r="EP132" s="94">
        <f t="shared" si="127"/>
        <v>0.2351</v>
      </c>
      <c r="EQ132" s="94">
        <f t="shared" si="127"/>
        <v>0.18679999999999999</v>
      </c>
      <c r="ER132" s="94">
        <f t="shared" si="127"/>
        <v>0.25559999999999999</v>
      </c>
      <c r="ES132" s="94">
        <f t="shared" si="127"/>
        <v>0.57040000000000002</v>
      </c>
      <c r="ET132" s="94">
        <f t="shared" si="127"/>
        <v>0.74170000000000003</v>
      </c>
      <c r="EU132" s="94">
        <f t="shared" si="127"/>
        <v>0.89680000000000004</v>
      </c>
      <c r="EV132" s="94">
        <f t="shared" si="127"/>
        <v>0.5333</v>
      </c>
      <c r="EW132" s="94">
        <f t="shared" si="127"/>
        <v>0.3075</v>
      </c>
      <c r="EX132" s="94">
        <f t="shared" si="127"/>
        <v>0.53100000000000003</v>
      </c>
      <c r="EY132" s="94">
        <f t="shared" si="127"/>
        <v>0.59250000000000003</v>
      </c>
      <c r="EZ132" s="94">
        <f t="shared" si="127"/>
        <v>0.5</v>
      </c>
      <c r="FA132" s="94">
        <f t="shared" si="127"/>
        <v>0.39419999999999999</v>
      </c>
      <c r="FB132" s="94">
        <f t="shared" si="127"/>
        <v>0.7974</v>
      </c>
      <c r="FC132" s="94">
        <f t="shared" si="127"/>
        <v>0.27939999999999998</v>
      </c>
      <c r="FD132" s="94">
        <f t="shared" si="127"/>
        <v>0.4405</v>
      </c>
      <c r="FE132" s="94">
        <f t="shared" si="127"/>
        <v>0.68089999999999995</v>
      </c>
      <c r="FF132" s="94">
        <f t="shared" si="127"/>
        <v>0.58760000000000001</v>
      </c>
      <c r="FG132" s="94">
        <f t="shared" si="127"/>
        <v>0.43080000000000002</v>
      </c>
      <c r="FH132" s="94">
        <f t="shared" si="127"/>
        <v>0.44740000000000002</v>
      </c>
      <c r="FI132" s="94">
        <f t="shared" si="127"/>
        <v>0.48270000000000002</v>
      </c>
      <c r="FJ132" s="94">
        <f t="shared" si="127"/>
        <v>0.3725</v>
      </c>
      <c r="FK132" s="94">
        <f t="shared" si="127"/>
        <v>0.55479999999999996</v>
      </c>
      <c r="FL132" s="94">
        <f t="shared" si="127"/>
        <v>0.17</v>
      </c>
      <c r="FM132" s="94">
        <f t="shared" si="127"/>
        <v>0.23400000000000001</v>
      </c>
      <c r="FN132" s="94">
        <f t="shared" si="127"/>
        <v>0.69579999999999997</v>
      </c>
      <c r="FO132" s="94">
        <f t="shared" si="127"/>
        <v>0.51639999999999997</v>
      </c>
      <c r="FP132" s="94">
        <f t="shared" si="127"/>
        <v>0.46010000000000001</v>
      </c>
      <c r="FQ132" s="94">
        <f t="shared" si="127"/>
        <v>0.34649999999999997</v>
      </c>
      <c r="FR132" s="94">
        <f t="shared" si="127"/>
        <v>0.2737</v>
      </c>
      <c r="FS132" s="94">
        <f t="shared" si="127"/>
        <v>0.28000000000000003</v>
      </c>
      <c r="FT132" s="94">
        <f t="shared" si="127"/>
        <v>0.59379999999999999</v>
      </c>
      <c r="FU132" s="94">
        <f t="shared" si="127"/>
        <v>0.63370000000000004</v>
      </c>
      <c r="FV132" s="94">
        <f t="shared" si="127"/>
        <v>0.62350000000000005</v>
      </c>
      <c r="FW132" s="94">
        <f t="shared" si="127"/>
        <v>0.62860000000000005</v>
      </c>
      <c r="FX132" s="94">
        <f t="shared" si="127"/>
        <v>0.45829999999999999</v>
      </c>
      <c r="FY132" s="28"/>
      <c r="FZ132" s="20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35">
      <c r="A133" s="6" t="s">
        <v>629</v>
      </c>
      <c r="B133" s="7" t="s">
        <v>630</v>
      </c>
      <c r="C133" s="18">
        <f>ROUND((C132*C21),1)</f>
        <v>4821</v>
      </c>
      <c r="D133" s="18">
        <f t="shared" ref="D133:BO133" si="128">ROUND((D132*D21),1)</f>
        <v>17267.400000000001</v>
      </c>
      <c r="E133" s="18">
        <f t="shared" si="128"/>
        <v>4247.3999999999996</v>
      </c>
      <c r="F133" s="18">
        <f t="shared" si="128"/>
        <v>9539.5</v>
      </c>
      <c r="G133" s="18">
        <f t="shared" si="128"/>
        <v>702.7</v>
      </c>
      <c r="H133" s="18">
        <f t="shared" si="128"/>
        <v>442.9</v>
      </c>
      <c r="I133" s="18">
        <f t="shared" si="128"/>
        <v>6540.1</v>
      </c>
      <c r="J133" s="18">
        <f t="shared" si="128"/>
        <v>1608.1</v>
      </c>
      <c r="K133" s="18">
        <f t="shared" si="128"/>
        <v>148</v>
      </c>
      <c r="L133" s="18">
        <f t="shared" si="128"/>
        <v>1364.8</v>
      </c>
      <c r="M133" s="18">
        <f t="shared" si="128"/>
        <v>751.7</v>
      </c>
      <c r="N133" s="18">
        <f t="shared" si="128"/>
        <v>18968.2</v>
      </c>
      <c r="O133" s="18">
        <f t="shared" si="128"/>
        <v>3101.7</v>
      </c>
      <c r="P133" s="18">
        <f t="shared" si="128"/>
        <v>158.4</v>
      </c>
      <c r="Q133" s="18">
        <f t="shared" si="128"/>
        <v>31363.9</v>
      </c>
      <c r="R133" s="18">
        <f t="shared" si="128"/>
        <v>3135.4</v>
      </c>
      <c r="S133" s="18">
        <f t="shared" si="128"/>
        <v>875.9</v>
      </c>
      <c r="T133" s="18">
        <f t="shared" si="128"/>
        <v>72.900000000000006</v>
      </c>
      <c r="U133" s="18">
        <f t="shared" si="128"/>
        <v>38.5</v>
      </c>
      <c r="V133" s="18">
        <f t="shared" si="128"/>
        <v>181.7</v>
      </c>
      <c r="W133" s="18">
        <f t="shared" si="128"/>
        <v>39.9</v>
      </c>
      <c r="X133" s="18">
        <f t="shared" si="128"/>
        <v>21.8</v>
      </c>
      <c r="Y133" s="18">
        <f t="shared" si="128"/>
        <v>722.4</v>
      </c>
      <c r="Z133" s="18">
        <f t="shared" si="128"/>
        <v>90.1</v>
      </c>
      <c r="AA133" s="18">
        <f t="shared" si="128"/>
        <v>11329.9</v>
      </c>
      <c r="AB133" s="18">
        <f t="shared" si="128"/>
        <v>7462.9</v>
      </c>
      <c r="AC133" s="18">
        <f t="shared" si="128"/>
        <v>314.5</v>
      </c>
      <c r="AD133" s="18">
        <f t="shared" si="128"/>
        <v>554.79999999999995</v>
      </c>
      <c r="AE133" s="18">
        <f t="shared" si="128"/>
        <v>67.7</v>
      </c>
      <c r="AF133" s="18">
        <f t="shared" si="128"/>
        <v>89.9</v>
      </c>
      <c r="AG133" s="18">
        <f t="shared" si="128"/>
        <v>122.4</v>
      </c>
      <c r="AH133" s="18">
        <f t="shared" si="128"/>
        <v>562.1</v>
      </c>
      <c r="AI133" s="18">
        <f t="shared" si="128"/>
        <v>185.3</v>
      </c>
      <c r="AJ133" s="18">
        <f t="shared" si="128"/>
        <v>149</v>
      </c>
      <c r="AK133" s="18">
        <f t="shared" si="128"/>
        <v>146.80000000000001</v>
      </c>
      <c r="AL133" s="18">
        <f t="shared" si="128"/>
        <v>235.8</v>
      </c>
      <c r="AM133" s="18">
        <f t="shared" si="128"/>
        <v>217.4</v>
      </c>
      <c r="AN133" s="18">
        <f t="shared" si="128"/>
        <v>91.1</v>
      </c>
      <c r="AO133" s="18">
        <f t="shared" si="128"/>
        <v>2007.7</v>
      </c>
      <c r="AP133" s="18">
        <f t="shared" si="128"/>
        <v>53380.4</v>
      </c>
      <c r="AQ133" s="18">
        <f t="shared" si="128"/>
        <v>146.4</v>
      </c>
      <c r="AR133" s="18">
        <f t="shared" si="128"/>
        <v>10800.8</v>
      </c>
      <c r="AS133" s="18">
        <f t="shared" si="128"/>
        <v>2616</v>
      </c>
      <c r="AT133" s="18">
        <f t="shared" si="128"/>
        <v>495.4</v>
      </c>
      <c r="AU133" s="18">
        <f t="shared" si="128"/>
        <v>80.8</v>
      </c>
      <c r="AV133" s="18">
        <f t="shared" si="128"/>
        <v>178.7</v>
      </c>
      <c r="AW133" s="18">
        <f t="shared" si="128"/>
        <v>86.6</v>
      </c>
      <c r="AX133" s="18">
        <f t="shared" si="128"/>
        <v>33.5</v>
      </c>
      <c r="AY133" s="18">
        <f t="shared" si="128"/>
        <v>202.6</v>
      </c>
      <c r="AZ133" s="18">
        <f t="shared" si="128"/>
        <v>8095.5</v>
      </c>
      <c r="BA133" s="18">
        <f t="shared" si="128"/>
        <v>4055</v>
      </c>
      <c r="BB133" s="18">
        <f t="shared" si="128"/>
        <v>3043.2</v>
      </c>
      <c r="BC133" s="18">
        <f t="shared" si="128"/>
        <v>14469.8</v>
      </c>
      <c r="BD133" s="18">
        <f t="shared" si="128"/>
        <v>506.3</v>
      </c>
      <c r="BE133" s="18">
        <f t="shared" si="128"/>
        <v>327.7</v>
      </c>
      <c r="BF133" s="18">
        <f t="shared" si="128"/>
        <v>4093.6</v>
      </c>
      <c r="BG133" s="18">
        <f t="shared" si="128"/>
        <v>425.9</v>
      </c>
      <c r="BH133" s="18">
        <f t="shared" si="128"/>
        <v>138.80000000000001</v>
      </c>
      <c r="BI133" s="18">
        <f t="shared" si="128"/>
        <v>188.3</v>
      </c>
      <c r="BJ133" s="18">
        <f t="shared" si="128"/>
        <v>1084.3</v>
      </c>
      <c r="BK133" s="18">
        <f t="shared" si="128"/>
        <v>10414.6</v>
      </c>
      <c r="BL133" s="18">
        <f t="shared" si="128"/>
        <v>29.6</v>
      </c>
      <c r="BM133" s="18">
        <f t="shared" si="128"/>
        <v>216.6</v>
      </c>
      <c r="BN133" s="18">
        <f t="shared" si="128"/>
        <v>1508.4</v>
      </c>
      <c r="BO133" s="18">
        <f t="shared" si="128"/>
        <v>482.3</v>
      </c>
      <c r="BP133" s="18">
        <f t="shared" ref="BP133:EA133" si="129">ROUND((BP132*BP21),1)</f>
        <v>72</v>
      </c>
      <c r="BQ133" s="18">
        <f t="shared" si="129"/>
        <v>2424.3000000000002</v>
      </c>
      <c r="BR133" s="18">
        <f t="shared" si="129"/>
        <v>2229.8000000000002</v>
      </c>
      <c r="BS133" s="18">
        <f t="shared" si="129"/>
        <v>767.6</v>
      </c>
      <c r="BT133" s="18">
        <f t="shared" si="129"/>
        <v>142.4</v>
      </c>
      <c r="BU133" s="18">
        <f t="shared" si="129"/>
        <v>167.1</v>
      </c>
      <c r="BV133" s="18">
        <f t="shared" si="129"/>
        <v>408.4</v>
      </c>
      <c r="BW133" s="18">
        <f t="shared" si="129"/>
        <v>714.8</v>
      </c>
      <c r="BX133" s="18">
        <f t="shared" si="129"/>
        <v>26.4</v>
      </c>
      <c r="BY133" s="18">
        <f t="shared" si="129"/>
        <v>346.5</v>
      </c>
      <c r="BZ133" s="18">
        <f t="shared" si="129"/>
        <v>160.69999999999999</v>
      </c>
      <c r="CA133" s="18">
        <f t="shared" si="129"/>
        <v>41.7</v>
      </c>
      <c r="CB133" s="18">
        <f t="shared" si="129"/>
        <v>20661.8</v>
      </c>
      <c r="CC133" s="18">
        <f t="shared" si="129"/>
        <v>124.2</v>
      </c>
      <c r="CD133" s="18">
        <f t="shared" si="129"/>
        <v>10.5</v>
      </c>
      <c r="CE133" s="18">
        <f t="shared" si="129"/>
        <v>67.099999999999994</v>
      </c>
      <c r="CF133" s="18">
        <f t="shared" si="129"/>
        <v>44.2</v>
      </c>
      <c r="CG133" s="18">
        <f t="shared" si="129"/>
        <v>46.8</v>
      </c>
      <c r="CH133" s="18">
        <f t="shared" si="129"/>
        <v>58.8</v>
      </c>
      <c r="CI133" s="18">
        <f t="shared" si="129"/>
        <v>417.6</v>
      </c>
      <c r="CJ133" s="18">
        <f t="shared" si="129"/>
        <v>536.4</v>
      </c>
      <c r="CK133" s="18">
        <f t="shared" si="129"/>
        <v>1817.6</v>
      </c>
      <c r="CL133" s="18">
        <f t="shared" si="129"/>
        <v>327.8</v>
      </c>
      <c r="CM133" s="18">
        <f t="shared" si="129"/>
        <v>255.3</v>
      </c>
      <c r="CN133" s="18">
        <f t="shared" si="129"/>
        <v>10103.799999999999</v>
      </c>
      <c r="CO133" s="18">
        <f t="shared" si="129"/>
        <v>4727.6000000000004</v>
      </c>
      <c r="CP133" s="18">
        <f t="shared" si="129"/>
        <v>433.1</v>
      </c>
      <c r="CQ133" s="18">
        <f t="shared" si="129"/>
        <v>552.9</v>
      </c>
      <c r="CR133" s="18">
        <f t="shared" si="129"/>
        <v>75</v>
      </c>
      <c r="CS133" s="18">
        <f t="shared" si="129"/>
        <v>109.4</v>
      </c>
      <c r="CT133" s="18">
        <f t="shared" si="129"/>
        <v>92.6</v>
      </c>
      <c r="CU133" s="18">
        <f t="shared" si="129"/>
        <v>208.7</v>
      </c>
      <c r="CV133" s="18">
        <f t="shared" si="129"/>
        <v>8.3000000000000007</v>
      </c>
      <c r="CW133" s="18">
        <f t="shared" si="129"/>
        <v>114.7</v>
      </c>
      <c r="CX133" s="18">
        <f t="shared" si="129"/>
        <v>227.9</v>
      </c>
      <c r="CY133" s="18">
        <f t="shared" si="129"/>
        <v>12.5</v>
      </c>
      <c r="CZ133" s="18">
        <f t="shared" si="129"/>
        <v>866.5</v>
      </c>
      <c r="DA133" s="18">
        <f t="shared" si="129"/>
        <v>48</v>
      </c>
      <c r="DB133" s="18">
        <f t="shared" si="129"/>
        <v>90</v>
      </c>
      <c r="DC133" s="18">
        <f t="shared" si="129"/>
        <v>39.299999999999997</v>
      </c>
      <c r="DD133" s="18">
        <f t="shared" si="129"/>
        <v>105.7</v>
      </c>
      <c r="DE133" s="18">
        <f t="shared" si="129"/>
        <v>91.7</v>
      </c>
      <c r="DF133" s="18">
        <f t="shared" si="129"/>
        <v>9550</v>
      </c>
      <c r="DG133" s="18">
        <f t="shared" si="129"/>
        <v>35.299999999999997</v>
      </c>
      <c r="DH133" s="18">
        <f t="shared" si="129"/>
        <v>978.7</v>
      </c>
      <c r="DI133" s="18">
        <f t="shared" si="129"/>
        <v>1156.5999999999999</v>
      </c>
      <c r="DJ133" s="18">
        <f t="shared" si="129"/>
        <v>324.8</v>
      </c>
      <c r="DK133" s="18">
        <f t="shared" si="129"/>
        <v>197.6</v>
      </c>
      <c r="DL133" s="18">
        <f t="shared" si="129"/>
        <v>3218.3</v>
      </c>
      <c r="DM133" s="18">
        <f t="shared" si="129"/>
        <v>114.5</v>
      </c>
      <c r="DN133" s="18">
        <f t="shared" si="129"/>
        <v>838.5</v>
      </c>
      <c r="DO133" s="18">
        <f t="shared" si="129"/>
        <v>1858.3</v>
      </c>
      <c r="DP133" s="18">
        <f t="shared" si="129"/>
        <v>59.6</v>
      </c>
      <c r="DQ133" s="18">
        <f t="shared" si="129"/>
        <v>252.2</v>
      </c>
      <c r="DR133" s="18">
        <f t="shared" si="129"/>
        <v>993.3</v>
      </c>
      <c r="DS133" s="18">
        <f t="shared" si="129"/>
        <v>426.5</v>
      </c>
      <c r="DT133" s="18">
        <f t="shared" si="129"/>
        <v>151.30000000000001</v>
      </c>
      <c r="DU133" s="18">
        <f t="shared" si="129"/>
        <v>197</v>
      </c>
      <c r="DV133" s="18">
        <f t="shared" si="129"/>
        <v>72.400000000000006</v>
      </c>
      <c r="DW133" s="18">
        <f t="shared" si="129"/>
        <v>153.69999999999999</v>
      </c>
      <c r="DX133" s="18">
        <f t="shared" si="129"/>
        <v>49.4</v>
      </c>
      <c r="DY133" s="18">
        <f t="shared" si="129"/>
        <v>66</v>
      </c>
      <c r="DZ133" s="18">
        <f t="shared" si="129"/>
        <v>144.4</v>
      </c>
      <c r="EA133" s="18">
        <f t="shared" si="129"/>
        <v>217.4</v>
      </c>
      <c r="EB133" s="18">
        <f t="shared" ref="EB133:FX133" si="130">ROUND((EB132*EB21),1)</f>
        <v>321.39999999999998</v>
      </c>
      <c r="EC133" s="18">
        <f t="shared" si="130"/>
        <v>95.5</v>
      </c>
      <c r="ED133" s="18">
        <f t="shared" si="130"/>
        <v>103.3</v>
      </c>
      <c r="EE133" s="18">
        <f t="shared" si="130"/>
        <v>138.4</v>
      </c>
      <c r="EF133" s="18">
        <f t="shared" si="130"/>
        <v>971.6</v>
      </c>
      <c r="EG133" s="18">
        <f t="shared" si="130"/>
        <v>165.8</v>
      </c>
      <c r="EH133" s="18">
        <f t="shared" si="130"/>
        <v>124.6</v>
      </c>
      <c r="EI133" s="18">
        <f t="shared" si="130"/>
        <v>10901.8</v>
      </c>
      <c r="EJ133" s="18">
        <f t="shared" si="130"/>
        <v>5253.7</v>
      </c>
      <c r="EK133" s="18">
        <f t="shared" si="130"/>
        <v>240.6</v>
      </c>
      <c r="EL133" s="18">
        <f t="shared" si="130"/>
        <v>220.7</v>
      </c>
      <c r="EM133" s="18">
        <f t="shared" si="130"/>
        <v>173.4</v>
      </c>
      <c r="EN133" s="18">
        <f t="shared" si="130"/>
        <v>684.2</v>
      </c>
      <c r="EO133" s="18">
        <f t="shared" si="130"/>
        <v>141.1</v>
      </c>
      <c r="EP133" s="18">
        <f t="shared" si="130"/>
        <v>98.3</v>
      </c>
      <c r="EQ133" s="18">
        <f t="shared" si="130"/>
        <v>480.4</v>
      </c>
      <c r="ER133" s="18">
        <f t="shared" si="130"/>
        <v>76.7</v>
      </c>
      <c r="ES133" s="18">
        <f t="shared" si="130"/>
        <v>111.8</v>
      </c>
      <c r="ET133" s="18">
        <f t="shared" si="130"/>
        <v>145.4</v>
      </c>
      <c r="EU133" s="18">
        <f t="shared" si="130"/>
        <v>516.6</v>
      </c>
      <c r="EV133" s="18">
        <f t="shared" si="130"/>
        <v>38.4</v>
      </c>
      <c r="EW133" s="18">
        <f t="shared" si="130"/>
        <v>245.7</v>
      </c>
      <c r="EX133" s="18">
        <f t="shared" si="130"/>
        <v>90.3</v>
      </c>
      <c r="EY133" s="18">
        <f t="shared" si="130"/>
        <v>383.3</v>
      </c>
      <c r="EZ133" s="18">
        <f t="shared" si="130"/>
        <v>64.5</v>
      </c>
      <c r="FA133" s="18">
        <f t="shared" si="130"/>
        <v>1305.2</v>
      </c>
      <c r="FB133" s="18">
        <f t="shared" si="130"/>
        <v>214.5</v>
      </c>
      <c r="FC133" s="18">
        <f t="shared" si="130"/>
        <v>486.2</v>
      </c>
      <c r="FD133" s="18">
        <f t="shared" si="130"/>
        <v>174</v>
      </c>
      <c r="FE133" s="18">
        <f t="shared" si="130"/>
        <v>51.1</v>
      </c>
      <c r="FF133" s="18">
        <f t="shared" si="130"/>
        <v>104.6</v>
      </c>
      <c r="FG133" s="18">
        <f t="shared" si="130"/>
        <v>50.4</v>
      </c>
      <c r="FH133" s="18">
        <f t="shared" si="130"/>
        <v>31.8</v>
      </c>
      <c r="FI133" s="18">
        <f t="shared" si="130"/>
        <v>790.2</v>
      </c>
      <c r="FJ133" s="18">
        <f t="shared" si="130"/>
        <v>745</v>
      </c>
      <c r="FK133" s="18">
        <f t="shared" si="130"/>
        <v>1373.7</v>
      </c>
      <c r="FL133" s="18">
        <f t="shared" si="130"/>
        <v>1438.5</v>
      </c>
      <c r="FM133" s="18">
        <f t="shared" si="130"/>
        <v>911.9</v>
      </c>
      <c r="FN133" s="18">
        <f t="shared" si="130"/>
        <v>15657.6</v>
      </c>
      <c r="FO133" s="18">
        <f t="shared" si="130"/>
        <v>575.29999999999995</v>
      </c>
      <c r="FP133" s="18">
        <f t="shared" si="130"/>
        <v>1062.4000000000001</v>
      </c>
      <c r="FQ133" s="18">
        <f t="shared" si="130"/>
        <v>338.2</v>
      </c>
      <c r="FR133" s="18">
        <f t="shared" si="130"/>
        <v>43.8</v>
      </c>
      <c r="FS133" s="18">
        <f t="shared" si="130"/>
        <v>42.3</v>
      </c>
      <c r="FT133" s="18">
        <f t="shared" si="130"/>
        <v>31.5</v>
      </c>
      <c r="FU133" s="18">
        <f t="shared" si="130"/>
        <v>481.6</v>
      </c>
      <c r="FV133" s="18">
        <f t="shared" si="130"/>
        <v>433.3</v>
      </c>
      <c r="FW133" s="18">
        <f t="shared" si="130"/>
        <v>85.5</v>
      </c>
      <c r="FX133" s="18">
        <f t="shared" si="130"/>
        <v>29.8</v>
      </c>
      <c r="FY133" s="28"/>
      <c r="FZ133" s="20">
        <f>SUM(C133:FX133)</f>
        <v>365921.99999999977</v>
      </c>
      <c r="GA133" s="49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35">
      <c r="A134" s="6" t="s">
        <v>631</v>
      </c>
      <c r="B134" s="7" t="s">
        <v>632</v>
      </c>
      <c r="C134" s="18">
        <f t="shared" ref="C134:BN134" si="131">C18</f>
        <v>4727</v>
      </c>
      <c r="D134" s="18">
        <f t="shared" si="131"/>
        <v>16656</v>
      </c>
      <c r="E134" s="18">
        <f t="shared" si="131"/>
        <v>4218</v>
      </c>
      <c r="F134" s="18">
        <f t="shared" si="131"/>
        <v>9167</v>
      </c>
      <c r="G134" s="18">
        <f t="shared" si="131"/>
        <v>612</v>
      </c>
      <c r="H134" s="18">
        <f t="shared" si="131"/>
        <v>446</v>
      </c>
      <c r="I134" s="18">
        <f t="shared" si="131"/>
        <v>6561</v>
      </c>
      <c r="J134" s="18">
        <f t="shared" si="131"/>
        <v>1570</v>
      </c>
      <c r="K134" s="18">
        <f t="shared" si="131"/>
        <v>149</v>
      </c>
      <c r="L134" s="18">
        <f t="shared" si="131"/>
        <v>1352</v>
      </c>
      <c r="M134" s="18">
        <f t="shared" si="131"/>
        <v>753</v>
      </c>
      <c r="N134" s="18">
        <f t="shared" si="131"/>
        <v>18280</v>
      </c>
      <c r="O134" s="18">
        <f t="shared" si="131"/>
        <v>3018</v>
      </c>
      <c r="P134" s="18">
        <f t="shared" si="131"/>
        <v>150</v>
      </c>
      <c r="Q134" s="18">
        <f t="shared" si="131"/>
        <v>31178</v>
      </c>
      <c r="R134" s="18">
        <f t="shared" si="131"/>
        <v>3017</v>
      </c>
      <c r="S134" s="18">
        <f t="shared" si="131"/>
        <v>832</v>
      </c>
      <c r="T134" s="18">
        <f t="shared" si="131"/>
        <v>67</v>
      </c>
      <c r="U134" s="18">
        <f t="shared" si="131"/>
        <v>35</v>
      </c>
      <c r="V134" s="18">
        <f t="shared" si="131"/>
        <v>164</v>
      </c>
      <c r="W134" s="18">
        <f t="shared" si="131"/>
        <v>35</v>
      </c>
      <c r="X134" s="18">
        <f t="shared" si="131"/>
        <v>22</v>
      </c>
      <c r="Y134" s="18">
        <f t="shared" si="131"/>
        <v>737</v>
      </c>
      <c r="Z134" s="18">
        <f t="shared" si="131"/>
        <v>80</v>
      </c>
      <c r="AA134" s="18">
        <f t="shared" si="131"/>
        <v>10979</v>
      </c>
      <c r="AB134" s="18">
        <f t="shared" si="131"/>
        <v>7297</v>
      </c>
      <c r="AC134" s="18">
        <f t="shared" si="131"/>
        <v>318</v>
      </c>
      <c r="AD134" s="18">
        <f t="shared" si="131"/>
        <v>509</v>
      </c>
      <c r="AE134" s="18">
        <f t="shared" si="131"/>
        <v>62</v>
      </c>
      <c r="AF134" s="18">
        <f t="shared" si="131"/>
        <v>89</v>
      </c>
      <c r="AG134" s="18">
        <f t="shared" si="131"/>
        <v>118</v>
      </c>
      <c r="AH134" s="18">
        <f t="shared" si="131"/>
        <v>491</v>
      </c>
      <c r="AI134" s="18">
        <f t="shared" si="131"/>
        <v>173</v>
      </c>
      <c r="AJ134" s="18">
        <f t="shared" si="131"/>
        <v>139</v>
      </c>
      <c r="AK134" s="18">
        <f t="shared" si="131"/>
        <v>149</v>
      </c>
      <c r="AL134" s="18">
        <f t="shared" si="131"/>
        <v>229</v>
      </c>
      <c r="AM134" s="18">
        <f t="shared" si="131"/>
        <v>203</v>
      </c>
      <c r="AN134" s="18">
        <f t="shared" si="131"/>
        <v>96</v>
      </c>
      <c r="AO134" s="18">
        <f t="shared" si="131"/>
        <v>1884</v>
      </c>
      <c r="AP134" s="18">
        <f t="shared" si="131"/>
        <v>53301</v>
      </c>
      <c r="AQ134" s="18">
        <f t="shared" si="131"/>
        <v>142</v>
      </c>
      <c r="AR134" s="18">
        <f t="shared" si="131"/>
        <v>10878</v>
      </c>
      <c r="AS134" s="18">
        <f t="shared" si="131"/>
        <v>2573</v>
      </c>
      <c r="AT134" s="18">
        <f t="shared" si="131"/>
        <v>463</v>
      </c>
      <c r="AU134" s="18">
        <f t="shared" si="131"/>
        <v>80</v>
      </c>
      <c r="AV134" s="18">
        <f t="shared" si="131"/>
        <v>171</v>
      </c>
      <c r="AW134" s="18">
        <f t="shared" si="131"/>
        <v>86</v>
      </c>
      <c r="AX134" s="18">
        <f t="shared" si="131"/>
        <v>40</v>
      </c>
      <c r="AY134" s="18">
        <f t="shared" si="131"/>
        <v>197</v>
      </c>
      <c r="AZ134" s="18">
        <f t="shared" si="131"/>
        <v>7988</v>
      </c>
      <c r="BA134" s="18">
        <f t="shared" si="131"/>
        <v>3813</v>
      </c>
      <c r="BB134" s="18">
        <f t="shared" si="131"/>
        <v>2907</v>
      </c>
      <c r="BC134" s="18">
        <f t="shared" si="131"/>
        <v>14088</v>
      </c>
      <c r="BD134" s="18">
        <f t="shared" si="131"/>
        <v>464</v>
      </c>
      <c r="BE134" s="18">
        <f t="shared" si="131"/>
        <v>307</v>
      </c>
      <c r="BF134" s="18">
        <f t="shared" si="131"/>
        <v>3878</v>
      </c>
      <c r="BG134" s="18">
        <f t="shared" si="131"/>
        <v>420</v>
      </c>
      <c r="BH134" s="18">
        <f t="shared" si="131"/>
        <v>127</v>
      </c>
      <c r="BI134" s="18">
        <f t="shared" si="131"/>
        <v>170</v>
      </c>
      <c r="BJ134" s="18">
        <f t="shared" si="131"/>
        <v>1008</v>
      </c>
      <c r="BK134" s="18">
        <f t="shared" si="131"/>
        <v>12027</v>
      </c>
      <c r="BL134" s="18">
        <f t="shared" si="131"/>
        <v>16</v>
      </c>
      <c r="BM134" s="18">
        <f t="shared" si="131"/>
        <v>179</v>
      </c>
      <c r="BN134" s="18">
        <f t="shared" si="131"/>
        <v>1433</v>
      </c>
      <c r="BO134" s="18">
        <f t="shared" ref="BO134:DZ134" si="132">BO18</f>
        <v>452</v>
      </c>
      <c r="BP134" s="18">
        <f t="shared" si="132"/>
        <v>63</v>
      </c>
      <c r="BQ134" s="18">
        <f t="shared" si="132"/>
        <v>2248</v>
      </c>
      <c r="BR134" s="18">
        <f t="shared" si="132"/>
        <v>2157</v>
      </c>
      <c r="BS134" s="18">
        <f t="shared" si="132"/>
        <v>758</v>
      </c>
      <c r="BT134" s="18">
        <f t="shared" si="132"/>
        <v>136</v>
      </c>
      <c r="BU134" s="18">
        <f t="shared" si="132"/>
        <v>163</v>
      </c>
      <c r="BV134" s="18">
        <f t="shared" si="132"/>
        <v>379</v>
      </c>
      <c r="BW134" s="18">
        <f t="shared" si="132"/>
        <v>670</v>
      </c>
      <c r="BX134" s="18">
        <f t="shared" si="132"/>
        <v>26</v>
      </c>
      <c r="BY134" s="18">
        <f t="shared" si="132"/>
        <v>354</v>
      </c>
      <c r="BZ134" s="18">
        <f t="shared" si="132"/>
        <v>157</v>
      </c>
      <c r="CA134" s="18">
        <f t="shared" si="132"/>
        <v>41</v>
      </c>
      <c r="CB134" s="18">
        <f t="shared" si="132"/>
        <v>20437</v>
      </c>
      <c r="CC134" s="18">
        <f t="shared" si="132"/>
        <v>123</v>
      </c>
      <c r="CD134" s="18">
        <f t="shared" si="132"/>
        <v>11</v>
      </c>
      <c r="CE134" s="18">
        <f t="shared" si="132"/>
        <v>74</v>
      </c>
      <c r="CF134" s="18">
        <f t="shared" si="132"/>
        <v>46</v>
      </c>
      <c r="CG134" s="18">
        <f t="shared" si="132"/>
        <v>42</v>
      </c>
      <c r="CH134" s="18">
        <f t="shared" si="132"/>
        <v>57</v>
      </c>
      <c r="CI134" s="18">
        <f t="shared" si="132"/>
        <v>416</v>
      </c>
      <c r="CJ134" s="18">
        <f t="shared" si="132"/>
        <v>518</v>
      </c>
      <c r="CK134" s="18">
        <f t="shared" si="132"/>
        <v>1714</v>
      </c>
      <c r="CL134" s="18">
        <f t="shared" si="132"/>
        <v>304</v>
      </c>
      <c r="CM134" s="18">
        <f t="shared" si="132"/>
        <v>229</v>
      </c>
      <c r="CN134" s="18">
        <f t="shared" si="132"/>
        <v>9942</v>
      </c>
      <c r="CO134" s="18">
        <f t="shared" si="132"/>
        <v>4489</v>
      </c>
      <c r="CP134" s="18">
        <f t="shared" si="132"/>
        <v>409</v>
      </c>
      <c r="CQ134" s="18">
        <f t="shared" si="132"/>
        <v>519</v>
      </c>
      <c r="CR134" s="18">
        <f t="shared" si="132"/>
        <v>63</v>
      </c>
      <c r="CS134" s="18">
        <f t="shared" si="132"/>
        <v>102</v>
      </c>
      <c r="CT134" s="18">
        <f t="shared" si="132"/>
        <v>93</v>
      </c>
      <c r="CU134" s="18">
        <f t="shared" si="132"/>
        <v>191</v>
      </c>
      <c r="CV134" s="18">
        <f t="shared" si="132"/>
        <v>6</v>
      </c>
      <c r="CW134" s="18">
        <f t="shared" si="132"/>
        <v>109</v>
      </c>
      <c r="CX134" s="18">
        <f t="shared" si="132"/>
        <v>206</v>
      </c>
      <c r="CY134" s="18">
        <f t="shared" si="132"/>
        <v>14</v>
      </c>
      <c r="CZ134" s="18">
        <f t="shared" si="132"/>
        <v>782</v>
      </c>
      <c r="DA134" s="18">
        <f t="shared" si="132"/>
        <v>49</v>
      </c>
      <c r="DB134" s="18">
        <f t="shared" si="132"/>
        <v>92</v>
      </c>
      <c r="DC134" s="18">
        <f t="shared" si="132"/>
        <v>48</v>
      </c>
      <c r="DD134" s="18">
        <f t="shared" si="132"/>
        <v>107</v>
      </c>
      <c r="DE134" s="18">
        <f t="shared" si="132"/>
        <v>85</v>
      </c>
      <c r="DF134" s="18">
        <f t="shared" si="132"/>
        <v>8755</v>
      </c>
      <c r="DG134" s="18">
        <f t="shared" si="132"/>
        <v>37</v>
      </c>
      <c r="DH134" s="18">
        <f t="shared" si="132"/>
        <v>918</v>
      </c>
      <c r="DI134" s="18">
        <f t="shared" si="132"/>
        <v>1089</v>
      </c>
      <c r="DJ134" s="18">
        <f t="shared" si="132"/>
        <v>298</v>
      </c>
      <c r="DK134" s="18">
        <f t="shared" si="132"/>
        <v>178</v>
      </c>
      <c r="DL134" s="18">
        <f t="shared" si="132"/>
        <v>3108</v>
      </c>
      <c r="DM134" s="18">
        <f t="shared" si="132"/>
        <v>113</v>
      </c>
      <c r="DN134" s="18">
        <f t="shared" si="132"/>
        <v>815</v>
      </c>
      <c r="DO134" s="18">
        <f t="shared" si="132"/>
        <v>1757</v>
      </c>
      <c r="DP134" s="18">
        <f t="shared" si="132"/>
        <v>66</v>
      </c>
      <c r="DQ134" s="18">
        <f t="shared" si="132"/>
        <v>245</v>
      </c>
      <c r="DR134" s="18">
        <f t="shared" si="132"/>
        <v>978</v>
      </c>
      <c r="DS134" s="18">
        <f t="shared" si="132"/>
        <v>416</v>
      </c>
      <c r="DT134" s="18">
        <f t="shared" si="132"/>
        <v>143</v>
      </c>
      <c r="DU134" s="18">
        <f t="shared" si="132"/>
        <v>182</v>
      </c>
      <c r="DV134" s="18">
        <f t="shared" si="132"/>
        <v>68</v>
      </c>
      <c r="DW134" s="18">
        <f t="shared" si="132"/>
        <v>144</v>
      </c>
      <c r="DX134" s="18">
        <f t="shared" si="132"/>
        <v>56</v>
      </c>
      <c r="DY134" s="18">
        <f t="shared" si="132"/>
        <v>73</v>
      </c>
      <c r="DZ134" s="18">
        <f t="shared" si="132"/>
        <v>141</v>
      </c>
      <c r="EA134" s="18">
        <f t="shared" ref="EA134:FX134" si="133">EA18</f>
        <v>214</v>
      </c>
      <c r="EB134" s="18">
        <f t="shared" si="133"/>
        <v>316</v>
      </c>
      <c r="EC134" s="18">
        <f t="shared" si="133"/>
        <v>94</v>
      </c>
      <c r="ED134" s="18">
        <f t="shared" si="133"/>
        <v>89</v>
      </c>
      <c r="EE134" s="18">
        <f t="shared" si="133"/>
        <v>136</v>
      </c>
      <c r="EF134" s="18">
        <f t="shared" si="133"/>
        <v>937</v>
      </c>
      <c r="EG134" s="18">
        <f t="shared" si="133"/>
        <v>165</v>
      </c>
      <c r="EH134" s="18">
        <f t="shared" si="133"/>
        <v>118</v>
      </c>
      <c r="EI134" s="18">
        <f t="shared" si="133"/>
        <v>10556</v>
      </c>
      <c r="EJ134" s="18">
        <f t="shared" si="133"/>
        <v>5018</v>
      </c>
      <c r="EK134" s="18">
        <f t="shared" si="133"/>
        <v>245</v>
      </c>
      <c r="EL134" s="18">
        <f t="shared" si="133"/>
        <v>212</v>
      </c>
      <c r="EM134" s="18">
        <f t="shared" si="133"/>
        <v>160</v>
      </c>
      <c r="EN134" s="18">
        <f t="shared" si="133"/>
        <v>647</v>
      </c>
      <c r="EO134" s="18">
        <f t="shared" si="133"/>
        <v>137</v>
      </c>
      <c r="EP134" s="18">
        <f t="shared" si="133"/>
        <v>115</v>
      </c>
      <c r="EQ134" s="18">
        <f t="shared" si="133"/>
        <v>491</v>
      </c>
      <c r="ER134" s="18">
        <f t="shared" si="133"/>
        <v>72</v>
      </c>
      <c r="ES134" s="18">
        <f t="shared" si="133"/>
        <v>118</v>
      </c>
      <c r="ET134" s="18">
        <f t="shared" si="133"/>
        <v>150</v>
      </c>
      <c r="EU134" s="18">
        <f t="shared" si="133"/>
        <v>505</v>
      </c>
      <c r="EV134" s="18">
        <f t="shared" si="133"/>
        <v>43</v>
      </c>
      <c r="EW134" s="18">
        <f t="shared" si="133"/>
        <v>245</v>
      </c>
      <c r="EX134" s="18">
        <f t="shared" si="133"/>
        <v>77</v>
      </c>
      <c r="EY134" s="18">
        <f t="shared" si="133"/>
        <v>330</v>
      </c>
      <c r="EZ134" s="18">
        <f t="shared" si="133"/>
        <v>57</v>
      </c>
      <c r="FA134" s="18">
        <f t="shared" si="133"/>
        <v>1256</v>
      </c>
      <c r="FB134" s="18">
        <f t="shared" si="133"/>
        <v>201</v>
      </c>
      <c r="FC134" s="18">
        <f t="shared" si="133"/>
        <v>468</v>
      </c>
      <c r="FD134" s="18">
        <f t="shared" si="133"/>
        <v>157</v>
      </c>
      <c r="FE134" s="18">
        <f t="shared" si="133"/>
        <v>41</v>
      </c>
      <c r="FF134" s="18">
        <f t="shared" si="133"/>
        <v>102</v>
      </c>
      <c r="FG134" s="18">
        <f t="shared" si="133"/>
        <v>54</v>
      </c>
      <c r="FH134" s="18">
        <f t="shared" si="133"/>
        <v>33</v>
      </c>
      <c r="FI134" s="18">
        <f t="shared" si="133"/>
        <v>784</v>
      </c>
      <c r="FJ134" s="18">
        <f t="shared" si="133"/>
        <v>719</v>
      </c>
      <c r="FK134" s="18">
        <f t="shared" si="133"/>
        <v>1302</v>
      </c>
      <c r="FL134" s="18">
        <f t="shared" si="133"/>
        <v>1385</v>
      </c>
      <c r="FM134" s="18">
        <f t="shared" si="133"/>
        <v>879</v>
      </c>
      <c r="FN134" s="18">
        <f t="shared" si="133"/>
        <v>15102</v>
      </c>
      <c r="FO134" s="18">
        <f t="shared" si="133"/>
        <v>561</v>
      </c>
      <c r="FP134" s="18">
        <f t="shared" si="133"/>
        <v>1037</v>
      </c>
      <c r="FQ134" s="18">
        <f t="shared" si="133"/>
        <v>310</v>
      </c>
      <c r="FR134" s="18">
        <f t="shared" si="133"/>
        <v>45</v>
      </c>
      <c r="FS134" s="18">
        <f t="shared" si="133"/>
        <v>42</v>
      </c>
      <c r="FT134" s="18">
        <f t="shared" si="133"/>
        <v>27</v>
      </c>
      <c r="FU134" s="18">
        <f t="shared" si="133"/>
        <v>485</v>
      </c>
      <c r="FV134" s="18">
        <f t="shared" si="133"/>
        <v>417</v>
      </c>
      <c r="FW134" s="18">
        <f t="shared" si="133"/>
        <v>82</v>
      </c>
      <c r="FX134" s="18">
        <f t="shared" si="133"/>
        <v>29</v>
      </c>
      <c r="FY134" s="18"/>
      <c r="FZ134" s="86"/>
      <c r="GA134" s="7"/>
      <c r="GB134" s="28"/>
      <c r="GC134" s="28"/>
      <c r="GD134" s="28"/>
      <c r="GE134" s="28"/>
      <c r="GF134" s="28"/>
      <c r="GG134" s="7"/>
      <c r="GH134" s="28"/>
      <c r="GI134" s="28"/>
      <c r="GJ134" s="28"/>
      <c r="GK134" s="7"/>
      <c r="GL134" s="7"/>
      <c r="GM134" s="7"/>
    </row>
    <row r="135" spans="1:256" x14ac:dyDescent="0.35">
      <c r="A135" s="6" t="s">
        <v>633</v>
      </c>
      <c r="B135" s="20" t="s">
        <v>634</v>
      </c>
      <c r="C135" s="20">
        <f>MAX(C133,C134)</f>
        <v>4821</v>
      </c>
      <c r="D135" s="20">
        <f t="shared" ref="D135:BO135" si="134">MAX(D133,D134)</f>
        <v>17267.400000000001</v>
      </c>
      <c r="E135" s="20">
        <f t="shared" si="134"/>
        <v>4247.3999999999996</v>
      </c>
      <c r="F135" s="20">
        <f t="shared" si="134"/>
        <v>9539.5</v>
      </c>
      <c r="G135" s="20">
        <f t="shared" si="134"/>
        <v>702.7</v>
      </c>
      <c r="H135" s="20">
        <f t="shared" si="134"/>
        <v>446</v>
      </c>
      <c r="I135" s="20">
        <f t="shared" si="134"/>
        <v>6561</v>
      </c>
      <c r="J135" s="20">
        <f t="shared" si="134"/>
        <v>1608.1</v>
      </c>
      <c r="K135" s="20">
        <f t="shared" si="134"/>
        <v>149</v>
      </c>
      <c r="L135" s="20">
        <f t="shared" si="134"/>
        <v>1364.8</v>
      </c>
      <c r="M135" s="20">
        <f t="shared" si="134"/>
        <v>753</v>
      </c>
      <c r="N135" s="20">
        <f t="shared" si="134"/>
        <v>18968.2</v>
      </c>
      <c r="O135" s="20">
        <f t="shared" si="134"/>
        <v>3101.7</v>
      </c>
      <c r="P135" s="20">
        <f t="shared" si="134"/>
        <v>158.4</v>
      </c>
      <c r="Q135" s="20">
        <f t="shared" si="134"/>
        <v>31363.9</v>
      </c>
      <c r="R135" s="20">
        <f t="shared" si="134"/>
        <v>3135.4</v>
      </c>
      <c r="S135" s="20">
        <f t="shared" si="134"/>
        <v>875.9</v>
      </c>
      <c r="T135" s="20">
        <f t="shared" si="134"/>
        <v>72.900000000000006</v>
      </c>
      <c r="U135" s="20">
        <f t="shared" si="134"/>
        <v>38.5</v>
      </c>
      <c r="V135" s="20">
        <f t="shared" si="134"/>
        <v>181.7</v>
      </c>
      <c r="W135" s="20">
        <f t="shared" si="134"/>
        <v>39.9</v>
      </c>
      <c r="X135" s="20">
        <f t="shared" si="134"/>
        <v>22</v>
      </c>
      <c r="Y135" s="20">
        <f t="shared" si="134"/>
        <v>737</v>
      </c>
      <c r="Z135" s="20">
        <f t="shared" si="134"/>
        <v>90.1</v>
      </c>
      <c r="AA135" s="20">
        <f t="shared" si="134"/>
        <v>11329.9</v>
      </c>
      <c r="AB135" s="20">
        <f t="shared" si="134"/>
        <v>7462.9</v>
      </c>
      <c r="AC135" s="20">
        <f t="shared" si="134"/>
        <v>318</v>
      </c>
      <c r="AD135" s="20">
        <f t="shared" si="134"/>
        <v>554.79999999999995</v>
      </c>
      <c r="AE135" s="20">
        <f t="shared" si="134"/>
        <v>67.7</v>
      </c>
      <c r="AF135" s="20">
        <f t="shared" si="134"/>
        <v>89.9</v>
      </c>
      <c r="AG135" s="20">
        <f t="shared" si="134"/>
        <v>122.4</v>
      </c>
      <c r="AH135" s="20">
        <f t="shared" si="134"/>
        <v>562.1</v>
      </c>
      <c r="AI135" s="20">
        <f t="shared" si="134"/>
        <v>185.3</v>
      </c>
      <c r="AJ135" s="20">
        <f t="shared" si="134"/>
        <v>149</v>
      </c>
      <c r="AK135" s="20">
        <f t="shared" si="134"/>
        <v>149</v>
      </c>
      <c r="AL135" s="20">
        <f t="shared" si="134"/>
        <v>235.8</v>
      </c>
      <c r="AM135" s="20">
        <f t="shared" si="134"/>
        <v>217.4</v>
      </c>
      <c r="AN135" s="20">
        <f t="shared" si="134"/>
        <v>96</v>
      </c>
      <c r="AO135" s="20">
        <f t="shared" si="134"/>
        <v>2007.7</v>
      </c>
      <c r="AP135" s="20">
        <f t="shared" si="134"/>
        <v>53380.4</v>
      </c>
      <c r="AQ135" s="20">
        <f t="shared" si="134"/>
        <v>146.4</v>
      </c>
      <c r="AR135" s="20">
        <f t="shared" si="134"/>
        <v>10878</v>
      </c>
      <c r="AS135" s="20">
        <f t="shared" si="134"/>
        <v>2616</v>
      </c>
      <c r="AT135" s="20">
        <f t="shared" si="134"/>
        <v>495.4</v>
      </c>
      <c r="AU135" s="20">
        <f t="shared" si="134"/>
        <v>80.8</v>
      </c>
      <c r="AV135" s="20">
        <f t="shared" si="134"/>
        <v>178.7</v>
      </c>
      <c r="AW135" s="20">
        <f t="shared" si="134"/>
        <v>86.6</v>
      </c>
      <c r="AX135" s="20">
        <f t="shared" si="134"/>
        <v>40</v>
      </c>
      <c r="AY135" s="20">
        <f t="shared" si="134"/>
        <v>202.6</v>
      </c>
      <c r="AZ135" s="20">
        <f t="shared" si="134"/>
        <v>8095.5</v>
      </c>
      <c r="BA135" s="20">
        <f t="shared" si="134"/>
        <v>4055</v>
      </c>
      <c r="BB135" s="20">
        <f t="shared" si="134"/>
        <v>3043.2</v>
      </c>
      <c r="BC135" s="20">
        <f t="shared" si="134"/>
        <v>14469.8</v>
      </c>
      <c r="BD135" s="20">
        <f t="shared" si="134"/>
        <v>506.3</v>
      </c>
      <c r="BE135" s="20">
        <f t="shared" si="134"/>
        <v>327.7</v>
      </c>
      <c r="BF135" s="20">
        <f t="shared" si="134"/>
        <v>4093.6</v>
      </c>
      <c r="BG135" s="20">
        <f t="shared" si="134"/>
        <v>425.9</v>
      </c>
      <c r="BH135" s="20">
        <f t="shared" si="134"/>
        <v>138.80000000000001</v>
      </c>
      <c r="BI135" s="20">
        <f t="shared" si="134"/>
        <v>188.3</v>
      </c>
      <c r="BJ135" s="20">
        <f t="shared" si="134"/>
        <v>1084.3</v>
      </c>
      <c r="BK135" s="20">
        <f t="shared" si="134"/>
        <v>12027</v>
      </c>
      <c r="BL135" s="20">
        <f t="shared" si="134"/>
        <v>29.6</v>
      </c>
      <c r="BM135" s="20">
        <f t="shared" si="134"/>
        <v>216.6</v>
      </c>
      <c r="BN135" s="20">
        <f t="shared" si="134"/>
        <v>1508.4</v>
      </c>
      <c r="BO135" s="20">
        <f t="shared" si="134"/>
        <v>482.3</v>
      </c>
      <c r="BP135" s="20">
        <f t="shared" ref="BP135:EA135" si="135">MAX(BP133,BP134)</f>
        <v>72</v>
      </c>
      <c r="BQ135" s="20">
        <f t="shared" si="135"/>
        <v>2424.3000000000002</v>
      </c>
      <c r="BR135" s="20">
        <f t="shared" si="135"/>
        <v>2229.8000000000002</v>
      </c>
      <c r="BS135" s="20">
        <f t="shared" si="135"/>
        <v>767.6</v>
      </c>
      <c r="BT135" s="20">
        <f t="shared" si="135"/>
        <v>142.4</v>
      </c>
      <c r="BU135" s="20">
        <f t="shared" si="135"/>
        <v>167.1</v>
      </c>
      <c r="BV135" s="20">
        <f t="shared" si="135"/>
        <v>408.4</v>
      </c>
      <c r="BW135" s="20">
        <f t="shared" si="135"/>
        <v>714.8</v>
      </c>
      <c r="BX135" s="20">
        <f t="shared" si="135"/>
        <v>26.4</v>
      </c>
      <c r="BY135" s="20">
        <f t="shared" si="135"/>
        <v>354</v>
      </c>
      <c r="BZ135" s="20">
        <f t="shared" si="135"/>
        <v>160.69999999999999</v>
      </c>
      <c r="CA135" s="20">
        <f t="shared" si="135"/>
        <v>41.7</v>
      </c>
      <c r="CB135" s="20">
        <f t="shared" si="135"/>
        <v>20661.8</v>
      </c>
      <c r="CC135" s="20">
        <f t="shared" si="135"/>
        <v>124.2</v>
      </c>
      <c r="CD135" s="20">
        <f t="shared" si="135"/>
        <v>11</v>
      </c>
      <c r="CE135" s="20">
        <f t="shared" si="135"/>
        <v>74</v>
      </c>
      <c r="CF135" s="20">
        <f t="shared" si="135"/>
        <v>46</v>
      </c>
      <c r="CG135" s="20">
        <f t="shared" si="135"/>
        <v>46.8</v>
      </c>
      <c r="CH135" s="20">
        <f t="shared" si="135"/>
        <v>58.8</v>
      </c>
      <c r="CI135" s="20">
        <f t="shared" si="135"/>
        <v>417.6</v>
      </c>
      <c r="CJ135" s="20">
        <f t="shared" si="135"/>
        <v>536.4</v>
      </c>
      <c r="CK135" s="20">
        <f t="shared" si="135"/>
        <v>1817.6</v>
      </c>
      <c r="CL135" s="20">
        <f t="shared" si="135"/>
        <v>327.8</v>
      </c>
      <c r="CM135" s="20">
        <f t="shared" si="135"/>
        <v>255.3</v>
      </c>
      <c r="CN135" s="20">
        <f t="shared" si="135"/>
        <v>10103.799999999999</v>
      </c>
      <c r="CO135" s="20">
        <f t="shared" si="135"/>
        <v>4727.6000000000004</v>
      </c>
      <c r="CP135" s="20">
        <f t="shared" si="135"/>
        <v>433.1</v>
      </c>
      <c r="CQ135" s="20">
        <f t="shared" si="135"/>
        <v>552.9</v>
      </c>
      <c r="CR135" s="20">
        <f t="shared" si="135"/>
        <v>75</v>
      </c>
      <c r="CS135" s="20">
        <f t="shared" si="135"/>
        <v>109.4</v>
      </c>
      <c r="CT135" s="20">
        <f t="shared" si="135"/>
        <v>93</v>
      </c>
      <c r="CU135" s="20">
        <f t="shared" si="135"/>
        <v>208.7</v>
      </c>
      <c r="CV135" s="20">
        <f t="shared" si="135"/>
        <v>8.3000000000000007</v>
      </c>
      <c r="CW135" s="20">
        <f t="shared" si="135"/>
        <v>114.7</v>
      </c>
      <c r="CX135" s="20">
        <f t="shared" si="135"/>
        <v>227.9</v>
      </c>
      <c r="CY135" s="20">
        <f t="shared" si="135"/>
        <v>14</v>
      </c>
      <c r="CZ135" s="20">
        <f t="shared" si="135"/>
        <v>866.5</v>
      </c>
      <c r="DA135" s="20">
        <f t="shared" si="135"/>
        <v>49</v>
      </c>
      <c r="DB135" s="20">
        <f t="shared" si="135"/>
        <v>92</v>
      </c>
      <c r="DC135" s="20">
        <f t="shared" si="135"/>
        <v>48</v>
      </c>
      <c r="DD135" s="20">
        <f t="shared" si="135"/>
        <v>107</v>
      </c>
      <c r="DE135" s="20">
        <f t="shared" si="135"/>
        <v>91.7</v>
      </c>
      <c r="DF135" s="20">
        <f t="shared" si="135"/>
        <v>9550</v>
      </c>
      <c r="DG135" s="20">
        <f t="shared" si="135"/>
        <v>37</v>
      </c>
      <c r="DH135" s="20">
        <f t="shared" si="135"/>
        <v>978.7</v>
      </c>
      <c r="DI135" s="20">
        <f t="shared" si="135"/>
        <v>1156.5999999999999</v>
      </c>
      <c r="DJ135" s="20">
        <f t="shared" si="135"/>
        <v>324.8</v>
      </c>
      <c r="DK135" s="20">
        <f t="shared" si="135"/>
        <v>197.6</v>
      </c>
      <c r="DL135" s="20">
        <f t="shared" si="135"/>
        <v>3218.3</v>
      </c>
      <c r="DM135" s="20">
        <f t="shared" si="135"/>
        <v>114.5</v>
      </c>
      <c r="DN135" s="20">
        <f t="shared" si="135"/>
        <v>838.5</v>
      </c>
      <c r="DO135" s="20">
        <f t="shared" si="135"/>
        <v>1858.3</v>
      </c>
      <c r="DP135" s="20">
        <f t="shared" si="135"/>
        <v>66</v>
      </c>
      <c r="DQ135" s="20">
        <f t="shared" si="135"/>
        <v>252.2</v>
      </c>
      <c r="DR135" s="20">
        <f t="shared" si="135"/>
        <v>993.3</v>
      </c>
      <c r="DS135" s="20">
        <f t="shared" si="135"/>
        <v>426.5</v>
      </c>
      <c r="DT135" s="20">
        <f t="shared" si="135"/>
        <v>151.30000000000001</v>
      </c>
      <c r="DU135" s="20">
        <f t="shared" si="135"/>
        <v>197</v>
      </c>
      <c r="DV135" s="20">
        <f t="shared" si="135"/>
        <v>72.400000000000006</v>
      </c>
      <c r="DW135" s="20">
        <f t="shared" si="135"/>
        <v>153.69999999999999</v>
      </c>
      <c r="DX135" s="20">
        <f t="shared" si="135"/>
        <v>56</v>
      </c>
      <c r="DY135" s="20">
        <f t="shared" si="135"/>
        <v>73</v>
      </c>
      <c r="DZ135" s="20">
        <f t="shared" si="135"/>
        <v>144.4</v>
      </c>
      <c r="EA135" s="20">
        <f t="shared" si="135"/>
        <v>217.4</v>
      </c>
      <c r="EB135" s="20">
        <f t="shared" ref="EB135:FX135" si="136">MAX(EB133,EB134)</f>
        <v>321.39999999999998</v>
      </c>
      <c r="EC135" s="20">
        <f t="shared" si="136"/>
        <v>95.5</v>
      </c>
      <c r="ED135" s="20">
        <f t="shared" si="136"/>
        <v>103.3</v>
      </c>
      <c r="EE135" s="20">
        <f t="shared" si="136"/>
        <v>138.4</v>
      </c>
      <c r="EF135" s="20">
        <f t="shared" si="136"/>
        <v>971.6</v>
      </c>
      <c r="EG135" s="20">
        <f t="shared" si="136"/>
        <v>165.8</v>
      </c>
      <c r="EH135" s="20">
        <f t="shared" si="136"/>
        <v>124.6</v>
      </c>
      <c r="EI135" s="20">
        <f t="shared" si="136"/>
        <v>10901.8</v>
      </c>
      <c r="EJ135" s="20">
        <f t="shared" si="136"/>
        <v>5253.7</v>
      </c>
      <c r="EK135" s="20">
        <f t="shared" si="136"/>
        <v>245</v>
      </c>
      <c r="EL135" s="20">
        <f t="shared" si="136"/>
        <v>220.7</v>
      </c>
      <c r="EM135" s="20">
        <f t="shared" si="136"/>
        <v>173.4</v>
      </c>
      <c r="EN135" s="20">
        <f t="shared" si="136"/>
        <v>684.2</v>
      </c>
      <c r="EO135" s="20">
        <f t="shared" si="136"/>
        <v>141.1</v>
      </c>
      <c r="EP135" s="20">
        <f t="shared" si="136"/>
        <v>115</v>
      </c>
      <c r="EQ135" s="20">
        <f t="shared" si="136"/>
        <v>491</v>
      </c>
      <c r="ER135" s="20">
        <f t="shared" si="136"/>
        <v>76.7</v>
      </c>
      <c r="ES135" s="20">
        <f t="shared" si="136"/>
        <v>118</v>
      </c>
      <c r="ET135" s="20">
        <f t="shared" si="136"/>
        <v>150</v>
      </c>
      <c r="EU135" s="20">
        <f t="shared" si="136"/>
        <v>516.6</v>
      </c>
      <c r="EV135" s="20">
        <f t="shared" si="136"/>
        <v>43</v>
      </c>
      <c r="EW135" s="20">
        <f t="shared" si="136"/>
        <v>245.7</v>
      </c>
      <c r="EX135" s="20">
        <f t="shared" si="136"/>
        <v>90.3</v>
      </c>
      <c r="EY135" s="20">
        <f t="shared" si="136"/>
        <v>383.3</v>
      </c>
      <c r="EZ135" s="20">
        <f t="shared" si="136"/>
        <v>64.5</v>
      </c>
      <c r="FA135" s="20">
        <f t="shared" si="136"/>
        <v>1305.2</v>
      </c>
      <c r="FB135" s="20">
        <f t="shared" si="136"/>
        <v>214.5</v>
      </c>
      <c r="FC135" s="20">
        <f t="shared" si="136"/>
        <v>486.2</v>
      </c>
      <c r="FD135" s="20">
        <f t="shared" si="136"/>
        <v>174</v>
      </c>
      <c r="FE135" s="20">
        <f t="shared" si="136"/>
        <v>51.1</v>
      </c>
      <c r="FF135" s="20">
        <f t="shared" si="136"/>
        <v>104.6</v>
      </c>
      <c r="FG135" s="20">
        <f t="shared" si="136"/>
        <v>54</v>
      </c>
      <c r="FH135" s="20">
        <f t="shared" si="136"/>
        <v>33</v>
      </c>
      <c r="FI135" s="20">
        <f t="shared" si="136"/>
        <v>790.2</v>
      </c>
      <c r="FJ135" s="20">
        <f t="shared" si="136"/>
        <v>745</v>
      </c>
      <c r="FK135" s="20">
        <f t="shared" si="136"/>
        <v>1373.7</v>
      </c>
      <c r="FL135" s="20">
        <f t="shared" si="136"/>
        <v>1438.5</v>
      </c>
      <c r="FM135" s="20">
        <f t="shared" si="136"/>
        <v>911.9</v>
      </c>
      <c r="FN135" s="20">
        <f t="shared" si="136"/>
        <v>15657.6</v>
      </c>
      <c r="FO135" s="20">
        <f t="shared" si="136"/>
        <v>575.29999999999995</v>
      </c>
      <c r="FP135" s="20">
        <f t="shared" si="136"/>
        <v>1062.4000000000001</v>
      </c>
      <c r="FQ135" s="20">
        <f t="shared" si="136"/>
        <v>338.2</v>
      </c>
      <c r="FR135" s="20">
        <f t="shared" si="136"/>
        <v>45</v>
      </c>
      <c r="FS135" s="20">
        <f t="shared" si="136"/>
        <v>42.3</v>
      </c>
      <c r="FT135" s="20">
        <f t="shared" si="136"/>
        <v>31.5</v>
      </c>
      <c r="FU135" s="20">
        <f t="shared" si="136"/>
        <v>485</v>
      </c>
      <c r="FV135" s="20">
        <f t="shared" si="136"/>
        <v>433.3</v>
      </c>
      <c r="FW135" s="20">
        <f t="shared" si="136"/>
        <v>85.5</v>
      </c>
      <c r="FX135" s="20">
        <f t="shared" si="136"/>
        <v>29.8</v>
      </c>
      <c r="FY135" s="7"/>
      <c r="FZ135" s="20">
        <f>SUM(C135:FX135)</f>
        <v>367779.59999999986</v>
      </c>
      <c r="GA135" s="85">
        <v>393211.9</v>
      </c>
      <c r="GB135" s="11">
        <f>FZ135-GA135</f>
        <v>-25432.300000000163</v>
      </c>
      <c r="GC135" s="20"/>
      <c r="GD135" s="20"/>
      <c r="GE135" s="20"/>
      <c r="GF135" s="20"/>
      <c r="GG135" s="7"/>
      <c r="GH135" s="33"/>
      <c r="GI135" s="33"/>
      <c r="GJ135" s="33"/>
      <c r="GK135" s="33"/>
      <c r="GL135" s="33"/>
      <c r="GM135" s="33"/>
    </row>
    <row r="136" spans="1:256" x14ac:dyDescent="0.35">
      <c r="A136" s="6"/>
      <c r="B136" s="7" t="s">
        <v>635</v>
      </c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  <c r="DY136" s="94"/>
      <c r="DZ136" s="94"/>
      <c r="EA136" s="94"/>
      <c r="EB136" s="94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94"/>
      <c r="FW136" s="94"/>
      <c r="FX136" s="94"/>
      <c r="FY136" s="18"/>
      <c r="FZ136" s="20"/>
      <c r="GA136" s="7"/>
      <c r="GB136" s="20"/>
      <c r="GC136" s="20"/>
      <c r="GD136" s="20"/>
      <c r="GE136" s="20"/>
      <c r="GF136" s="20"/>
      <c r="GG136" s="7"/>
      <c r="GH136" s="18"/>
      <c r="GI136" s="18"/>
      <c r="GJ136" s="18"/>
      <c r="GK136" s="7"/>
      <c r="GL136" s="7"/>
      <c r="GM136" s="7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  <c r="IR136" s="95"/>
      <c r="IS136" s="95"/>
      <c r="IT136" s="95"/>
      <c r="IU136" s="95"/>
      <c r="IV136" s="95"/>
    </row>
    <row r="137" spans="1:256" x14ac:dyDescent="0.35">
      <c r="A137" s="6" t="s">
        <v>636</v>
      </c>
      <c r="B137" s="7" t="s">
        <v>637</v>
      </c>
      <c r="C137" s="33">
        <f t="shared" ref="C137:BN137" si="137">ROUND((C135/C21),4)</f>
        <v>0.73480000000000001</v>
      </c>
      <c r="D137" s="33">
        <f t="shared" si="137"/>
        <v>0.45540000000000003</v>
      </c>
      <c r="E137" s="33">
        <f t="shared" si="137"/>
        <v>0.7782</v>
      </c>
      <c r="F137" s="33">
        <f t="shared" si="137"/>
        <v>0.39689999999999998</v>
      </c>
      <c r="G137" s="33">
        <f t="shared" si="137"/>
        <v>0.41120000000000001</v>
      </c>
      <c r="H137" s="33">
        <f t="shared" si="137"/>
        <v>0.40920000000000001</v>
      </c>
      <c r="I137" s="33">
        <f t="shared" si="137"/>
        <v>0.8196</v>
      </c>
      <c r="J137" s="33">
        <f t="shared" si="137"/>
        <v>0.79410000000000003</v>
      </c>
      <c r="K137" s="33">
        <f t="shared" si="137"/>
        <v>0.61070000000000002</v>
      </c>
      <c r="L137" s="33">
        <f t="shared" si="137"/>
        <v>0.64590000000000003</v>
      </c>
      <c r="M137" s="33">
        <f t="shared" si="137"/>
        <v>0.85960000000000003</v>
      </c>
      <c r="N137" s="33">
        <f t="shared" si="137"/>
        <v>0.37419999999999998</v>
      </c>
      <c r="O137" s="33">
        <f t="shared" si="137"/>
        <v>0.24440000000000001</v>
      </c>
      <c r="P137" s="33">
        <f t="shared" si="137"/>
        <v>0.52449999999999997</v>
      </c>
      <c r="Q137" s="33">
        <f t="shared" si="137"/>
        <v>0.78779999999999994</v>
      </c>
      <c r="R137" s="33">
        <f t="shared" si="137"/>
        <v>0.46450000000000002</v>
      </c>
      <c r="S137" s="33">
        <f t="shared" si="137"/>
        <v>0.55649999999999999</v>
      </c>
      <c r="T137" s="33">
        <f t="shared" si="137"/>
        <v>0.46139999999999998</v>
      </c>
      <c r="U137" s="33">
        <f t="shared" si="137"/>
        <v>0.6754</v>
      </c>
      <c r="V137" s="33">
        <f t="shared" si="137"/>
        <v>0.73860000000000003</v>
      </c>
      <c r="W137" s="33">
        <f t="shared" si="137"/>
        <v>0.78239999999999998</v>
      </c>
      <c r="X137" s="33">
        <f t="shared" si="137"/>
        <v>0.56410000000000005</v>
      </c>
      <c r="Y137" s="33">
        <f t="shared" si="137"/>
        <v>0.83940000000000003</v>
      </c>
      <c r="Z137" s="33">
        <f t="shared" si="137"/>
        <v>0.39</v>
      </c>
      <c r="AA137" s="33">
        <f t="shared" si="137"/>
        <v>0.36459999999999998</v>
      </c>
      <c r="AB137" s="33">
        <f t="shared" si="137"/>
        <v>0.27510000000000001</v>
      </c>
      <c r="AC137" s="33">
        <f t="shared" si="137"/>
        <v>0.36809999999999998</v>
      </c>
      <c r="AD137" s="33">
        <f t="shared" si="137"/>
        <v>0.3866</v>
      </c>
      <c r="AE137" s="33">
        <f t="shared" si="137"/>
        <v>0.69789999999999996</v>
      </c>
      <c r="AF137" s="33">
        <f t="shared" si="137"/>
        <v>0.54479999999999995</v>
      </c>
      <c r="AG137" s="33">
        <f t="shared" si="137"/>
        <v>0.20780000000000001</v>
      </c>
      <c r="AH137" s="33">
        <f t="shared" si="137"/>
        <v>0.60640000000000005</v>
      </c>
      <c r="AI137" s="33">
        <f t="shared" si="137"/>
        <v>0.52490000000000003</v>
      </c>
      <c r="AJ137" s="33">
        <f t="shared" si="137"/>
        <v>0.84660000000000002</v>
      </c>
      <c r="AK137" s="33">
        <f t="shared" si="137"/>
        <v>0.93130000000000002</v>
      </c>
      <c r="AL137" s="33">
        <f t="shared" si="137"/>
        <v>0.83320000000000005</v>
      </c>
      <c r="AM137" s="33">
        <f t="shared" si="137"/>
        <v>0.65480000000000005</v>
      </c>
      <c r="AN137" s="33">
        <f t="shared" si="137"/>
        <v>0.34910000000000002</v>
      </c>
      <c r="AO137" s="33">
        <f t="shared" si="137"/>
        <v>0.47789999999999999</v>
      </c>
      <c r="AP137" s="33">
        <f t="shared" si="137"/>
        <v>0.62829999999999997</v>
      </c>
      <c r="AQ137" s="33">
        <f t="shared" si="137"/>
        <v>0.60250000000000004</v>
      </c>
      <c r="AR137" s="33">
        <f t="shared" si="137"/>
        <v>0.1759</v>
      </c>
      <c r="AS137" s="33">
        <f t="shared" si="137"/>
        <v>0.41210000000000002</v>
      </c>
      <c r="AT137" s="33">
        <f t="shared" si="137"/>
        <v>0.19520000000000001</v>
      </c>
      <c r="AU137" s="33">
        <f t="shared" si="137"/>
        <v>0.32319999999999999</v>
      </c>
      <c r="AV137" s="33">
        <f t="shared" si="137"/>
        <v>0.59770000000000001</v>
      </c>
      <c r="AW137" s="33">
        <f t="shared" si="137"/>
        <v>0.34370000000000001</v>
      </c>
      <c r="AX137" s="33">
        <f t="shared" si="137"/>
        <v>0.54790000000000005</v>
      </c>
      <c r="AY137" s="33">
        <f t="shared" si="137"/>
        <v>0.51680000000000004</v>
      </c>
      <c r="AZ137" s="33">
        <f t="shared" si="137"/>
        <v>0.66339999999999999</v>
      </c>
      <c r="BA137" s="33">
        <f t="shared" si="137"/>
        <v>0.45500000000000002</v>
      </c>
      <c r="BB137" s="33">
        <f t="shared" si="137"/>
        <v>0.4098</v>
      </c>
      <c r="BC137" s="33">
        <f t="shared" si="137"/>
        <v>0.57269999999999999</v>
      </c>
      <c r="BD137" s="33">
        <f t="shared" si="137"/>
        <v>0.1404</v>
      </c>
      <c r="BE137" s="33">
        <f t="shared" si="137"/>
        <v>0.2944</v>
      </c>
      <c r="BF137" s="33">
        <f t="shared" si="137"/>
        <v>0.1565</v>
      </c>
      <c r="BG137" s="33">
        <f t="shared" si="137"/>
        <v>0.46139999999999998</v>
      </c>
      <c r="BH137" s="33">
        <f t="shared" si="137"/>
        <v>0.2422</v>
      </c>
      <c r="BI137" s="33">
        <f t="shared" si="137"/>
        <v>0.75019999999999998</v>
      </c>
      <c r="BJ137" s="33">
        <f t="shared" si="137"/>
        <v>0.17130000000000001</v>
      </c>
      <c r="BK137" s="33">
        <f t="shared" si="137"/>
        <v>0.46200000000000002</v>
      </c>
      <c r="BL137" s="33">
        <f t="shared" si="137"/>
        <v>0.35239999999999999</v>
      </c>
      <c r="BM137" s="33">
        <f t="shared" si="137"/>
        <v>0.6</v>
      </c>
      <c r="BN137" s="33">
        <f t="shared" si="137"/>
        <v>0.49070000000000003</v>
      </c>
      <c r="BO137" s="33">
        <f t="shared" ref="BO137:DZ137" si="138">ROUND((BO135/BO21),4)</f>
        <v>0.40429999999999999</v>
      </c>
      <c r="BP137" s="33">
        <f t="shared" si="138"/>
        <v>0.5</v>
      </c>
      <c r="BQ137" s="33">
        <f t="shared" si="138"/>
        <v>0.4214</v>
      </c>
      <c r="BR137" s="33">
        <f t="shared" si="138"/>
        <v>0.50919999999999999</v>
      </c>
      <c r="BS137" s="33">
        <f t="shared" si="138"/>
        <v>0.67689999999999995</v>
      </c>
      <c r="BT137" s="33">
        <f t="shared" si="138"/>
        <v>0.4</v>
      </c>
      <c r="BU137" s="33">
        <f t="shared" si="138"/>
        <v>0.43519999999999998</v>
      </c>
      <c r="BV137" s="33">
        <f t="shared" si="138"/>
        <v>0.32700000000000001</v>
      </c>
      <c r="BW137" s="33">
        <f t="shared" si="138"/>
        <v>0.35349999999999998</v>
      </c>
      <c r="BX137" s="33">
        <f t="shared" si="138"/>
        <v>0.39400000000000002</v>
      </c>
      <c r="BY137" s="33">
        <f t="shared" si="138"/>
        <v>0.87409999999999999</v>
      </c>
      <c r="BZ137" s="33">
        <f t="shared" si="138"/>
        <v>0.71740000000000004</v>
      </c>
      <c r="CA137" s="33">
        <f t="shared" si="138"/>
        <v>0.32079999999999997</v>
      </c>
      <c r="CB137" s="33">
        <f t="shared" si="138"/>
        <v>0.28170000000000001</v>
      </c>
      <c r="CC137" s="33">
        <f t="shared" si="138"/>
        <v>0.65369999999999995</v>
      </c>
      <c r="CD137" s="33">
        <f t="shared" si="138"/>
        <v>0.40739999999999998</v>
      </c>
      <c r="CE137" s="33">
        <f t="shared" si="138"/>
        <v>0.46250000000000002</v>
      </c>
      <c r="CF137" s="33">
        <f t="shared" si="138"/>
        <v>0.5</v>
      </c>
      <c r="CG137" s="33">
        <f t="shared" si="138"/>
        <v>0.23760000000000001</v>
      </c>
      <c r="CH137" s="33">
        <f t="shared" si="138"/>
        <v>0.65329999999999999</v>
      </c>
      <c r="CI137" s="33">
        <f t="shared" si="138"/>
        <v>0.63080000000000003</v>
      </c>
      <c r="CJ137" s="33">
        <f t="shared" si="138"/>
        <v>0.62160000000000004</v>
      </c>
      <c r="CK137" s="33">
        <f t="shared" si="138"/>
        <v>0.36980000000000002</v>
      </c>
      <c r="CL137" s="33">
        <f t="shared" si="138"/>
        <v>0.2787</v>
      </c>
      <c r="CM137" s="33">
        <f t="shared" si="138"/>
        <v>0.42409999999999998</v>
      </c>
      <c r="CN137" s="33">
        <f t="shared" si="138"/>
        <v>0.32050000000000001</v>
      </c>
      <c r="CO137" s="33">
        <f t="shared" si="138"/>
        <v>0.33260000000000001</v>
      </c>
      <c r="CP137" s="33">
        <f t="shared" si="138"/>
        <v>0.47489999999999999</v>
      </c>
      <c r="CQ137" s="33">
        <f t="shared" si="138"/>
        <v>0.72460000000000002</v>
      </c>
      <c r="CR137" s="33">
        <f t="shared" si="138"/>
        <v>0.375</v>
      </c>
      <c r="CS137" s="33">
        <f t="shared" si="138"/>
        <v>0.4037</v>
      </c>
      <c r="CT137" s="33">
        <f t="shared" si="138"/>
        <v>0.80869999999999997</v>
      </c>
      <c r="CU137" s="33">
        <f t="shared" si="138"/>
        <v>0.44879999999999998</v>
      </c>
      <c r="CV137" s="33">
        <f t="shared" si="138"/>
        <v>0.37730000000000002</v>
      </c>
      <c r="CW137" s="33">
        <f t="shared" si="138"/>
        <v>0.56499999999999995</v>
      </c>
      <c r="CX137" s="33">
        <f t="shared" si="138"/>
        <v>0.50529999999999997</v>
      </c>
      <c r="CY137" s="33">
        <f t="shared" si="138"/>
        <v>0.51849999999999996</v>
      </c>
      <c r="CZ137" s="33">
        <f t="shared" si="138"/>
        <v>0.4879</v>
      </c>
      <c r="DA137" s="33">
        <f t="shared" si="138"/>
        <v>0.2475</v>
      </c>
      <c r="DB137" s="33">
        <f t="shared" si="138"/>
        <v>0.29299999999999998</v>
      </c>
      <c r="DC137" s="33">
        <f t="shared" si="138"/>
        <v>0.26229999999999998</v>
      </c>
      <c r="DD137" s="33">
        <f t="shared" si="138"/>
        <v>0.62570000000000003</v>
      </c>
      <c r="DE137" s="33">
        <f t="shared" si="138"/>
        <v>0.32629999999999998</v>
      </c>
      <c r="DF137" s="33">
        <f t="shared" si="138"/>
        <v>0.4672</v>
      </c>
      <c r="DG137" s="33">
        <f t="shared" si="138"/>
        <v>0.4022</v>
      </c>
      <c r="DH137" s="33">
        <f t="shared" si="138"/>
        <v>0.57809999999999995</v>
      </c>
      <c r="DI137" s="33">
        <f t="shared" si="138"/>
        <v>0.48759999999999998</v>
      </c>
      <c r="DJ137" s="33">
        <f t="shared" si="138"/>
        <v>0.54410000000000003</v>
      </c>
      <c r="DK137" s="33">
        <f t="shared" si="138"/>
        <v>0.41599999999999998</v>
      </c>
      <c r="DL137" s="33">
        <f t="shared" si="138"/>
        <v>0.5655</v>
      </c>
      <c r="DM137" s="33">
        <f t="shared" si="138"/>
        <v>0.5</v>
      </c>
      <c r="DN137" s="33">
        <f t="shared" si="138"/>
        <v>0.66339999999999999</v>
      </c>
      <c r="DO137" s="33">
        <f t="shared" si="138"/>
        <v>0.57230000000000003</v>
      </c>
      <c r="DP137" s="33">
        <f t="shared" si="138"/>
        <v>0.33329999999999999</v>
      </c>
      <c r="DQ137" s="33">
        <f t="shared" si="138"/>
        <v>0.30280000000000001</v>
      </c>
      <c r="DR137" s="33">
        <f t="shared" si="138"/>
        <v>0.77539999999999998</v>
      </c>
      <c r="DS137" s="33">
        <f t="shared" si="138"/>
        <v>0.76990000000000003</v>
      </c>
      <c r="DT137" s="33">
        <f t="shared" si="138"/>
        <v>0.86460000000000004</v>
      </c>
      <c r="DU137" s="33">
        <f t="shared" si="138"/>
        <v>0.57599999999999996</v>
      </c>
      <c r="DV137" s="33">
        <f t="shared" si="138"/>
        <v>0.36020000000000002</v>
      </c>
      <c r="DW137" s="33">
        <f t="shared" si="138"/>
        <v>0.53</v>
      </c>
      <c r="DX137" s="33">
        <f t="shared" si="138"/>
        <v>0.33729999999999999</v>
      </c>
      <c r="DY137" s="33">
        <f t="shared" si="138"/>
        <v>0.25440000000000002</v>
      </c>
      <c r="DZ137" s="33">
        <f t="shared" si="138"/>
        <v>0.2278</v>
      </c>
      <c r="EA137" s="33">
        <f t="shared" ref="EA137:FX137" si="139">ROUND((EA135/EA21),4)</f>
        <v>0.43740000000000001</v>
      </c>
      <c r="EB137" s="33">
        <f t="shared" si="139"/>
        <v>0.63019999999999998</v>
      </c>
      <c r="EC137" s="33">
        <f t="shared" si="139"/>
        <v>0.35770000000000002</v>
      </c>
      <c r="ED137" s="33">
        <f t="shared" si="139"/>
        <v>6.6400000000000001E-2</v>
      </c>
      <c r="EE137" s="33">
        <f t="shared" si="139"/>
        <v>0.71340000000000003</v>
      </c>
      <c r="EF137" s="33">
        <f t="shared" si="139"/>
        <v>0.76319999999999999</v>
      </c>
      <c r="EG137" s="33">
        <f t="shared" si="139"/>
        <v>0.64510000000000001</v>
      </c>
      <c r="EH137" s="33">
        <f t="shared" si="139"/>
        <v>0.50860000000000005</v>
      </c>
      <c r="EI137" s="33">
        <f t="shared" si="139"/>
        <v>0.8085</v>
      </c>
      <c r="EJ137" s="33">
        <f t="shared" si="139"/>
        <v>0.52270000000000005</v>
      </c>
      <c r="EK137" s="33">
        <f t="shared" si="139"/>
        <v>0.38159999999999999</v>
      </c>
      <c r="EL137" s="33">
        <f t="shared" si="139"/>
        <v>0.4829</v>
      </c>
      <c r="EM137" s="33">
        <f t="shared" si="139"/>
        <v>0.48170000000000002</v>
      </c>
      <c r="EN137" s="33">
        <f t="shared" si="139"/>
        <v>0.7389</v>
      </c>
      <c r="EO137" s="33">
        <f t="shared" si="139"/>
        <v>0.48159999999999997</v>
      </c>
      <c r="EP137" s="33">
        <f t="shared" si="139"/>
        <v>0.27510000000000001</v>
      </c>
      <c r="EQ137" s="33">
        <f t="shared" si="139"/>
        <v>0.19089999999999999</v>
      </c>
      <c r="ER137" s="33">
        <f t="shared" si="139"/>
        <v>0.25569999999999998</v>
      </c>
      <c r="ES137" s="33">
        <f t="shared" si="139"/>
        <v>0.60199999999999998</v>
      </c>
      <c r="ET137" s="33">
        <f t="shared" si="139"/>
        <v>0.76529999999999998</v>
      </c>
      <c r="EU137" s="33">
        <f t="shared" si="139"/>
        <v>0.89690000000000003</v>
      </c>
      <c r="EV137" s="33">
        <f t="shared" si="139"/>
        <v>0.59719999999999995</v>
      </c>
      <c r="EW137" s="33">
        <f t="shared" si="139"/>
        <v>0.3075</v>
      </c>
      <c r="EX137" s="33">
        <f t="shared" si="139"/>
        <v>0.53120000000000001</v>
      </c>
      <c r="EY137" s="33">
        <f t="shared" si="139"/>
        <v>0.59240000000000004</v>
      </c>
      <c r="EZ137" s="33">
        <f t="shared" si="139"/>
        <v>0.5</v>
      </c>
      <c r="FA137" s="33">
        <f t="shared" si="139"/>
        <v>0.39419999999999999</v>
      </c>
      <c r="FB137" s="33">
        <f t="shared" si="139"/>
        <v>0.7974</v>
      </c>
      <c r="FC137" s="33">
        <f t="shared" si="139"/>
        <v>0.27939999999999998</v>
      </c>
      <c r="FD137" s="33">
        <f t="shared" si="139"/>
        <v>0.4405</v>
      </c>
      <c r="FE137" s="33">
        <f t="shared" si="139"/>
        <v>0.68130000000000002</v>
      </c>
      <c r="FF137" s="33">
        <f t="shared" si="139"/>
        <v>0.58760000000000001</v>
      </c>
      <c r="FG137" s="33">
        <f t="shared" si="139"/>
        <v>0.46150000000000002</v>
      </c>
      <c r="FH137" s="33">
        <f t="shared" si="139"/>
        <v>0.46479999999999999</v>
      </c>
      <c r="FI137" s="33">
        <f t="shared" si="139"/>
        <v>0.48270000000000002</v>
      </c>
      <c r="FJ137" s="33">
        <f t="shared" si="139"/>
        <v>0.3725</v>
      </c>
      <c r="FK137" s="33">
        <f t="shared" si="139"/>
        <v>0.55479999999999996</v>
      </c>
      <c r="FL137" s="33">
        <f t="shared" si="139"/>
        <v>0.17</v>
      </c>
      <c r="FM137" s="33">
        <f t="shared" si="139"/>
        <v>0.23400000000000001</v>
      </c>
      <c r="FN137" s="33">
        <f t="shared" si="139"/>
        <v>0.69579999999999997</v>
      </c>
      <c r="FO137" s="33">
        <f t="shared" si="139"/>
        <v>0.51639999999999997</v>
      </c>
      <c r="FP137" s="33">
        <f t="shared" si="139"/>
        <v>0.46010000000000001</v>
      </c>
      <c r="FQ137" s="33">
        <f t="shared" si="139"/>
        <v>0.34649999999999997</v>
      </c>
      <c r="FR137" s="33">
        <f t="shared" si="139"/>
        <v>0.28129999999999999</v>
      </c>
      <c r="FS137" s="33">
        <f t="shared" si="139"/>
        <v>0.28010000000000002</v>
      </c>
      <c r="FT137" s="33">
        <f t="shared" si="139"/>
        <v>0.59430000000000005</v>
      </c>
      <c r="FU137" s="33">
        <f t="shared" si="139"/>
        <v>0.63819999999999999</v>
      </c>
      <c r="FV137" s="33">
        <f t="shared" si="139"/>
        <v>0.62350000000000005</v>
      </c>
      <c r="FW137" s="33">
        <f t="shared" si="139"/>
        <v>0.62870000000000004</v>
      </c>
      <c r="FX137" s="33">
        <f t="shared" si="139"/>
        <v>0.45850000000000002</v>
      </c>
      <c r="FY137" s="21"/>
      <c r="FZ137" s="33">
        <f>ROUND((FZ135/FZ21),4)</f>
        <v>0.44069999999999998</v>
      </c>
      <c r="GA137" s="7"/>
      <c r="GB137" s="20"/>
      <c r="GC137" s="20"/>
      <c r="GD137" s="20"/>
      <c r="GE137" s="20"/>
      <c r="GF137" s="20"/>
      <c r="GG137" s="7"/>
      <c r="GH137" s="7"/>
      <c r="GI137" s="7"/>
      <c r="GJ137" s="7"/>
      <c r="GK137" s="7"/>
      <c r="GL137" s="7"/>
      <c r="GM137" s="7"/>
    </row>
    <row r="138" spans="1:256" x14ac:dyDescent="0.35">
      <c r="A138" s="7"/>
      <c r="B138" s="7" t="s">
        <v>638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18"/>
      <c r="FZ138" s="7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</row>
    <row r="139" spans="1:256" x14ac:dyDescent="0.35">
      <c r="A139" s="96" t="s">
        <v>639</v>
      </c>
      <c r="B139" s="49" t="s">
        <v>640</v>
      </c>
      <c r="C139" s="49">
        <f t="shared" ref="C139:BN139" si="140">C42</f>
        <v>0.12</v>
      </c>
      <c r="D139" s="49">
        <f t="shared" si="140"/>
        <v>0.12</v>
      </c>
      <c r="E139" s="49">
        <f t="shared" si="140"/>
        <v>0.12</v>
      </c>
      <c r="F139" s="49">
        <f t="shared" si="140"/>
        <v>0.12</v>
      </c>
      <c r="G139" s="49">
        <f t="shared" si="140"/>
        <v>0.12</v>
      </c>
      <c r="H139" s="49">
        <f t="shared" si="140"/>
        <v>0.12</v>
      </c>
      <c r="I139" s="49">
        <f t="shared" si="140"/>
        <v>0.12</v>
      </c>
      <c r="J139" s="49">
        <f t="shared" si="140"/>
        <v>0.12</v>
      </c>
      <c r="K139" s="49">
        <f t="shared" si="140"/>
        <v>0.12</v>
      </c>
      <c r="L139" s="49">
        <f t="shared" si="140"/>
        <v>0.12</v>
      </c>
      <c r="M139" s="49">
        <f t="shared" si="140"/>
        <v>0.12</v>
      </c>
      <c r="N139" s="49">
        <f t="shared" si="140"/>
        <v>0.12</v>
      </c>
      <c r="O139" s="49">
        <f t="shared" si="140"/>
        <v>0.12</v>
      </c>
      <c r="P139" s="49">
        <f t="shared" si="140"/>
        <v>0.12</v>
      </c>
      <c r="Q139" s="49">
        <f t="shared" si="140"/>
        <v>0.12</v>
      </c>
      <c r="R139" s="49">
        <f t="shared" si="140"/>
        <v>0.12</v>
      </c>
      <c r="S139" s="49">
        <f t="shared" si="140"/>
        <v>0.12</v>
      </c>
      <c r="T139" s="49">
        <f t="shared" si="140"/>
        <v>0.12</v>
      </c>
      <c r="U139" s="49">
        <f t="shared" si="140"/>
        <v>0.12</v>
      </c>
      <c r="V139" s="49">
        <f t="shared" si="140"/>
        <v>0.12</v>
      </c>
      <c r="W139" s="49">
        <f t="shared" si="140"/>
        <v>0.12</v>
      </c>
      <c r="X139" s="49">
        <f t="shared" si="140"/>
        <v>0.12</v>
      </c>
      <c r="Y139" s="49">
        <f t="shared" si="140"/>
        <v>0.12</v>
      </c>
      <c r="Z139" s="49">
        <f t="shared" si="140"/>
        <v>0.12</v>
      </c>
      <c r="AA139" s="49">
        <f t="shared" si="140"/>
        <v>0.12</v>
      </c>
      <c r="AB139" s="49">
        <f t="shared" si="140"/>
        <v>0.12</v>
      </c>
      <c r="AC139" s="49">
        <f t="shared" si="140"/>
        <v>0.12</v>
      </c>
      <c r="AD139" s="49">
        <f t="shared" si="140"/>
        <v>0.12</v>
      </c>
      <c r="AE139" s="49">
        <f t="shared" si="140"/>
        <v>0.12</v>
      </c>
      <c r="AF139" s="49">
        <f t="shared" si="140"/>
        <v>0.12</v>
      </c>
      <c r="AG139" s="49">
        <f t="shared" si="140"/>
        <v>0.12</v>
      </c>
      <c r="AH139" s="49">
        <f t="shared" si="140"/>
        <v>0.12</v>
      </c>
      <c r="AI139" s="49">
        <f t="shared" si="140"/>
        <v>0.12</v>
      </c>
      <c r="AJ139" s="49">
        <f t="shared" si="140"/>
        <v>0.12</v>
      </c>
      <c r="AK139" s="49">
        <f t="shared" si="140"/>
        <v>0.12</v>
      </c>
      <c r="AL139" s="49">
        <f t="shared" si="140"/>
        <v>0.12</v>
      </c>
      <c r="AM139" s="49">
        <f t="shared" si="140"/>
        <v>0.12</v>
      </c>
      <c r="AN139" s="49">
        <f t="shared" si="140"/>
        <v>0.12</v>
      </c>
      <c r="AO139" s="49">
        <f t="shared" si="140"/>
        <v>0.12</v>
      </c>
      <c r="AP139" s="49">
        <f t="shared" si="140"/>
        <v>0.12</v>
      </c>
      <c r="AQ139" s="49">
        <f t="shared" si="140"/>
        <v>0.12</v>
      </c>
      <c r="AR139" s="49">
        <f t="shared" si="140"/>
        <v>0.12</v>
      </c>
      <c r="AS139" s="49">
        <f t="shared" si="140"/>
        <v>0.12</v>
      </c>
      <c r="AT139" s="49">
        <f t="shared" si="140"/>
        <v>0.12</v>
      </c>
      <c r="AU139" s="49">
        <f t="shared" si="140"/>
        <v>0.12</v>
      </c>
      <c r="AV139" s="49">
        <f t="shared" si="140"/>
        <v>0.12</v>
      </c>
      <c r="AW139" s="49">
        <f t="shared" si="140"/>
        <v>0.12</v>
      </c>
      <c r="AX139" s="49">
        <f t="shared" si="140"/>
        <v>0.12</v>
      </c>
      <c r="AY139" s="49">
        <f t="shared" si="140"/>
        <v>0.12</v>
      </c>
      <c r="AZ139" s="49">
        <f t="shared" si="140"/>
        <v>0.12</v>
      </c>
      <c r="BA139" s="49">
        <f t="shared" si="140"/>
        <v>0.12</v>
      </c>
      <c r="BB139" s="49">
        <f t="shared" si="140"/>
        <v>0.12</v>
      </c>
      <c r="BC139" s="49">
        <f t="shared" si="140"/>
        <v>0.12</v>
      </c>
      <c r="BD139" s="49">
        <f t="shared" si="140"/>
        <v>0.12</v>
      </c>
      <c r="BE139" s="49">
        <f t="shared" si="140"/>
        <v>0.12</v>
      </c>
      <c r="BF139" s="49">
        <f t="shared" si="140"/>
        <v>0.12</v>
      </c>
      <c r="BG139" s="49">
        <f t="shared" si="140"/>
        <v>0.12</v>
      </c>
      <c r="BH139" s="49">
        <f t="shared" si="140"/>
        <v>0.12</v>
      </c>
      <c r="BI139" s="49">
        <f t="shared" si="140"/>
        <v>0.12</v>
      </c>
      <c r="BJ139" s="49">
        <f t="shared" si="140"/>
        <v>0.12</v>
      </c>
      <c r="BK139" s="49">
        <f t="shared" si="140"/>
        <v>0.12</v>
      </c>
      <c r="BL139" s="49">
        <f t="shared" si="140"/>
        <v>0.12</v>
      </c>
      <c r="BM139" s="49">
        <f t="shared" si="140"/>
        <v>0.12</v>
      </c>
      <c r="BN139" s="49">
        <f t="shared" si="140"/>
        <v>0.12</v>
      </c>
      <c r="BO139" s="49">
        <f t="shared" ref="BO139:DZ139" si="141">BO42</f>
        <v>0.12</v>
      </c>
      <c r="BP139" s="49">
        <f t="shared" si="141"/>
        <v>0.12</v>
      </c>
      <c r="BQ139" s="49">
        <f t="shared" si="141"/>
        <v>0.12</v>
      </c>
      <c r="BR139" s="49">
        <f t="shared" si="141"/>
        <v>0.12</v>
      </c>
      <c r="BS139" s="49">
        <f t="shared" si="141"/>
        <v>0.12</v>
      </c>
      <c r="BT139" s="49">
        <f t="shared" si="141"/>
        <v>0.12</v>
      </c>
      <c r="BU139" s="49">
        <f t="shared" si="141"/>
        <v>0.12</v>
      </c>
      <c r="BV139" s="49">
        <f t="shared" si="141"/>
        <v>0.12</v>
      </c>
      <c r="BW139" s="49">
        <f t="shared" si="141"/>
        <v>0.12</v>
      </c>
      <c r="BX139" s="49">
        <f t="shared" si="141"/>
        <v>0.12</v>
      </c>
      <c r="BY139" s="49">
        <f t="shared" si="141"/>
        <v>0.12</v>
      </c>
      <c r="BZ139" s="49">
        <f t="shared" si="141"/>
        <v>0.12</v>
      </c>
      <c r="CA139" s="49">
        <f t="shared" si="141"/>
        <v>0.12</v>
      </c>
      <c r="CB139" s="49">
        <f t="shared" si="141"/>
        <v>0.12</v>
      </c>
      <c r="CC139" s="49">
        <f t="shared" si="141"/>
        <v>0.12</v>
      </c>
      <c r="CD139" s="49">
        <f t="shared" si="141"/>
        <v>0.12</v>
      </c>
      <c r="CE139" s="49">
        <f t="shared" si="141"/>
        <v>0.12</v>
      </c>
      <c r="CF139" s="49">
        <f t="shared" si="141"/>
        <v>0.12</v>
      </c>
      <c r="CG139" s="49">
        <f t="shared" si="141"/>
        <v>0.12</v>
      </c>
      <c r="CH139" s="49">
        <f t="shared" si="141"/>
        <v>0.12</v>
      </c>
      <c r="CI139" s="49">
        <f t="shared" si="141"/>
        <v>0.12</v>
      </c>
      <c r="CJ139" s="49">
        <f t="shared" si="141"/>
        <v>0.12</v>
      </c>
      <c r="CK139" s="49">
        <f t="shared" si="141"/>
        <v>0.12</v>
      </c>
      <c r="CL139" s="49">
        <f t="shared" si="141"/>
        <v>0.12</v>
      </c>
      <c r="CM139" s="49">
        <f t="shared" si="141"/>
        <v>0.12</v>
      </c>
      <c r="CN139" s="49">
        <f t="shared" si="141"/>
        <v>0.12</v>
      </c>
      <c r="CO139" s="49">
        <f t="shared" si="141"/>
        <v>0.12</v>
      </c>
      <c r="CP139" s="49">
        <f t="shared" si="141"/>
        <v>0.12</v>
      </c>
      <c r="CQ139" s="49">
        <f t="shared" si="141"/>
        <v>0.12</v>
      </c>
      <c r="CR139" s="49">
        <f t="shared" si="141"/>
        <v>0.12</v>
      </c>
      <c r="CS139" s="49">
        <f t="shared" si="141"/>
        <v>0.12</v>
      </c>
      <c r="CT139" s="49">
        <f t="shared" si="141"/>
        <v>0.12</v>
      </c>
      <c r="CU139" s="49">
        <f t="shared" si="141"/>
        <v>0.12</v>
      </c>
      <c r="CV139" s="49">
        <f t="shared" si="141"/>
        <v>0.12</v>
      </c>
      <c r="CW139" s="49">
        <f t="shared" si="141"/>
        <v>0.12</v>
      </c>
      <c r="CX139" s="49">
        <f t="shared" si="141"/>
        <v>0.12</v>
      </c>
      <c r="CY139" s="49">
        <f t="shared" si="141"/>
        <v>0.12</v>
      </c>
      <c r="CZ139" s="49">
        <f t="shared" si="141"/>
        <v>0.12</v>
      </c>
      <c r="DA139" s="49">
        <f t="shared" si="141"/>
        <v>0.12</v>
      </c>
      <c r="DB139" s="49">
        <f t="shared" si="141"/>
        <v>0.12</v>
      </c>
      <c r="DC139" s="49">
        <f t="shared" si="141"/>
        <v>0.12</v>
      </c>
      <c r="DD139" s="49">
        <f t="shared" si="141"/>
        <v>0.12</v>
      </c>
      <c r="DE139" s="49">
        <f t="shared" si="141"/>
        <v>0.12</v>
      </c>
      <c r="DF139" s="49">
        <f t="shared" si="141"/>
        <v>0.12</v>
      </c>
      <c r="DG139" s="49">
        <f t="shared" si="141"/>
        <v>0.12</v>
      </c>
      <c r="DH139" s="49">
        <f t="shared" si="141"/>
        <v>0.12</v>
      </c>
      <c r="DI139" s="49">
        <f t="shared" si="141"/>
        <v>0.12</v>
      </c>
      <c r="DJ139" s="49">
        <f t="shared" si="141"/>
        <v>0.12</v>
      </c>
      <c r="DK139" s="49">
        <f t="shared" si="141"/>
        <v>0.12</v>
      </c>
      <c r="DL139" s="49">
        <f t="shared" si="141"/>
        <v>0.12</v>
      </c>
      <c r="DM139" s="49">
        <f t="shared" si="141"/>
        <v>0.12</v>
      </c>
      <c r="DN139" s="49">
        <f t="shared" si="141"/>
        <v>0.12</v>
      </c>
      <c r="DO139" s="49">
        <f t="shared" si="141"/>
        <v>0.12</v>
      </c>
      <c r="DP139" s="49">
        <f t="shared" si="141"/>
        <v>0.12</v>
      </c>
      <c r="DQ139" s="49">
        <f t="shared" si="141"/>
        <v>0.12</v>
      </c>
      <c r="DR139" s="49">
        <f t="shared" si="141"/>
        <v>0.12</v>
      </c>
      <c r="DS139" s="49">
        <f t="shared" si="141"/>
        <v>0.12</v>
      </c>
      <c r="DT139" s="49">
        <f t="shared" si="141"/>
        <v>0.12</v>
      </c>
      <c r="DU139" s="49">
        <f t="shared" si="141"/>
        <v>0.12</v>
      </c>
      <c r="DV139" s="49">
        <f t="shared" si="141"/>
        <v>0.12</v>
      </c>
      <c r="DW139" s="49">
        <f t="shared" si="141"/>
        <v>0.12</v>
      </c>
      <c r="DX139" s="49">
        <f t="shared" si="141"/>
        <v>0.12</v>
      </c>
      <c r="DY139" s="49">
        <f t="shared" si="141"/>
        <v>0.12</v>
      </c>
      <c r="DZ139" s="49">
        <f t="shared" si="141"/>
        <v>0.12</v>
      </c>
      <c r="EA139" s="49">
        <f t="shared" ref="EA139:FX139" si="142">EA42</f>
        <v>0.12</v>
      </c>
      <c r="EB139" s="49">
        <f t="shared" si="142"/>
        <v>0.12</v>
      </c>
      <c r="EC139" s="49">
        <f t="shared" si="142"/>
        <v>0.12</v>
      </c>
      <c r="ED139" s="49">
        <f t="shared" si="142"/>
        <v>0.12</v>
      </c>
      <c r="EE139" s="49">
        <f t="shared" si="142"/>
        <v>0.12</v>
      </c>
      <c r="EF139" s="49">
        <f t="shared" si="142"/>
        <v>0.12</v>
      </c>
      <c r="EG139" s="49">
        <f t="shared" si="142"/>
        <v>0.12</v>
      </c>
      <c r="EH139" s="49">
        <f t="shared" si="142"/>
        <v>0.12</v>
      </c>
      <c r="EI139" s="49">
        <f t="shared" si="142"/>
        <v>0.12</v>
      </c>
      <c r="EJ139" s="49">
        <f t="shared" si="142"/>
        <v>0.12</v>
      </c>
      <c r="EK139" s="49">
        <f t="shared" si="142"/>
        <v>0.12</v>
      </c>
      <c r="EL139" s="49">
        <f t="shared" si="142"/>
        <v>0.12</v>
      </c>
      <c r="EM139" s="49">
        <f t="shared" si="142"/>
        <v>0.12</v>
      </c>
      <c r="EN139" s="49">
        <f t="shared" si="142"/>
        <v>0.12</v>
      </c>
      <c r="EO139" s="49">
        <f t="shared" si="142"/>
        <v>0.12</v>
      </c>
      <c r="EP139" s="49">
        <f t="shared" si="142"/>
        <v>0.12</v>
      </c>
      <c r="EQ139" s="49">
        <f t="shared" si="142"/>
        <v>0.12</v>
      </c>
      <c r="ER139" s="49">
        <f t="shared" si="142"/>
        <v>0.12</v>
      </c>
      <c r="ES139" s="49">
        <f t="shared" si="142"/>
        <v>0.12</v>
      </c>
      <c r="ET139" s="49">
        <f t="shared" si="142"/>
        <v>0.12</v>
      </c>
      <c r="EU139" s="49">
        <f t="shared" si="142"/>
        <v>0.12</v>
      </c>
      <c r="EV139" s="49">
        <f t="shared" si="142"/>
        <v>0.12</v>
      </c>
      <c r="EW139" s="49">
        <f t="shared" si="142"/>
        <v>0.12</v>
      </c>
      <c r="EX139" s="49">
        <f t="shared" si="142"/>
        <v>0.12</v>
      </c>
      <c r="EY139" s="49">
        <f t="shared" si="142"/>
        <v>0.12</v>
      </c>
      <c r="EZ139" s="49">
        <f t="shared" si="142"/>
        <v>0.12</v>
      </c>
      <c r="FA139" s="49">
        <f t="shared" si="142"/>
        <v>0.12</v>
      </c>
      <c r="FB139" s="49">
        <f t="shared" si="142"/>
        <v>0.12</v>
      </c>
      <c r="FC139" s="49">
        <f t="shared" si="142"/>
        <v>0.12</v>
      </c>
      <c r="FD139" s="49">
        <f t="shared" si="142"/>
        <v>0.12</v>
      </c>
      <c r="FE139" s="49">
        <f t="shared" si="142"/>
        <v>0.12</v>
      </c>
      <c r="FF139" s="49">
        <f t="shared" si="142"/>
        <v>0.12</v>
      </c>
      <c r="FG139" s="49">
        <f t="shared" si="142"/>
        <v>0.12</v>
      </c>
      <c r="FH139" s="49">
        <f t="shared" si="142"/>
        <v>0.12</v>
      </c>
      <c r="FI139" s="49">
        <f t="shared" si="142"/>
        <v>0.12</v>
      </c>
      <c r="FJ139" s="49">
        <f t="shared" si="142"/>
        <v>0.12</v>
      </c>
      <c r="FK139" s="49">
        <f t="shared" si="142"/>
        <v>0.12</v>
      </c>
      <c r="FL139" s="49">
        <f t="shared" si="142"/>
        <v>0.12</v>
      </c>
      <c r="FM139" s="49">
        <f t="shared" si="142"/>
        <v>0.12</v>
      </c>
      <c r="FN139" s="49">
        <f t="shared" si="142"/>
        <v>0.12</v>
      </c>
      <c r="FO139" s="49">
        <f t="shared" si="142"/>
        <v>0.12</v>
      </c>
      <c r="FP139" s="49">
        <f t="shared" si="142"/>
        <v>0.12</v>
      </c>
      <c r="FQ139" s="49">
        <f t="shared" si="142"/>
        <v>0.12</v>
      </c>
      <c r="FR139" s="49">
        <f t="shared" si="142"/>
        <v>0.12</v>
      </c>
      <c r="FS139" s="49">
        <f t="shared" si="142"/>
        <v>0.12</v>
      </c>
      <c r="FT139" s="49">
        <f t="shared" si="142"/>
        <v>0.12</v>
      </c>
      <c r="FU139" s="49">
        <f t="shared" si="142"/>
        <v>0.12</v>
      </c>
      <c r="FV139" s="49">
        <f t="shared" si="142"/>
        <v>0.12</v>
      </c>
      <c r="FW139" s="49">
        <f t="shared" si="142"/>
        <v>0.12</v>
      </c>
      <c r="FX139" s="49">
        <f t="shared" si="142"/>
        <v>0.12</v>
      </c>
      <c r="FY139" s="33"/>
      <c r="FZ139" s="49"/>
      <c r="GA139" s="33"/>
      <c r="GB139" s="20"/>
      <c r="GC139" s="20"/>
      <c r="GD139" s="20"/>
      <c r="GE139" s="20"/>
      <c r="GF139" s="20"/>
      <c r="GG139" s="7"/>
      <c r="GH139" s="18"/>
      <c r="GI139" s="18"/>
      <c r="GJ139" s="18"/>
      <c r="GK139" s="7"/>
      <c r="GL139" s="7"/>
      <c r="GM139" s="7"/>
    </row>
    <row r="140" spans="1:256" x14ac:dyDescent="0.35">
      <c r="A140" s="6" t="s">
        <v>641</v>
      </c>
      <c r="B140" s="7" t="s">
        <v>642</v>
      </c>
      <c r="C140" s="33">
        <f t="shared" ref="C140:BN140" si="143">ROUND(IF((C137-C19)*0.3&lt;0=TRUE(),0,IF((C101&lt;=50000),ROUND((C137-C19)*0.3,6),0)),4)</f>
        <v>8.8200000000000001E-2</v>
      </c>
      <c r="D140" s="33">
        <f t="shared" si="143"/>
        <v>4.4000000000000003E-3</v>
      </c>
      <c r="E140" s="33">
        <f t="shared" si="143"/>
        <v>0.1013</v>
      </c>
      <c r="F140" s="33">
        <f t="shared" si="143"/>
        <v>0</v>
      </c>
      <c r="G140" s="33">
        <f t="shared" si="143"/>
        <v>0</v>
      </c>
      <c r="H140" s="33">
        <f t="shared" si="143"/>
        <v>0</v>
      </c>
      <c r="I140" s="33">
        <f t="shared" si="143"/>
        <v>0.1137</v>
      </c>
      <c r="J140" s="33">
        <f t="shared" si="143"/>
        <v>0.106</v>
      </c>
      <c r="K140" s="33">
        <f t="shared" si="143"/>
        <v>5.0999999999999997E-2</v>
      </c>
      <c r="L140" s="33">
        <f t="shared" si="143"/>
        <v>6.1600000000000002E-2</v>
      </c>
      <c r="M140" s="33">
        <f t="shared" si="143"/>
        <v>0.12570000000000001</v>
      </c>
      <c r="N140" s="33">
        <f t="shared" si="143"/>
        <v>0</v>
      </c>
      <c r="O140" s="33">
        <f t="shared" si="143"/>
        <v>0</v>
      </c>
      <c r="P140" s="33">
        <f t="shared" si="143"/>
        <v>2.5100000000000001E-2</v>
      </c>
      <c r="Q140" s="33">
        <f t="shared" si="143"/>
        <v>0.1041</v>
      </c>
      <c r="R140" s="33">
        <f t="shared" si="143"/>
        <v>7.1000000000000004E-3</v>
      </c>
      <c r="S140" s="33">
        <f t="shared" si="143"/>
        <v>3.4700000000000002E-2</v>
      </c>
      <c r="T140" s="33">
        <f t="shared" si="143"/>
        <v>6.1999999999999998E-3</v>
      </c>
      <c r="U140" s="33">
        <f t="shared" si="143"/>
        <v>7.0400000000000004E-2</v>
      </c>
      <c r="V140" s="33">
        <f t="shared" si="143"/>
        <v>8.9399999999999993E-2</v>
      </c>
      <c r="W140" s="33">
        <f t="shared" si="143"/>
        <v>0.10249999999999999</v>
      </c>
      <c r="X140" s="33">
        <f t="shared" si="143"/>
        <v>3.6999999999999998E-2</v>
      </c>
      <c r="Y140" s="33">
        <f t="shared" si="143"/>
        <v>0.1196</v>
      </c>
      <c r="Z140" s="33">
        <f t="shared" si="143"/>
        <v>0</v>
      </c>
      <c r="AA140" s="33">
        <f t="shared" si="143"/>
        <v>0</v>
      </c>
      <c r="AB140" s="33">
        <f t="shared" si="143"/>
        <v>0</v>
      </c>
      <c r="AC140" s="33">
        <f t="shared" si="143"/>
        <v>0</v>
      </c>
      <c r="AD140" s="33">
        <f t="shared" si="143"/>
        <v>0</v>
      </c>
      <c r="AE140" s="33">
        <f t="shared" si="143"/>
        <v>7.7200000000000005E-2</v>
      </c>
      <c r="AF140" s="33">
        <f t="shared" si="143"/>
        <v>3.1199999999999999E-2</v>
      </c>
      <c r="AG140" s="33">
        <f t="shared" si="143"/>
        <v>0</v>
      </c>
      <c r="AH140" s="33">
        <f t="shared" si="143"/>
        <v>4.9700000000000001E-2</v>
      </c>
      <c r="AI140" s="33">
        <f t="shared" si="143"/>
        <v>2.53E-2</v>
      </c>
      <c r="AJ140" s="33">
        <f t="shared" si="143"/>
        <v>0.12180000000000001</v>
      </c>
      <c r="AK140" s="33">
        <f t="shared" si="143"/>
        <v>0.1472</v>
      </c>
      <c r="AL140" s="33">
        <f t="shared" si="143"/>
        <v>0.1178</v>
      </c>
      <c r="AM140" s="33">
        <f t="shared" si="143"/>
        <v>6.4199999999999993E-2</v>
      </c>
      <c r="AN140" s="33">
        <f t="shared" si="143"/>
        <v>0</v>
      </c>
      <c r="AO140" s="33">
        <f t="shared" si="143"/>
        <v>1.12E-2</v>
      </c>
      <c r="AP140" s="33">
        <f t="shared" si="143"/>
        <v>0</v>
      </c>
      <c r="AQ140" s="33">
        <f t="shared" si="143"/>
        <v>4.8500000000000001E-2</v>
      </c>
      <c r="AR140" s="33">
        <f t="shared" si="143"/>
        <v>0</v>
      </c>
      <c r="AS140" s="33">
        <f t="shared" si="143"/>
        <v>0</v>
      </c>
      <c r="AT140" s="33">
        <f t="shared" si="143"/>
        <v>0</v>
      </c>
      <c r="AU140" s="33">
        <f t="shared" si="143"/>
        <v>0</v>
      </c>
      <c r="AV140" s="33">
        <f t="shared" si="143"/>
        <v>4.7100000000000003E-2</v>
      </c>
      <c r="AW140" s="33">
        <f t="shared" si="143"/>
        <v>0</v>
      </c>
      <c r="AX140" s="33">
        <f t="shared" si="143"/>
        <v>3.2199999999999999E-2</v>
      </c>
      <c r="AY140" s="33">
        <f t="shared" si="143"/>
        <v>2.2800000000000001E-2</v>
      </c>
      <c r="AZ140" s="33">
        <f t="shared" si="143"/>
        <v>6.6799999999999998E-2</v>
      </c>
      <c r="BA140" s="33">
        <f t="shared" si="143"/>
        <v>4.3E-3</v>
      </c>
      <c r="BB140" s="33">
        <f t="shared" si="143"/>
        <v>0</v>
      </c>
      <c r="BC140" s="33">
        <f t="shared" si="143"/>
        <v>3.9600000000000003E-2</v>
      </c>
      <c r="BD140" s="33">
        <f t="shared" si="143"/>
        <v>0</v>
      </c>
      <c r="BE140" s="33">
        <f t="shared" si="143"/>
        <v>0</v>
      </c>
      <c r="BF140" s="33">
        <f t="shared" si="143"/>
        <v>0</v>
      </c>
      <c r="BG140" s="33">
        <f t="shared" si="143"/>
        <v>6.1999999999999998E-3</v>
      </c>
      <c r="BH140" s="33">
        <f t="shared" si="143"/>
        <v>0</v>
      </c>
      <c r="BI140" s="33">
        <f t="shared" si="143"/>
        <v>9.2899999999999996E-2</v>
      </c>
      <c r="BJ140" s="33">
        <f t="shared" si="143"/>
        <v>0</v>
      </c>
      <c r="BK140" s="33">
        <f t="shared" si="143"/>
        <v>6.4000000000000003E-3</v>
      </c>
      <c r="BL140" s="33">
        <f t="shared" si="143"/>
        <v>0</v>
      </c>
      <c r="BM140" s="33">
        <f t="shared" si="143"/>
        <v>4.7800000000000002E-2</v>
      </c>
      <c r="BN140" s="33">
        <f t="shared" si="143"/>
        <v>1.4999999999999999E-2</v>
      </c>
      <c r="BO140" s="33">
        <f t="shared" ref="BO140:DZ140" si="144">ROUND(IF((BO137-BO19)*0.3&lt;0=TRUE(),0,IF((BO101&lt;=50000),ROUND((BO137-BO19)*0.3,6),0)),4)</f>
        <v>0</v>
      </c>
      <c r="BP140" s="33">
        <f t="shared" si="144"/>
        <v>1.78E-2</v>
      </c>
      <c r="BQ140" s="33">
        <f t="shared" si="144"/>
        <v>0</v>
      </c>
      <c r="BR140" s="33">
        <f t="shared" si="144"/>
        <v>2.06E-2</v>
      </c>
      <c r="BS140" s="33">
        <f t="shared" si="144"/>
        <v>7.0900000000000005E-2</v>
      </c>
      <c r="BT140" s="33">
        <f t="shared" si="144"/>
        <v>0</v>
      </c>
      <c r="BU140" s="33">
        <f t="shared" si="144"/>
        <v>0</v>
      </c>
      <c r="BV140" s="33">
        <f t="shared" si="144"/>
        <v>0</v>
      </c>
      <c r="BW140" s="33">
        <f t="shared" si="144"/>
        <v>0</v>
      </c>
      <c r="BX140" s="33">
        <f t="shared" si="144"/>
        <v>0</v>
      </c>
      <c r="BY140" s="33">
        <f t="shared" si="144"/>
        <v>0.13</v>
      </c>
      <c r="BZ140" s="33">
        <f t="shared" si="144"/>
        <v>8.3000000000000004E-2</v>
      </c>
      <c r="CA140" s="33">
        <f t="shared" si="144"/>
        <v>0</v>
      </c>
      <c r="CB140" s="33">
        <f t="shared" si="144"/>
        <v>0</v>
      </c>
      <c r="CC140" s="33">
        <f t="shared" si="144"/>
        <v>6.3899999999999998E-2</v>
      </c>
      <c r="CD140" s="33">
        <f t="shared" si="144"/>
        <v>0</v>
      </c>
      <c r="CE140" s="33">
        <f t="shared" si="144"/>
        <v>6.4999999999999997E-3</v>
      </c>
      <c r="CF140" s="33">
        <f t="shared" si="144"/>
        <v>1.78E-2</v>
      </c>
      <c r="CG140" s="33">
        <f t="shared" si="144"/>
        <v>0</v>
      </c>
      <c r="CH140" s="33">
        <f t="shared" si="144"/>
        <v>6.3799999999999996E-2</v>
      </c>
      <c r="CI140" s="33">
        <f t="shared" si="144"/>
        <v>5.7000000000000002E-2</v>
      </c>
      <c r="CJ140" s="33">
        <f t="shared" si="144"/>
        <v>5.4300000000000001E-2</v>
      </c>
      <c r="CK140" s="33">
        <f t="shared" si="144"/>
        <v>0</v>
      </c>
      <c r="CL140" s="33">
        <f t="shared" si="144"/>
        <v>0</v>
      </c>
      <c r="CM140" s="33">
        <f t="shared" si="144"/>
        <v>0</v>
      </c>
      <c r="CN140" s="33">
        <f t="shared" si="144"/>
        <v>0</v>
      </c>
      <c r="CO140" s="33">
        <f t="shared" si="144"/>
        <v>0</v>
      </c>
      <c r="CP140" s="33">
        <f t="shared" si="144"/>
        <v>1.03E-2</v>
      </c>
      <c r="CQ140" s="33">
        <f t="shared" si="144"/>
        <v>8.5199999999999998E-2</v>
      </c>
      <c r="CR140" s="33">
        <f t="shared" si="144"/>
        <v>0</v>
      </c>
      <c r="CS140" s="33">
        <f t="shared" si="144"/>
        <v>0</v>
      </c>
      <c r="CT140" s="33">
        <f t="shared" si="144"/>
        <v>0.1104</v>
      </c>
      <c r="CU140" s="33">
        <f t="shared" si="144"/>
        <v>2.3999999999999998E-3</v>
      </c>
      <c r="CV140" s="33">
        <f t="shared" si="144"/>
        <v>0</v>
      </c>
      <c r="CW140" s="33">
        <f t="shared" si="144"/>
        <v>3.73E-2</v>
      </c>
      <c r="CX140" s="33">
        <f t="shared" si="144"/>
        <v>1.9400000000000001E-2</v>
      </c>
      <c r="CY140" s="33">
        <f t="shared" si="144"/>
        <v>2.3300000000000001E-2</v>
      </c>
      <c r="CZ140" s="33">
        <f t="shared" si="144"/>
        <v>1.4200000000000001E-2</v>
      </c>
      <c r="DA140" s="33">
        <f t="shared" si="144"/>
        <v>0</v>
      </c>
      <c r="DB140" s="33">
        <f t="shared" si="144"/>
        <v>0</v>
      </c>
      <c r="DC140" s="33">
        <f t="shared" si="144"/>
        <v>0</v>
      </c>
      <c r="DD140" s="33">
        <f t="shared" si="144"/>
        <v>5.5500000000000001E-2</v>
      </c>
      <c r="DE140" s="33">
        <f t="shared" si="144"/>
        <v>0</v>
      </c>
      <c r="DF140" s="33">
        <f t="shared" si="144"/>
        <v>8.0000000000000002E-3</v>
      </c>
      <c r="DG140" s="33">
        <f t="shared" si="144"/>
        <v>0</v>
      </c>
      <c r="DH140" s="33">
        <f t="shared" si="144"/>
        <v>4.1200000000000001E-2</v>
      </c>
      <c r="DI140" s="33">
        <f t="shared" si="144"/>
        <v>1.41E-2</v>
      </c>
      <c r="DJ140" s="33">
        <f t="shared" si="144"/>
        <v>3.1E-2</v>
      </c>
      <c r="DK140" s="33">
        <f t="shared" si="144"/>
        <v>0</v>
      </c>
      <c r="DL140" s="33">
        <f t="shared" si="144"/>
        <v>3.7400000000000003E-2</v>
      </c>
      <c r="DM140" s="33">
        <f t="shared" si="144"/>
        <v>1.78E-2</v>
      </c>
      <c r="DN140" s="33">
        <f t="shared" si="144"/>
        <v>6.6799999999999998E-2</v>
      </c>
      <c r="DO140" s="33">
        <f t="shared" si="144"/>
        <v>3.95E-2</v>
      </c>
      <c r="DP140" s="33">
        <f t="shared" si="144"/>
        <v>0</v>
      </c>
      <c r="DQ140" s="33">
        <f t="shared" si="144"/>
        <v>0</v>
      </c>
      <c r="DR140" s="33">
        <f t="shared" si="144"/>
        <v>0.1004</v>
      </c>
      <c r="DS140" s="33">
        <f t="shared" si="144"/>
        <v>9.8799999999999999E-2</v>
      </c>
      <c r="DT140" s="33">
        <f t="shared" si="144"/>
        <v>0.12720000000000001</v>
      </c>
      <c r="DU140" s="33">
        <f t="shared" si="144"/>
        <v>4.0599999999999997E-2</v>
      </c>
      <c r="DV140" s="33">
        <f t="shared" si="144"/>
        <v>0</v>
      </c>
      <c r="DW140" s="33">
        <f t="shared" si="144"/>
        <v>2.6800000000000001E-2</v>
      </c>
      <c r="DX140" s="33">
        <f t="shared" si="144"/>
        <v>0</v>
      </c>
      <c r="DY140" s="33">
        <f t="shared" si="144"/>
        <v>0</v>
      </c>
      <c r="DZ140" s="33">
        <f t="shared" si="144"/>
        <v>0</v>
      </c>
      <c r="EA140" s="33">
        <f t="shared" ref="EA140:FX140" si="145">ROUND(IF((EA137-EA19)*0.3&lt;0=TRUE(),0,IF((EA101&lt;=50000),ROUND((EA137-EA19)*0.3,6),0)),4)</f>
        <v>0</v>
      </c>
      <c r="EB140" s="33">
        <f t="shared" si="145"/>
        <v>5.6899999999999999E-2</v>
      </c>
      <c r="EC140" s="33">
        <f t="shared" si="145"/>
        <v>0</v>
      </c>
      <c r="ED140" s="33">
        <f t="shared" si="145"/>
        <v>0</v>
      </c>
      <c r="EE140" s="33">
        <f t="shared" si="145"/>
        <v>8.1799999999999998E-2</v>
      </c>
      <c r="EF140" s="33">
        <f t="shared" si="145"/>
        <v>9.6799999999999997E-2</v>
      </c>
      <c r="EG140" s="33">
        <f t="shared" si="145"/>
        <v>6.13E-2</v>
      </c>
      <c r="EH140" s="33">
        <f t="shared" si="145"/>
        <v>2.0400000000000001E-2</v>
      </c>
      <c r="EI140" s="33">
        <f t="shared" si="145"/>
        <v>0.1103</v>
      </c>
      <c r="EJ140" s="33">
        <f t="shared" si="145"/>
        <v>2.46E-2</v>
      </c>
      <c r="EK140" s="33">
        <f t="shared" si="145"/>
        <v>0</v>
      </c>
      <c r="EL140" s="33">
        <f t="shared" si="145"/>
        <v>1.2699999999999999E-2</v>
      </c>
      <c r="EM140" s="33">
        <f t="shared" si="145"/>
        <v>1.23E-2</v>
      </c>
      <c r="EN140" s="33">
        <f t="shared" si="145"/>
        <v>8.9499999999999996E-2</v>
      </c>
      <c r="EO140" s="33">
        <f t="shared" si="145"/>
        <v>1.23E-2</v>
      </c>
      <c r="EP140" s="33">
        <f t="shared" si="145"/>
        <v>0</v>
      </c>
      <c r="EQ140" s="33">
        <f t="shared" si="145"/>
        <v>0</v>
      </c>
      <c r="ER140" s="33">
        <f t="shared" si="145"/>
        <v>0</v>
      </c>
      <c r="ES140" s="33">
        <f t="shared" si="145"/>
        <v>4.8399999999999999E-2</v>
      </c>
      <c r="ET140" s="33">
        <f t="shared" si="145"/>
        <v>9.74E-2</v>
      </c>
      <c r="EU140" s="33">
        <f t="shared" si="145"/>
        <v>0.13689999999999999</v>
      </c>
      <c r="EV140" s="33">
        <f t="shared" si="145"/>
        <v>4.7E-2</v>
      </c>
      <c r="EW140" s="33">
        <f t="shared" si="145"/>
        <v>0</v>
      </c>
      <c r="EX140" s="33">
        <f t="shared" si="145"/>
        <v>2.7199999999999998E-2</v>
      </c>
      <c r="EY140" s="33">
        <f t="shared" si="145"/>
        <v>4.5499999999999999E-2</v>
      </c>
      <c r="EZ140" s="33">
        <f t="shared" si="145"/>
        <v>1.78E-2</v>
      </c>
      <c r="FA140" s="33">
        <f t="shared" si="145"/>
        <v>0</v>
      </c>
      <c r="FB140" s="33">
        <f t="shared" si="145"/>
        <v>0.107</v>
      </c>
      <c r="FC140" s="33">
        <f t="shared" si="145"/>
        <v>0</v>
      </c>
      <c r="FD140" s="33">
        <f t="shared" si="145"/>
        <v>0</v>
      </c>
      <c r="FE140" s="33">
        <f t="shared" si="145"/>
        <v>7.22E-2</v>
      </c>
      <c r="FF140" s="33">
        <f t="shared" si="145"/>
        <v>4.41E-2</v>
      </c>
      <c r="FG140" s="33">
        <f t="shared" si="145"/>
        <v>6.1999999999999998E-3</v>
      </c>
      <c r="FH140" s="33">
        <f t="shared" si="145"/>
        <v>7.1999999999999998E-3</v>
      </c>
      <c r="FI140" s="33">
        <f t="shared" si="145"/>
        <v>1.26E-2</v>
      </c>
      <c r="FJ140" s="33">
        <f t="shared" si="145"/>
        <v>0</v>
      </c>
      <c r="FK140" s="33">
        <f t="shared" si="145"/>
        <v>3.4200000000000001E-2</v>
      </c>
      <c r="FL140" s="33">
        <f t="shared" si="145"/>
        <v>0</v>
      </c>
      <c r="FM140" s="33">
        <f t="shared" si="145"/>
        <v>0</v>
      </c>
      <c r="FN140" s="33">
        <f t="shared" si="145"/>
        <v>7.6499999999999999E-2</v>
      </c>
      <c r="FO140" s="33">
        <f t="shared" si="145"/>
        <v>2.2700000000000001E-2</v>
      </c>
      <c r="FP140" s="33">
        <f t="shared" si="145"/>
        <v>5.7999999999999996E-3</v>
      </c>
      <c r="FQ140" s="33">
        <f t="shared" si="145"/>
        <v>0</v>
      </c>
      <c r="FR140" s="33">
        <f t="shared" si="145"/>
        <v>0</v>
      </c>
      <c r="FS140" s="33">
        <f t="shared" si="145"/>
        <v>0</v>
      </c>
      <c r="FT140" s="33">
        <f t="shared" si="145"/>
        <v>4.6100000000000002E-2</v>
      </c>
      <c r="FU140" s="33">
        <f t="shared" si="145"/>
        <v>5.9299999999999999E-2</v>
      </c>
      <c r="FV140" s="33">
        <f t="shared" si="145"/>
        <v>5.4800000000000001E-2</v>
      </c>
      <c r="FW140" s="33">
        <f t="shared" si="145"/>
        <v>5.6399999999999999E-2</v>
      </c>
      <c r="FX140" s="33">
        <f t="shared" si="145"/>
        <v>5.3E-3</v>
      </c>
      <c r="FY140" s="7"/>
      <c r="FZ140" s="33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35">
      <c r="A141" s="7"/>
      <c r="B141" s="7" t="s">
        <v>643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49"/>
      <c r="FZ141" s="7"/>
      <c r="GA141" s="7"/>
      <c r="GB141" s="33"/>
      <c r="GC141" s="33"/>
      <c r="GD141" s="33"/>
      <c r="GE141" s="33"/>
      <c r="GF141" s="33"/>
      <c r="GG141" s="7"/>
      <c r="GH141" s="7"/>
      <c r="GI141" s="7"/>
      <c r="GJ141" s="7"/>
      <c r="GK141" s="7"/>
      <c r="GL141" s="7"/>
      <c r="GM141" s="7"/>
    </row>
    <row r="142" spans="1:256" x14ac:dyDescent="0.35">
      <c r="A142" s="6" t="s">
        <v>644</v>
      </c>
      <c r="B142" s="7" t="s">
        <v>645</v>
      </c>
      <c r="C142" s="33">
        <f t="shared" ref="C142:BN142" si="146">ROUND(IF((C137-C19)*0.36&lt;0=TRUE(),0,IF((C101&gt;50000),(C137-C19)*0.36,0)),4)</f>
        <v>0</v>
      </c>
      <c r="D142" s="33">
        <f t="shared" si="146"/>
        <v>0</v>
      </c>
      <c r="E142" s="33">
        <f t="shared" si="146"/>
        <v>0</v>
      </c>
      <c r="F142" s="33">
        <f t="shared" si="146"/>
        <v>0</v>
      </c>
      <c r="G142" s="33">
        <f t="shared" si="146"/>
        <v>0</v>
      </c>
      <c r="H142" s="33">
        <f t="shared" si="146"/>
        <v>0</v>
      </c>
      <c r="I142" s="33">
        <f t="shared" si="146"/>
        <v>0</v>
      </c>
      <c r="J142" s="33">
        <f t="shared" si="146"/>
        <v>0</v>
      </c>
      <c r="K142" s="33">
        <f t="shared" si="146"/>
        <v>0</v>
      </c>
      <c r="L142" s="33">
        <f t="shared" si="146"/>
        <v>0</v>
      </c>
      <c r="M142" s="33">
        <f t="shared" si="146"/>
        <v>0</v>
      </c>
      <c r="N142" s="33">
        <f t="shared" si="146"/>
        <v>0</v>
      </c>
      <c r="O142" s="33">
        <f t="shared" si="146"/>
        <v>0</v>
      </c>
      <c r="P142" s="33">
        <f t="shared" si="146"/>
        <v>0</v>
      </c>
      <c r="Q142" s="33">
        <f t="shared" si="146"/>
        <v>0</v>
      </c>
      <c r="R142" s="33">
        <f t="shared" si="146"/>
        <v>0</v>
      </c>
      <c r="S142" s="33">
        <f t="shared" si="146"/>
        <v>0</v>
      </c>
      <c r="T142" s="33">
        <f t="shared" si="146"/>
        <v>0</v>
      </c>
      <c r="U142" s="33">
        <f t="shared" si="146"/>
        <v>0</v>
      </c>
      <c r="V142" s="33">
        <f t="shared" si="146"/>
        <v>0</v>
      </c>
      <c r="W142" s="33">
        <f t="shared" si="146"/>
        <v>0</v>
      </c>
      <c r="X142" s="33">
        <f t="shared" si="146"/>
        <v>0</v>
      </c>
      <c r="Y142" s="33">
        <f t="shared" si="146"/>
        <v>0</v>
      </c>
      <c r="Z142" s="33">
        <f t="shared" si="146"/>
        <v>0</v>
      </c>
      <c r="AA142" s="33">
        <f t="shared" si="146"/>
        <v>0</v>
      </c>
      <c r="AB142" s="33">
        <f t="shared" si="146"/>
        <v>0</v>
      </c>
      <c r="AC142" s="33">
        <f t="shared" si="146"/>
        <v>0</v>
      </c>
      <c r="AD142" s="33">
        <f t="shared" si="146"/>
        <v>0</v>
      </c>
      <c r="AE142" s="33">
        <f t="shared" si="146"/>
        <v>0</v>
      </c>
      <c r="AF142" s="33">
        <f t="shared" si="146"/>
        <v>0</v>
      </c>
      <c r="AG142" s="33">
        <f t="shared" si="146"/>
        <v>0</v>
      </c>
      <c r="AH142" s="33">
        <f t="shared" si="146"/>
        <v>0</v>
      </c>
      <c r="AI142" s="33">
        <f t="shared" si="146"/>
        <v>0</v>
      </c>
      <c r="AJ142" s="33">
        <f t="shared" si="146"/>
        <v>0</v>
      </c>
      <c r="AK142" s="33">
        <f t="shared" si="146"/>
        <v>0</v>
      </c>
      <c r="AL142" s="33">
        <f t="shared" si="146"/>
        <v>0</v>
      </c>
      <c r="AM142" s="33">
        <f t="shared" si="146"/>
        <v>0</v>
      </c>
      <c r="AN142" s="33">
        <f t="shared" si="146"/>
        <v>0</v>
      </c>
      <c r="AO142" s="33">
        <f t="shared" si="146"/>
        <v>0</v>
      </c>
      <c r="AP142" s="33">
        <f t="shared" si="146"/>
        <v>6.7500000000000004E-2</v>
      </c>
      <c r="AQ142" s="33">
        <f t="shared" si="146"/>
        <v>0</v>
      </c>
      <c r="AR142" s="33">
        <f t="shared" si="146"/>
        <v>0</v>
      </c>
      <c r="AS142" s="33">
        <f t="shared" si="146"/>
        <v>0</v>
      </c>
      <c r="AT142" s="33">
        <f t="shared" si="146"/>
        <v>0</v>
      </c>
      <c r="AU142" s="33">
        <f t="shared" si="146"/>
        <v>0</v>
      </c>
      <c r="AV142" s="33">
        <f t="shared" si="146"/>
        <v>0</v>
      </c>
      <c r="AW142" s="33">
        <f t="shared" si="146"/>
        <v>0</v>
      </c>
      <c r="AX142" s="33">
        <f t="shared" si="146"/>
        <v>0</v>
      </c>
      <c r="AY142" s="33">
        <f t="shared" si="146"/>
        <v>0</v>
      </c>
      <c r="AZ142" s="33">
        <f t="shared" si="146"/>
        <v>0</v>
      </c>
      <c r="BA142" s="33">
        <f t="shared" si="146"/>
        <v>0</v>
      </c>
      <c r="BB142" s="33">
        <f t="shared" si="146"/>
        <v>0</v>
      </c>
      <c r="BC142" s="33">
        <f t="shared" si="146"/>
        <v>0</v>
      </c>
      <c r="BD142" s="33">
        <f t="shared" si="146"/>
        <v>0</v>
      </c>
      <c r="BE142" s="33">
        <f t="shared" si="146"/>
        <v>0</v>
      </c>
      <c r="BF142" s="33">
        <f t="shared" si="146"/>
        <v>0</v>
      </c>
      <c r="BG142" s="33">
        <f t="shared" si="146"/>
        <v>0</v>
      </c>
      <c r="BH142" s="33">
        <f t="shared" si="146"/>
        <v>0</v>
      </c>
      <c r="BI142" s="33">
        <f t="shared" si="146"/>
        <v>0</v>
      </c>
      <c r="BJ142" s="33">
        <f t="shared" si="146"/>
        <v>0</v>
      </c>
      <c r="BK142" s="33">
        <f t="shared" si="146"/>
        <v>0</v>
      </c>
      <c r="BL142" s="33">
        <f t="shared" si="146"/>
        <v>0</v>
      </c>
      <c r="BM142" s="33">
        <f t="shared" si="146"/>
        <v>0</v>
      </c>
      <c r="BN142" s="33">
        <f t="shared" si="146"/>
        <v>0</v>
      </c>
      <c r="BO142" s="33">
        <f t="shared" ref="BO142:DZ142" si="147">ROUND(IF((BO137-BO19)*0.36&lt;0=TRUE(),0,IF((BO101&gt;50000),(BO137-BO19)*0.36,0)),4)</f>
        <v>0</v>
      </c>
      <c r="BP142" s="33">
        <f t="shared" si="147"/>
        <v>0</v>
      </c>
      <c r="BQ142" s="33">
        <f t="shared" si="147"/>
        <v>0</v>
      </c>
      <c r="BR142" s="33">
        <f t="shared" si="147"/>
        <v>0</v>
      </c>
      <c r="BS142" s="33">
        <f t="shared" si="147"/>
        <v>0</v>
      </c>
      <c r="BT142" s="33">
        <f t="shared" si="147"/>
        <v>0</v>
      </c>
      <c r="BU142" s="33">
        <f t="shared" si="147"/>
        <v>0</v>
      </c>
      <c r="BV142" s="33">
        <f t="shared" si="147"/>
        <v>0</v>
      </c>
      <c r="BW142" s="33">
        <f t="shared" si="147"/>
        <v>0</v>
      </c>
      <c r="BX142" s="33">
        <f t="shared" si="147"/>
        <v>0</v>
      </c>
      <c r="BY142" s="33">
        <f t="shared" si="147"/>
        <v>0</v>
      </c>
      <c r="BZ142" s="33">
        <f t="shared" si="147"/>
        <v>0</v>
      </c>
      <c r="CA142" s="33">
        <f t="shared" si="147"/>
        <v>0</v>
      </c>
      <c r="CB142" s="33">
        <f t="shared" si="147"/>
        <v>0</v>
      </c>
      <c r="CC142" s="33">
        <f t="shared" si="147"/>
        <v>0</v>
      </c>
      <c r="CD142" s="33">
        <f t="shared" si="147"/>
        <v>0</v>
      </c>
      <c r="CE142" s="33">
        <f t="shared" si="147"/>
        <v>0</v>
      </c>
      <c r="CF142" s="33">
        <f t="shared" si="147"/>
        <v>0</v>
      </c>
      <c r="CG142" s="33">
        <f t="shared" si="147"/>
        <v>0</v>
      </c>
      <c r="CH142" s="33">
        <f t="shared" si="147"/>
        <v>0</v>
      </c>
      <c r="CI142" s="33">
        <f t="shared" si="147"/>
        <v>0</v>
      </c>
      <c r="CJ142" s="33">
        <f t="shared" si="147"/>
        <v>0</v>
      </c>
      <c r="CK142" s="33">
        <f t="shared" si="147"/>
        <v>0</v>
      </c>
      <c r="CL142" s="33">
        <f t="shared" si="147"/>
        <v>0</v>
      </c>
      <c r="CM142" s="33">
        <f t="shared" si="147"/>
        <v>0</v>
      </c>
      <c r="CN142" s="33">
        <f t="shared" si="147"/>
        <v>0</v>
      </c>
      <c r="CO142" s="33">
        <f t="shared" si="147"/>
        <v>0</v>
      </c>
      <c r="CP142" s="33">
        <f t="shared" si="147"/>
        <v>0</v>
      </c>
      <c r="CQ142" s="33">
        <f t="shared" si="147"/>
        <v>0</v>
      </c>
      <c r="CR142" s="33">
        <f t="shared" si="147"/>
        <v>0</v>
      </c>
      <c r="CS142" s="33">
        <f t="shared" si="147"/>
        <v>0</v>
      </c>
      <c r="CT142" s="33">
        <f t="shared" si="147"/>
        <v>0</v>
      </c>
      <c r="CU142" s="33">
        <f t="shared" si="147"/>
        <v>0</v>
      </c>
      <c r="CV142" s="33">
        <f t="shared" si="147"/>
        <v>0</v>
      </c>
      <c r="CW142" s="33">
        <f t="shared" si="147"/>
        <v>0</v>
      </c>
      <c r="CX142" s="33">
        <f t="shared" si="147"/>
        <v>0</v>
      </c>
      <c r="CY142" s="33">
        <f t="shared" si="147"/>
        <v>0</v>
      </c>
      <c r="CZ142" s="33">
        <f t="shared" si="147"/>
        <v>0</v>
      </c>
      <c r="DA142" s="33">
        <f t="shared" si="147"/>
        <v>0</v>
      </c>
      <c r="DB142" s="33">
        <f t="shared" si="147"/>
        <v>0</v>
      </c>
      <c r="DC142" s="33">
        <f t="shared" si="147"/>
        <v>0</v>
      </c>
      <c r="DD142" s="33">
        <f t="shared" si="147"/>
        <v>0</v>
      </c>
      <c r="DE142" s="33">
        <f t="shared" si="147"/>
        <v>0</v>
      </c>
      <c r="DF142" s="33">
        <f t="shared" si="147"/>
        <v>0</v>
      </c>
      <c r="DG142" s="33">
        <f t="shared" si="147"/>
        <v>0</v>
      </c>
      <c r="DH142" s="33">
        <f t="shared" si="147"/>
        <v>0</v>
      </c>
      <c r="DI142" s="33">
        <f t="shared" si="147"/>
        <v>0</v>
      </c>
      <c r="DJ142" s="33">
        <f t="shared" si="147"/>
        <v>0</v>
      </c>
      <c r="DK142" s="33">
        <f t="shared" si="147"/>
        <v>0</v>
      </c>
      <c r="DL142" s="33">
        <f t="shared" si="147"/>
        <v>0</v>
      </c>
      <c r="DM142" s="33">
        <f t="shared" si="147"/>
        <v>0</v>
      </c>
      <c r="DN142" s="33">
        <f t="shared" si="147"/>
        <v>0</v>
      </c>
      <c r="DO142" s="33">
        <f t="shared" si="147"/>
        <v>0</v>
      </c>
      <c r="DP142" s="33">
        <f t="shared" si="147"/>
        <v>0</v>
      </c>
      <c r="DQ142" s="33">
        <f t="shared" si="147"/>
        <v>0</v>
      </c>
      <c r="DR142" s="33">
        <f t="shared" si="147"/>
        <v>0</v>
      </c>
      <c r="DS142" s="33">
        <f t="shared" si="147"/>
        <v>0</v>
      </c>
      <c r="DT142" s="33">
        <f t="shared" si="147"/>
        <v>0</v>
      </c>
      <c r="DU142" s="33">
        <f t="shared" si="147"/>
        <v>0</v>
      </c>
      <c r="DV142" s="33">
        <f t="shared" si="147"/>
        <v>0</v>
      </c>
      <c r="DW142" s="33">
        <f t="shared" si="147"/>
        <v>0</v>
      </c>
      <c r="DX142" s="33">
        <f t="shared" si="147"/>
        <v>0</v>
      </c>
      <c r="DY142" s="33">
        <f t="shared" si="147"/>
        <v>0</v>
      </c>
      <c r="DZ142" s="33">
        <f t="shared" si="147"/>
        <v>0</v>
      </c>
      <c r="EA142" s="33">
        <f t="shared" ref="EA142:FX142" si="148">ROUND(IF((EA137-EA19)*0.36&lt;0=TRUE(),0,IF((EA101&gt;50000),(EA137-EA19)*0.36,0)),4)</f>
        <v>0</v>
      </c>
      <c r="EB142" s="33">
        <f t="shared" si="148"/>
        <v>0</v>
      </c>
      <c r="EC142" s="33">
        <f t="shared" si="148"/>
        <v>0</v>
      </c>
      <c r="ED142" s="33">
        <f t="shared" si="148"/>
        <v>0</v>
      </c>
      <c r="EE142" s="33">
        <f t="shared" si="148"/>
        <v>0</v>
      </c>
      <c r="EF142" s="33">
        <f t="shared" si="148"/>
        <v>0</v>
      </c>
      <c r="EG142" s="33">
        <f t="shared" si="148"/>
        <v>0</v>
      </c>
      <c r="EH142" s="33">
        <f t="shared" si="148"/>
        <v>0</v>
      </c>
      <c r="EI142" s="33">
        <f t="shared" si="148"/>
        <v>0</v>
      </c>
      <c r="EJ142" s="33">
        <f t="shared" si="148"/>
        <v>0</v>
      </c>
      <c r="EK142" s="33">
        <f t="shared" si="148"/>
        <v>0</v>
      </c>
      <c r="EL142" s="33">
        <f t="shared" si="148"/>
        <v>0</v>
      </c>
      <c r="EM142" s="33">
        <f t="shared" si="148"/>
        <v>0</v>
      </c>
      <c r="EN142" s="33">
        <f t="shared" si="148"/>
        <v>0</v>
      </c>
      <c r="EO142" s="33">
        <f t="shared" si="148"/>
        <v>0</v>
      </c>
      <c r="EP142" s="33">
        <f t="shared" si="148"/>
        <v>0</v>
      </c>
      <c r="EQ142" s="33">
        <f t="shared" si="148"/>
        <v>0</v>
      </c>
      <c r="ER142" s="33">
        <f t="shared" si="148"/>
        <v>0</v>
      </c>
      <c r="ES142" s="33">
        <f t="shared" si="148"/>
        <v>0</v>
      </c>
      <c r="ET142" s="33">
        <f t="shared" si="148"/>
        <v>0</v>
      </c>
      <c r="EU142" s="33">
        <f t="shared" si="148"/>
        <v>0</v>
      </c>
      <c r="EV142" s="33">
        <f t="shared" si="148"/>
        <v>0</v>
      </c>
      <c r="EW142" s="33">
        <f t="shared" si="148"/>
        <v>0</v>
      </c>
      <c r="EX142" s="33">
        <f t="shared" si="148"/>
        <v>0</v>
      </c>
      <c r="EY142" s="33">
        <f t="shared" si="148"/>
        <v>0</v>
      </c>
      <c r="EZ142" s="33">
        <f t="shared" si="148"/>
        <v>0</v>
      </c>
      <c r="FA142" s="33">
        <f t="shared" si="148"/>
        <v>0</v>
      </c>
      <c r="FB142" s="33">
        <f t="shared" si="148"/>
        <v>0</v>
      </c>
      <c r="FC142" s="33">
        <f t="shared" si="148"/>
        <v>0</v>
      </c>
      <c r="FD142" s="33">
        <f t="shared" si="148"/>
        <v>0</v>
      </c>
      <c r="FE142" s="33">
        <f t="shared" si="148"/>
        <v>0</v>
      </c>
      <c r="FF142" s="33">
        <f t="shared" si="148"/>
        <v>0</v>
      </c>
      <c r="FG142" s="33">
        <f t="shared" si="148"/>
        <v>0</v>
      </c>
      <c r="FH142" s="33">
        <f t="shared" si="148"/>
        <v>0</v>
      </c>
      <c r="FI142" s="33">
        <f t="shared" si="148"/>
        <v>0</v>
      </c>
      <c r="FJ142" s="33">
        <f t="shared" si="148"/>
        <v>0</v>
      </c>
      <c r="FK142" s="33">
        <f t="shared" si="148"/>
        <v>0</v>
      </c>
      <c r="FL142" s="33">
        <f t="shared" si="148"/>
        <v>0</v>
      </c>
      <c r="FM142" s="33">
        <f t="shared" si="148"/>
        <v>0</v>
      </c>
      <c r="FN142" s="33">
        <f t="shared" si="148"/>
        <v>0</v>
      </c>
      <c r="FO142" s="33">
        <f t="shared" si="148"/>
        <v>0</v>
      </c>
      <c r="FP142" s="33">
        <f t="shared" si="148"/>
        <v>0</v>
      </c>
      <c r="FQ142" s="33">
        <f t="shared" si="148"/>
        <v>0</v>
      </c>
      <c r="FR142" s="33">
        <f t="shared" si="148"/>
        <v>0</v>
      </c>
      <c r="FS142" s="33">
        <f t="shared" si="148"/>
        <v>0</v>
      </c>
      <c r="FT142" s="33">
        <f t="shared" si="148"/>
        <v>0</v>
      </c>
      <c r="FU142" s="33">
        <f t="shared" si="148"/>
        <v>0</v>
      </c>
      <c r="FV142" s="33">
        <f t="shared" si="148"/>
        <v>0</v>
      </c>
      <c r="FW142" s="33">
        <f t="shared" si="148"/>
        <v>0</v>
      </c>
      <c r="FX142" s="33">
        <f t="shared" si="148"/>
        <v>0</v>
      </c>
      <c r="FY142" s="33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</row>
    <row r="143" spans="1:256" x14ac:dyDescent="0.35">
      <c r="A143" s="7"/>
      <c r="B143" s="7" t="s">
        <v>646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49"/>
      <c r="GC143" s="49"/>
      <c r="GD143" s="49"/>
      <c r="GE143" s="49"/>
      <c r="GF143" s="49"/>
      <c r="GG143" s="7"/>
      <c r="GH143" s="49"/>
      <c r="GI143" s="49"/>
      <c r="GJ143" s="49"/>
      <c r="GK143" s="49"/>
      <c r="GL143" s="49"/>
      <c r="GM143" s="49"/>
    </row>
    <row r="144" spans="1:256" x14ac:dyDescent="0.35">
      <c r="A144" s="6" t="s">
        <v>647</v>
      </c>
      <c r="B144" s="7" t="s">
        <v>648</v>
      </c>
      <c r="C144" s="97">
        <f t="shared" ref="C144:BN144" si="149">MAX(C140,C142)</f>
        <v>8.8200000000000001E-2</v>
      </c>
      <c r="D144" s="97">
        <f t="shared" si="149"/>
        <v>4.4000000000000003E-3</v>
      </c>
      <c r="E144" s="97">
        <f t="shared" si="149"/>
        <v>0.1013</v>
      </c>
      <c r="F144" s="97">
        <f t="shared" si="149"/>
        <v>0</v>
      </c>
      <c r="G144" s="97">
        <f t="shared" si="149"/>
        <v>0</v>
      </c>
      <c r="H144" s="97">
        <f t="shared" si="149"/>
        <v>0</v>
      </c>
      <c r="I144" s="97">
        <f t="shared" si="149"/>
        <v>0.1137</v>
      </c>
      <c r="J144" s="97">
        <f t="shared" si="149"/>
        <v>0.106</v>
      </c>
      <c r="K144" s="97">
        <f t="shared" si="149"/>
        <v>5.0999999999999997E-2</v>
      </c>
      <c r="L144" s="97">
        <f t="shared" si="149"/>
        <v>6.1600000000000002E-2</v>
      </c>
      <c r="M144" s="97">
        <f t="shared" si="149"/>
        <v>0.12570000000000001</v>
      </c>
      <c r="N144" s="97">
        <f t="shared" si="149"/>
        <v>0</v>
      </c>
      <c r="O144" s="97">
        <f t="shared" si="149"/>
        <v>0</v>
      </c>
      <c r="P144" s="97">
        <f t="shared" si="149"/>
        <v>2.5100000000000001E-2</v>
      </c>
      <c r="Q144" s="97">
        <f t="shared" si="149"/>
        <v>0.1041</v>
      </c>
      <c r="R144" s="97">
        <f t="shared" si="149"/>
        <v>7.1000000000000004E-3</v>
      </c>
      <c r="S144" s="97">
        <f t="shared" si="149"/>
        <v>3.4700000000000002E-2</v>
      </c>
      <c r="T144" s="97">
        <f t="shared" si="149"/>
        <v>6.1999999999999998E-3</v>
      </c>
      <c r="U144" s="97">
        <f t="shared" si="149"/>
        <v>7.0400000000000004E-2</v>
      </c>
      <c r="V144" s="97">
        <f t="shared" si="149"/>
        <v>8.9399999999999993E-2</v>
      </c>
      <c r="W144" s="97">
        <f t="shared" si="149"/>
        <v>0.10249999999999999</v>
      </c>
      <c r="X144" s="97">
        <f t="shared" si="149"/>
        <v>3.6999999999999998E-2</v>
      </c>
      <c r="Y144" s="97">
        <f t="shared" si="149"/>
        <v>0.1196</v>
      </c>
      <c r="Z144" s="97">
        <f t="shared" si="149"/>
        <v>0</v>
      </c>
      <c r="AA144" s="97">
        <f t="shared" si="149"/>
        <v>0</v>
      </c>
      <c r="AB144" s="97">
        <f t="shared" si="149"/>
        <v>0</v>
      </c>
      <c r="AC144" s="97">
        <f t="shared" si="149"/>
        <v>0</v>
      </c>
      <c r="AD144" s="97">
        <f t="shared" si="149"/>
        <v>0</v>
      </c>
      <c r="AE144" s="97">
        <f t="shared" si="149"/>
        <v>7.7200000000000005E-2</v>
      </c>
      <c r="AF144" s="97">
        <f t="shared" si="149"/>
        <v>3.1199999999999999E-2</v>
      </c>
      <c r="AG144" s="97">
        <f t="shared" si="149"/>
        <v>0</v>
      </c>
      <c r="AH144" s="97">
        <f t="shared" si="149"/>
        <v>4.9700000000000001E-2</v>
      </c>
      <c r="AI144" s="97">
        <f t="shared" si="149"/>
        <v>2.53E-2</v>
      </c>
      <c r="AJ144" s="97">
        <f t="shared" si="149"/>
        <v>0.12180000000000001</v>
      </c>
      <c r="AK144" s="97">
        <f t="shared" si="149"/>
        <v>0.1472</v>
      </c>
      <c r="AL144" s="97">
        <f t="shared" si="149"/>
        <v>0.1178</v>
      </c>
      <c r="AM144" s="97">
        <f t="shared" si="149"/>
        <v>6.4199999999999993E-2</v>
      </c>
      <c r="AN144" s="97">
        <f t="shared" si="149"/>
        <v>0</v>
      </c>
      <c r="AO144" s="97">
        <f t="shared" si="149"/>
        <v>1.12E-2</v>
      </c>
      <c r="AP144" s="97">
        <f t="shared" si="149"/>
        <v>6.7500000000000004E-2</v>
      </c>
      <c r="AQ144" s="97">
        <f t="shared" si="149"/>
        <v>4.8500000000000001E-2</v>
      </c>
      <c r="AR144" s="97">
        <f t="shared" si="149"/>
        <v>0</v>
      </c>
      <c r="AS144" s="97">
        <f t="shared" si="149"/>
        <v>0</v>
      </c>
      <c r="AT144" s="97">
        <f t="shared" si="149"/>
        <v>0</v>
      </c>
      <c r="AU144" s="97">
        <f t="shared" si="149"/>
        <v>0</v>
      </c>
      <c r="AV144" s="97">
        <f t="shared" si="149"/>
        <v>4.7100000000000003E-2</v>
      </c>
      <c r="AW144" s="97">
        <f t="shared" si="149"/>
        <v>0</v>
      </c>
      <c r="AX144" s="97">
        <f t="shared" si="149"/>
        <v>3.2199999999999999E-2</v>
      </c>
      <c r="AY144" s="97">
        <f t="shared" si="149"/>
        <v>2.2800000000000001E-2</v>
      </c>
      <c r="AZ144" s="97">
        <f t="shared" si="149"/>
        <v>6.6799999999999998E-2</v>
      </c>
      <c r="BA144" s="97">
        <f t="shared" si="149"/>
        <v>4.3E-3</v>
      </c>
      <c r="BB144" s="97">
        <f t="shared" si="149"/>
        <v>0</v>
      </c>
      <c r="BC144" s="97">
        <f t="shared" si="149"/>
        <v>3.9600000000000003E-2</v>
      </c>
      <c r="BD144" s="97">
        <f t="shared" si="149"/>
        <v>0</v>
      </c>
      <c r="BE144" s="97">
        <f t="shared" si="149"/>
        <v>0</v>
      </c>
      <c r="BF144" s="97">
        <f t="shared" si="149"/>
        <v>0</v>
      </c>
      <c r="BG144" s="97">
        <f t="shared" si="149"/>
        <v>6.1999999999999998E-3</v>
      </c>
      <c r="BH144" s="97">
        <f t="shared" si="149"/>
        <v>0</v>
      </c>
      <c r="BI144" s="97">
        <f t="shared" si="149"/>
        <v>9.2899999999999996E-2</v>
      </c>
      <c r="BJ144" s="97">
        <f t="shared" si="149"/>
        <v>0</v>
      </c>
      <c r="BK144" s="97">
        <f t="shared" si="149"/>
        <v>6.4000000000000003E-3</v>
      </c>
      <c r="BL144" s="97">
        <f t="shared" si="149"/>
        <v>0</v>
      </c>
      <c r="BM144" s="97">
        <f t="shared" si="149"/>
        <v>4.7800000000000002E-2</v>
      </c>
      <c r="BN144" s="97">
        <f t="shared" si="149"/>
        <v>1.4999999999999999E-2</v>
      </c>
      <c r="BO144" s="97">
        <f t="shared" ref="BO144:DZ144" si="150">MAX(BO140,BO142)</f>
        <v>0</v>
      </c>
      <c r="BP144" s="97">
        <f t="shared" si="150"/>
        <v>1.78E-2</v>
      </c>
      <c r="BQ144" s="97">
        <f t="shared" si="150"/>
        <v>0</v>
      </c>
      <c r="BR144" s="97">
        <f t="shared" si="150"/>
        <v>2.06E-2</v>
      </c>
      <c r="BS144" s="97">
        <f t="shared" si="150"/>
        <v>7.0900000000000005E-2</v>
      </c>
      <c r="BT144" s="97">
        <f t="shared" si="150"/>
        <v>0</v>
      </c>
      <c r="BU144" s="97">
        <f t="shared" si="150"/>
        <v>0</v>
      </c>
      <c r="BV144" s="97">
        <f t="shared" si="150"/>
        <v>0</v>
      </c>
      <c r="BW144" s="97">
        <f t="shared" si="150"/>
        <v>0</v>
      </c>
      <c r="BX144" s="97">
        <f t="shared" si="150"/>
        <v>0</v>
      </c>
      <c r="BY144" s="97">
        <f t="shared" si="150"/>
        <v>0.13</v>
      </c>
      <c r="BZ144" s="97">
        <f t="shared" si="150"/>
        <v>8.3000000000000004E-2</v>
      </c>
      <c r="CA144" s="97">
        <f t="shared" si="150"/>
        <v>0</v>
      </c>
      <c r="CB144" s="97">
        <f t="shared" si="150"/>
        <v>0</v>
      </c>
      <c r="CC144" s="97">
        <f t="shared" si="150"/>
        <v>6.3899999999999998E-2</v>
      </c>
      <c r="CD144" s="97">
        <f t="shared" si="150"/>
        <v>0</v>
      </c>
      <c r="CE144" s="97">
        <f t="shared" si="150"/>
        <v>6.4999999999999997E-3</v>
      </c>
      <c r="CF144" s="97">
        <f t="shared" si="150"/>
        <v>1.78E-2</v>
      </c>
      <c r="CG144" s="97">
        <f t="shared" si="150"/>
        <v>0</v>
      </c>
      <c r="CH144" s="97">
        <f t="shared" si="150"/>
        <v>6.3799999999999996E-2</v>
      </c>
      <c r="CI144" s="97">
        <f t="shared" si="150"/>
        <v>5.7000000000000002E-2</v>
      </c>
      <c r="CJ144" s="97">
        <f t="shared" si="150"/>
        <v>5.4300000000000001E-2</v>
      </c>
      <c r="CK144" s="97">
        <f t="shared" si="150"/>
        <v>0</v>
      </c>
      <c r="CL144" s="97">
        <f t="shared" si="150"/>
        <v>0</v>
      </c>
      <c r="CM144" s="97">
        <f t="shared" si="150"/>
        <v>0</v>
      </c>
      <c r="CN144" s="97">
        <f t="shared" si="150"/>
        <v>0</v>
      </c>
      <c r="CO144" s="97">
        <f t="shared" si="150"/>
        <v>0</v>
      </c>
      <c r="CP144" s="97">
        <f t="shared" si="150"/>
        <v>1.03E-2</v>
      </c>
      <c r="CQ144" s="97">
        <f t="shared" si="150"/>
        <v>8.5199999999999998E-2</v>
      </c>
      <c r="CR144" s="97">
        <f t="shared" si="150"/>
        <v>0</v>
      </c>
      <c r="CS144" s="97">
        <f t="shared" si="150"/>
        <v>0</v>
      </c>
      <c r="CT144" s="97">
        <f t="shared" si="150"/>
        <v>0.1104</v>
      </c>
      <c r="CU144" s="97">
        <f t="shared" si="150"/>
        <v>2.3999999999999998E-3</v>
      </c>
      <c r="CV144" s="97">
        <f t="shared" si="150"/>
        <v>0</v>
      </c>
      <c r="CW144" s="97">
        <f t="shared" si="150"/>
        <v>3.73E-2</v>
      </c>
      <c r="CX144" s="97">
        <f t="shared" si="150"/>
        <v>1.9400000000000001E-2</v>
      </c>
      <c r="CY144" s="97">
        <f t="shared" si="150"/>
        <v>2.3300000000000001E-2</v>
      </c>
      <c r="CZ144" s="97">
        <f t="shared" si="150"/>
        <v>1.4200000000000001E-2</v>
      </c>
      <c r="DA144" s="97">
        <f t="shared" si="150"/>
        <v>0</v>
      </c>
      <c r="DB144" s="97">
        <f t="shared" si="150"/>
        <v>0</v>
      </c>
      <c r="DC144" s="97">
        <f t="shared" si="150"/>
        <v>0</v>
      </c>
      <c r="DD144" s="97">
        <f t="shared" si="150"/>
        <v>5.5500000000000001E-2</v>
      </c>
      <c r="DE144" s="97">
        <f t="shared" si="150"/>
        <v>0</v>
      </c>
      <c r="DF144" s="97">
        <f t="shared" si="150"/>
        <v>8.0000000000000002E-3</v>
      </c>
      <c r="DG144" s="97">
        <f t="shared" si="150"/>
        <v>0</v>
      </c>
      <c r="DH144" s="97">
        <f t="shared" si="150"/>
        <v>4.1200000000000001E-2</v>
      </c>
      <c r="DI144" s="97">
        <f t="shared" si="150"/>
        <v>1.41E-2</v>
      </c>
      <c r="DJ144" s="97">
        <f t="shared" si="150"/>
        <v>3.1E-2</v>
      </c>
      <c r="DK144" s="97">
        <f t="shared" si="150"/>
        <v>0</v>
      </c>
      <c r="DL144" s="97">
        <f t="shared" si="150"/>
        <v>3.7400000000000003E-2</v>
      </c>
      <c r="DM144" s="97">
        <f t="shared" si="150"/>
        <v>1.78E-2</v>
      </c>
      <c r="DN144" s="97">
        <f t="shared" si="150"/>
        <v>6.6799999999999998E-2</v>
      </c>
      <c r="DO144" s="97">
        <f t="shared" si="150"/>
        <v>3.95E-2</v>
      </c>
      <c r="DP144" s="97">
        <f t="shared" si="150"/>
        <v>0</v>
      </c>
      <c r="DQ144" s="97">
        <f t="shared" si="150"/>
        <v>0</v>
      </c>
      <c r="DR144" s="97">
        <f t="shared" si="150"/>
        <v>0.1004</v>
      </c>
      <c r="DS144" s="97">
        <f t="shared" si="150"/>
        <v>9.8799999999999999E-2</v>
      </c>
      <c r="DT144" s="97">
        <f t="shared" si="150"/>
        <v>0.12720000000000001</v>
      </c>
      <c r="DU144" s="97">
        <f t="shared" si="150"/>
        <v>4.0599999999999997E-2</v>
      </c>
      <c r="DV144" s="97">
        <f t="shared" si="150"/>
        <v>0</v>
      </c>
      <c r="DW144" s="97">
        <f t="shared" si="150"/>
        <v>2.6800000000000001E-2</v>
      </c>
      <c r="DX144" s="97">
        <f t="shared" si="150"/>
        <v>0</v>
      </c>
      <c r="DY144" s="97">
        <f t="shared" si="150"/>
        <v>0</v>
      </c>
      <c r="DZ144" s="97">
        <f t="shared" si="150"/>
        <v>0</v>
      </c>
      <c r="EA144" s="97">
        <f t="shared" ref="EA144:FX144" si="151">MAX(EA140,EA142)</f>
        <v>0</v>
      </c>
      <c r="EB144" s="97">
        <f t="shared" si="151"/>
        <v>5.6899999999999999E-2</v>
      </c>
      <c r="EC144" s="97">
        <f t="shared" si="151"/>
        <v>0</v>
      </c>
      <c r="ED144" s="97">
        <f t="shared" si="151"/>
        <v>0</v>
      </c>
      <c r="EE144" s="97">
        <f t="shared" si="151"/>
        <v>8.1799999999999998E-2</v>
      </c>
      <c r="EF144" s="97">
        <f t="shared" si="151"/>
        <v>9.6799999999999997E-2</v>
      </c>
      <c r="EG144" s="97">
        <f t="shared" si="151"/>
        <v>6.13E-2</v>
      </c>
      <c r="EH144" s="97">
        <f t="shared" si="151"/>
        <v>2.0400000000000001E-2</v>
      </c>
      <c r="EI144" s="97">
        <f t="shared" si="151"/>
        <v>0.1103</v>
      </c>
      <c r="EJ144" s="97">
        <f t="shared" si="151"/>
        <v>2.46E-2</v>
      </c>
      <c r="EK144" s="97">
        <f t="shared" si="151"/>
        <v>0</v>
      </c>
      <c r="EL144" s="97">
        <f t="shared" si="151"/>
        <v>1.2699999999999999E-2</v>
      </c>
      <c r="EM144" s="97">
        <f t="shared" si="151"/>
        <v>1.23E-2</v>
      </c>
      <c r="EN144" s="97">
        <f t="shared" si="151"/>
        <v>8.9499999999999996E-2</v>
      </c>
      <c r="EO144" s="97">
        <f t="shared" si="151"/>
        <v>1.23E-2</v>
      </c>
      <c r="EP144" s="97">
        <f t="shared" si="151"/>
        <v>0</v>
      </c>
      <c r="EQ144" s="97">
        <f t="shared" si="151"/>
        <v>0</v>
      </c>
      <c r="ER144" s="97">
        <f t="shared" si="151"/>
        <v>0</v>
      </c>
      <c r="ES144" s="97">
        <f t="shared" si="151"/>
        <v>4.8399999999999999E-2</v>
      </c>
      <c r="ET144" s="97">
        <f t="shared" si="151"/>
        <v>9.74E-2</v>
      </c>
      <c r="EU144" s="97">
        <f t="shared" si="151"/>
        <v>0.13689999999999999</v>
      </c>
      <c r="EV144" s="97">
        <f t="shared" si="151"/>
        <v>4.7E-2</v>
      </c>
      <c r="EW144" s="97">
        <f t="shared" si="151"/>
        <v>0</v>
      </c>
      <c r="EX144" s="97">
        <f t="shared" si="151"/>
        <v>2.7199999999999998E-2</v>
      </c>
      <c r="EY144" s="97">
        <f t="shared" si="151"/>
        <v>4.5499999999999999E-2</v>
      </c>
      <c r="EZ144" s="97">
        <f t="shared" si="151"/>
        <v>1.78E-2</v>
      </c>
      <c r="FA144" s="97">
        <f t="shared" si="151"/>
        <v>0</v>
      </c>
      <c r="FB144" s="97">
        <f t="shared" si="151"/>
        <v>0.107</v>
      </c>
      <c r="FC144" s="97">
        <f t="shared" si="151"/>
        <v>0</v>
      </c>
      <c r="FD144" s="97">
        <f t="shared" si="151"/>
        <v>0</v>
      </c>
      <c r="FE144" s="97">
        <f t="shared" si="151"/>
        <v>7.22E-2</v>
      </c>
      <c r="FF144" s="97">
        <f t="shared" si="151"/>
        <v>4.41E-2</v>
      </c>
      <c r="FG144" s="97">
        <f t="shared" si="151"/>
        <v>6.1999999999999998E-3</v>
      </c>
      <c r="FH144" s="97">
        <f t="shared" si="151"/>
        <v>7.1999999999999998E-3</v>
      </c>
      <c r="FI144" s="97">
        <f t="shared" si="151"/>
        <v>1.26E-2</v>
      </c>
      <c r="FJ144" s="97">
        <f t="shared" si="151"/>
        <v>0</v>
      </c>
      <c r="FK144" s="97">
        <f t="shared" si="151"/>
        <v>3.4200000000000001E-2</v>
      </c>
      <c r="FL144" s="97">
        <f t="shared" si="151"/>
        <v>0</v>
      </c>
      <c r="FM144" s="97">
        <f t="shared" si="151"/>
        <v>0</v>
      </c>
      <c r="FN144" s="97">
        <f t="shared" si="151"/>
        <v>7.6499999999999999E-2</v>
      </c>
      <c r="FO144" s="97">
        <f t="shared" si="151"/>
        <v>2.2700000000000001E-2</v>
      </c>
      <c r="FP144" s="97">
        <f t="shared" si="151"/>
        <v>5.7999999999999996E-3</v>
      </c>
      <c r="FQ144" s="97">
        <f t="shared" si="151"/>
        <v>0</v>
      </c>
      <c r="FR144" s="97">
        <f t="shared" si="151"/>
        <v>0</v>
      </c>
      <c r="FS144" s="97">
        <f t="shared" si="151"/>
        <v>0</v>
      </c>
      <c r="FT144" s="97">
        <f t="shared" si="151"/>
        <v>4.6100000000000002E-2</v>
      </c>
      <c r="FU144" s="97">
        <f t="shared" si="151"/>
        <v>5.9299999999999999E-2</v>
      </c>
      <c r="FV144" s="97">
        <f t="shared" si="151"/>
        <v>5.4800000000000001E-2</v>
      </c>
      <c r="FW144" s="97">
        <f t="shared" si="151"/>
        <v>5.6399999999999999E-2</v>
      </c>
      <c r="FX144" s="97">
        <f t="shared" si="151"/>
        <v>5.3E-3</v>
      </c>
      <c r="FY144" s="33"/>
      <c r="FZ144" s="7"/>
      <c r="GA144" s="7"/>
      <c r="GB144" s="33"/>
      <c r="GC144" s="33"/>
      <c r="GD144" s="33"/>
      <c r="GE144" s="33"/>
      <c r="GF144" s="33"/>
      <c r="GG144" s="7"/>
      <c r="GH144" s="7"/>
      <c r="GI144" s="7"/>
      <c r="GJ144" s="7"/>
      <c r="GK144" s="7"/>
      <c r="GL144" s="7"/>
      <c r="GM144" s="7"/>
    </row>
    <row r="145" spans="1:195" x14ac:dyDescent="0.35">
      <c r="A145" s="7"/>
      <c r="B145" s="7" t="s">
        <v>649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</row>
    <row r="146" spans="1:195" x14ac:dyDescent="0.35">
      <c r="A146" s="6" t="s">
        <v>650</v>
      </c>
      <c r="B146" s="7" t="s">
        <v>651</v>
      </c>
      <c r="C146" s="33">
        <f t="shared" ref="C146:BN146" si="152">MIN(0.3,(C139+C144))</f>
        <v>0.2082</v>
      </c>
      <c r="D146" s="33">
        <f t="shared" si="152"/>
        <v>0.1244</v>
      </c>
      <c r="E146" s="33">
        <f t="shared" si="152"/>
        <v>0.2213</v>
      </c>
      <c r="F146" s="33">
        <f t="shared" si="152"/>
        <v>0.12</v>
      </c>
      <c r="G146" s="33">
        <f t="shared" si="152"/>
        <v>0.12</v>
      </c>
      <c r="H146" s="33">
        <f t="shared" si="152"/>
        <v>0.12</v>
      </c>
      <c r="I146" s="33">
        <f t="shared" si="152"/>
        <v>0.23369999999999999</v>
      </c>
      <c r="J146" s="33">
        <f t="shared" si="152"/>
        <v>0.22599999999999998</v>
      </c>
      <c r="K146" s="33">
        <f t="shared" si="152"/>
        <v>0.17099999999999999</v>
      </c>
      <c r="L146" s="33">
        <f t="shared" si="152"/>
        <v>0.18159999999999998</v>
      </c>
      <c r="M146" s="33">
        <f t="shared" si="152"/>
        <v>0.2457</v>
      </c>
      <c r="N146" s="33">
        <f t="shared" si="152"/>
        <v>0.12</v>
      </c>
      <c r="O146" s="33">
        <f t="shared" si="152"/>
        <v>0.12</v>
      </c>
      <c r="P146" s="33">
        <f t="shared" si="152"/>
        <v>0.14510000000000001</v>
      </c>
      <c r="Q146" s="33">
        <f t="shared" si="152"/>
        <v>0.22409999999999999</v>
      </c>
      <c r="R146" s="33">
        <f t="shared" si="152"/>
        <v>0.12709999999999999</v>
      </c>
      <c r="S146" s="33">
        <f t="shared" si="152"/>
        <v>0.1547</v>
      </c>
      <c r="T146" s="33">
        <f t="shared" si="152"/>
        <v>0.12620000000000001</v>
      </c>
      <c r="U146" s="33">
        <f t="shared" si="152"/>
        <v>0.19040000000000001</v>
      </c>
      <c r="V146" s="33">
        <f t="shared" si="152"/>
        <v>0.20939999999999998</v>
      </c>
      <c r="W146" s="33">
        <f t="shared" si="152"/>
        <v>0.22249999999999998</v>
      </c>
      <c r="X146" s="33">
        <f t="shared" si="152"/>
        <v>0.157</v>
      </c>
      <c r="Y146" s="33">
        <f t="shared" si="152"/>
        <v>0.23959999999999998</v>
      </c>
      <c r="Z146" s="33">
        <f t="shared" si="152"/>
        <v>0.12</v>
      </c>
      <c r="AA146" s="33">
        <f t="shared" si="152"/>
        <v>0.12</v>
      </c>
      <c r="AB146" s="33">
        <f t="shared" si="152"/>
        <v>0.12</v>
      </c>
      <c r="AC146" s="33">
        <f t="shared" si="152"/>
        <v>0.12</v>
      </c>
      <c r="AD146" s="33">
        <f t="shared" si="152"/>
        <v>0.12</v>
      </c>
      <c r="AE146" s="33">
        <f t="shared" si="152"/>
        <v>0.19719999999999999</v>
      </c>
      <c r="AF146" s="33">
        <f t="shared" si="152"/>
        <v>0.1512</v>
      </c>
      <c r="AG146" s="33">
        <f t="shared" si="152"/>
        <v>0.12</v>
      </c>
      <c r="AH146" s="33">
        <f t="shared" si="152"/>
        <v>0.16969999999999999</v>
      </c>
      <c r="AI146" s="33">
        <f t="shared" si="152"/>
        <v>0.14529999999999998</v>
      </c>
      <c r="AJ146" s="33">
        <f t="shared" si="152"/>
        <v>0.24180000000000001</v>
      </c>
      <c r="AK146" s="33">
        <f t="shared" si="152"/>
        <v>0.26719999999999999</v>
      </c>
      <c r="AL146" s="33">
        <f t="shared" si="152"/>
        <v>0.23780000000000001</v>
      </c>
      <c r="AM146" s="33">
        <f t="shared" si="152"/>
        <v>0.18419999999999997</v>
      </c>
      <c r="AN146" s="33">
        <f t="shared" si="152"/>
        <v>0.12</v>
      </c>
      <c r="AO146" s="33">
        <f t="shared" si="152"/>
        <v>0.13119999999999998</v>
      </c>
      <c r="AP146" s="33">
        <f t="shared" si="152"/>
        <v>0.1875</v>
      </c>
      <c r="AQ146" s="33">
        <f t="shared" si="152"/>
        <v>0.16849999999999998</v>
      </c>
      <c r="AR146" s="33">
        <f t="shared" si="152"/>
        <v>0.12</v>
      </c>
      <c r="AS146" s="33">
        <f t="shared" si="152"/>
        <v>0.12</v>
      </c>
      <c r="AT146" s="33">
        <f t="shared" si="152"/>
        <v>0.12</v>
      </c>
      <c r="AU146" s="33">
        <f t="shared" si="152"/>
        <v>0.12</v>
      </c>
      <c r="AV146" s="33">
        <f t="shared" si="152"/>
        <v>0.1671</v>
      </c>
      <c r="AW146" s="33">
        <f t="shared" si="152"/>
        <v>0.12</v>
      </c>
      <c r="AX146" s="33">
        <f t="shared" si="152"/>
        <v>0.1522</v>
      </c>
      <c r="AY146" s="33">
        <f t="shared" si="152"/>
        <v>0.14279999999999998</v>
      </c>
      <c r="AZ146" s="33">
        <f t="shared" si="152"/>
        <v>0.18679999999999999</v>
      </c>
      <c r="BA146" s="33">
        <f t="shared" si="152"/>
        <v>0.12429999999999999</v>
      </c>
      <c r="BB146" s="33">
        <f t="shared" si="152"/>
        <v>0.12</v>
      </c>
      <c r="BC146" s="33">
        <f t="shared" si="152"/>
        <v>0.15959999999999999</v>
      </c>
      <c r="BD146" s="33">
        <f t="shared" si="152"/>
        <v>0.12</v>
      </c>
      <c r="BE146" s="33">
        <f t="shared" si="152"/>
        <v>0.12</v>
      </c>
      <c r="BF146" s="33">
        <f t="shared" si="152"/>
        <v>0.12</v>
      </c>
      <c r="BG146" s="33">
        <f t="shared" si="152"/>
        <v>0.12620000000000001</v>
      </c>
      <c r="BH146" s="33">
        <f t="shared" si="152"/>
        <v>0.12</v>
      </c>
      <c r="BI146" s="33">
        <f t="shared" si="152"/>
        <v>0.21289999999999998</v>
      </c>
      <c r="BJ146" s="33">
        <f t="shared" si="152"/>
        <v>0.12</v>
      </c>
      <c r="BK146" s="33">
        <f t="shared" si="152"/>
        <v>0.12639999999999998</v>
      </c>
      <c r="BL146" s="33">
        <f t="shared" si="152"/>
        <v>0.12</v>
      </c>
      <c r="BM146" s="33">
        <f t="shared" si="152"/>
        <v>0.1678</v>
      </c>
      <c r="BN146" s="33">
        <f t="shared" si="152"/>
        <v>0.13500000000000001</v>
      </c>
      <c r="BO146" s="33">
        <f t="shared" ref="BO146:DZ146" si="153">MIN(0.3,(BO139+BO144))</f>
        <v>0.12</v>
      </c>
      <c r="BP146" s="33">
        <f t="shared" si="153"/>
        <v>0.13780000000000001</v>
      </c>
      <c r="BQ146" s="33">
        <f t="shared" si="153"/>
        <v>0.12</v>
      </c>
      <c r="BR146" s="33">
        <f t="shared" si="153"/>
        <v>0.1406</v>
      </c>
      <c r="BS146" s="33">
        <f t="shared" si="153"/>
        <v>0.19090000000000001</v>
      </c>
      <c r="BT146" s="33">
        <f t="shared" si="153"/>
        <v>0.12</v>
      </c>
      <c r="BU146" s="33">
        <f t="shared" si="153"/>
        <v>0.12</v>
      </c>
      <c r="BV146" s="33">
        <f t="shared" si="153"/>
        <v>0.12</v>
      </c>
      <c r="BW146" s="33">
        <f t="shared" si="153"/>
        <v>0.12</v>
      </c>
      <c r="BX146" s="33">
        <f t="shared" si="153"/>
        <v>0.12</v>
      </c>
      <c r="BY146" s="33">
        <f t="shared" si="153"/>
        <v>0.25</v>
      </c>
      <c r="BZ146" s="33">
        <f t="shared" si="153"/>
        <v>0.20300000000000001</v>
      </c>
      <c r="CA146" s="33">
        <f t="shared" si="153"/>
        <v>0.12</v>
      </c>
      <c r="CB146" s="33">
        <f t="shared" si="153"/>
        <v>0.12</v>
      </c>
      <c r="CC146" s="33">
        <f t="shared" si="153"/>
        <v>0.18390000000000001</v>
      </c>
      <c r="CD146" s="33">
        <f t="shared" si="153"/>
        <v>0.12</v>
      </c>
      <c r="CE146" s="33">
        <f t="shared" si="153"/>
        <v>0.1265</v>
      </c>
      <c r="CF146" s="33">
        <f t="shared" si="153"/>
        <v>0.13780000000000001</v>
      </c>
      <c r="CG146" s="33">
        <f t="shared" si="153"/>
        <v>0.12</v>
      </c>
      <c r="CH146" s="33">
        <f t="shared" si="153"/>
        <v>0.18379999999999999</v>
      </c>
      <c r="CI146" s="33">
        <f t="shared" si="153"/>
        <v>0.17699999999999999</v>
      </c>
      <c r="CJ146" s="33">
        <f t="shared" si="153"/>
        <v>0.17430000000000001</v>
      </c>
      <c r="CK146" s="33">
        <f t="shared" si="153"/>
        <v>0.12</v>
      </c>
      <c r="CL146" s="33">
        <f t="shared" si="153"/>
        <v>0.12</v>
      </c>
      <c r="CM146" s="33">
        <f t="shared" si="153"/>
        <v>0.12</v>
      </c>
      <c r="CN146" s="33">
        <f t="shared" si="153"/>
        <v>0.12</v>
      </c>
      <c r="CO146" s="33">
        <f t="shared" si="153"/>
        <v>0.12</v>
      </c>
      <c r="CP146" s="33">
        <f t="shared" si="153"/>
        <v>0.1303</v>
      </c>
      <c r="CQ146" s="33">
        <f t="shared" si="153"/>
        <v>0.20519999999999999</v>
      </c>
      <c r="CR146" s="33">
        <f t="shared" si="153"/>
        <v>0.12</v>
      </c>
      <c r="CS146" s="33">
        <f t="shared" si="153"/>
        <v>0.12</v>
      </c>
      <c r="CT146" s="33">
        <f t="shared" si="153"/>
        <v>0.23039999999999999</v>
      </c>
      <c r="CU146" s="33">
        <f t="shared" si="153"/>
        <v>0.12239999999999999</v>
      </c>
      <c r="CV146" s="33">
        <f t="shared" si="153"/>
        <v>0.12</v>
      </c>
      <c r="CW146" s="33">
        <f t="shared" si="153"/>
        <v>0.1573</v>
      </c>
      <c r="CX146" s="33">
        <f t="shared" si="153"/>
        <v>0.1394</v>
      </c>
      <c r="CY146" s="33">
        <f t="shared" si="153"/>
        <v>0.14329999999999998</v>
      </c>
      <c r="CZ146" s="33">
        <f t="shared" si="153"/>
        <v>0.13419999999999999</v>
      </c>
      <c r="DA146" s="33">
        <f t="shared" si="153"/>
        <v>0.12</v>
      </c>
      <c r="DB146" s="33">
        <f t="shared" si="153"/>
        <v>0.12</v>
      </c>
      <c r="DC146" s="33">
        <f t="shared" si="153"/>
        <v>0.12</v>
      </c>
      <c r="DD146" s="33">
        <f t="shared" si="153"/>
        <v>0.17549999999999999</v>
      </c>
      <c r="DE146" s="33">
        <f t="shared" si="153"/>
        <v>0.12</v>
      </c>
      <c r="DF146" s="33">
        <f t="shared" si="153"/>
        <v>0.128</v>
      </c>
      <c r="DG146" s="33">
        <f t="shared" si="153"/>
        <v>0.12</v>
      </c>
      <c r="DH146" s="33">
        <f t="shared" si="153"/>
        <v>0.16120000000000001</v>
      </c>
      <c r="DI146" s="33">
        <f t="shared" si="153"/>
        <v>0.1341</v>
      </c>
      <c r="DJ146" s="33">
        <f t="shared" si="153"/>
        <v>0.151</v>
      </c>
      <c r="DK146" s="33">
        <f t="shared" si="153"/>
        <v>0.12</v>
      </c>
      <c r="DL146" s="33">
        <f t="shared" si="153"/>
        <v>0.15739999999999998</v>
      </c>
      <c r="DM146" s="33">
        <f t="shared" si="153"/>
        <v>0.13780000000000001</v>
      </c>
      <c r="DN146" s="33">
        <f t="shared" si="153"/>
        <v>0.18679999999999999</v>
      </c>
      <c r="DO146" s="33">
        <f t="shared" si="153"/>
        <v>0.1595</v>
      </c>
      <c r="DP146" s="33">
        <f t="shared" si="153"/>
        <v>0.12</v>
      </c>
      <c r="DQ146" s="33">
        <f t="shared" si="153"/>
        <v>0.12</v>
      </c>
      <c r="DR146" s="33">
        <f t="shared" si="153"/>
        <v>0.22039999999999998</v>
      </c>
      <c r="DS146" s="33">
        <f t="shared" si="153"/>
        <v>0.21879999999999999</v>
      </c>
      <c r="DT146" s="33">
        <f t="shared" si="153"/>
        <v>0.2472</v>
      </c>
      <c r="DU146" s="33">
        <f t="shared" si="153"/>
        <v>0.16059999999999999</v>
      </c>
      <c r="DV146" s="33">
        <f t="shared" si="153"/>
        <v>0.12</v>
      </c>
      <c r="DW146" s="33">
        <f t="shared" si="153"/>
        <v>0.14679999999999999</v>
      </c>
      <c r="DX146" s="33">
        <f t="shared" si="153"/>
        <v>0.12</v>
      </c>
      <c r="DY146" s="33">
        <f t="shared" si="153"/>
        <v>0.12</v>
      </c>
      <c r="DZ146" s="33">
        <f t="shared" si="153"/>
        <v>0.12</v>
      </c>
      <c r="EA146" s="33">
        <f t="shared" ref="EA146:FX146" si="154">MIN(0.3,(EA139+EA144))</f>
        <v>0.12</v>
      </c>
      <c r="EB146" s="33">
        <f t="shared" si="154"/>
        <v>0.1769</v>
      </c>
      <c r="EC146" s="33">
        <f t="shared" si="154"/>
        <v>0.12</v>
      </c>
      <c r="ED146" s="33">
        <f t="shared" si="154"/>
        <v>0.12</v>
      </c>
      <c r="EE146" s="33">
        <f t="shared" si="154"/>
        <v>0.20179999999999998</v>
      </c>
      <c r="EF146" s="33">
        <f t="shared" si="154"/>
        <v>0.21679999999999999</v>
      </c>
      <c r="EG146" s="33">
        <f t="shared" si="154"/>
        <v>0.18129999999999999</v>
      </c>
      <c r="EH146" s="33">
        <f t="shared" si="154"/>
        <v>0.1404</v>
      </c>
      <c r="EI146" s="33">
        <f t="shared" si="154"/>
        <v>0.2303</v>
      </c>
      <c r="EJ146" s="33">
        <f t="shared" si="154"/>
        <v>0.14460000000000001</v>
      </c>
      <c r="EK146" s="33">
        <f t="shared" si="154"/>
        <v>0.12</v>
      </c>
      <c r="EL146" s="33">
        <f t="shared" si="154"/>
        <v>0.13269999999999998</v>
      </c>
      <c r="EM146" s="33">
        <f t="shared" si="154"/>
        <v>0.1323</v>
      </c>
      <c r="EN146" s="33">
        <f t="shared" si="154"/>
        <v>0.20949999999999999</v>
      </c>
      <c r="EO146" s="33">
        <f t="shared" si="154"/>
        <v>0.1323</v>
      </c>
      <c r="EP146" s="33">
        <f t="shared" si="154"/>
        <v>0.12</v>
      </c>
      <c r="EQ146" s="33">
        <f t="shared" si="154"/>
        <v>0.12</v>
      </c>
      <c r="ER146" s="33">
        <f t="shared" si="154"/>
        <v>0.12</v>
      </c>
      <c r="ES146" s="33">
        <f t="shared" si="154"/>
        <v>0.16839999999999999</v>
      </c>
      <c r="ET146" s="33">
        <f t="shared" si="154"/>
        <v>0.21739999999999998</v>
      </c>
      <c r="EU146" s="33">
        <f t="shared" si="154"/>
        <v>0.25690000000000002</v>
      </c>
      <c r="EV146" s="33">
        <f t="shared" si="154"/>
        <v>0.16699999999999998</v>
      </c>
      <c r="EW146" s="33">
        <f t="shared" si="154"/>
        <v>0.12</v>
      </c>
      <c r="EX146" s="33">
        <f t="shared" si="154"/>
        <v>0.1472</v>
      </c>
      <c r="EY146" s="33">
        <f t="shared" si="154"/>
        <v>0.16549999999999998</v>
      </c>
      <c r="EZ146" s="33">
        <f t="shared" si="154"/>
        <v>0.13780000000000001</v>
      </c>
      <c r="FA146" s="33">
        <f t="shared" si="154"/>
        <v>0.12</v>
      </c>
      <c r="FB146" s="33">
        <f t="shared" si="154"/>
        <v>0.22699999999999998</v>
      </c>
      <c r="FC146" s="33">
        <f t="shared" si="154"/>
        <v>0.12</v>
      </c>
      <c r="FD146" s="33">
        <f t="shared" si="154"/>
        <v>0.12</v>
      </c>
      <c r="FE146" s="33">
        <f t="shared" si="154"/>
        <v>0.19219999999999998</v>
      </c>
      <c r="FF146" s="33">
        <f t="shared" si="154"/>
        <v>0.1641</v>
      </c>
      <c r="FG146" s="33">
        <f t="shared" si="154"/>
        <v>0.12620000000000001</v>
      </c>
      <c r="FH146" s="33">
        <f t="shared" si="154"/>
        <v>0.12720000000000001</v>
      </c>
      <c r="FI146" s="33">
        <f t="shared" si="154"/>
        <v>0.1326</v>
      </c>
      <c r="FJ146" s="33">
        <f t="shared" si="154"/>
        <v>0.12</v>
      </c>
      <c r="FK146" s="33">
        <f t="shared" si="154"/>
        <v>0.1542</v>
      </c>
      <c r="FL146" s="33">
        <f t="shared" si="154"/>
        <v>0.12</v>
      </c>
      <c r="FM146" s="33">
        <f t="shared" si="154"/>
        <v>0.12</v>
      </c>
      <c r="FN146" s="33">
        <f t="shared" si="154"/>
        <v>0.19650000000000001</v>
      </c>
      <c r="FO146" s="33">
        <f t="shared" si="154"/>
        <v>0.14269999999999999</v>
      </c>
      <c r="FP146" s="33">
        <f t="shared" si="154"/>
        <v>0.1258</v>
      </c>
      <c r="FQ146" s="33">
        <f t="shared" si="154"/>
        <v>0.12</v>
      </c>
      <c r="FR146" s="33">
        <f t="shared" si="154"/>
        <v>0.12</v>
      </c>
      <c r="FS146" s="33">
        <f t="shared" si="154"/>
        <v>0.12</v>
      </c>
      <c r="FT146" s="33">
        <f t="shared" si="154"/>
        <v>0.1661</v>
      </c>
      <c r="FU146" s="33">
        <f t="shared" si="154"/>
        <v>0.17929999999999999</v>
      </c>
      <c r="FV146" s="33">
        <f t="shared" si="154"/>
        <v>0.17480000000000001</v>
      </c>
      <c r="FW146" s="33">
        <f t="shared" si="154"/>
        <v>0.1764</v>
      </c>
      <c r="FX146" s="33">
        <f t="shared" si="154"/>
        <v>0.12529999999999999</v>
      </c>
      <c r="FY146" s="97"/>
      <c r="FZ146" s="11">
        <f>SUM(C146:FX146)</f>
        <v>26.953400000000009</v>
      </c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</row>
    <row r="147" spans="1:195" x14ac:dyDescent="0.35">
      <c r="A147" s="7"/>
      <c r="B147" s="7" t="s">
        <v>652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35">
      <c r="A148" s="6" t="s">
        <v>653</v>
      </c>
      <c r="B148" s="7" t="s">
        <v>654</v>
      </c>
      <c r="C148" s="7">
        <f t="shared" ref="C148:BN148" si="155">ROUND(IF(C101&lt;=459,C122*C139*C135,0),2)</f>
        <v>0</v>
      </c>
      <c r="D148" s="7">
        <f t="shared" si="155"/>
        <v>0</v>
      </c>
      <c r="E148" s="7">
        <f t="shared" si="155"/>
        <v>0</v>
      </c>
      <c r="F148" s="7">
        <f t="shared" si="155"/>
        <v>0</v>
      </c>
      <c r="G148" s="7">
        <f t="shared" si="155"/>
        <v>0</v>
      </c>
      <c r="H148" s="7">
        <f t="shared" si="155"/>
        <v>0</v>
      </c>
      <c r="I148" s="7">
        <f t="shared" si="155"/>
        <v>0</v>
      </c>
      <c r="J148" s="7">
        <f t="shared" si="155"/>
        <v>0</v>
      </c>
      <c r="K148" s="7">
        <f t="shared" si="155"/>
        <v>270128.21999999997</v>
      </c>
      <c r="L148" s="7">
        <f t="shared" si="155"/>
        <v>0</v>
      </c>
      <c r="M148" s="7">
        <f t="shared" si="155"/>
        <v>0</v>
      </c>
      <c r="N148" s="7">
        <f t="shared" si="155"/>
        <v>0</v>
      </c>
      <c r="O148" s="7">
        <f t="shared" si="155"/>
        <v>0</v>
      </c>
      <c r="P148" s="7">
        <f t="shared" si="155"/>
        <v>280720.69</v>
      </c>
      <c r="Q148" s="7">
        <f t="shared" si="155"/>
        <v>0</v>
      </c>
      <c r="R148" s="7">
        <f t="shared" si="155"/>
        <v>0</v>
      </c>
      <c r="S148" s="7">
        <f t="shared" si="155"/>
        <v>0</v>
      </c>
      <c r="T148" s="7">
        <f t="shared" si="155"/>
        <v>156847.89000000001</v>
      </c>
      <c r="U148" s="7">
        <f t="shared" si="155"/>
        <v>98589.18</v>
      </c>
      <c r="V148" s="7">
        <f t="shared" si="155"/>
        <v>319343.58</v>
      </c>
      <c r="W148" s="7">
        <f t="shared" si="155"/>
        <v>89635.66</v>
      </c>
      <c r="X148" s="7">
        <f t="shared" si="155"/>
        <v>56917.01</v>
      </c>
      <c r="Y148" s="7">
        <f t="shared" si="155"/>
        <v>0</v>
      </c>
      <c r="Z148" s="7">
        <f t="shared" si="155"/>
        <v>164154.97</v>
      </c>
      <c r="AA148" s="7">
        <f t="shared" si="155"/>
        <v>0</v>
      </c>
      <c r="AB148" s="7">
        <f t="shared" si="155"/>
        <v>0</v>
      </c>
      <c r="AC148" s="7">
        <f t="shared" si="155"/>
        <v>0</v>
      </c>
      <c r="AD148" s="7">
        <f t="shared" si="155"/>
        <v>0</v>
      </c>
      <c r="AE148" s="7">
        <f t="shared" si="155"/>
        <v>161397.82</v>
      </c>
      <c r="AF148" s="7">
        <f t="shared" si="155"/>
        <v>196223.8</v>
      </c>
      <c r="AG148" s="7">
        <f t="shared" si="155"/>
        <v>0</v>
      </c>
      <c r="AH148" s="7">
        <f t="shared" si="155"/>
        <v>0</v>
      </c>
      <c r="AI148" s="7">
        <f t="shared" si="155"/>
        <v>284375.89</v>
      </c>
      <c r="AJ148" s="7">
        <f t="shared" si="155"/>
        <v>319071.94</v>
      </c>
      <c r="AK148" s="7">
        <f t="shared" si="155"/>
        <v>315983.59999999998</v>
      </c>
      <c r="AL148" s="7">
        <f t="shared" si="155"/>
        <v>398397.32</v>
      </c>
      <c r="AM148" s="7">
        <f t="shared" si="155"/>
        <v>336127.82</v>
      </c>
      <c r="AN148" s="7">
        <f t="shared" si="155"/>
        <v>162992.09</v>
      </c>
      <c r="AO148" s="7">
        <f t="shared" si="155"/>
        <v>0</v>
      </c>
      <c r="AP148" s="7">
        <f t="shared" si="155"/>
        <v>0</v>
      </c>
      <c r="AQ148" s="7">
        <f t="shared" si="155"/>
        <v>283948.57</v>
      </c>
      <c r="AR148" s="7">
        <f t="shared" si="155"/>
        <v>0</v>
      </c>
      <c r="AS148" s="7">
        <f t="shared" si="155"/>
        <v>0</v>
      </c>
      <c r="AT148" s="7">
        <f t="shared" si="155"/>
        <v>0</v>
      </c>
      <c r="AU148" s="7">
        <f t="shared" si="155"/>
        <v>151161.23000000001</v>
      </c>
      <c r="AV148" s="7">
        <f t="shared" si="155"/>
        <v>316658.56</v>
      </c>
      <c r="AW148" s="7">
        <f t="shared" si="155"/>
        <v>167144.01</v>
      </c>
      <c r="AX148" s="7">
        <f t="shared" si="155"/>
        <v>107300.55</v>
      </c>
      <c r="AY148" s="7">
        <f t="shared" si="155"/>
        <v>315469.32</v>
      </c>
      <c r="AZ148" s="7">
        <f t="shared" si="155"/>
        <v>0</v>
      </c>
      <c r="BA148" s="7">
        <f t="shared" si="155"/>
        <v>0</v>
      </c>
      <c r="BB148" s="7">
        <f t="shared" si="155"/>
        <v>0</v>
      </c>
      <c r="BC148" s="7">
        <f t="shared" si="155"/>
        <v>0</v>
      </c>
      <c r="BD148" s="7">
        <f t="shared" si="155"/>
        <v>0</v>
      </c>
      <c r="BE148" s="7">
        <f t="shared" si="155"/>
        <v>0</v>
      </c>
      <c r="BF148" s="7">
        <f t="shared" si="155"/>
        <v>0</v>
      </c>
      <c r="BG148" s="7">
        <f t="shared" si="155"/>
        <v>0</v>
      </c>
      <c r="BH148" s="7">
        <f t="shared" si="155"/>
        <v>0</v>
      </c>
      <c r="BI148" s="7">
        <f t="shared" si="155"/>
        <v>354893.81</v>
      </c>
      <c r="BJ148" s="7">
        <f t="shared" si="155"/>
        <v>0</v>
      </c>
      <c r="BK148" s="7">
        <f t="shared" si="155"/>
        <v>0</v>
      </c>
      <c r="BL148" s="7">
        <f t="shared" si="155"/>
        <v>75716.45</v>
      </c>
      <c r="BM148" s="7">
        <f t="shared" si="155"/>
        <v>350175.91</v>
      </c>
      <c r="BN148" s="7">
        <f t="shared" si="155"/>
        <v>0</v>
      </c>
      <c r="BO148" s="7">
        <f t="shared" ref="BO148:DZ148" si="156">ROUND(IF(BO101&lt;=459,BO122*BO139*BO135,0),2)</f>
        <v>0</v>
      </c>
      <c r="BP148" s="7">
        <f t="shared" si="156"/>
        <v>157731.23000000001</v>
      </c>
      <c r="BQ148" s="7">
        <f t="shared" si="156"/>
        <v>0</v>
      </c>
      <c r="BR148" s="7">
        <f t="shared" si="156"/>
        <v>0</v>
      </c>
      <c r="BS148" s="7">
        <f t="shared" si="156"/>
        <v>0</v>
      </c>
      <c r="BT148" s="7">
        <f t="shared" si="156"/>
        <v>236316.14</v>
      </c>
      <c r="BU148" s="7">
        <f t="shared" si="156"/>
        <v>273052.78000000003</v>
      </c>
      <c r="BV148" s="7">
        <f t="shared" si="156"/>
        <v>0</v>
      </c>
      <c r="BW148" s="7">
        <f t="shared" si="156"/>
        <v>0</v>
      </c>
      <c r="BX148" s="7">
        <f t="shared" si="156"/>
        <v>73440.94</v>
      </c>
      <c r="BY148" s="7">
        <f t="shared" si="156"/>
        <v>512917.56</v>
      </c>
      <c r="BZ148" s="7">
        <f t="shared" si="156"/>
        <v>300790.96000000002</v>
      </c>
      <c r="CA148" s="7">
        <f t="shared" si="156"/>
        <v>97747.8</v>
      </c>
      <c r="CB148" s="7">
        <f t="shared" si="156"/>
        <v>0</v>
      </c>
      <c r="CC148" s="7">
        <f t="shared" si="156"/>
        <v>248624.81</v>
      </c>
      <c r="CD148" s="7">
        <f t="shared" si="156"/>
        <v>23415.7</v>
      </c>
      <c r="CE148" s="7">
        <f t="shared" si="156"/>
        <v>159155.26</v>
      </c>
      <c r="CF148" s="7">
        <f t="shared" si="156"/>
        <v>103007.72</v>
      </c>
      <c r="CG148" s="7">
        <f t="shared" si="156"/>
        <v>92439.08</v>
      </c>
      <c r="CH148" s="7">
        <f t="shared" si="156"/>
        <v>140840.89000000001</v>
      </c>
      <c r="CI148" s="7">
        <f t="shared" si="156"/>
        <v>0</v>
      </c>
      <c r="CJ148" s="7">
        <f t="shared" si="156"/>
        <v>0</v>
      </c>
      <c r="CK148" s="7">
        <f t="shared" si="156"/>
        <v>0</v>
      </c>
      <c r="CL148" s="7">
        <f t="shared" si="156"/>
        <v>0</v>
      </c>
      <c r="CM148" s="7">
        <f t="shared" si="156"/>
        <v>0</v>
      </c>
      <c r="CN148" s="7">
        <f t="shared" si="156"/>
        <v>0</v>
      </c>
      <c r="CO148" s="7">
        <f t="shared" si="156"/>
        <v>0</v>
      </c>
      <c r="CP148" s="7">
        <f t="shared" si="156"/>
        <v>0</v>
      </c>
      <c r="CQ148" s="7">
        <f t="shared" si="156"/>
        <v>0</v>
      </c>
      <c r="CR148" s="7">
        <f t="shared" si="156"/>
        <v>145753.70000000001</v>
      </c>
      <c r="CS148" s="7">
        <f t="shared" si="156"/>
        <v>184575.93</v>
      </c>
      <c r="CT148" s="7">
        <f t="shared" si="156"/>
        <v>215948.78</v>
      </c>
      <c r="CU148" s="7">
        <f t="shared" si="156"/>
        <v>0</v>
      </c>
      <c r="CV148" s="7">
        <f t="shared" si="156"/>
        <v>20517.25</v>
      </c>
      <c r="CW148" s="7">
        <f t="shared" si="156"/>
        <v>232136.5</v>
      </c>
      <c r="CX148" s="7">
        <f t="shared" si="156"/>
        <v>0</v>
      </c>
      <c r="CY148" s="7">
        <f t="shared" si="156"/>
        <v>36547.89</v>
      </c>
      <c r="CZ148" s="7">
        <f t="shared" si="156"/>
        <v>0</v>
      </c>
      <c r="DA148" s="7">
        <f t="shared" si="156"/>
        <v>100385.25</v>
      </c>
      <c r="DB148" s="7">
        <f t="shared" si="156"/>
        <v>155492.29</v>
      </c>
      <c r="DC148" s="7">
        <f t="shared" si="156"/>
        <v>102729.26</v>
      </c>
      <c r="DD148" s="7">
        <f t="shared" si="156"/>
        <v>234030.02</v>
      </c>
      <c r="DE148" s="7">
        <f t="shared" si="156"/>
        <v>158110.75</v>
      </c>
      <c r="DF148" s="7">
        <f t="shared" si="156"/>
        <v>0</v>
      </c>
      <c r="DG148" s="7">
        <f t="shared" si="156"/>
        <v>94540.1</v>
      </c>
      <c r="DH148" s="7">
        <f t="shared" si="156"/>
        <v>0</v>
      </c>
      <c r="DI148" s="7">
        <f t="shared" si="156"/>
        <v>0</v>
      </c>
      <c r="DJ148" s="7">
        <f t="shared" si="156"/>
        <v>0</v>
      </c>
      <c r="DK148" s="7">
        <f t="shared" si="156"/>
        <v>0</v>
      </c>
      <c r="DL148" s="7">
        <f t="shared" si="156"/>
        <v>0</v>
      </c>
      <c r="DM148" s="7">
        <f t="shared" si="156"/>
        <v>232242.07</v>
      </c>
      <c r="DN148" s="7">
        <f t="shared" si="156"/>
        <v>0</v>
      </c>
      <c r="DO148" s="7">
        <f t="shared" si="156"/>
        <v>0</v>
      </c>
      <c r="DP148" s="7">
        <f t="shared" si="156"/>
        <v>140710.85</v>
      </c>
      <c r="DQ148" s="7">
        <f t="shared" si="156"/>
        <v>0</v>
      </c>
      <c r="DR148" s="7">
        <f t="shared" si="156"/>
        <v>0</v>
      </c>
      <c r="DS148" s="7">
        <f t="shared" si="156"/>
        <v>0</v>
      </c>
      <c r="DT148" s="7">
        <f t="shared" si="156"/>
        <v>327472.28000000003</v>
      </c>
      <c r="DU148" s="7">
        <f t="shared" si="156"/>
        <v>312456.44</v>
      </c>
      <c r="DV148" s="7">
        <f t="shared" si="156"/>
        <v>145351.13</v>
      </c>
      <c r="DW148" s="7">
        <f t="shared" si="156"/>
        <v>259861.09</v>
      </c>
      <c r="DX148" s="7">
        <f t="shared" si="156"/>
        <v>139783.32</v>
      </c>
      <c r="DY148" s="7">
        <f t="shared" si="156"/>
        <v>137649.57</v>
      </c>
      <c r="DZ148" s="7">
        <f t="shared" si="156"/>
        <v>0</v>
      </c>
      <c r="EA148" s="7">
        <f t="shared" ref="EA148:FX148" si="157">ROUND(IF(EA101&lt;=459,EA122*EA139*EA135,0),2)</f>
        <v>0</v>
      </c>
      <c r="EB148" s="7">
        <f t="shared" si="157"/>
        <v>0</v>
      </c>
      <c r="EC148" s="7">
        <f t="shared" si="157"/>
        <v>156558.82999999999</v>
      </c>
      <c r="ED148" s="7">
        <f t="shared" si="157"/>
        <v>0</v>
      </c>
      <c r="EE148" s="7">
        <f t="shared" si="157"/>
        <v>277294.09000000003</v>
      </c>
      <c r="EF148" s="7">
        <f t="shared" si="157"/>
        <v>0</v>
      </c>
      <c r="EG148" s="7">
        <f t="shared" si="157"/>
        <v>282927.88</v>
      </c>
      <c r="EH148" s="7">
        <f t="shared" si="157"/>
        <v>221914.84</v>
      </c>
      <c r="EI148" s="7">
        <f t="shared" si="157"/>
        <v>0</v>
      </c>
      <c r="EJ148" s="7">
        <f t="shared" si="157"/>
        <v>0</v>
      </c>
      <c r="EK148" s="7">
        <f t="shared" si="157"/>
        <v>0</v>
      </c>
      <c r="EL148" s="7">
        <f t="shared" si="157"/>
        <v>0</v>
      </c>
      <c r="EM148" s="7">
        <f t="shared" si="157"/>
        <v>265170.33</v>
      </c>
      <c r="EN148" s="7">
        <f t="shared" si="157"/>
        <v>0</v>
      </c>
      <c r="EO148" s="7">
        <f t="shared" si="157"/>
        <v>232737.16</v>
      </c>
      <c r="EP148" s="7">
        <f t="shared" si="157"/>
        <v>184260.95</v>
      </c>
      <c r="EQ148" s="7">
        <f t="shared" si="157"/>
        <v>0</v>
      </c>
      <c r="ER148" s="7">
        <f t="shared" si="157"/>
        <v>139961.32999999999</v>
      </c>
      <c r="ES148" s="7">
        <f t="shared" si="157"/>
        <v>251863.32</v>
      </c>
      <c r="ET148" s="7">
        <f t="shared" si="157"/>
        <v>348766.78</v>
      </c>
      <c r="EU148" s="7">
        <f t="shared" si="157"/>
        <v>0</v>
      </c>
      <c r="EV148" s="7">
        <f t="shared" si="157"/>
        <v>114856.76</v>
      </c>
      <c r="EW148" s="7">
        <f t="shared" si="157"/>
        <v>0</v>
      </c>
      <c r="EX148" s="7">
        <f t="shared" si="157"/>
        <v>212526.32</v>
      </c>
      <c r="EY148" s="7">
        <f t="shared" si="157"/>
        <v>0</v>
      </c>
      <c r="EZ148" s="7">
        <f t="shared" si="157"/>
        <v>149288.41</v>
      </c>
      <c r="FA148" s="7">
        <f t="shared" si="157"/>
        <v>0</v>
      </c>
      <c r="FB148" s="7">
        <f t="shared" si="157"/>
        <v>370157.97</v>
      </c>
      <c r="FC148" s="7">
        <f t="shared" si="157"/>
        <v>0</v>
      </c>
      <c r="FD148" s="7">
        <f t="shared" si="157"/>
        <v>264321.76</v>
      </c>
      <c r="FE148" s="7">
        <f t="shared" si="157"/>
        <v>129481.60000000001</v>
      </c>
      <c r="FF148" s="7">
        <f t="shared" si="157"/>
        <v>220001.35</v>
      </c>
      <c r="FG148" s="7">
        <f t="shared" si="157"/>
        <v>129663.6</v>
      </c>
      <c r="FH148" s="7">
        <f t="shared" si="157"/>
        <v>84690.23</v>
      </c>
      <c r="FI148" s="7">
        <f t="shared" si="157"/>
        <v>0</v>
      </c>
      <c r="FJ148" s="7">
        <f t="shared" si="157"/>
        <v>0</v>
      </c>
      <c r="FK148" s="7">
        <f t="shared" si="157"/>
        <v>0</v>
      </c>
      <c r="FL148" s="7">
        <f t="shared" si="157"/>
        <v>0</v>
      </c>
      <c r="FM148" s="7">
        <f t="shared" si="157"/>
        <v>0</v>
      </c>
      <c r="FN148" s="7">
        <f t="shared" si="157"/>
        <v>0</v>
      </c>
      <c r="FO148" s="7">
        <f t="shared" si="157"/>
        <v>0</v>
      </c>
      <c r="FP148" s="7">
        <f t="shared" si="157"/>
        <v>0</v>
      </c>
      <c r="FQ148" s="7">
        <f t="shared" si="157"/>
        <v>0</v>
      </c>
      <c r="FR148" s="7">
        <f t="shared" si="157"/>
        <v>100033.15</v>
      </c>
      <c r="FS148" s="7">
        <f t="shared" si="157"/>
        <v>92316.2</v>
      </c>
      <c r="FT148" s="7">
        <f t="shared" si="157"/>
        <v>84970.37</v>
      </c>
      <c r="FU148" s="7">
        <f t="shared" si="157"/>
        <v>0</v>
      </c>
      <c r="FV148" s="7">
        <f t="shared" si="157"/>
        <v>0</v>
      </c>
      <c r="FW148" s="7">
        <f t="shared" si="157"/>
        <v>193398.86</v>
      </c>
      <c r="FX148" s="7">
        <f t="shared" si="157"/>
        <v>82225.95</v>
      </c>
      <c r="FY148" s="33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35">
      <c r="A149" s="7"/>
      <c r="B149" s="7" t="s">
        <v>655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35">
      <c r="A150" s="6" t="s">
        <v>656</v>
      </c>
      <c r="B150" s="7" t="s">
        <v>657</v>
      </c>
      <c r="C150" s="7">
        <f t="shared" ref="C150:BN150" si="158">ROUND(IF(C101&lt;=459,0,IF(C137&lt;=C19,C122*C139*C135,0)),2)</f>
        <v>0</v>
      </c>
      <c r="D150" s="7">
        <f t="shared" si="158"/>
        <v>0</v>
      </c>
      <c r="E150" s="7">
        <f t="shared" si="158"/>
        <v>0</v>
      </c>
      <c r="F150" s="7">
        <f t="shared" si="158"/>
        <v>11961065.73</v>
      </c>
      <c r="G150" s="7">
        <f t="shared" si="158"/>
        <v>922177.19</v>
      </c>
      <c r="H150" s="7">
        <f t="shared" si="158"/>
        <v>597330.93000000005</v>
      </c>
      <c r="I150" s="7">
        <f t="shared" si="158"/>
        <v>0</v>
      </c>
      <c r="J150" s="7">
        <f t="shared" si="158"/>
        <v>0</v>
      </c>
      <c r="K150" s="7">
        <f t="shared" si="158"/>
        <v>0</v>
      </c>
      <c r="L150" s="7">
        <f t="shared" si="158"/>
        <v>0</v>
      </c>
      <c r="M150" s="7">
        <f t="shared" si="158"/>
        <v>0</v>
      </c>
      <c r="N150" s="7">
        <f t="shared" si="158"/>
        <v>24707527.66</v>
      </c>
      <c r="O150" s="7">
        <f t="shared" si="158"/>
        <v>3940187.9</v>
      </c>
      <c r="P150" s="7">
        <f t="shared" si="158"/>
        <v>0</v>
      </c>
      <c r="Q150" s="7">
        <f t="shared" si="158"/>
        <v>0</v>
      </c>
      <c r="R150" s="7">
        <f t="shared" si="158"/>
        <v>0</v>
      </c>
      <c r="S150" s="7">
        <f t="shared" si="158"/>
        <v>0</v>
      </c>
      <c r="T150" s="7">
        <f t="shared" si="158"/>
        <v>0</v>
      </c>
      <c r="U150" s="7">
        <f t="shared" si="158"/>
        <v>0</v>
      </c>
      <c r="V150" s="7">
        <f t="shared" si="158"/>
        <v>0</v>
      </c>
      <c r="W150" s="7">
        <f t="shared" si="158"/>
        <v>0</v>
      </c>
      <c r="X150" s="7">
        <f t="shared" si="158"/>
        <v>0</v>
      </c>
      <c r="Y150" s="7">
        <f t="shared" si="158"/>
        <v>0</v>
      </c>
      <c r="Z150" s="7">
        <f t="shared" si="158"/>
        <v>0</v>
      </c>
      <c r="AA150" s="7">
        <f t="shared" si="158"/>
        <v>14424354.52</v>
      </c>
      <c r="AB150" s="7">
        <f t="shared" si="158"/>
        <v>9709130.6699999999</v>
      </c>
      <c r="AC150" s="7">
        <f t="shared" si="158"/>
        <v>425763.17</v>
      </c>
      <c r="AD150" s="7">
        <f t="shared" si="158"/>
        <v>705635.48</v>
      </c>
      <c r="AE150" s="7">
        <f t="shared" si="158"/>
        <v>0</v>
      </c>
      <c r="AF150" s="7">
        <f t="shared" si="158"/>
        <v>0</v>
      </c>
      <c r="AG150" s="7">
        <f t="shared" si="158"/>
        <v>177599.15</v>
      </c>
      <c r="AH150" s="7">
        <f t="shared" si="158"/>
        <v>0</v>
      </c>
      <c r="AI150" s="7">
        <f t="shared" si="158"/>
        <v>0</v>
      </c>
      <c r="AJ150" s="7">
        <f t="shared" si="158"/>
        <v>0</v>
      </c>
      <c r="AK150" s="7">
        <f t="shared" si="158"/>
        <v>0</v>
      </c>
      <c r="AL150" s="7">
        <f t="shared" si="158"/>
        <v>0</v>
      </c>
      <c r="AM150" s="7">
        <f t="shared" si="158"/>
        <v>0</v>
      </c>
      <c r="AN150" s="7">
        <f t="shared" si="158"/>
        <v>0</v>
      </c>
      <c r="AO150" s="7">
        <f t="shared" si="158"/>
        <v>0</v>
      </c>
      <c r="AP150" s="7">
        <f t="shared" si="158"/>
        <v>0</v>
      </c>
      <c r="AQ150" s="7">
        <f t="shared" si="158"/>
        <v>0</v>
      </c>
      <c r="AR150" s="7">
        <f t="shared" si="158"/>
        <v>13962718.720000001</v>
      </c>
      <c r="AS150" s="7">
        <f t="shared" si="158"/>
        <v>3523915.49</v>
      </c>
      <c r="AT150" s="7">
        <f t="shared" si="158"/>
        <v>645488.38</v>
      </c>
      <c r="AU150" s="7">
        <f t="shared" si="158"/>
        <v>0</v>
      </c>
      <c r="AV150" s="7">
        <f t="shared" si="158"/>
        <v>0</v>
      </c>
      <c r="AW150" s="7">
        <f t="shared" si="158"/>
        <v>0</v>
      </c>
      <c r="AX150" s="7">
        <f t="shared" si="158"/>
        <v>0</v>
      </c>
      <c r="AY150" s="7">
        <f t="shared" si="158"/>
        <v>0</v>
      </c>
      <c r="AZ150" s="7">
        <f t="shared" si="158"/>
        <v>0</v>
      </c>
      <c r="BA150" s="7">
        <f t="shared" si="158"/>
        <v>0</v>
      </c>
      <c r="BB150" s="7">
        <f t="shared" si="158"/>
        <v>3732054.11</v>
      </c>
      <c r="BC150" s="7">
        <f t="shared" si="158"/>
        <v>0</v>
      </c>
      <c r="BD150" s="7">
        <f t="shared" si="158"/>
        <v>633049.12</v>
      </c>
      <c r="BE150" s="7">
        <f t="shared" si="158"/>
        <v>436662.06</v>
      </c>
      <c r="BF150" s="7">
        <f t="shared" si="158"/>
        <v>5141882.43</v>
      </c>
      <c r="BG150" s="7">
        <f t="shared" si="158"/>
        <v>0</v>
      </c>
      <c r="BH150" s="7">
        <f t="shared" si="158"/>
        <v>200602.83</v>
      </c>
      <c r="BI150" s="7">
        <f t="shared" si="158"/>
        <v>0</v>
      </c>
      <c r="BJ150" s="7">
        <f t="shared" si="158"/>
        <v>1369562.21</v>
      </c>
      <c r="BK150" s="7">
        <f t="shared" si="158"/>
        <v>0</v>
      </c>
      <c r="BL150" s="7">
        <f t="shared" si="158"/>
        <v>0</v>
      </c>
      <c r="BM150" s="7">
        <f t="shared" si="158"/>
        <v>0</v>
      </c>
      <c r="BN150" s="7">
        <f t="shared" si="158"/>
        <v>0</v>
      </c>
      <c r="BO150" s="7">
        <f t="shared" ref="BO150:DZ150" si="159">ROUND(IF(BO101&lt;=459,0,IF(BO137&lt;=BO19,BO122*BO139*BO135,0)),2)</f>
        <v>609152.81999999995</v>
      </c>
      <c r="BP150" s="7">
        <f t="shared" si="159"/>
        <v>0</v>
      </c>
      <c r="BQ150" s="7">
        <f t="shared" si="159"/>
        <v>3238083.82</v>
      </c>
      <c r="BR150" s="7">
        <f t="shared" si="159"/>
        <v>0</v>
      </c>
      <c r="BS150" s="7">
        <f t="shared" si="159"/>
        <v>0</v>
      </c>
      <c r="BT150" s="7">
        <f t="shared" si="159"/>
        <v>0</v>
      </c>
      <c r="BU150" s="7">
        <f t="shared" si="159"/>
        <v>0</v>
      </c>
      <c r="BV150" s="7">
        <f t="shared" si="159"/>
        <v>536609.25</v>
      </c>
      <c r="BW150" s="7">
        <f t="shared" si="159"/>
        <v>925399.05</v>
      </c>
      <c r="BX150" s="7">
        <f t="shared" si="159"/>
        <v>0</v>
      </c>
      <c r="BY150" s="7">
        <f t="shared" si="159"/>
        <v>0</v>
      </c>
      <c r="BZ150" s="7">
        <f t="shared" si="159"/>
        <v>0</v>
      </c>
      <c r="CA150" s="7">
        <f t="shared" si="159"/>
        <v>0</v>
      </c>
      <c r="CB150" s="7">
        <f t="shared" si="159"/>
        <v>26285378.59</v>
      </c>
      <c r="CC150" s="7">
        <f t="shared" si="159"/>
        <v>0</v>
      </c>
      <c r="CD150" s="7">
        <f t="shared" si="159"/>
        <v>0</v>
      </c>
      <c r="CE150" s="7">
        <f t="shared" si="159"/>
        <v>0</v>
      </c>
      <c r="CF150" s="7">
        <f t="shared" si="159"/>
        <v>0</v>
      </c>
      <c r="CG150" s="7">
        <f t="shared" si="159"/>
        <v>0</v>
      </c>
      <c r="CH150" s="7">
        <f t="shared" si="159"/>
        <v>0</v>
      </c>
      <c r="CI150" s="7">
        <f t="shared" si="159"/>
        <v>0</v>
      </c>
      <c r="CJ150" s="7">
        <f t="shared" si="159"/>
        <v>0</v>
      </c>
      <c r="CK150" s="7">
        <f t="shared" si="159"/>
        <v>2336727.29</v>
      </c>
      <c r="CL150" s="7">
        <f t="shared" si="159"/>
        <v>444739.19</v>
      </c>
      <c r="CM150" s="7">
        <f t="shared" si="159"/>
        <v>367709.62</v>
      </c>
      <c r="CN150" s="7">
        <f t="shared" si="159"/>
        <v>12392991.630000001</v>
      </c>
      <c r="CO150" s="7">
        <f t="shared" si="159"/>
        <v>5790310.7599999998</v>
      </c>
      <c r="CP150" s="7">
        <f t="shared" si="159"/>
        <v>0</v>
      </c>
      <c r="CQ150" s="7">
        <f t="shared" si="159"/>
        <v>0</v>
      </c>
      <c r="CR150" s="7">
        <f t="shared" si="159"/>
        <v>0</v>
      </c>
      <c r="CS150" s="7">
        <f t="shared" si="159"/>
        <v>0</v>
      </c>
      <c r="CT150" s="7">
        <f t="shared" si="159"/>
        <v>0</v>
      </c>
      <c r="CU150" s="7">
        <f t="shared" si="159"/>
        <v>0</v>
      </c>
      <c r="CV150" s="7">
        <f t="shared" si="159"/>
        <v>0</v>
      </c>
      <c r="CW150" s="7">
        <f t="shared" si="159"/>
        <v>0</v>
      </c>
      <c r="CX150" s="7">
        <f t="shared" si="159"/>
        <v>0</v>
      </c>
      <c r="CY150" s="7">
        <f t="shared" si="159"/>
        <v>0</v>
      </c>
      <c r="CZ150" s="7">
        <f t="shared" si="159"/>
        <v>0</v>
      </c>
      <c r="DA150" s="7">
        <f t="shared" si="159"/>
        <v>0</v>
      </c>
      <c r="DB150" s="7">
        <f t="shared" si="159"/>
        <v>0</v>
      </c>
      <c r="DC150" s="7">
        <f t="shared" si="159"/>
        <v>0</v>
      </c>
      <c r="DD150" s="7">
        <f t="shared" si="159"/>
        <v>0</v>
      </c>
      <c r="DE150" s="7">
        <f t="shared" si="159"/>
        <v>0</v>
      </c>
      <c r="DF150" s="7">
        <f t="shared" si="159"/>
        <v>0</v>
      </c>
      <c r="DG150" s="7">
        <f t="shared" si="159"/>
        <v>0</v>
      </c>
      <c r="DH150" s="7">
        <f t="shared" si="159"/>
        <v>0</v>
      </c>
      <c r="DI150" s="7">
        <f t="shared" si="159"/>
        <v>0</v>
      </c>
      <c r="DJ150" s="7">
        <f t="shared" si="159"/>
        <v>0</v>
      </c>
      <c r="DK150" s="7">
        <f t="shared" si="159"/>
        <v>278971.26</v>
      </c>
      <c r="DL150" s="7">
        <f t="shared" si="159"/>
        <v>0</v>
      </c>
      <c r="DM150" s="7">
        <f t="shared" si="159"/>
        <v>0</v>
      </c>
      <c r="DN150" s="7">
        <f t="shared" si="159"/>
        <v>0</v>
      </c>
      <c r="DO150" s="7">
        <f t="shared" si="159"/>
        <v>0</v>
      </c>
      <c r="DP150" s="7">
        <f t="shared" si="159"/>
        <v>0</v>
      </c>
      <c r="DQ150" s="7">
        <f t="shared" si="159"/>
        <v>340986.76</v>
      </c>
      <c r="DR150" s="7">
        <f t="shared" si="159"/>
        <v>0</v>
      </c>
      <c r="DS150" s="7">
        <f t="shared" si="159"/>
        <v>0</v>
      </c>
      <c r="DT150" s="7">
        <f t="shared" si="159"/>
        <v>0</v>
      </c>
      <c r="DU150" s="7">
        <f t="shared" si="159"/>
        <v>0</v>
      </c>
      <c r="DV150" s="7">
        <f t="shared" si="159"/>
        <v>0</v>
      </c>
      <c r="DW150" s="7">
        <f t="shared" si="159"/>
        <v>0</v>
      </c>
      <c r="DX150" s="7">
        <f t="shared" si="159"/>
        <v>0</v>
      </c>
      <c r="DY150" s="7">
        <f t="shared" si="159"/>
        <v>0</v>
      </c>
      <c r="DZ150" s="7">
        <f t="shared" si="159"/>
        <v>209610.38</v>
      </c>
      <c r="EA150" s="7">
        <f t="shared" ref="EA150:FX150" si="160">ROUND(IF(EA101&lt;=459,0,IF(EA137&lt;=EA19,EA122*EA139*EA135,0)),2)</f>
        <v>319711.46999999997</v>
      </c>
      <c r="EB150" s="7">
        <f t="shared" si="160"/>
        <v>0</v>
      </c>
      <c r="EC150" s="7">
        <f t="shared" si="160"/>
        <v>0</v>
      </c>
      <c r="ED150" s="7">
        <f t="shared" si="160"/>
        <v>179503.76</v>
      </c>
      <c r="EE150" s="7">
        <f t="shared" si="160"/>
        <v>0</v>
      </c>
      <c r="EF150" s="7">
        <f t="shared" si="160"/>
        <v>0</v>
      </c>
      <c r="EG150" s="7">
        <f t="shared" si="160"/>
        <v>0</v>
      </c>
      <c r="EH150" s="7">
        <f t="shared" si="160"/>
        <v>0</v>
      </c>
      <c r="EI150" s="7">
        <f t="shared" si="160"/>
        <v>0</v>
      </c>
      <c r="EJ150" s="7">
        <f t="shared" si="160"/>
        <v>0</v>
      </c>
      <c r="EK150" s="7">
        <f t="shared" si="160"/>
        <v>330281.27</v>
      </c>
      <c r="EL150" s="7">
        <f t="shared" si="160"/>
        <v>0</v>
      </c>
      <c r="EM150" s="7">
        <f t="shared" si="160"/>
        <v>0</v>
      </c>
      <c r="EN150" s="7">
        <f t="shared" si="160"/>
        <v>0</v>
      </c>
      <c r="EO150" s="7">
        <f t="shared" si="160"/>
        <v>0</v>
      </c>
      <c r="EP150" s="7">
        <f t="shared" si="160"/>
        <v>0</v>
      </c>
      <c r="EQ150" s="7">
        <f t="shared" si="160"/>
        <v>648243.39</v>
      </c>
      <c r="ER150" s="7">
        <f t="shared" si="160"/>
        <v>0</v>
      </c>
      <c r="ES150" s="7">
        <f t="shared" si="160"/>
        <v>0</v>
      </c>
      <c r="ET150" s="7">
        <f t="shared" si="160"/>
        <v>0</v>
      </c>
      <c r="EU150" s="7">
        <f t="shared" si="160"/>
        <v>0</v>
      </c>
      <c r="EV150" s="7">
        <f t="shared" si="160"/>
        <v>0</v>
      </c>
      <c r="EW150" s="7">
        <f t="shared" si="160"/>
        <v>435228.43</v>
      </c>
      <c r="EX150" s="7">
        <f t="shared" si="160"/>
        <v>0</v>
      </c>
      <c r="EY150" s="7">
        <f t="shared" si="160"/>
        <v>0</v>
      </c>
      <c r="EZ150" s="7">
        <f t="shared" si="160"/>
        <v>0</v>
      </c>
      <c r="FA150" s="7">
        <f t="shared" si="160"/>
        <v>1765849.26</v>
      </c>
      <c r="FB150" s="7">
        <f t="shared" si="160"/>
        <v>0</v>
      </c>
      <c r="FC150" s="7">
        <f t="shared" si="160"/>
        <v>620260.37</v>
      </c>
      <c r="FD150" s="7">
        <f t="shared" si="160"/>
        <v>0</v>
      </c>
      <c r="FE150" s="7">
        <f t="shared" si="160"/>
        <v>0</v>
      </c>
      <c r="FF150" s="7">
        <f t="shared" si="160"/>
        <v>0</v>
      </c>
      <c r="FG150" s="7">
        <f t="shared" si="160"/>
        <v>0</v>
      </c>
      <c r="FH150" s="7">
        <f t="shared" si="160"/>
        <v>0</v>
      </c>
      <c r="FI150" s="7">
        <f t="shared" si="160"/>
        <v>0</v>
      </c>
      <c r="FJ150" s="7">
        <f t="shared" si="160"/>
        <v>928313.93</v>
      </c>
      <c r="FK150" s="7">
        <f t="shared" si="160"/>
        <v>0</v>
      </c>
      <c r="FL150" s="7">
        <f t="shared" si="160"/>
        <v>1744255.97</v>
      </c>
      <c r="FM150" s="7">
        <f t="shared" si="160"/>
        <v>1110544.82</v>
      </c>
      <c r="FN150" s="7">
        <f t="shared" si="160"/>
        <v>0</v>
      </c>
      <c r="FO150" s="7">
        <f t="shared" si="160"/>
        <v>0</v>
      </c>
      <c r="FP150" s="7">
        <f t="shared" si="160"/>
        <v>0</v>
      </c>
      <c r="FQ150" s="7">
        <f t="shared" si="160"/>
        <v>444400.08</v>
      </c>
      <c r="FR150" s="7">
        <f t="shared" si="160"/>
        <v>0</v>
      </c>
      <c r="FS150" s="7">
        <f t="shared" si="160"/>
        <v>0</v>
      </c>
      <c r="FT150" s="7">
        <f t="shared" si="160"/>
        <v>0</v>
      </c>
      <c r="FU150" s="7">
        <f t="shared" si="160"/>
        <v>0</v>
      </c>
      <c r="FV150" s="7">
        <f t="shared" si="160"/>
        <v>0</v>
      </c>
      <c r="FW150" s="7">
        <f t="shared" si="160"/>
        <v>0</v>
      </c>
      <c r="FX150" s="7">
        <f t="shared" si="160"/>
        <v>0</v>
      </c>
      <c r="FY150" s="7"/>
      <c r="FZ150" s="7"/>
      <c r="GA150" s="7"/>
      <c r="GB150" s="33"/>
      <c r="GC150" s="33"/>
      <c r="GD150" s="33"/>
      <c r="GE150" s="33"/>
      <c r="GF150" s="33"/>
      <c r="GG150" s="7"/>
      <c r="GH150" s="7"/>
      <c r="GI150" s="7"/>
      <c r="GJ150" s="7"/>
      <c r="GK150" s="7"/>
      <c r="GL150" s="7"/>
      <c r="GM150" s="7"/>
    </row>
    <row r="151" spans="1:195" x14ac:dyDescent="0.35">
      <c r="A151" s="7"/>
      <c r="B151" s="7" t="s">
        <v>658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35">
      <c r="A152" s="6" t="s">
        <v>659</v>
      </c>
      <c r="B152" s="7" t="s">
        <v>660</v>
      </c>
      <c r="C152" s="18">
        <f t="shared" ref="C152:BN152" si="161">ROUND(IF((AND((C101&lt;=459),(C137&lt;=C19)))=TRUE(),0,IF((AND(C148=0,C150=0))=TRUE(),C19*C21,0)),1)</f>
        <v>2891.4</v>
      </c>
      <c r="D152" s="18">
        <f t="shared" si="161"/>
        <v>16710</v>
      </c>
      <c r="E152" s="18">
        <f t="shared" si="161"/>
        <v>2405.3000000000002</v>
      </c>
      <c r="F152" s="18">
        <f t="shared" si="161"/>
        <v>0</v>
      </c>
      <c r="G152" s="18">
        <f t="shared" si="161"/>
        <v>0</v>
      </c>
      <c r="H152" s="18">
        <f t="shared" si="161"/>
        <v>0</v>
      </c>
      <c r="I152" s="18">
        <f t="shared" si="161"/>
        <v>3527.8</v>
      </c>
      <c r="J152" s="18">
        <f t="shared" si="161"/>
        <v>892.4</v>
      </c>
      <c r="K152" s="18">
        <f t="shared" si="161"/>
        <v>0</v>
      </c>
      <c r="L152" s="18">
        <f t="shared" si="161"/>
        <v>931.2</v>
      </c>
      <c r="M152" s="18">
        <f t="shared" si="161"/>
        <v>386.1</v>
      </c>
      <c r="N152" s="18">
        <f t="shared" si="161"/>
        <v>0</v>
      </c>
      <c r="O152" s="18">
        <f t="shared" si="161"/>
        <v>0</v>
      </c>
      <c r="P152" s="18">
        <f t="shared" si="161"/>
        <v>0</v>
      </c>
      <c r="Q152" s="18">
        <f t="shared" si="161"/>
        <v>17545.099999999999</v>
      </c>
      <c r="R152" s="18">
        <f t="shared" si="161"/>
        <v>2974.7</v>
      </c>
      <c r="S152" s="18">
        <f t="shared" si="161"/>
        <v>693.7</v>
      </c>
      <c r="T152" s="18">
        <f t="shared" si="161"/>
        <v>0</v>
      </c>
      <c r="U152" s="18">
        <f t="shared" si="161"/>
        <v>0</v>
      </c>
      <c r="V152" s="18">
        <f t="shared" si="161"/>
        <v>0</v>
      </c>
      <c r="W152" s="18">
        <f t="shared" si="161"/>
        <v>0</v>
      </c>
      <c r="X152" s="18">
        <f t="shared" si="161"/>
        <v>0</v>
      </c>
      <c r="Y152" s="18">
        <f t="shared" si="161"/>
        <v>386.9</v>
      </c>
      <c r="Z152" s="18">
        <f t="shared" si="161"/>
        <v>0</v>
      </c>
      <c r="AA152" s="18">
        <f t="shared" si="161"/>
        <v>0</v>
      </c>
      <c r="AB152" s="18">
        <f t="shared" si="161"/>
        <v>0</v>
      </c>
      <c r="AC152" s="18">
        <f t="shared" si="161"/>
        <v>0</v>
      </c>
      <c r="AD152" s="18">
        <f t="shared" si="161"/>
        <v>0</v>
      </c>
      <c r="AE152" s="18">
        <f t="shared" si="161"/>
        <v>0</v>
      </c>
      <c r="AF152" s="18">
        <f t="shared" si="161"/>
        <v>0</v>
      </c>
      <c r="AG152" s="18">
        <f t="shared" si="161"/>
        <v>0</v>
      </c>
      <c r="AH152" s="18">
        <f t="shared" si="161"/>
        <v>408.5</v>
      </c>
      <c r="AI152" s="18">
        <f t="shared" si="161"/>
        <v>0</v>
      </c>
      <c r="AJ152" s="18">
        <f t="shared" si="161"/>
        <v>0</v>
      </c>
      <c r="AK152" s="18">
        <f t="shared" si="161"/>
        <v>0</v>
      </c>
      <c r="AL152" s="18">
        <f t="shared" si="161"/>
        <v>0</v>
      </c>
      <c r="AM152" s="18">
        <f t="shared" si="161"/>
        <v>0</v>
      </c>
      <c r="AN152" s="18">
        <f t="shared" si="161"/>
        <v>0</v>
      </c>
      <c r="AO152" s="18">
        <f t="shared" si="161"/>
        <v>1851.4</v>
      </c>
      <c r="AP152" s="18">
        <f t="shared" si="161"/>
        <v>37441.9</v>
      </c>
      <c r="AQ152" s="18">
        <f t="shared" si="161"/>
        <v>0</v>
      </c>
      <c r="AR152" s="18">
        <f t="shared" si="161"/>
        <v>0</v>
      </c>
      <c r="AS152" s="18">
        <f t="shared" si="161"/>
        <v>0</v>
      </c>
      <c r="AT152" s="18">
        <f t="shared" si="161"/>
        <v>0</v>
      </c>
      <c r="AU152" s="18">
        <f t="shared" si="161"/>
        <v>0</v>
      </c>
      <c r="AV152" s="18">
        <f t="shared" si="161"/>
        <v>0</v>
      </c>
      <c r="AW152" s="18">
        <f t="shared" si="161"/>
        <v>0</v>
      </c>
      <c r="AX152" s="18">
        <f t="shared" si="161"/>
        <v>0</v>
      </c>
      <c r="AY152" s="18">
        <f t="shared" si="161"/>
        <v>0</v>
      </c>
      <c r="AZ152" s="18">
        <f t="shared" si="161"/>
        <v>5377.9</v>
      </c>
      <c r="BA152" s="18">
        <f t="shared" si="161"/>
        <v>3927.5</v>
      </c>
      <c r="BB152" s="18">
        <f t="shared" si="161"/>
        <v>0</v>
      </c>
      <c r="BC152" s="18">
        <f t="shared" si="161"/>
        <v>11134.7</v>
      </c>
      <c r="BD152" s="18">
        <f t="shared" si="161"/>
        <v>0</v>
      </c>
      <c r="BE152" s="18">
        <f t="shared" si="161"/>
        <v>0</v>
      </c>
      <c r="BF152" s="18">
        <f t="shared" si="161"/>
        <v>0</v>
      </c>
      <c r="BG152" s="18">
        <f t="shared" si="161"/>
        <v>406.8</v>
      </c>
      <c r="BH152" s="18">
        <f t="shared" si="161"/>
        <v>0</v>
      </c>
      <c r="BI152" s="18">
        <f t="shared" si="161"/>
        <v>0</v>
      </c>
      <c r="BJ152" s="18">
        <f t="shared" si="161"/>
        <v>0</v>
      </c>
      <c r="BK152" s="18">
        <f t="shared" si="161"/>
        <v>11471.4</v>
      </c>
      <c r="BL152" s="18">
        <f t="shared" si="161"/>
        <v>0</v>
      </c>
      <c r="BM152" s="18">
        <f t="shared" si="161"/>
        <v>0</v>
      </c>
      <c r="BN152" s="18">
        <f t="shared" si="161"/>
        <v>1354.7</v>
      </c>
      <c r="BO152" s="18">
        <f t="shared" ref="BO152:DZ152" si="162">ROUND(IF((AND((BO101&lt;=459),(BO137&lt;=BO19)))=TRUE(),0,IF((AND(BO148=0,BO150=0))=TRUE(),BO19*BO21,0)),1)</f>
        <v>0</v>
      </c>
      <c r="BP152" s="18">
        <f t="shared" si="162"/>
        <v>0</v>
      </c>
      <c r="BQ152" s="18">
        <f t="shared" si="162"/>
        <v>0</v>
      </c>
      <c r="BR152" s="18">
        <f t="shared" si="162"/>
        <v>1929.8</v>
      </c>
      <c r="BS152" s="18">
        <f t="shared" si="162"/>
        <v>499.8</v>
      </c>
      <c r="BT152" s="18">
        <f t="shared" si="162"/>
        <v>0</v>
      </c>
      <c r="BU152" s="18">
        <f t="shared" si="162"/>
        <v>0</v>
      </c>
      <c r="BV152" s="18">
        <f t="shared" si="162"/>
        <v>0</v>
      </c>
      <c r="BW152" s="18">
        <f t="shared" si="162"/>
        <v>0</v>
      </c>
      <c r="BX152" s="18">
        <f t="shared" si="162"/>
        <v>0</v>
      </c>
      <c r="BY152" s="18">
        <f t="shared" si="162"/>
        <v>0</v>
      </c>
      <c r="BZ152" s="18">
        <f t="shared" si="162"/>
        <v>0</v>
      </c>
      <c r="CA152" s="18">
        <f t="shared" si="162"/>
        <v>0</v>
      </c>
      <c r="CB152" s="18">
        <f t="shared" si="162"/>
        <v>0</v>
      </c>
      <c r="CC152" s="18">
        <f t="shared" si="162"/>
        <v>0</v>
      </c>
      <c r="CD152" s="18">
        <f t="shared" si="162"/>
        <v>0</v>
      </c>
      <c r="CE152" s="18">
        <f t="shared" si="162"/>
        <v>0</v>
      </c>
      <c r="CF152" s="18">
        <f t="shared" si="162"/>
        <v>0</v>
      </c>
      <c r="CG152" s="18">
        <f t="shared" si="162"/>
        <v>0</v>
      </c>
      <c r="CH152" s="18">
        <f t="shared" si="162"/>
        <v>0</v>
      </c>
      <c r="CI152" s="18">
        <f t="shared" si="162"/>
        <v>291.7</v>
      </c>
      <c r="CJ152" s="18">
        <f t="shared" si="162"/>
        <v>380.3</v>
      </c>
      <c r="CK152" s="18">
        <f t="shared" si="162"/>
        <v>0</v>
      </c>
      <c r="CL152" s="18">
        <f t="shared" si="162"/>
        <v>0</v>
      </c>
      <c r="CM152" s="18">
        <f t="shared" si="162"/>
        <v>0</v>
      </c>
      <c r="CN152" s="18">
        <f t="shared" si="162"/>
        <v>0</v>
      </c>
      <c r="CO152" s="18">
        <f t="shared" si="162"/>
        <v>0</v>
      </c>
      <c r="CP152" s="18">
        <f t="shared" si="162"/>
        <v>401.9</v>
      </c>
      <c r="CQ152" s="18">
        <f t="shared" si="162"/>
        <v>336.3</v>
      </c>
      <c r="CR152" s="18">
        <f t="shared" si="162"/>
        <v>0</v>
      </c>
      <c r="CS152" s="18">
        <f t="shared" si="162"/>
        <v>0</v>
      </c>
      <c r="CT152" s="18">
        <f t="shared" si="162"/>
        <v>0</v>
      </c>
      <c r="CU152" s="18">
        <f t="shared" si="162"/>
        <v>204.9</v>
      </c>
      <c r="CV152" s="18">
        <f t="shared" si="162"/>
        <v>0</v>
      </c>
      <c r="CW152" s="18">
        <f t="shared" si="162"/>
        <v>0</v>
      </c>
      <c r="CX152" s="18">
        <f t="shared" si="162"/>
        <v>198.8</v>
      </c>
      <c r="CY152" s="18">
        <f t="shared" si="162"/>
        <v>0</v>
      </c>
      <c r="CZ152" s="18">
        <f t="shared" si="162"/>
        <v>782.7</v>
      </c>
      <c r="DA152" s="18">
        <f t="shared" si="162"/>
        <v>0</v>
      </c>
      <c r="DB152" s="18">
        <f t="shared" si="162"/>
        <v>0</v>
      </c>
      <c r="DC152" s="18">
        <f t="shared" si="162"/>
        <v>0</v>
      </c>
      <c r="DD152" s="18">
        <f t="shared" si="162"/>
        <v>0</v>
      </c>
      <c r="DE152" s="18">
        <f t="shared" si="162"/>
        <v>0</v>
      </c>
      <c r="DF152" s="18">
        <f t="shared" si="162"/>
        <v>9008.2999999999993</v>
      </c>
      <c r="DG152" s="18">
        <f t="shared" si="162"/>
        <v>0</v>
      </c>
      <c r="DH152" s="18">
        <f t="shared" si="162"/>
        <v>746.1</v>
      </c>
      <c r="DI152" s="18">
        <f t="shared" si="162"/>
        <v>1045.3</v>
      </c>
      <c r="DJ152" s="18">
        <f t="shared" si="162"/>
        <v>263.10000000000002</v>
      </c>
      <c r="DK152" s="18">
        <f t="shared" si="162"/>
        <v>0</v>
      </c>
      <c r="DL152" s="18">
        <f t="shared" si="162"/>
        <v>2508</v>
      </c>
      <c r="DM152" s="18">
        <f t="shared" si="162"/>
        <v>0</v>
      </c>
      <c r="DN152" s="18">
        <f t="shared" si="162"/>
        <v>557</v>
      </c>
      <c r="DO152" s="18">
        <f t="shared" si="162"/>
        <v>1431</v>
      </c>
      <c r="DP152" s="18">
        <f t="shared" si="162"/>
        <v>0</v>
      </c>
      <c r="DQ152" s="18">
        <f t="shared" si="162"/>
        <v>0</v>
      </c>
      <c r="DR152" s="18">
        <f t="shared" si="162"/>
        <v>564.5</v>
      </c>
      <c r="DS152" s="18">
        <f t="shared" si="162"/>
        <v>244.1</v>
      </c>
      <c r="DT152" s="18">
        <f t="shared" si="162"/>
        <v>0</v>
      </c>
      <c r="DU152" s="18">
        <f t="shared" si="162"/>
        <v>0</v>
      </c>
      <c r="DV152" s="18">
        <f t="shared" si="162"/>
        <v>0</v>
      </c>
      <c r="DW152" s="18">
        <f t="shared" si="162"/>
        <v>0</v>
      </c>
      <c r="DX152" s="18">
        <f t="shared" si="162"/>
        <v>0</v>
      </c>
      <c r="DY152" s="18">
        <f t="shared" si="162"/>
        <v>0</v>
      </c>
      <c r="DZ152" s="18">
        <f t="shared" si="162"/>
        <v>0</v>
      </c>
      <c r="EA152" s="18">
        <f t="shared" ref="EA152:FX152" si="163">ROUND(IF((AND((EA101&lt;=459),(EA137&lt;=EA19)))=TRUE(),0,IF((AND(EA148=0,EA150=0))=TRUE(),EA19*EA21,0)),1)</f>
        <v>0</v>
      </c>
      <c r="EB152" s="18">
        <f t="shared" si="163"/>
        <v>224.8</v>
      </c>
      <c r="EC152" s="18">
        <f t="shared" si="163"/>
        <v>0</v>
      </c>
      <c r="ED152" s="18">
        <f t="shared" si="163"/>
        <v>0</v>
      </c>
      <c r="EE152" s="18">
        <f t="shared" si="163"/>
        <v>0</v>
      </c>
      <c r="EF152" s="18">
        <f t="shared" si="163"/>
        <v>561</v>
      </c>
      <c r="EG152" s="18">
        <f t="shared" si="163"/>
        <v>0</v>
      </c>
      <c r="EH152" s="18">
        <f t="shared" si="163"/>
        <v>0</v>
      </c>
      <c r="EI152" s="18">
        <f t="shared" si="163"/>
        <v>5942.4</v>
      </c>
      <c r="EJ152" s="18">
        <f t="shared" si="163"/>
        <v>4429.5</v>
      </c>
      <c r="EK152" s="18">
        <f t="shared" si="163"/>
        <v>0</v>
      </c>
      <c r="EL152" s="18">
        <f t="shared" si="163"/>
        <v>201.4</v>
      </c>
      <c r="EM152" s="18">
        <f t="shared" si="163"/>
        <v>0</v>
      </c>
      <c r="EN152" s="18">
        <f t="shared" si="163"/>
        <v>408.1</v>
      </c>
      <c r="EO152" s="18">
        <f t="shared" si="163"/>
        <v>0</v>
      </c>
      <c r="EP152" s="18">
        <f t="shared" si="163"/>
        <v>0</v>
      </c>
      <c r="EQ152" s="18">
        <f t="shared" si="163"/>
        <v>0</v>
      </c>
      <c r="ER152" s="18">
        <f t="shared" si="163"/>
        <v>0</v>
      </c>
      <c r="ES152" s="18">
        <f t="shared" si="163"/>
        <v>0</v>
      </c>
      <c r="ET152" s="18">
        <f t="shared" si="163"/>
        <v>0</v>
      </c>
      <c r="EU152" s="18">
        <f t="shared" si="163"/>
        <v>253.8</v>
      </c>
      <c r="EV152" s="18">
        <f t="shared" si="163"/>
        <v>0</v>
      </c>
      <c r="EW152" s="18">
        <f t="shared" si="163"/>
        <v>0</v>
      </c>
      <c r="EX152" s="18">
        <f t="shared" si="163"/>
        <v>0</v>
      </c>
      <c r="EY152" s="18">
        <f t="shared" si="163"/>
        <v>285.10000000000002</v>
      </c>
      <c r="EZ152" s="18">
        <f t="shared" si="163"/>
        <v>0</v>
      </c>
      <c r="FA152" s="18">
        <f t="shared" si="163"/>
        <v>0</v>
      </c>
      <c r="FB152" s="18">
        <f t="shared" si="163"/>
        <v>0</v>
      </c>
      <c r="FC152" s="18">
        <f t="shared" si="163"/>
        <v>0</v>
      </c>
      <c r="FD152" s="18">
        <f t="shared" si="163"/>
        <v>0</v>
      </c>
      <c r="FE152" s="18">
        <f t="shared" si="163"/>
        <v>0</v>
      </c>
      <c r="FF152" s="18">
        <f t="shared" si="163"/>
        <v>0</v>
      </c>
      <c r="FG152" s="18">
        <f t="shared" si="163"/>
        <v>0</v>
      </c>
      <c r="FH152" s="18">
        <f t="shared" si="163"/>
        <v>0</v>
      </c>
      <c r="FI152" s="18">
        <f t="shared" si="163"/>
        <v>721.4</v>
      </c>
      <c r="FJ152" s="18">
        <f t="shared" si="163"/>
        <v>0</v>
      </c>
      <c r="FK152" s="18">
        <f t="shared" si="163"/>
        <v>1091.2</v>
      </c>
      <c r="FL152" s="18">
        <f t="shared" si="163"/>
        <v>0</v>
      </c>
      <c r="FM152" s="18">
        <f t="shared" si="163"/>
        <v>0</v>
      </c>
      <c r="FN152" s="18">
        <f t="shared" si="163"/>
        <v>9917.1</v>
      </c>
      <c r="FO152" s="18">
        <f t="shared" si="163"/>
        <v>490.9</v>
      </c>
      <c r="FP152" s="18">
        <f t="shared" si="163"/>
        <v>1017.6</v>
      </c>
      <c r="FQ152" s="18">
        <f t="shared" si="163"/>
        <v>0</v>
      </c>
      <c r="FR152" s="18">
        <f t="shared" si="163"/>
        <v>0</v>
      </c>
      <c r="FS152" s="18">
        <f t="shared" si="163"/>
        <v>0</v>
      </c>
      <c r="FT152" s="18">
        <f t="shared" si="163"/>
        <v>0</v>
      </c>
      <c r="FU152" s="18">
        <f t="shared" si="163"/>
        <v>334.9</v>
      </c>
      <c r="FV152" s="18">
        <f t="shared" si="163"/>
        <v>306.3</v>
      </c>
      <c r="FW152" s="18">
        <f t="shared" si="163"/>
        <v>0</v>
      </c>
      <c r="FX152" s="18">
        <f t="shared" si="163"/>
        <v>0</v>
      </c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35">
      <c r="A153" s="7"/>
      <c r="B153" s="7" t="s">
        <v>661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35">
      <c r="A154" s="6" t="s">
        <v>662</v>
      </c>
      <c r="B154" s="7" t="s">
        <v>663</v>
      </c>
      <c r="C154" s="7">
        <f t="shared" ref="C154:BN154" si="164">ROUND(IF((AND((C101&lt;=459),(C137&lt;=C19)))=TRUE(),0,(C122*C139*C152)),2)</f>
        <v>3642250.83</v>
      </c>
      <c r="D154" s="7">
        <f t="shared" si="164"/>
        <v>21130995.510000002</v>
      </c>
      <c r="E154" s="7">
        <f t="shared" si="164"/>
        <v>3003452.02</v>
      </c>
      <c r="F154" s="7">
        <f t="shared" si="164"/>
        <v>0</v>
      </c>
      <c r="G154" s="7">
        <f t="shared" si="164"/>
        <v>0</v>
      </c>
      <c r="H154" s="7">
        <f t="shared" si="164"/>
        <v>0</v>
      </c>
      <c r="I154" s="7">
        <f t="shared" si="164"/>
        <v>4411958.76</v>
      </c>
      <c r="J154" s="7">
        <f t="shared" si="164"/>
        <v>1077750.79</v>
      </c>
      <c r="K154" s="7">
        <f t="shared" si="164"/>
        <v>0</v>
      </c>
      <c r="L154" s="7">
        <f t="shared" si="164"/>
        <v>1215469.17</v>
      </c>
      <c r="M154" s="7">
        <f t="shared" si="164"/>
        <v>533593.66</v>
      </c>
      <c r="N154" s="7">
        <f t="shared" si="164"/>
        <v>0</v>
      </c>
      <c r="O154" s="7">
        <f t="shared" si="164"/>
        <v>0</v>
      </c>
      <c r="P154" s="7">
        <f t="shared" si="164"/>
        <v>0</v>
      </c>
      <c r="Q154" s="7">
        <f t="shared" si="164"/>
        <v>22503765.600000001</v>
      </c>
      <c r="R154" s="7">
        <f t="shared" si="164"/>
        <v>3719427.98</v>
      </c>
      <c r="S154" s="7">
        <f t="shared" si="164"/>
        <v>892630.41</v>
      </c>
      <c r="T154" s="7">
        <f t="shared" si="164"/>
        <v>0</v>
      </c>
      <c r="U154" s="7">
        <f t="shared" si="164"/>
        <v>0</v>
      </c>
      <c r="V154" s="7">
        <f t="shared" si="164"/>
        <v>0</v>
      </c>
      <c r="W154" s="7">
        <f t="shared" si="164"/>
        <v>0</v>
      </c>
      <c r="X154" s="7">
        <f t="shared" si="164"/>
        <v>0</v>
      </c>
      <c r="Y154" s="7">
        <f t="shared" si="164"/>
        <v>480081.62</v>
      </c>
      <c r="Z154" s="7">
        <f t="shared" si="164"/>
        <v>0</v>
      </c>
      <c r="AA154" s="7">
        <f t="shared" si="164"/>
        <v>0</v>
      </c>
      <c r="AB154" s="7">
        <f t="shared" si="164"/>
        <v>0</v>
      </c>
      <c r="AC154" s="7">
        <f t="shared" si="164"/>
        <v>0</v>
      </c>
      <c r="AD154" s="7">
        <f t="shared" si="164"/>
        <v>0</v>
      </c>
      <c r="AE154" s="7">
        <f t="shared" si="164"/>
        <v>0</v>
      </c>
      <c r="AF154" s="7">
        <f t="shared" si="164"/>
        <v>0</v>
      </c>
      <c r="AG154" s="7">
        <f t="shared" si="164"/>
        <v>0</v>
      </c>
      <c r="AH154" s="7">
        <f t="shared" si="164"/>
        <v>515578.03</v>
      </c>
      <c r="AI154" s="7">
        <f t="shared" si="164"/>
        <v>0</v>
      </c>
      <c r="AJ154" s="7">
        <f t="shared" si="164"/>
        <v>0</v>
      </c>
      <c r="AK154" s="7">
        <f t="shared" si="164"/>
        <v>0</v>
      </c>
      <c r="AL154" s="7">
        <f t="shared" si="164"/>
        <v>0</v>
      </c>
      <c r="AM154" s="7">
        <f t="shared" si="164"/>
        <v>0</v>
      </c>
      <c r="AN154" s="7">
        <f t="shared" si="164"/>
        <v>0</v>
      </c>
      <c r="AO154" s="7">
        <f t="shared" si="164"/>
        <v>2278037.1</v>
      </c>
      <c r="AP154" s="7">
        <f t="shared" si="164"/>
        <v>48059451.93</v>
      </c>
      <c r="AQ154" s="7">
        <f t="shared" si="164"/>
        <v>0</v>
      </c>
      <c r="AR154" s="7">
        <f t="shared" si="164"/>
        <v>0</v>
      </c>
      <c r="AS154" s="7">
        <f t="shared" si="164"/>
        <v>0</v>
      </c>
      <c r="AT154" s="7">
        <f t="shared" si="164"/>
        <v>0</v>
      </c>
      <c r="AU154" s="7">
        <f t="shared" si="164"/>
        <v>0</v>
      </c>
      <c r="AV154" s="7">
        <f t="shared" si="164"/>
        <v>0</v>
      </c>
      <c r="AW154" s="7">
        <f t="shared" si="164"/>
        <v>0</v>
      </c>
      <c r="AX154" s="7">
        <f t="shared" si="164"/>
        <v>0</v>
      </c>
      <c r="AY154" s="7">
        <f t="shared" si="164"/>
        <v>0</v>
      </c>
      <c r="AZ154" s="7">
        <f t="shared" si="164"/>
        <v>6695115.54</v>
      </c>
      <c r="BA154" s="7">
        <f t="shared" si="164"/>
        <v>4781000.91</v>
      </c>
      <c r="BB154" s="7">
        <f t="shared" si="164"/>
        <v>0</v>
      </c>
      <c r="BC154" s="7">
        <f t="shared" si="164"/>
        <v>13879260.85</v>
      </c>
      <c r="BD154" s="7">
        <f t="shared" si="164"/>
        <v>0</v>
      </c>
      <c r="BE154" s="7">
        <f t="shared" si="164"/>
        <v>0</v>
      </c>
      <c r="BF154" s="7">
        <f t="shared" si="164"/>
        <v>0</v>
      </c>
      <c r="BG154" s="7">
        <f t="shared" si="164"/>
        <v>552170.87</v>
      </c>
      <c r="BH154" s="7">
        <f t="shared" si="164"/>
        <v>0</v>
      </c>
      <c r="BI154" s="7">
        <f t="shared" si="164"/>
        <v>0</v>
      </c>
      <c r="BJ154" s="7">
        <f t="shared" si="164"/>
        <v>0</v>
      </c>
      <c r="BK154" s="7">
        <f t="shared" si="164"/>
        <v>14332023.74</v>
      </c>
      <c r="BL154" s="7">
        <f t="shared" si="164"/>
        <v>0</v>
      </c>
      <c r="BM154" s="7">
        <f t="shared" si="164"/>
        <v>0</v>
      </c>
      <c r="BN154" s="7">
        <f t="shared" si="164"/>
        <v>1630430.91</v>
      </c>
      <c r="BO154" s="7">
        <f t="shared" ref="BO154:DZ154" si="165">ROUND(IF((AND((BO101&lt;=459),(BO137&lt;=BO19)))=TRUE(),0,(BO122*BO139*BO152)),2)</f>
        <v>0</v>
      </c>
      <c r="BP154" s="7">
        <f t="shared" si="165"/>
        <v>0</v>
      </c>
      <c r="BQ154" s="7">
        <f t="shared" si="165"/>
        <v>0</v>
      </c>
      <c r="BR154" s="7">
        <f t="shared" si="165"/>
        <v>2396376.41</v>
      </c>
      <c r="BS154" s="7">
        <f t="shared" si="165"/>
        <v>671479.63</v>
      </c>
      <c r="BT154" s="7">
        <f t="shared" si="165"/>
        <v>0</v>
      </c>
      <c r="BU154" s="7">
        <f t="shared" si="165"/>
        <v>0</v>
      </c>
      <c r="BV154" s="7">
        <f t="shared" si="165"/>
        <v>0</v>
      </c>
      <c r="BW154" s="7">
        <f t="shared" si="165"/>
        <v>0</v>
      </c>
      <c r="BX154" s="7">
        <f t="shared" si="165"/>
        <v>0</v>
      </c>
      <c r="BY154" s="7">
        <f t="shared" si="165"/>
        <v>0</v>
      </c>
      <c r="BZ154" s="7">
        <f t="shared" si="165"/>
        <v>0</v>
      </c>
      <c r="CA154" s="7">
        <f t="shared" si="165"/>
        <v>0</v>
      </c>
      <c r="CB154" s="7">
        <f t="shared" si="165"/>
        <v>0</v>
      </c>
      <c r="CC154" s="7">
        <f t="shared" si="165"/>
        <v>0</v>
      </c>
      <c r="CD154" s="7">
        <f t="shared" si="165"/>
        <v>0</v>
      </c>
      <c r="CE154" s="7">
        <f t="shared" si="165"/>
        <v>0</v>
      </c>
      <c r="CF154" s="7">
        <f t="shared" si="165"/>
        <v>0</v>
      </c>
      <c r="CG154" s="7">
        <f t="shared" si="165"/>
        <v>0</v>
      </c>
      <c r="CH154" s="7">
        <f t="shared" si="165"/>
        <v>0</v>
      </c>
      <c r="CI154" s="7">
        <f t="shared" si="165"/>
        <v>377207.31</v>
      </c>
      <c r="CJ154" s="7">
        <f t="shared" si="165"/>
        <v>515954.86</v>
      </c>
      <c r="CK154" s="7">
        <f t="shared" si="165"/>
        <v>0</v>
      </c>
      <c r="CL154" s="7">
        <f t="shared" si="165"/>
        <v>0</v>
      </c>
      <c r="CM154" s="7">
        <f t="shared" si="165"/>
        <v>0</v>
      </c>
      <c r="CN154" s="7">
        <f t="shared" si="165"/>
        <v>0</v>
      </c>
      <c r="CO154" s="7">
        <f t="shared" si="165"/>
        <v>0</v>
      </c>
      <c r="CP154" s="7">
        <f t="shared" si="165"/>
        <v>552285</v>
      </c>
      <c r="CQ154" s="7">
        <f t="shared" si="165"/>
        <v>456642.4</v>
      </c>
      <c r="CR154" s="7">
        <f t="shared" si="165"/>
        <v>0</v>
      </c>
      <c r="CS154" s="7">
        <f t="shared" si="165"/>
        <v>0</v>
      </c>
      <c r="CT154" s="7">
        <f t="shared" si="165"/>
        <v>0</v>
      </c>
      <c r="CU154" s="7">
        <f t="shared" si="165"/>
        <v>261600.8</v>
      </c>
      <c r="CV154" s="7">
        <f t="shared" si="165"/>
        <v>0</v>
      </c>
      <c r="CW154" s="7">
        <f t="shared" si="165"/>
        <v>0</v>
      </c>
      <c r="CX154" s="7">
        <f t="shared" si="165"/>
        <v>281097.12</v>
      </c>
      <c r="CY154" s="7">
        <f t="shared" si="165"/>
        <v>0</v>
      </c>
      <c r="CZ154" s="7">
        <f t="shared" si="165"/>
        <v>978845.33</v>
      </c>
      <c r="DA154" s="7">
        <f t="shared" si="165"/>
        <v>0</v>
      </c>
      <c r="DB154" s="7">
        <f t="shared" si="165"/>
        <v>0</v>
      </c>
      <c r="DC154" s="7">
        <f t="shared" si="165"/>
        <v>0</v>
      </c>
      <c r="DD154" s="7">
        <f t="shared" si="165"/>
        <v>0</v>
      </c>
      <c r="DE154" s="7">
        <f t="shared" si="165"/>
        <v>0</v>
      </c>
      <c r="DF154" s="7">
        <f t="shared" si="165"/>
        <v>10696023.470000001</v>
      </c>
      <c r="DG154" s="7">
        <f t="shared" si="165"/>
        <v>0</v>
      </c>
      <c r="DH154" s="7">
        <f t="shared" si="165"/>
        <v>915437.7</v>
      </c>
      <c r="DI154" s="7">
        <f t="shared" si="165"/>
        <v>1265030.1399999999</v>
      </c>
      <c r="DJ154" s="7">
        <f t="shared" si="165"/>
        <v>365668.64</v>
      </c>
      <c r="DK154" s="7">
        <f t="shared" si="165"/>
        <v>0</v>
      </c>
      <c r="DL154" s="7">
        <f t="shared" si="165"/>
        <v>3159106.24</v>
      </c>
      <c r="DM154" s="7">
        <f t="shared" si="165"/>
        <v>0</v>
      </c>
      <c r="DN154" s="7">
        <f t="shared" si="165"/>
        <v>729962.56</v>
      </c>
      <c r="DO154" s="7">
        <f t="shared" si="165"/>
        <v>1775644.42</v>
      </c>
      <c r="DP154" s="7">
        <f t="shared" si="165"/>
        <v>0</v>
      </c>
      <c r="DQ154" s="7">
        <f t="shared" si="165"/>
        <v>0</v>
      </c>
      <c r="DR154" s="7">
        <f t="shared" si="165"/>
        <v>714388.46</v>
      </c>
      <c r="DS154" s="7">
        <f t="shared" si="165"/>
        <v>332582.59000000003</v>
      </c>
      <c r="DT154" s="7">
        <f t="shared" si="165"/>
        <v>0</v>
      </c>
      <c r="DU154" s="7">
        <f t="shared" si="165"/>
        <v>0</v>
      </c>
      <c r="DV154" s="7">
        <f t="shared" si="165"/>
        <v>0</v>
      </c>
      <c r="DW154" s="7">
        <f t="shared" si="165"/>
        <v>0</v>
      </c>
      <c r="DX154" s="7">
        <f t="shared" si="165"/>
        <v>0</v>
      </c>
      <c r="DY154" s="7">
        <f t="shared" si="165"/>
        <v>0</v>
      </c>
      <c r="DZ154" s="7">
        <f t="shared" si="165"/>
        <v>0</v>
      </c>
      <c r="EA154" s="7">
        <f t="shared" ref="EA154:FX154" si="166">ROUND(IF((AND((EA101&lt;=459),(EA137&lt;=EA19)))=TRUE(),0,(EA122*EA139*EA152)),2)</f>
        <v>0</v>
      </c>
      <c r="EB154" s="7">
        <f t="shared" si="166"/>
        <v>306719.03000000003</v>
      </c>
      <c r="EC154" s="7">
        <f t="shared" si="166"/>
        <v>0</v>
      </c>
      <c r="ED154" s="7">
        <f t="shared" si="166"/>
        <v>0</v>
      </c>
      <c r="EE154" s="7">
        <f t="shared" si="166"/>
        <v>0</v>
      </c>
      <c r="EF154" s="7">
        <f t="shared" si="166"/>
        <v>701791.64</v>
      </c>
      <c r="EG154" s="7">
        <f t="shared" si="166"/>
        <v>0</v>
      </c>
      <c r="EH154" s="7">
        <f t="shared" si="166"/>
        <v>0</v>
      </c>
      <c r="EI154" s="7">
        <f t="shared" si="166"/>
        <v>7227706.79</v>
      </c>
      <c r="EJ154" s="7">
        <f t="shared" si="166"/>
        <v>5335169.22</v>
      </c>
      <c r="EK154" s="7">
        <f t="shared" si="166"/>
        <v>0</v>
      </c>
      <c r="EL154" s="7">
        <f t="shared" si="166"/>
        <v>276193.34000000003</v>
      </c>
      <c r="EM154" s="7">
        <f t="shared" si="166"/>
        <v>0</v>
      </c>
      <c r="EN154" s="7">
        <f t="shared" si="166"/>
        <v>520642.82</v>
      </c>
      <c r="EO154" s="7">
        <f t="shared" si="166"/>
        <v>0</v>
      </c>
      <c r="EP154" s="7">
        <f t="shared" si="166"/>
        <v>0</v>
      </c>
      <c r="EQ154" s="7">
        <f t="shared" si="166"/>
        <v>0</v>
      </c>
      <c r="ER154" s="7">
        <f t="shared" si="166"/>
        <v>0</v>
      </c>
      <c r="ES154" s="7">
        <f t="shared" si="166"/>
        <v>0</v>
      </c>
      <c r="ET154" s="7">
        <f t="shared" si="166"/>
        <v>0</v>
      </c>
      <c r="EU154" s="7">
        <f t="shared" si="166"/>
        <v>338066.94</v>
      </c>
      <c r="EV154" s="7">
        <f t="shared" si="166"/>
        <v>0</v>
      </c>
      <c r="EW154" s="7">
        <f t="shared" si="166"/>
        <v>0</v>
      </c>
      <c r="EX154" s="7">
        <f t="shared" si="166"/>
        <v>0</v>
      </c>
      <c r="EY154" s="7">
        <f t="shared" si="166"/>
        <v>381723.57</v>
      </c>
      <c r="EZ154" s="7">
        <f t="shared" si="166"/>
        <v>0</v>
      </c>
      <c r="FA154" s="7">
        <f t="shared" si="166"/>
        <v>0</v>
      </c>
      <c r="FB154" s="7">
        <f t="shared" si="166"/>
        <v>0</v>
      </c>
      <c r="FC154" s="7">
        <f t="shared" si="166"/>
        <v>0</v>
      </c>
      <c r="FD154" s="7">
        <f t="shared" si="166"/>
        <v>0</v>
      </c>
      <c r="FE154" s="7">
        <f t="shared" si="166"/>
        <v>0</v>
      </c>
      <c r="FF154" s="7">
        <f t="shared" si="166"/>
        <v>0</v>
      </c>
      <c r="FG154" s="7">
        <f t="shared" si="166"/>
        <v>0</v>
      </c>
      <c r="FH154" s="7">
        <f t="shared" si="166"/>
        <v>0</v>
      </c>
      <c r="FI154" s="7">
        <f t="shared" si="166"/>
        <v>917595.51</v>
      </c>
      <c r="FJ154" s="7">
        <f t="shared" si="166"/>
        <v>0</v>
      </c>
      <c r="FK154" s="7">
        <f t="shared" si="166"/>
        <v>1356853.88</v>
      </c>
      <c r="FL154" s="7">
        <f t="shared" si="166"/>
        <v>0</v>
      </c>
      <c r="FM154" s="7">
        <f t="shared" si="166"/>
        <v>0</v>
      </c>
      <c r="FN154" s="7">
        <f t="shared" si="166"/>
        <v>12141278.949999999</v>
      </c>
      <c r="FO154" s="7">
        <f t="shared" si="166"/>
        <v>642662.23</v>
      </c>
      <c r="FP154" s="7">
        <f t="shared" si="166"/>
        <v>1286864.79</v>
      </c>
      <c r="FQ154" s="7">
        <f t="shared" si="166"/>
        <v>0</v>
      </c>
      <c r="FR154" s="7">
        <f t="shared" si="166"/>
        <v>0</v>
      </c>
      <c r="FS154" s="7">
        <f t="shared" si="166"/>
        <v>0</v>
      </c>
      <c r="FT154" s="7">
        <f t="shared" si="166"/>
        <v>0</v>
      </c>
      <c r="FU154" s="7">
        <f t="shared" si="166"/>
        <v>463196.23</v>
      </c>
      <c r="FV154" s="7">
        <f t="shared" si="166"/>
        <v>417002.43</v>
      </c>
      <c r="FW154" s="7">
        <f t="shared" si="166"/>
        <v>0</v>
      </c>
      <c r="FX154" s="7">
        <f t="shared" si="166"/>
        <v>0</v>
      </c>
      <c r="FY154" s="18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35">
      <c r="A155" s="7"/>
      <c r="B155" s="7" t="s">
        <v>664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35">
      <c r="A156" s="6" t="s">
        <v>665</v>
      </c>
      <c r="B156" s="7" t="s">
        <v>666</v>
      </c>
      <c r="C156" s="7">
        <f t="shared" ref="C156:BN156" si="167">ROUND(IF((AND((C101&lt;=459),(C137&lt;=C19)))=TRUE(),0,IF(C154=0,0,C122*C146*(C135-C152))),2)</f>
        <v>4217241.2300000004</v>
      </c>
      <c r="D156" s="7">
        <f t="shared" si="167"/>
        <v>730717.66</v>
      </c>
      <c r="E156" s="7">
        <f t="shared" si="167"/>
        <v>4241942.9000000004</v>
      </c>
      <c r="F156" s="7">
        <f t="shared" si="167"/>
        <v>0</v>
      </c>
      <c r="G156" s="7">
        <f t="shared" si="167"/>
        <v>0</v>
      </c>
      <c r="H156" s="7">
        <f t="shared" si="167"/>
        <v>0</v>
      </c>
      <c r="I156" s="7">
        <f t="shared" si="167"/>
        <v>7387644.7199999997</v>
      </c>
      <c r="J156" s="7">
        <f t="shared" si="167"/>
        <v>1627859.81</v>
      </c>
      <c r="K156" s="7">
        <f t="shared" si="167"/>
        <v>0</v>
      </c>
      <c r="L156" s="7">
        <f t="shared" si="167"/>
        <v>856495.04</v>
      </c>
      <c r="M156" s="7">
        <f t="shared" si="167"/>
        <v>1038203.49</v>
      </c>
      <c r="N156" s="7">
        <f t="shared" si="167"/>
        <v>0</v>
      </c>
      <c r="O156" s="7">
        <f t="shared" si="167"/>
        <v>0</v>
      </c>
      <c r="P156" s="7">
        <f t="shared" si="167"/>
        <v>0</v>
      </c>
      <c r="Q156" s="7">
        <f t="shared" si="167"/>
        <v>33100174.969999999</v>
      </c>
      <c r="R156" s="7">
        <f t="shared" si="167"/>
        <v>212820.35</v>
      </c>
      <c r="S156" s="7">
        <f t="shared" si="167"/>
        <v>302243.82</v>
      </c>
      <c r="T156" s="7">
        <f t="shared" si="167"/>
        <v>0</v>
      </c>
      <c r="U156" s="7">
        <f t="shared" si="167"/>
        <v>0</v>
      </c>
      <c r="V156" s="7">
        <f t="shared" si="167"/>
        <v>0</v>
      </c>
      <c r="W156" s="7">
        <f t="shared" si="167"/>
        <v>0</v>
      </c>
      <c r="X156" s="7">
        <f t="shared" si="167"/>
        <v>0</v>
      </c>
      <c r="Y156" s="7">
        <f t="shared" si="167"/>
        <v>867389.23</v>
      </c>
      <c r="Z156" s="7">
        <f t="shared" si="167"/>
        <v>0</v>
      </c>
      <c r="AA156" s="7">
        <f t="shared" si="167"/>
        <v>0</v>
      </c>
      <c r="AB156" s="7">
        <f t="shared" si="167"/>
        <v>0</v>
      </c>
      <c r="AC156" s="7">
        <f t="shared" si="167"/>
        <v>0</v>
      </c>
      <c r="AD156" s="7">
        <f t="shared" si="167"/>
        <v>0</v>
      </c>
      <c r="AE156" s="7">
        <f t="shared" si="167"/>
        <v>0</v>
      </c>
      <c r="AF156" s="7">
        <f t="shared" si="167"/>
        <v>0</v>
      </c>
      <c r="AG156" s="7">
        <f t="shared" si="167"/>
        <v>0</v>
      </c>
      <c r="AH156" s="7">
        <f t="shared" si="167"/>
        <v>274153.73</v>
      </c>
      <c r="AI156" s="7">
        <f t="shared" si="167"/>
        <v>0</v>
      </c>
      <c r="AJ156" s="7">
        <f t="shared" si="167"/>
        <v>0</v>
      </c>
      <c r="AK156" s="7">
        <f t="shared" si="167"/>
        <v>0</v>
      </c>
      <c r="AL156" s="7">
        <f t="shared" si="167"/>
        <v>0</v>
      </c>
      <c r="AM156" s="7">
        <f t="shared" si="167"/>
        <v>0</v>
      </c>
      <c r="AN156" s="7">
        <f t="shared" si="167"/>
        <v>0</v>
      </c>
      <c r="AO156" s="7">
        <f t="shared" si="167"/>
        <v>210267.48</v>
      </c>
      <c r="AP156" s="7">
        <f t="shared" si="167"/>
        <v>31966008.27</v>
      </c>
      <c r="AQ156" s="7">
        <f t="shared" si="167"/>
        <v>0</v>
      </c>
      <c r="AR156" s="7">
        <f t="shared" si="167"/>
        <v>0</v>
      </c>
      <c r="AS156" s="7">
        <f t="shared" si="167"/>
        <v>0</v>
      </c>
      <c r="AT156" s="7">
        <f t="shared" si="167"/>
        <v>0</v>
      </c>
      <c r="AU156" s="7">
        <f t="shared" si="167"/>
        <v>0</v>
      </c>
      <c r="AV156" s="7">
        <f t="shared" si="167"/>
        <v>0</v>
      </c>
      <c r="AW156" s="7">
        <f t="shared" si="167"/>
        <v>0</v>
      </c>
      <c r="AX156" s="7">
        <f t="shared" si="167"/>
        <v>0</v>
      </c>
      <c r="AY156" s="7">
        <f t="shared" si="167"/>
        <v>0</v>
      </c>
      <c r="AZ156" s="7">
        <f t="shared" si="167"/>
        <v>5266553.66</v>
      </c>
      <c r="BA156" s="7">
        <f t="shared" si="167"/>
        <v>160769.14000000001</v>
      </c>
      <c r="BB156" s="7">
        <f t="shared" si="167"/>
        <v>0</v>
      </c>
      <c r="BC156" s="7">
        <f t="shared" si="167"/>
        <v>5529022.0099999998</v>
      </c>
      <c r="BD156" s="7">
        <f t="shared" si="167"/>
        <v>0</v>
      </c>
      <c r="BE156" s="7">
        <f t="shared" si="167"/>
        <v>0</v>
      </c>
      <c r="BF156" s="7">
        <f t="shared" si="167"/>
        <v>0</v>
      </c>
      <c r="BG156" s="7">
        <f t="shared" si="167"/>
        <v>27264.91</v>
      </c>
      <c r="BH156" s="7">
        <f t="shared" si="167"/>
        <v>0</v>
      </c>
      <c r="BI156" s="7">
        <f t="shared" si="167"/>
        <v>0</v>
      </c>
      <c r="BJ156" s="7">
        <f t="shared" si="167"/>
        <v>0</v>
      </c>
      <c r="BK156" s="7">
        <f t="shared" si="167"/>
        <v>731171.34</v>
      </c>
      <c r="BL156" s="7">
        <f t="shared" si="167"/>
        <v>0</v>
      </c>
      <c r="BM156" s="7">
        <f t="shared" si="167"/>
        <v>0</v>
      </c>
      <c r="BN156" s="7">
        <f t="shared" si="167"/>
        <v>208106.51</v>
      </c>
      <c r="BO156" s="7">
        <f t="shared" ref="BO156:DZ156" si="168">ROUND(IF((AND((BO101&lt;=459),(BO137&lt;=BO19)))=TRUE(),0,IF(BO154=0,0,BO122*BO146*(BO135-BO152))),2)</f>
        <v>0</v>
      </c>
      <c r="BP156" s="7">
        <f t="shared" si="168"/>
        <v>0</v>
      </c>
      <c r="BQ156" s="7">
        <f t="shared" si="168"/>
        <v>0</v>
      </c>
      <c r="BR156" s="7">
        <f t="shared" si="168"/>
        <v>436483.73</v>
      </c>
      <c r="BS156" s="7">
        <f t="shared" si="168"/>
        <v>572363.39</v>
      </c>
      <c r="BT156" s="7">
        <f t="shared" si="168"/>
        <v>0</v>
      </c>
      <c r="BU156" s="7">
        <f t="shared" si="168"/>
        <v>0</v>
      </c>
      <c r="BV156" s="7">
        <f t="shared" si="168"/>
        <v>0</v>
      </c>
      <c r="BW156" s="7">
        <f t="shared" si="168"/>
        <v>0</v>
      </c>
      <c r="BX156" s="7">
        <f t="shared" si="168"/>
        <v>0</v>
      </c>
      <c r="BY156" s="7">
        <f t="shared" si="168"/>
        <v>0</v>
      </c>
      <c r="BZ156" s="7">
        <f t="shared" si="168"/>
        <v>0</v>
      </c>
      <c r="CA156" s="7">
        <f t="shared" si="168"/>
        <v>0</v>
      </c>
      <c r="CB156" s="7">
        <f t="shared" si="168"/>
        <v>0</v>
      </c>
      <c r="CC156" s="7">
        <f t="shared" si="168"/>
        <v>0</v>
      </c>
      <c r="CD156" s="7">
        <f t="shared" si="168"/>
        <v>0</v>
      </c>
      <c r="CE156" s="7">
        <f t="shared" si="168"/>
        <v>0</v>
      </c>
      <c r="CF156" s="7">
        <f t="shared" si="168"/>
        <v>0</v>
      </c>
      <c r="CG156" s="7">
        <f t="shared" si="168"/>
        <v>0</v>
      </c>
      <c r="CH156" s="7">
        <f t="shared" si="168"/>
        <v>0</v>
      </c>
      <c r="CI156" s="7">
        <f t="shared" si="168"/>
        <v>240138.3</v>
      </c>
      <c r="CJ156" s="7">
        <f t="shared" si="168"/>
        <v>307612.82</v>
      </c>
      <c r="CK156" s="7">
        <f t="shared" si="168"/>
        <v>0</v>
      </c>
      <c r="CL156" s="7">
        <f t="shared" si="168"/>
        <v>0</v>
      </c>
      <c r="CM156" s="7">
        <f t="shared" si="168"/>
        <v>0</v>
      </c>
      <c r="CN156" s="7">
        <f t="shared" si="168"/>
        <v>0</v>
      </c>
      <c r="CO156" s="7">
        <f t="shared" si="168"/>
        <v>0</v>
      </c>
      <c r="CP156" s="7">
        <f t="shared" si="168"/>
        <v>46554.64</v>
      </c>
      <c r="CQ156" s="7">
        <f t="shared" si="168"/>
        <v>502925.82</v>
      </c>
      <c r="CR156" s="7">
        <f t="shared" si="168"/>
        <v>0</v>
      </c>
      <c r="CS156" s="7">
        <f t="shared" si="168"/>
        <v>0</v>
      </c>
      <c r="CT156" s="7">
        <f t="shared" si="168"/>
        <v>0</v>
      </c>
      <c r="CU156" s="7">
        <f t="shared" si="168"/>
        <v>4948.58</v>
      </c>
      <c r="CV156" s="7">
        <f t="shared" si="168"/>
        <v>0</v>
      </c>
      <c r="CW156" s="7">
        <f t="shared" si="168"/>
        <v>0</v>
      </c>
      <c r="CX156" s="7">
        <f t="shared" si="168"/>
        <v>47798.53</v>
      </c>
      <c r="CY156" s="7">
        <f t="shared" si="168"/>
        <v>0</v>
      </c>
      <c r="CZ156" s="7">
        <f t="shared" si="168"/>
        <v>117201.73</v>
      </c>
      <c r="DA156" s="7">
        <f t="shared" si="168"/>
        <v>0</v>
      </c>
      <c r="DB156" s="7">
        <f t="shared" si="168"/>
        <v>0</v>
      </c>
      <c r="DC156" s="7">
        <f t="shared" si="168"/>
        <v>0</v>
      </c>
      <c r="DD156" s="7">
        <f t="shared" si="168"/>
        <v>0</v>
      </c>
      <c r="DE156" s="7">
        <f t="shared" si="168"/>
        <v>0</v>
      </c>
      <c r="DF156" s="7">
        <f t="shared" si="168"/>
        <v>686067.85</v>
      </c>
      <c r="DG156" s="7">
        <f t="shared" si="168"/>
        <v>0</v>
      </c>
      <c r="DH156" s="7">
        <f t="shared" si="168"/>
        <v>383376.3</v>
      </c>
      <c r="DI156" s="7">
        <f t="shared" si="168"/>
        <v>150522.91</v>
      </c>
      <c r="DJ156" s="7">
        <f t="shared" si="168"/>
        <v>107906.53</v>
      </c>
      <c r="DK156" s="7">
        <f t="shared" si="168"/>
        <v>0</v>
      </c>
      <c r="DL156" s="7">
        <f t="shared" si="168"/>
        <v>1173551.08</v>
      </c>
      <c r="DM156" s="7">
        <f t="shared" si="168"/>
        <v>0</v>
      </c>
      <c r="DN156" s="7">
        <f t="shared" si="168"/>
        <v>574274.35</v>
      </c>
      <c r="DO156" s="7">
        <f t="shared" si="168"/>
        <v>704739.64</v>
      </c>
      <c r="DP156" s="7">
        <f t="shared" si="168"/>
        <v>0</v>
      </c>
      <c r="DQ156" s="7">
        <f t="shared" si="168"/>
        <v>0</v>
      </c>
      <c r="DR156" s="7">
        <f t="shared" si="168"/>
        <v>996679.69</v>
      </c>
      <c r="DS156" s="7">
        <f t="shared" si="168"/>
        <v>453129.81</v>
      </c>
      <c r="DT156" s="7">
        <f t="shared" si="168"/>
        <v>0</v>
      </c>
      <c r="DU156" s="7">
        <f t="shared" si="168"/>
        <v>0</v>
      </c>
      <c r="DV156" s="7">
        <f t="shared" si="168"/>
        <v>0</v>
      </c>
      <c r="DW156" s="7">
        <f t="shared" si="168"/>
        <v>0</v>
      </c>
      <c r="DX156" s="7">
        <f t="shared" si="168"/>
        <v>0</v>
      </c>
      <c r="DY156" s="7">
        <f t="shared" si="168"/>
        <v>0</v>
      </c>
      <c r="DZ156" s="7">
        <f t="shared" si="168"/>
        <v>0</v>
      </c>
      <c r="EA156" s="7">
        <f t="shared" ref="EA156:FX156" si="169">ROUND(IF((AND((EA101&lt;=459),(EA137&lt;=EA19)))=TRUE(),0,IF(EA154=0,0,EA122*EA146*(EA135-EA152))),2)</f>
        <v>0</v>
      </c>
      <c r="EB156" s="7">
        <f t="shared" si="169"/>
        <v>194297.91</v>
      </c>
      <c r="EC156" s="7">
        <f t="shared" si="169"/>
        <v>0</v>
      </c>
      <c r="ED156" s="7">
        <f t="shared" si="169"/>
        <v>0</v>
      </c>
      <c r="EE156" s="7">
        <f t="shared" si="169"/>
        <v>0</v>
      </c>
      <c r="EF156" s="7">
        <f t="shared" si="169"/>
        <v>927987.89</v>
      </c>
      <c r="EG156" s="7">
        <f t="shared" si="169"/>
        <v>0</v>
      </c>
      <c r="EH156" s="7">
        <f t="shared" si="169"/>
        <v>0</v>
      </c>
      <c r="EI156" s="7">
        <f t="shared" si="169"/>
        <v>11576585.23</v>
      </c>
      <c r="EJ156" s="7">
        <f t="shared" si="169"/>
        <v>1196225.76</v>
      </c>
      <c r="EK156" s="7">
        <f t="shared" si="169"/>
        <v>0</v>
      </c>
      <c r="EL156" s="7">
        <f t="shared" si="169"/>
        <v>29268.52</v>
      </c>
      <c r="EM156" s="7">
        <f t="shared" si="169"/>
        <v>0</v>
      </c>
      <c r="EN156" s="7">
        <f t="shared" si="169"/>
        <v>614953.79</v>
      </c>
      <c r="EO156" s="7">
        <f t="shared" si="169"/>
        <v>0</v>
      </c>
      <c r="EP156" s="7">
        <f t="shared" si="169"/>
        <v>0</v>
      </c>
      <c r="EQ156" s="7">
        <f t="shared" si="169"/>
        <v>0</v>
      </c>
      <c r="ER156" s="7">
        <f t="shared" si="169"/>
        <v>0</v>
      </c>
      <c r="ES156" s="7">
        <f t="shared" si="169"/>
        <v>0</v>
      </c>
      <c r="ET156" s="7">
        <f t="shared" si="169"/>
        <v>0</v>
      </c>
      <c r="EU156" s="7">
        <f t="shared" si="169"/>
        <v>749409.7</v>
      </c>
      <c r="EV156" s="7">
        <f t="shared" si="169"/>
        <v>0</v>
      </c>
      <c r="EW156" s="7">
        <f t="shared" si="169"/>
        <v>0</v>
      </c>
      <c r="EX156" s="7">
        <f t="shared" si="169"/>
        <v>0</v>
      </c>
      <c r="EY156" s="7">
        <f t="shared" si="169"/>
        <v>181334.32</v>
      </c>
      <c r="EZ156" s="7">
        <f t="shared" si="169"/>
        <v>0</v>
      </c>
      <c r="FA156" s="7">
        <f t="shared" si="169"/>
        <v>0</v>
      </c>
      <c r="FB156" s="7">
        <f t="shared" si="169"/>
        <v>0</v>
      </c>
      <c r="FC156" s="7">
        <f t="shared" si="169"/>
        <v>0</v>
      </c>
      <c r="FD156" s="7">
        <f t="shared" si="169"/>
        <v>0</v>
      </c>
      <c r="FE156" s="7">
        <f t="shared" si="169"/>
        <v>0</v>
      </c>
      <c r="FF156" s="7">
        <f t="shared" si="169"/>
        <v>0</v>
      </c>
      <c r="FG156" s="7">
        <f t="shared" si="169"/>
        <v>0</v>
      </c>
      <c r="FH156" s="7">
        <f t="shared" si="169"/>
        <v>0</v>
      </c>
      <c r="FI156" s="7">
        <f t="shared" si="169"/>
        <v>96699.86</v>
      </c>
      <c r="FJ156" s="7">
        <f t="shared" si="169"/>
        <v>0</v>
      </c>
      <c r="FK156" s="7">
        <f t="shared" si="169"/>
        <v>451388.31</v>
      </c>
      <c r="FL156" s="7">
        <f t="shared" si="169"/>
        <v>0</v>
      </c>
      <c r="FM156" s="7">
        <f t="shared" si="169"/>
        <v>0</v>
      </c>
      <c r="FN156" s="7">
        <f t="shared" si="169"/>
        <v>11508289.4</v>
      </c>
      <c r="FO156" s="7">
        <f t="shared" si="169"/>
        <v>131393.81</v>
      </c>
      <c r="FP156" s="7">
        <f t="shared" si="169"/>
        <v>59392.72</v>
      </c>
      <c r="FQ156" s="7">
        <f t="shared" si="169"/>
        <v>0</v>
      </c>
      <c r="FR156" s="7">
        <f t="shared" si="169"/>
        <v>0</v>
      </c>
      <c r="FS156" s="7">
        <f t="shared" si="169"/>
        <v>0</v>
      </c>
      <c r="FT156" s="7">
        <f t="shared" si="169"/>
        <v>0</v>
      </c>
      <c r="FU156" s="7">
        <f t="shared" si="169"/>
        <v>310191.28999999998</v>
      </c>
      <c r="FV156" s="7">
        <f t="shared" si="169"/>
        <v>251857.85</v>
      </c>
      <c r="FW156" s="7">
        <f t="shared" si="169"/>
        <v>0</v>
      </c>
      <c r="FX156" s="7">
        <f t="shared" si="169"/>
        <v>0</v>
      </c>
      <c r="FY156" s="7"/>
      <c r="FZ156" s="7"/>
      <c r="GA156" s="18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35">
      <c r="A157" s="7"/>
      <c r="B157" s="7" t="s">
        <v>667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35">
      <c r="A158" s="6" t="s">
        <v>668</v>
      </c>
      <c r="B158" s="7" t="s">
        <v>669</v>
      </c>
      <c r="C158" s="7">
        <f t="shared" ref="C158:BN158" si="170">ROUND(IF((AND((C101&lt;=459),(C137&lt;=C19)))=TRUE(),0,+C154+C156),2)</f>
        <v>7859492.0599999996</v>
      </c>
      <c r="D158" s="7">
        <f t="shared" si="170"/>
        <v>21861713.170000002</v>
      </c>
      <c r="E158" s="7">
        <f t="shared" si="170"/>
        <v>7245394.9199999999</v>
      </c>
      <c r="F158" s="7">
        <f t="shared" si="170"/>
        <v>0</v>
      </c>
      <c r="G158" s="7">
        <f t="shared" si="170"/>
        <v>0</v>
      </c>
      <c r="H158" s="7">
        <f t="shared" si="170"/>
        <v>0</v>
      </c>
      <c r="I158" s="7">
        <f t="shared" si="170"/>
        <v>11799603.48</v>
      </c>
      <c r="J158" s="7">
        <f t="shared" si="170"/>
        <v>2705610.6</v>
      </c>
      <c r="K158" s="7">
        <f t="shared" si="170"/>
        <v>0</v>
      </c>
      <c r="L158" s="7">
        <f t="shared" si="170"/>
        <v>2071964.21</v>
      </c>
      <c r="M158" s="7">
        <f t="shared" si="170"/>
        <v>1571797.15</v>
      </c>
      <c r="N158" s="7">
        <f t="shared" si="170"/>
        <v>0</v>
      </c>
      <c r="O158" s="7">
        <f t="shared" si="170"/>
        <v>0</v>
      </c>
      <c r="P158" s="7">
        <f t="shared" si="170"/>
        <v>0</v>
      </c>
      <c r="Q158" s="7">
        <f t="shared" si="170"/>
        <v>55603940.57</v>
      </c>
      <c r="R158" s="7">
        <f t="shared" si="170"/>
        <v>3932248.33</v>
      </c>
      <c r="S158" s="7">
        <f t="shared" si="170"/>
        <v>1194874.23</v>
      </c>
      <c r="T158" s="7">
        <f t="shared" si="170"/>
        <v>0</v>
      </c>
      <c r="U158" s="7">
        <f t="shared" si="170"/>
        <v>0</v>
      </c>
      <c r="V158" s="7">
        <f t="shared" si="170"/>
        <v>0</v>
      </c>
      <c r="W158" s="7">
        <f t="shared" si="170"/>
        <v>0</v>
      </c>
      <c r="X158" s="7">
        <f t="shared" si="170"/>
        <v>0</v>
      </c>
      <c r="Y158" s="7">
        <f t="shared" si="170"/>
        <v>1347470.85</v>
      </c>
      <c r="Z158" s="7">
        <f t="shared" si="170"/>
        <v>0</v>
      </c>
      <c r="AA158" s="7">
        <f t="shared" si="170"/>
        <v>0</v>
      </c>
      <c r="AB158" s="7">
        <f t="shared" si="170"/>
        <v>0</v>
      </c>
      <c r="AC158" s="7">
        <f t="shared" si="170"/>
        <v>0</v>
      </c>
      <c r="AD158" s="7">
        <f t="shared" si="170"/>
        <v>0</v>
      </c>
      <c r="AE158" s="7">
        <f t="shared" si="170"/>
        <v>0</v>
      </c>
      <c r="AF158" s="7">
        <f t="shared" si="170"/>
        <v>0</v>
      </c>
      <c r="AG158" s="7">
        <f t="shared" si="170"/>
        <v>0</v>
      </c>
      <c r="AH158" s="7">
        <f t="shared" si="170"/>
        <v>789731.76</v>
      </c>
      <c r="AI158" s="7">
        <f t="shared" si="170"/>
        <v>0</v>
      </c>
      <c r="AJ158" s="7">
        <f t="shared" si="170"/>
        <v>0</v>
      </c>
      <c r="AK158" s="7">
        <f t="shared" si="170"/>
        <v>0</v>
      </c>
      <c r="AL158" s="7">
        <f t="shared" si="170"/>
        <v>0</v>
      </c>
      <c r="AM158" s="7">
        <f t="shared" si="170"/>
        <v>0</v>
      </c>
      <c r="AN158" s="7">
        <f t="shared" si="170"/>
        <v>0</v>
      </c>
      <c r="AO158" s="7">
        <f t="shared" si="170"/>
        <v>2488304.58</v>
      </c>
      <c r="AP158" s="7">
        <f t="shared" si="170"/>
        <v>80025460.200000003</v>
      </c>
      <c r="AQ158" s="7">
        <f t="shared" si="170"/>
        <v>0</v>
      </c>
      <c r="AR158" s="7">
        <f t="shared" si="170"/>
        <v>0</v>
      </c>
      <c r="AS158" s="7">
        <f t="shared" si="170"/>
        <v>0</v>
      </c>
      <c r="AT158" s="7">
        <f t="shared" si="170"/>
        <v>0</v>
      </c>
      <c r="AU158" s="7">
        <f t="shared" si="170"/>
        <v>0</v>
      </c>
      <c r="AV158" s="7">
        <f t="shared" si="170"/>
        <v>0</v>
      </c>
      <c r="AW158" s="7">
        <f t="shared" si="170"/>
        <v>0</v>
      </c>
      <c r="AX158" s="7">
        <f t="shared" si="170"/>
        <v>0</v>
      </c>
      <c r="AY158" s="7">
        <f t="shared" si="170"/>
        <v>0</v>
      </c>
      <c r="AZ158" s="7">
        <f t="shared" si="170"/>
        <v>11961669.199999999</v>
      </c>
      <c r="BA158" s="7">
        <f t="shared" si="170"/>
        <v>4941770.05</v>
      </c>
      <c r="BB158" s="7">
        <f t="shared" si="170"/>
        <v>0</v>
      </c>
      <c r="BC158" s="7">
        <f t="shared" si="170"/>
        <v>19408282.859999999</v>
      </c>
      <c r="BD158" s="7">
        <f t="shared" si="170"/>
        <v>0</v>
      </c>
      <c r="BE158" s="7">
        <f t="shared" si="170"/>
        <v>0</v>
      </c>
      <c r="BF158" s="7">
        <f t="shared" si="170"/>
        <v>0</v>
      </c>
      <c r="BG158" s="7">
        <f t="shared" si="170"/>
        <v>579435.78</v>
      </c>
      <c r="BH158" s="7">
        <f t="shared" si="170"/>
        <v>0</v>
      </c>
      <c r="BI158" s="7">
        <f t="shared" si="170"/>
        <v>0</v>
      </c>
      <c r="BJ158" s="7">
        <f t="shared" si="170"/>
        <v>0</v>
      </c>
      <c r="BK158" s="7">
        <f t="shared" si="170"/>
        <v>15063195.08</v>
      </c>
      <c r="BL158" s="7">
        <f t="shared" si="170"/>
        <v>0</v>
      </c>
      <c r="BM158" s="7">
        <f t="shared" si="170"/>
        <v>0</v>
      </c>
      <c r="BN158" s="7">
        <f t="shared" si="170"/>
        <v>1838537.42</v>
      </c>
      <c r="BO158" s="7">
        <f t="shared" ref="BO158:DZ158" si="171">ROUND(IF((AND((BO101&lt;=459),(BO137&lt;=BO19)))=TRUE(),0,+BO154+BO156),2)</f>
        <v>0</v>
      </c>
      <c r="BP158" s="7">
        <f t="shared" si="171"/>
        <v>0</v>
      </c>
      <c r="BQ158" s="7">
        <f t="shared" si="171"/>
        <v>0</v>
      </c>
      <c r="BR158" s="7">
        <f t="shared" si="171"/>
        <v>2832860.14</v>
      </c>
      <c r="BS158" s="7">
        <f t="shared" si="171"/>
        <v>1243843.02</v>
      </c>
      <c r="BT158" s="7">
        <f t="shared" si="171"/>
        <v>0</v>
      </c>
      <c r="BU158" s="7">
        <f t="shared" si="171"/>
        <v>0</v>
      </c>
      <c r="BV158" s="7">
        <f t="shared" si="171"/>
        <v>0</v>
      </c>
      <c r="BW158" s="7">
        <f t="shared" si="171"/>
        <v>0</v>
      </c>
      <c r="BX158" s="7">
        <f t="shared" si="171"/>
        <v>0</v>
      </c>
      <c r="BY158" s="7">
        <f t="shared" si="171"/>
        <v>0</v>
      </c>
      <c r="BZ158" s="7">
        <f t="shared" si="171"/>
        <v>0</v>
      </c>
      <c r="CA158" s="7">
        <f t="shared" si="171"/>
        <v>0</v>
      </c>
      <c r="CB158" s="7">
        <f t="shared" si="171"/>
        <v>0</v>
      </c>
      <c r="CC158" s="7">
        <f t="shared" si="171"/>
        <v>0</v>
      </c>
      <c r="CD158" s="7">
        <f t="shared" si="171"/>
        <v>0</v>
      </c>
      <c r="CE158" s="7">
        <f t="shared" si="171"/>
        <v>0</v>
      </c>
      <c r="CF158" s="7">
        <f t="shared" si="171"/>
        <v>0</v>
      </c>
      <c r="CG158" s="7">
        <f t="shared" si="171"/>
        <v>0</v>
      </c>
      <c r="CH158" s="7">
        <f t="shared" si="171"/>
        <v>0</v>
      </c>
      <c r="CI158" s="7">
        <f t="shared" si="171"/>
        <v>617345.61</v>
      </c>
      <c r="CJ158" s="7">
        <f t="shared" si="171"/>
        <v>823567.68</v>
      </c>
      <c r="CK158" s="7">
        <f t="shared" si="171"/>
        <v>0</v>
      </c>
      <c r="CL158" s="7">
        <f t="shared" si="171"/>
        <v>0</v>
      </c>
      <c r="CM158" s="7">
        <f t="shared" si="171"/>
        <v>0</v>
      </c>
      <c r="CN158" s="7">
        <f t="shared" si="171"/>
        <v>0</v>
      </c>
      <c r="CO158" s="7">
        <f t="shared" si="171"/>
        <v>0</v>
      </c>
      <c r="CP158" s="7">
        <f t="shared" si="171"/>
        <v>598839.64</v>
      </c>
      <c r="CQ158" s="7">
        <f t="shared" si="171"/>
        <v>959568.22</v>
      </c>
      <c r="CR158" s="7">
        <f t="shared" si="171"/>
        <v>0</v>
      </c>
      <c r="CS158" s="7">
        <f t="shared" si="171"/>
        <v>0</v>
      </c>
      <c r="CT158" s="7">
        <f t="shared" si="171"/>
        <v>0</v>
      </c>
      <c r="CU158" s="7">
        <f t="shared" si="171"/>
        <v>266549.38</v>
      </c>
      <c r="CV158" s="7">
        <f t="shared" si="171"/>
        <v>0</v>
      </c>
      <c r="CW158" s="7">
        <f t="shared" si="171"/>
        <v>0</v>
      </c>
      <c r="CX158" s="7">
        <f t="shared" si="171"/>
        <v>328895.65000000002</v>
      </c>
      <c r="CY158" s="7">
        <f t="shared" si="171"/>
        <v>0</v>
      </c>
      <c r="CZ158" s="7">
        <f t="shared" si="171"/>
        <v>1096047.06</v>
      </c>
      <c r="DA158" s="7">
        <f t="shared" si="171"/>
        <v>0</v>
      </c>
      <c r="DB158" s="7">
        <f t="shared" si="171"/>
        <v>0</v>
      </c>
      <c r="DC158" s="7">
        <f t="shared" si="171"/>
        <v>0</v>
      </c>
      <c r="DD158" s="7">
        <f t="shared" si="171"/>
        <v>0</v>
      </c>
      <c r="DE158" s="7">
        <f t="shared" si="171"/>
        <v>0</v>
      </c>
      <c r="DF158" s="7">
        <f t="shared" si="171"/>
        <v>11382091.32</v>
      </c>
      <c r="DG158" s="7">
        <f t="shared" si="171"/>
        <v>0</v>
      </c>
      <c r="DH158" s="7">
        <f t="shared" si="171"/>
        <v>1298814</v>
      </c>
      <c r="DI158" s="7">
        <f t="shared" si="171"/>
        <v>1415553.05</v>
      </c>
      <c r="DJ158" s="7">
        <f t="shared" si="171"/>
        <v>473575.17</v>
      </c>
      <c r="DK158" s="7">
        <f t="shared" si="171"/>
        <v>0</v>
      </c>
      <c r="DL158" s="7">
        <f t="shared" si="171"/>
        <v>4332657.32</v>
      </c>
      <c r="DM158" s="7">
        <f t="shared" si="171"/>
        <v>0</v>
      </c>
      <c r="DN158" s="7">
        <f t="shared" si="171"/>
        <v>1304236.9099999999</v>
      </c>
      <c r="DO158" s="7">
        <f t="shared" si="171"/>
        <v>2480384.06</v>
      </c>
      <c r="DP158" s="7">
        <f t="shared" si="171"/>
        <v>0</v>
      </c>
      <c r="DQ158" s="7">
        <f t="shared" si="171"/>
        <v>0</v>
      </c>
      <c r="DR158" s="7">
        <f t="shared" si="171"/>
        <v>1711068.15</v>
      </c>
      <c r="DS158" s="7">
        <f t="shared" si="171"/>
        <v>785712.4</v>
      </c>
      <c r="DT158" s="7">
        <f t="shared" si="171"/>
        <v>0</v>
      </c>
      <c r="DU158" s="7">
        <f t="shared" si="171"/>
        <v>0</v>
      </c>
      <c r="DV158" s="7">
        <f t="shared" si="171"/>
        <v>0</v>
      </c>
      <c r="DW158" s="7">
        <f t="shared" si="171"/>
        <v>0</v>
      </c>
      <c r="DX158" s="7">
        <f t="shared" si="171"/>
        <v>0</v>
      </c>
      <c r="DY158" s="7">
        <f t="shared" si="171"/>
        <v>0</v>
      </c>
      <c r="DZ158" s="7">
        <f t="shared" si="171"/>
        <v>0</v>
      </c>
      <c r="EA158" s="7">
        <f t="shared" ref="EA158:FX158" si="172">ROUND(IF((AND((EA101&lt;=459),(EA137&lt;=EA19)))=TRUE(),0,+EA154+EA156),2)</f>
        <v>0</v>
      </c>
      <c r="EB158" s="7">
        <f t="shared" si="172"/>
        <v>501016.94</v>
      </c>
      <c r="EC158" s="7">
        <f t="shared" si="172"/>
        <v>0</v>
      </c>
      <c r="ED158" s="7">
        <f t="shared" si="172"/>
        <v>0</v>
      </c>
      <c r="EE158" s="7">
        <f t="shared" si="172"/>
        <v>0</v>
      </c>
      <c r="EF158" s="7">
        <f t="shared" si="172"/>
        <v>1629779.53</v>
      </c>
      <c r="EG158" s="7">
        <f t="shared" si="172"/>
        <v>0</v>
      </c>
      <c r="EH158" s="7">
        <f t="shared" si="172"/>
        <v>0</v>
      </c>
      <c r="EI158" s="7">
        <f t="shared" si="172"/>
        <v>18804292.02</v>
      </c>
      <c r="EJ158" s="7">
        <f t="shared" si="172"/>
        <v>6531394.9800000004</v>
      </c>
      <c r="EK158" s="7">
        <f t="shared" si="172"/>
        <v>0</v>
      </c>
      <c r="EL158" s="7">
        <f t="shared" si="172"/>
        <v>305461.86</v>
      </c>
      <c r="EM158" s="7">
        <f t="shared" si="172"/>
        <v>0</v>
      </c>
      <c r="EN158" s="7">
        <f t="shared" si="172"/>
        <v>1135596.6100000001</v>
      </c>
      <c r="EO158" s="7">
        <f t="shared" si="172"/>
        <v>0</v>
      </c>
      <c r="EP158" s="7">
        <f t="shared" si="172"/>
        <v>0</v>
      </c>
      <c r="EQ158" s="7">
        <f t="shared" si="172"/>
        <v>0</v>
      </c>
      <c r="ER158" s="7">
        <f t="shared" si="172"/>
        <v>0</v>
      </c>
      <c r="ES158" s="7">
        <f t="shared" si="172"/>
        <v>0</v>
      </c>
      <c r="ET158" s="7">
        <f t="shared" si="172"/>
        <v>0</v>
      </c>
      <c r="EU158" s="7">
        <f t="shared" si="172"/>
        <v>1087476.6399999999</v>
      </c>
      <c r="EV158" s="7">
        <f t="shared" si="172"/>
        <v>0</v>
      </c>
      <c r="EW158" s="7">
        <f t="shared" si="172"/>
        <v>0</v>
      </c>
      <c r="EX158" s="7">
        <f t="shared" si="172"/>
        <v>0</v>
      </c>
      <c r="EY158" s="7">
        <f t="shared" si="172"/>
        <v>563057.89</v>
      </c>
      <c r="EZ158" s="7">
        <f t="shared" si="172"/>
        <v>0</v>
      </c>
      <c r="FA158" s="7">
        <f t="shared" si="172"/>
        <v>0</v>
      </c>
      <c r="FB158" s="7">
        <f t="shared" si="172"/>
        <v>0</v>
      </c>
      <c r="FC158" s="7">
        <f t="shared" si="172"/>
        <v>0</v>
      </c>
      <c r="FD158" s="7">
        <f t="shared" si="172"/>
        <v>0</v>
      </c>
      <c r="FE158" s="7">
        <f t="shared" si="172"/>
        <v>0</v>
      </c>
      <c r="FF158" s="7">
        <f t="shared" si="172"/>
        <v>0</v>
      </c>
      <c r="FG158" s="7">
        <f t="shared" si="172"/>
        <v>0</v>
      </c>
      <c r="FH158" s="7">
        <f t="shared" si="172"/>
        <v>0</v>
      </c>
      <c r="FI158" s="7">
        <f t="shared" si="172"/>
        <v>1014295.37</v>
      </c>
      <c r="FJ158" s="7">
        <f t="shared" si="172"/>
        <v>0</v>
      </c>
      <c r="FK158" s="7">
        <f t="shared" si="172"/>
        <v>1808242.19</v>
      </c>
      <c r="FL158" s="7">
        <f t="shared" si="172"/>
        <v>0</v>
      </c>
      <c r="FM158" s="7">
        <f t="shared" si="172"/>
        <v>0</v>
      </c>
      <c r="FN158" s="7">
        <f t="shared" si="172"/>
        <v>23649568.350000001</v>
      </c>
      <c r="FO158" s="7">
        <f t="shared" si="172"/>
        <v>774056.04</v>
      </c>
      <c r="FP158" s="7">
        <f t="shared" si="172"/>
        <v>1346257.51</v>
      </c>
      <c r="FQ158" s="7">
        <f t="shared" si="172"/>
        <v>0</v>
      </c>
      <c r="FR158" s="7">
        <f t="shared" si="172"/>
        <v>0</v>
      </c>
      <c r="FS158" s="7">
        <f t="shared" si="172"/>
        <v>0</v>
      </c>
      <c r="FT158" s="7">
        <f t="shared" si="172"/>
        <v>0</v>
      </c>
      <c r="FU158" s="7">
        <f t="shared" si="172"/>
        <v>773387.52</v>
      </c>
      <c r="FV158" s="7">
        <f t="shared" si="172"/>
        <v>668860.28</v>
      </c>
      <c r="FW158" s="7">
        <f t="shared" si="172"/>
        <v>0</v>
      </c>
      <c r="FX158" s="7">
        <f t="shared" si="172"/>
        <v>0</v>
      </c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35">
      <c r="A159" s="7"/>
      <c r="B159" s="7" t="s">
        <v>670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35">
      <c r="A160" s="6" t="s">
        <v>671</v>
      </c>
      <c r="B160" s="7" t="s">
        <v>672</v>
      </c>
      <c r="C160" s="7">
        <f t="shared" ref="C160:BN160" si="173">MAX(C148,C150,C158)</f>
        <v>7859492.0599999996</v>
      </c>
      <c r="D160" s="7">
        <f t="shared" si="173"/>
        <v>21861713.170000002</v>
      </c>
      <c r="E160" s="7">
        <f t="shared" si="173"/>
        <v>7245394.9199999999</v>
      </c>
      <c r="F160" s="7">
        <f t="shared" si="173"/>
        <v>11961065.73</v>
      </c>
      <c r="G160" s="7">
        <f t="shared" si="173"/>
        <v>922177.19</v>
      </c>
      <c r="H160" s="7">
        <f t="shared" si="173"/>
        <v>597330.93000000005</v>
      </c>
      <c r="I160" s="7">
        <f t="shared" si="173"/>
        <v>11799603.48</v>
      </c>
      <c r="J160" s="7">
        <f t="shared" si="173"/>
        <v>2705610.6</v>
      </c>
      <c r="K160" s="7">
        <f t="shared" si="173"/>
        <v>270128.21999999997</v>
      </c>
      <c r="L160" s="7">
        <f t="shared" si="173"/>
        <v>2071964.21</v>
      </c>
      <c r="M160" s="7">
        <f t="shared" si="173"/>
        <v>1571797.15</v>
      </c>
      <c r="N160" s="7">
        <f t="shared" si="173"/>
        <v>24707527.66</v>
      </c>
      <c r="O160" s="7">
        <f t="shared" si="173"/>
        <v>3940187.9</v>
      </c>
      <c r="P160" s="7">
        <f t="shared" si="173"/>
        <v>280720.69</v>
      </c>
      <c r="Q160" s="7">
        <f t="shared" si="173"/>
        <v>55603940.57</v>
      </c>
      <c r="R160" s="7">
        <f t="shared" si="173"/>
        <v>3932248.33</v>
      </c>
      <c r="S160" s="7">
        <f t="shared" si="173"/>
        <v>1194874.23</v>
      </c>
      <c r="T160" s="7">
        <f t="shared" si="173"/>
        <v>156847.89000000001</v>
      </c>
      <c r="U160" s="7">
        <f t="shared" si="173"/>
        <v>98589.18</v>
      </c>
      <c r="V160" s="7">
        <f t="shared" si="173"/>
        <v>319343.58</v>
      </c>
      <c r="W160" s="7">
        <f t="shared" si="173"/>
        <v>89635.66</v>
      </c>
      <c r="X160" s="7">
        <f t="shared" si="173"/>
        <v>56917.01</v>
      </c>
      <c r="Y160" s="7">
        <f t="shared" si="173"/>
        <v>1347470.85</v>
      </c>
      <c r="Z160" s="7">
        <f t="shared" si="173"/>
        <v>164154.97</v>
      </c>
      <c r="AA160" s="7">
        <f t="shared" si="173"/>
        <v>14424354.52</v>
      </c>
      <c r="AB160" s="7">
        <f t="shared" si="173"/>
        <v>9709130.6699999999</v>
      </c>
      <c r="AC160" s="7">
        <f t="shared" si="173"/>
        <v>425763.17</v>
      </c>
      <c r="AD160" s="7">
        <f t="shared" si="173"/>
        <v>705635.48</v>
      </c>
      <c r="AE160" s="7">
        <f t="shared" si="173"/>
        <v>161397.82</v>
      </c>
      <c r="AF160" s="7">
        <f t="shared" si="173"/>
        <v>196223.8</v>
      </c>
      <c r="AG160" s="7">
        <f t="shared" si="173"/>
        <v>177599.15</v>
      </c>
      <c r="AH160" s="7">
        <f t="shared" si="173"/>
        <v>789731.76</v>
      </c>
      <c r="AI160" s="7">
        <f t="shared" si="173"/>
        <v>284375.89</v>
      </c>
      <c r="AJ160" s="7">
        <f t="shared" si="173"/>
        <v>319071.94</v>
      </c>
      <c r="AK160" s="7">
        <f t="shared" si="173"/>
        <v>315983.59999999998</v>
      </c>
      <c r="AL160" s="7">
        <f t="shared" si="173"/>
        <v>398397.32</v>
      </c>
      <c r="AM160" s="7">
        <f t="shared" si="173"/>
        <v>336127.82</v>
      </c>
      <c r="AN160" s="7">
        <f t="shared" si="173"/>
        <v>162992.09</v>
      </c>
      <c r="AO160" s="7">
        <f t="shared" si="173"/>
        <v>2488304.58</v>
      </c>
      <c r="AP160" s="7">
        <f t="shared" si="173"/>
        <v>80025460.200000003</v>
      </c>
      <c r="AQ160" s="7">
        <f t="shared" si="173"/>
        <v>283948.57</v>
      </c>
      <c r="AR160" s="7">
        <f t="shared" si="173"/>
        <v>13962718.720000001</v>
      </c>
      <c r="AS160" s="7">
        <f t="shared" si="173"/>
        <v>3523915.49</v>
      </c>
      <c r="AT160" s="7">
        <f t="shared" si="173"/>
        <v>645488.38</v>
      </c>
      <c r="AU160" s="7">
        <f t="shared" si="173"/>
        <v>151161.23000000001</v>
      </c>
      <c r="AV160" s="7">
        <f t="shared" si="173"/>
        <v>316658.56</v>
      </c>
      <c r="AW160" s="7">
        <f t="shared" si="173"/>
        <v>167144.01</v>
      </c>
      <c r="AX160" s="7">
        <f t="shared" si="173"/>
        <v>107300.55</v>
      </c>
      <c r="AY160" s="7">
        <f t="shared" si="173"/>
        <v>315469.32</v>
      </c>
      <c r="AZ160" s="7">
        <f t="shared" si="173"/>
        <v>11961669.199999999</v>
      </c>
      <c r="BA160" s="7">
        <f t="shared" si="173"/>
        <v>4941770.05</v>
      </c>
      <c r="BB160" s="7">
        <f t="shared" si="173"/>
        <v>3732054.11</v>
      </c>
      <c r="BC160" s="7">
        <f t="shared" si="173"/>
        <v>19408282.859999999</v>
      </c>
      <c r="BD160" s="7">
        <f t="shared" si="173"/>
        <v>633049.12</v>
      </c>
      <c r="BE160" s="7">
        <f t="shared" si="173"/>
        <v>436662.06</v>
      </c>
      <c r="BF160" s="7">
        <f t="shared" si="173"/>
        <v>5141882.43</v>
      </c>
      <c r="BG160" s="7">
        <f t="shared" si="173"/>
        <v>579435.78</v>
      </c>
      <c r="BH160" s="7">
        <f t="shared" si="173"/>
        <v>200602.83</v>
      </c>
      <c r="BI160" s="7">
        <f t="shared" si="173"/>
        <v>354893.81</v>
      </c>
      <c r="BJ160" s="7">
        <f t="shared" si="173"/>
        <v>1369562.21</v>
      </c>
      <c r="BK160" s="7">
        <f t="shared" si="173"/>
        <v>15063195.08</v>
      </c>
      <c r="BL160" s="7">
        <f t="shared" si="173"/>
        <v>75716.45</v>
      </c>
      <c r="BM160" s="7">
        <f t="shared" si="173"/>
        <v>350175.91</v>
      </c>
      <c r="BN160" s="7">
        <f t="shared" si="173"/>
        <v>1838537.42</v>
      </c>
      <c r="BO160" s="7">
        <f t="shared" ref="BO160:DZ160" si="174">MAX(BO148,BO150,BO158)</f>
        <v>609152.81999999995</v>
      </c>
      <c r="BP160" s="7">
        <f t="shared" si="174"/>
        <v>157731.23000000001</v>
      </c>
      <c r="BQ160" s="7">
        <f t="shared" si="174"/>
        <v>3238083.82</v>
      </c>
      <c r="BR160" s="7">
        <f t="shared" si="174"/>
        <v>2832860.14</v>
      </c>
      <c r="BS160" s="7">
        <f t="shared" si="174"/>
        <v>1243843.02</v>
      </c>
      <c r="BT160" s="7">
        <f t="shared" si="174"/>
        <v>236316.14</v>
      </c>
      <c r="BU160" s="7">
        <f t="shared" si="174"/>
        <v>273052.78000000003</v>
      </c>
      <c r="BV160" s="7">
        <f t="shared" si="174"/>
        <v>536609.25</v>
      </c>
      <c r="BW160" s="7">
        <f t="shared" si="174"/>
        <v>925399.05</v>
      </c>
      <c r="BX160" s="7">
        <f t="shared" si="174"/>
        <v>73440.94</v>
      </c>
      <c r="BY160" s="7">
        <f t="shared" si="174"/>
        <v>512917.56</v>
      </c>
      <c r="BZ160" s="7">
        <f t="shared" si="174"/>
        <v>300790.96000000002</v>
      </c>
      <c r="CA160" s="7">
        <f t="shared" si="174"/>
        <v>97747.8</v>
      </c>
      <c r="CB160" s="7">
        <f t="shared" si="174"/>
        <v>26285378.59</v>
      </c>
      <c r="CC160" s="7">
        <f t="shared" si="174"/>
        <v>248624.81</v>
      </c>
      <c r="CD160" s="7">
        <f t="shared" si="174"/>
        <v>23415.7</v>
      </c>
      <c r="CE160" s="7">
        <f t="shared" si="174"/>
        <v>159155.26</v>
      </c>
      <c r="CF160" s="7">
        <f t="shared" si="174"/>
        <v>103007.72</v>
      </c>
      <c r="CG160" s="7">
        <f t="shared" si="174"/>
        <v>92439.08</v>
      </c>
      <c r="CH160" s="7">
        <f t="shared" si="174"/>
        <v>140840.89000000001</v>
      </c>
      <c r="CI160" s="7">
        <f t="shared" si="174"/>
        <v>617345.61</v>
      </c>
      <c r="CJ160" s="7">
        <f t="shared" si="174"/>
        <v>823567.68</v>
      </c>
      <c r="CK160" s="7">
        <f t="shared" si="174"/>
        <v>2336727.29</v>
      </c>
      <c r="CL160" s="7">
        <f t="shared" si="174"/>
        <v>444739.19</v>
      </c>
      <c r="CM160" s="7">
        <f t="shared" si="174"/>
        <v>367709.62</v>
      </c>
      <c r="CN160" s="7">
        <f t="shared" si="174"/>
        <v>12392991.630000001</v>
      </c>
      <c r="CO160" s="7">
        <f t="shared" si="174"/>
        <v>5790310.7599999998</v>
      </c>
      <c r="CP160" s="7">
        <f t="shared" si="174"/>
        <v>598839.64</v>
      </c>
      <c r="CQ160" s="7">
        <f t="shared" si="174"/>
        <v>959568.22</v>
      </c>
      <c r="CR160" s="7">
        <f t="shared" si="174"/>
        <v>145753.70000000001</v>
      </c>
      <c r="CS160" s="7">
        <f t="shared" si="174"/>
        <v>184575.93</v>
      </c>
      <c r="CT160" s="7">
        <f t="shared" si="174"/>
        <v>215948.78</v>
      </c>
      <c r="CU160" s="7">
        <f t="shared" si="174"/>
        <v>266549.38</v>
      </c>
      <c r="CV160" s="7">
        <f t="shared" si="174"/>
        <v>20517.25</v>
      </c>
      <c r="CW160" s="7">
        <f t="shared" si="174"/>
        <v>232136.5</v>
      </c>
      <c r="CX160" s="7">
        <f t="shared" si="174"/>
        <v>328895.65000000002</v>
      </c>
      <c r="CY160" s="7">
        <f t="shared" si="174"/>
        <v>36547.89</v>
      </c>
      <c r="CZ160" s="7">
        <f t="shared" si="174"/>
        <v>1096047.06</v>
      </c>
      <c r="DA160" s="7">
        <f t="shared" si="174"/>
        <v>100385.25</v>
      </c>
      <c r="DB160" s="7">
        <f t="shared" si="174"/>
        <v>155492.29</v>
      </c>
      <c r="DC160" s="7">
        <f t="shared" si="174"/>
        <v>102729.26</v>
      </c>
      <c r="DD160" s="7">
        <f t="shared" si="174"/>
        <v>234030.02</v>
      </c>
      <c r="DE160" s="7">
        <f t="shared" si="174"/>
        <v>158110.75</v>
      </c>
      <c r="DF160" s="7">
        <f t="shared" si="174"/>
        <v>11382091.32</v>
      </c>
      <c r="DG160" s="7">
        <f t="shared" si="174"/>
        <v>94540.1</v>
      </c>
      <c r="DH160" s="7">
        <f t="shared" si="174"/>
        <v>1298814</v>
      </c>
      <c r="DI160" s="7">
        <f t="shared" si="174"/>
        <v>1415553.05</v>
      </c>
      <c r="DJ160" s="7">
        <f t="shared" si="174"/>
        <v>473575.17</v>
      </c>
      <c r="DK160" s="7">
        <f t="shared" si="174"/>
        <v>278971.26</v>
      </c>
      <c r="DL160" s="7">
        <f t="shared" si="174"/>
        <v>4332657.32</v>
      </c>
      <c r="DM160" s="7">
        <f t="shared" si="174"/>
        <v>232242.07</v>
      </c>
      <c r="DN160" s="7">
        <f t="shared" si="174"/>
        <v>1304236.9099999999</v>
      </c>
      <c r="DO160" s="7">
        <f t="shared" si="174"/>
        <v>2480384.06</v>
      </c>
      <c r="DP160" s="7">
        <f t="shared" si="174"/>
        <v>140710.85</v>
      </c>
      <c r="DQ160" s="7">
        <f t="shared" si="174"/>
        <v>340986.76</v>
      </c>
      <c r="DR160" s="7">
        <f t="shared" si="174"/>
        <v>1711068.15</v>
      </c>
      <c r="DS160" s="7">
        <f t="shared" si="174"/>
        <v>785712.4</v>
      </c>
      <c r="DT160" s="7">
        <f t="shared" si="174"/>
        <v>327472.28000000003</v>
      </c>
      <c r="DU160" s="7">
        <f t="shared" si="174"/>
        <v>312456.44</v>
      </c>
      <c r="DV160" s="7">
        <f t="shared" si="174"/>
        <v>145351.13</v>
      </c>
      <c r="DW160" s="7">
        <f t="shared" si="174"/>
        <v>259861.09</v>
      </c>
      <c r="DX160" s="7">
        <f t="shared" si="174"/>
        <v>139783.32</v>
      </c>
      <c r="DY160" s="7">
        <f t="shared" si="174"/>
        <v>137649.57</v>
      </c>
      <c r="DZ160" s="7">
        <f t="shared" si="174"/>
        <v>209610.38</v>
      </c>
      <c r="EA160" s="7">
        <f t="shared" ref="EA160:FX160" si="175">MAX(EA148,EA150,EA158)</f>
        <v>319711.46999999997</v>
      </c>
      <c r="EB160" s="7">
        <f t="shared" si="175"/>
        <v>501016.94</v>
      </c>
      <c r="EC160" s="7">
        <f t="shared" si="175"/>
        <v>156558.82999999999</v>
      </c>
      <c r="ED160" s="7">
        <f t="shared" si="175"/>
        <v>179503.76</v>
      </c>
      <c r="EE160" s="7">
        <f t="shared" si="175"/>
        <v>277294.09000000003</v>
      </c>
      <c r="EF160" s="7">
        <f t="shared" si="175"/>
        <v>1629779.53</v>
      </c>
      <c r="EG160" s="7">
        <f t="shared" si="175"/>
        <v>282927.88</v>
      </c>
      <c r="EH160" s="7">
        <f t="shared" si="175"/>
        <v>221914.84</v>
      </c>
      <c r="EI160" s="7">
        <f t="shared" si="175"/>
        <v>18804292.02</v>
      </c>
      <c r="EJ160" s="7">
        <f t="shared" si="175"/>
        <v>6531394.9800000004</v>
      </c>
      <c r="EK160" s="7">
        <f t="shared" si="175"/>
        <v>330281.27</v>
      </c>
      <c r="EL160" s="7">
        <f t="shared" si="175"/>
        <v>305461.86</v>
      </c>
      <c r="EM160" s="7">
        <f t="shared" si="175"/>
        <v>265170.33</v>
      </c>
      <c r="EN160" s="7">
        <f t="shared" si="175"/>
        <v>1135596.6100000001</v>
      </c>
      <c r="EO160" s="7">
        <f t="shared" si="175"/>
        <v>232737.16</v>
      </c>
      <c r="EP160" s="7">
        <f t="shared" si="175"/>
        <v>184260.95</v>
      </c>
      <c r="EQ160" s="7">
        <f t="shared" si="175"/>
        <v>648243.39</v>
      </c>
      <c r="ER160" s="7">
        <f t="shared" si="175"/>
        <v>139961.32999999999</v>
      </c>
      <c r="ES160" s="7">
        <f t="shared" si="175"/>
        <v>251863.32</v>
      </c>
      <c r="ET160" s="7">
        <f t="shared" si="175"/>
        <v>348766.78</v>
      </c>
      <c r="EU160" s="7">
        <f t="shared" si="175"/>
        <v>1087476.6399999999</v>
      </c>
      <c r="EV160" s="7">
        <f t="shared" si="175"/>
        <v>114856.76</v>
      </c>
      <c r="EW160" s="7">
        <f t="shared" si="175"/>
        <v>435228.43</v>
      </c>
      <c r="EX160" s="7">
        <f t="shared" si="175"/>
        <v>212526.32</v>
      </c>
      <c r="EY160" s="7">
        <f t="shared" si="175"/>
        <v>563057.89</v>
      </c>
      <c r="EZ160" s="7">
        <f t="shared" si="175"/>
        <v>149288.41</v>
      </c>
      <c r="FA160" s="7">
        <f t="shared" si="175"/>
        <v>1765849.26</v>
      </c>
      <c r="FB160" s="7">
        <f t="shared" si="175"/>
        <v>370157.97</v>
      </c>
      <c r="FC160" s="7">
        <f t="shared" si="175"/>
        <v>620260.37</v>
      </c>
      <c r="FD160" s="7">
        <f t="shared" si="175"/>
        <v>264321.76</v>
      </c>
      <c r="FE160" s="7">
        <f t="shared" si="175"/>
        <v>129481.60000000001</v>
      </c>
      <c r="FF160" s="7">
        <f t="shared" si="175"/>
        <v>220001.35</v>
      </c>
      <c r="FG160" s="7">
        <f t="shared" si="175"/>
        <v>129663.6</v>
      </c>
      <c r="FH160" s="7">
        <f t="shared" si="175"/>
        <v>84690.23</v>
      </c>
      <c r="FI160" s="7">
        <f t="shared" si="175"/>
        <v>1014295.37</v>
      </c>
      <c r="FJ160" s="7">
        <f t="shared" si="175"/>
        <v>928313.93</v>
      </c>
      <c r="FK160" s="7">
        <f t="shared" si="175"/>
        <v>1808242.19</v>
      </c>
      <c r="FL160" s="7">
        <f t="shared" si="175"/>
        <v>1744255.97</v>
      </c>
      <c r="FM160" s="7">
        <f t="shared" si="175"/>
        <v>1110544.82</v>
      </c>
      <c r="FN160" s="7">
        <f t="shared" si="175"/>
        <v>23649568.350000001</v>
      </c>
      <c r="FO160" s="7">
        <f t="shared" si="175"/>
        <v>774056.04</v>
      </c>
      <c r="FP160" s="7">
        <f t="shared" si="175"/>
        <v>1346257.51</v>
      </c>
      <c r="FQ160" s="7">
        <f t="shared" si="175"/>
        <v>444400.08</v>
      </c>
      <c r="FR160" s="7">
        <f t="shared" si="175"/>
        <v>100033.15</v>
      </c>
      <c r="FS160" s="7">
        <f t="shared" si="175"/>
        <v>92316.2</v>
      </c>
      <c r="FT160" s="7">
        <f t="shared" si="175"/>
        <v>84970.37</v>
      </c>
      <c r="FU160" s="7">
        <f t="shared" si="175"/>
        <v>773387.52</v>
      </c>
      <c r="FV160" s="7">
        <f t="shared" si="175"/>
        <v>668860.28</v>
      </c>
      <c r="FW160" s="7">
        <f t="shared" si="175"/>
        <v>193398.86</v>
      </c>
      <c r="FX160" s="7">
        <f t="shared" si="175"/>
        <v>82225.95</v>
      </c>
      <c r="FY160" s="7"/>
      <c r="FZ160" s="7">
        <f>SUM(C160:FX160)</f>
        <v>524453359.19999969</v>
      </c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35">
      <c r="A161" s="7"/>
      <c r="B161" s="7" t="s">
        <v>673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>
        <v>596558</v>
      </c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"/>
      <c r="FZ161" s="71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35">
      <c r="A162" s="7"/>
      <c r="B162" s="7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>
        <f>EY160-EY161</f>
        <v>-33500.109999999986</v>
      </c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"/>
      <c r="FZ162" s="71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35">
      <c r="A163" s="6"/>
      <c r="B163" s="44" t="s">
        <v>674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"/>
      <c r="FZ163" s="71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35">
      <c r="A164" s="6" t="s">
        <v>675</v>
      </c>
      <c r="B164" s="7" t="s">
        <v>676</v>
      </c>
      <c r="C164" s="17">
        <f t="shared" ref="C164:BN164" si="176">C29</f>
        <v>1050</v>
      </c>
      <c r="D164" s="17">
        <f t="shared" si="176"/>
        <v>3217</v>
      </c>
      <c r="E164" s="17">
        <f t="shared" si="176"/>
        <v>1149</v>
      </c>
      <c r="F164" s="17">
        <f t="shared" si="176"/>
        <v>1945</v>
      </c>
      <c r="G164" s="17">
        <f t="shared" si="176"/>
        <v>113</v>
      </c>
      <c r="H164" s="17">
        <f t="shared" si="176"/>
        <v>62</v>
      </c>
      <c r="I164" s="17">
        <f t="shared" si="176"/>
        <v>1144</v>
      </c>
      <c r="J164" s="17">
        <f t="shared" si="176"/>
        <v>156</v>
      </c>
      <c r="K164" s="17">
        <f t="shared" si="176"/>
        <v>3</v>
      </c>
      <c r="L164" s="17">
        <f t="shared" si="176"/>
        <v>109</v>
      </c>
      <c r="M164" s="17">
        <f t="shared" si="176"/>
        <v>119</v>
      </c>
      <c r="N164" s="17">
        <f t="shared" si="176"/>
        <v>3684</v>
      </c>
      <c r="O164" s="17">
        <f t="shared" si="176"/>
        <v>286</v>
      </c>
      <c r="P164" s="17">
        <f t="shared" si="176"/>
        <v>17</v>
      </c>
      <c r="Q164" s="17">
        <f t="shared" si="176"/>
        <v>8328</v>
      </c>
      <c r="R164" s="17">
        <f t="shared" si="176"/>
        <v>114</v>
      </c>
      <c r="S164" s="17">
        <f t="shared" si="176"/>
        <v>43</v>
      </c>
      <c r="T164" s="17">
        <f t="shared" si="176"/>
        <v>0</v>
      </c>
      <c r="U164" s="17">
        <f t="shared" si="176"/>
        <v>0</v>
      </c>
      <c r="V164" s="17">
        <f t="shared" si="176"/>
        <v>0</v>
      </c>
      <c r="W164" s="17">
        <f t="shared" si="176"/>
        <v>0</v>
      </c>
      <c r="X164" s="17">
        <f t="shared" si="176"/>
        <v>0</v>
      </c>
      <c r="Y164" s="17">
        <f t="shared" si="176"/>
        <v>4</v>
      </c>
      <c r="Z164" s="17">
        <f t="shared" si="176"/>
        <v>4</v>
      </c>
      <c r="AA164" s="17">
        <f t="shared" si="176"/>
        <v>1556</v>
      </c>
      <c r="AB164" s="17">
        <f t="shared" si="176"/>
        <v>1069</v>
      </c>
      <c r="AC164" s="17">
        <f t="shared" si="176"/>
        <v>19</v>
      </c>
      <c r="AD164" s="17">
        <f t="shared" si="176"/>
        <v>22</v>
      </c>
      <c r="AE164" s="17">
        <f t="shared" si="176"/>
        <v>3</v>
      </c>
      <c r="AF164" s="17">
        <f t="shared" si="176"/>
        <v>5</v>
      </c>
      <c r="AG164" s="17">
        <f t="shared" si="176"/>
        <v>9</v>
      </c>
      <c r="AH164" s="17">
        <f t="shared" si="176"/>
        <v>0</v>
      </c>
      <c r="AI164" s="17">
        <f t="shared" si="176"/>
        <v>2</v>
      </c>
      <c r="AJ164" s="17">
        <f t="shared" si="176"/>
        <v>2</v>
      </c>
      <c r="AK164" s="17">
        <f t="shared" si="176"/>
        <v>0</v>
      </c>
      <c r="AL164" s="17">
        <f t="shared" si="176"/>
        <v>6</v>
      </c>
      <c r="AM164" s="17">
        <f t="shared" si="176"/>
        <v>0</v>
      </c>
      <c r="AN164" s="17">
        <f t="shared" si="176"/>
        <v>0</v>
      </c>
      <c r="AO164" s="17">
        <f t="shared" si="176"/>
        <v>80</v>
      </c>
      <c r="AP164" s="17">
        <f t="shared" si="176"/>
        <v>11743</v>
      </c>
      <c r="AQ164" s="17">
        <f t="shared" si="176"/>
        <v>0</v>
      </c>
      <c r="AR164" s="17">
        <f t="shared" si="176"/>
        <v>1207</v>
      </c>
      <c r="AS164" s="17">
        <f t="shared" si="176"/>
        <v>904</v>
      </c>
      <c r="AT164" s="17">
        <f t="shared" si="176"/>
        <v>29</v>
      </c>
      <c r="AU164" s="17">
        <f t="shared" si="176"/>
        <v>5</v>
      </c>
      <c r="AV164" s="17">
        <f t="shared" si="176"/>
        <v>3</v>
      </c>
      <c r="AW164" s="17">
        <f t="shared" si="176"/>
        <v>1</v>
      </c>
      <c r="AX164" s="17">
        <f t="shared" si="176"/>
        <v>8</v>
      </c>
      <c r="AY164" s="17">
        <f t="shared" si="176"/>
        <v>4</v>
      </c>
      <c r="AZ164" s="17">
        <f t="shared" si="176"/>
        <v>756</v>
      </c>
      <c r="BA164" s="17">
        <f t="shared" si="176"/>
        <v>141</v>
      </c>
      <c r="BB164" s="17">
        <f t="shared" si="176"/>
        <v>111</v>
      </c>
      <c r="BC164" s="17">
        <f t="shared" si="176"/>
        <v>1007</v>
      </c>
      <c r="BD164" s="17">
        <f t="shared" si="176"/>
        <v>37</v>
      </c>
      <c r="BE164" s="17">
        <f t="shared" si="176"/>
        <v>3</v>
      </c>
      <c r="BF164" s="17">
        <f t="shared" si="176"/>
        <v>291</v>
      </c>
      <c r="BG164" s="17">
        <f t="shared" si="176"/>
        <v>49</v>
      </c>
      <c r="BH164" s="17">
        <f t="shared" si="176"/>
        <v>6</v>
      </c>
      <c r="BI164" s="17">
        <f t="shared" si="176"/>
        <v>13</v>
      </c>
      <c r="BJ164" s="17">
        <f t="shared" si="176"/>
        <v>55</v>
      </c>
      <c r="BK164" s="17">
        <f t="shared" si="176"/>
        <v>494</v>
      </c>
      <c r="BL164" s="17">
        <f t="shared" si="176"/>
        <v>2</v>
      </c>
      <c r="BM164" s="17">
        <f t="shared" si="176"/>
        <v>5</v>
      </c>
      <c r="BN164" s="17">
        <f t="shared" si="176"/>
        <v>10</v>
      </c>
      <c r="BO164" s="17">
        <f t="shared" ref="BO164:DZ164" si="177">BO29</f>
        <v>6</v>
      </c>
      <c r="BP164" s="17">
        <f t="shared" si="177"/>
        <v>1</v>
      </c>
      <c r="BQ164" s="17">
        <f t="shared" si="177"/>
        <v>908</v>
      </c>
      <c r="BR164" s="17">
        <f t="shared" si="177"/>
        <v>578</v>
      </c>
      <c r="BS164" s="17">
        <f t="shared" si="177"/>
        <v>167</v>
      </c>
      <c r="BT164" s="17">
        <f t="shared" si="177"/>
        <v>1</v>
      </c>
      <c r="BU164" s="17">
        <f t="shared" si="177"/>
        <v>36</v>
      </c>
      <c r="BV164" s="17">
        <f t="shared" si="177"/>
        <v>59</v>
      </c>
      <c r="BW164" s="17">
        <f t="shared" si="177"/>
        <v>119</v>
      </c>
      <c r="BX164" s="17">
        <f t="shared" si="177"/>
        <v>0</v>
      </c>
      <c r="BY164" s="17">
        <f t="shared" si="177"/>
        <v>0</v>
      </c>
      <c r="BZ164" s="17">
        <f t="shared" si="177"/>
        <v>0</v>
      </c>
      <c r="CA164" s="17">
        <f t="shared" si="177"/>
        <v>4</v>
      </c>
      <c r="CB164" s="17">
        <f t="shared" si="177"/>
        <v>1945</v>
      </c>
      <c r="CC164" s="17">
        <f t="shared" si="177"/>
        <v>0</v>
      </c>
      <c r="CD164" s="17">
        <f t="shared" si="177"/>
        <v>1</v>
      </c>
      <c r="CE164" s="17">
        <f t="shared" si="177"/>
        <v>1</v>
      </c>
      <c r="CF164" s="17">
        <f t="shared" si="177"/>
        <v>0</v>
      </c>
      <c r="CG164" s="17">
        <f t="shared" si="177"/>
        <v>10</v>
      </c>
      <c r="CH164" s="17">
        <f t="shared" si="177"/>
        <v>5</v>
      </c>
      <c r="CI164" s="17">
        <f t="shared" si="177"/>
        <v>56</v>
      </c>
      <c r="CJ164" s="17">
        <f t="shared" si="177"/>
        <v>147</v>
      </c>
      <c r="CK164" s="17">
        <f t="shared" si="177"/>
        <v>104</v>
      </c>
      <c r="CL164" s="17">
        <f t="shared" si="177"/>
        <v>20</v>
      </c>
      <c r="CM164" s="17">
        <f t="shared" si="177"/>
        <v>4</v>
      </c>
      <c r="CN164" s="17">
        <f t="shared" si="177"/>
        <v>903</v>
      </c>
      <c r="CO164" s="17">
        <f t="shared" si="177"/>
        <v>297</v>
      </c>
      <c r="CP164" s="17">
        <f t="shared" si="177"/>
        <v>119</v>
      </c>
      <c r="CQ164" s="17">
        <f t="shared" si="177"/>
        <v>2</v>
      </c>
      <c r="CR164" s="17">
        <f t="shared" si="177"/>
        <v>0</v>
      </c>
      <c r="CS164" s="17">
        <f t="shared" si="177"/>
        <v>2</v>
      </c>
      <c r="CT164" s="17">
        <f t="shared" si="177"/>
        <v>1</v>
      </c>
      <c r="CU164" s="17">
        <f t="shared" si="177"/>
        <v>4</v>
      </c>
      <c r="CV164" s="17">
        <f t="shared" si="177"/>
        <v>0</v>
      </c>
      <c r="CW164" s="17">
        <f t="shared" si="177"/>
        <v>0</v>
      </c>
      <c r="CX164" s="17">
        <f t="shared" si="177"/>
        <v>11</v>
      </c>
      <c r="CY164" s="17">
        <f t="shared" si="177"/>
        <v>0</v>
      </c>
      <c r="CZ164" s="17">
        <f t="shared" si="177"/>
        <v>26</v>
      </c>
      <c r="DA164" s="17">
        <f t="shared" si="177"/>
        <v>0</v>
      </c>
      <c r="DB164" s="17">
        <f t="shared" si="177"/>
        <v>6</v>
      </c>
      <c r="DC164" s="17">
        <f t="shared" si="177"/>
        <v>0</v>
      </c>
      <c r="DD164" s="17">
        <f t="shared" si="177"/>
        <v>4</v>
      </c>
      <c r="DE164" s="17">
        <f t="shared" si="177"/>
        <v>1</v>
      </c>
      <c r="DF164" s="17">
        <f t="shared" si="177"/>
        <v>446</v>
      </c>
      <c r="DG164" s="17">
        <f t="shared" si="177"/>
        <v>0</v>
      </c>
      <c r="DH164" s="17">
        <f t="shared" si="177"/>
        <v>84</v>
      </c>
      <c r="DI164" s="17">
        <f t="shared" si="177"/>
        <v>41</v>
      </c>
      <c r="DJ164" s="17">
        <f t="shared" si="177"/>
        <v>4</v>
      </c>
      <c r="DK164" s="17">
        <f t="shared" si="177"/>
        <v>10</v>
      </c>
      <c r="DL164" s="17">
        <f t="shared" si="177"/>
        <v>235</v>
      </c>
      <c r="DM164" s="17">
        <f t="shared" si="177"/>
        <v>0</v>
      </c>
      <c r="DN164" s="17">
        <f t="shared" si="177"/>
        <v>56</v>
      </c>
      <c r="DO164" s="17">
        <f t="shared" si="177"/>
        <v>405</v>
      </c>
      <c r="DP164" s="17">
        <f t="shared" si="177"/>
        <v>0</v>
      </c>
      <c r="DQ164" s="17">
        <f t="shared" si="177"/>
        <v>45</v>
      </c>
      <c r="DR164" s="17">
        <f t="shared" si="177"/>
        <v>18</v>
      </c>
      <c r="DS164" s="17">
        <f t="shared" si="177"/>
        <v>30</v>
      </c>
      <c r="DT164" s="17">
        <f t="shared" si="177"/>
        <v>3</v>
      </c>
      <c r="DU164" s="17">
        <f t="shared" si="177"/>
        <v>2</v>
      </c>
      <c r="DV164" s="17">
        <f t="shared" si="177"/>
        <v>2</v>
      </c>
      <c r="DW164" s="17">
        <f t="shared" si="177"/>
        <v>0</v>
      </c>
      <c r="DX164" s="17">
        <f t="shared" si="177"/>
        <v>2</v>
      </c>
      <c r="DY164" s="17">
        <f t="shared" si="177"/>
        <v>1</v>
      </c>
      <c r="DZ164" s="17">
        <f t="shared" si="177"/>
        <v>0</v>
      </c>
      <c r="EA164" s="17">
        <f t="shared" ref="EA164:FX164" si="178">EA29</f>
        <v>22</v>
      </c>
      <c r="EB164" s="17">
        <f t="shared" si="178"/>
        <v>48</v>
      </c>
      <c r="EC164" s="17">
        <f t="shared" si="178"/>
        <v>1</v>
      </c>
      <c r="ED164" s="17">
        <f t="shared" si="178"/>
        <v>42</v>
      </c>
      <c r="EE164" s="17">
        <f t="shared" si="178"/>
        <v>12</v>
      </c>
      <c r="EF164" s="17">
        <f t="shared" si="178"/>
        <v>49</v>
      </c>
      <c r="EG164" s="17">
        <f t="shared" si="178"/>
        <v>37</v>
      </c>
      <c r="EH164" s="17">
        <f t="shared" si="178"/>
        <v>12</v>
      </c>
      <c r="EI164" s="17">
        <f t="shared" si="178"/>
        <v>299</v>
      </c>
      <c r="EJ164" s="17">
        <f t="shared" si="178"/>
        <v>163</v>
      </c>
      <c r="EK164" s="17">
        <f t="shared" si="178"/>
        <v>11</v>
      </c>
      <c r="EL164" s="17">
        <f t="shared" si="178"/>
        <v>0</v>
      </c>
      <c r="EM164" s="17">
        <f t="shared" si="178"/>
        <v>2</v>
      </c>
      <c r="EN164" s="17">
        <f t="shared" si="178"/>
        <v>6</v>
      </c>
      <c r="EO164" s="17">
        <f t="shared" si="178"/>
        <v>6</v>
      </c>
      <c r="EP164" s="17">
        <f t="shared" si="178"/>
        <v>14</v>
      </c>
      <c r="EQ164" s="17">
        <f t="shared" si="178"/>
        <v>119</v>
      </c>
      <c r="ER164" s="17">
        <f t="shared" si="178"/>
        <v>13</v>
      </c>
      <c r="ES164" s="17">
        <f t="shared" si="178"/>
        <v>3</v>
      </c>
      <c r="ET164" s="17">
        <f t="shared" si="178"/>
        <v>4</v>
      </c>
      <c r="EU164" s="17">
        <f t="shared" si="178"/>
        <v>77</v>
      </c>
      <c r="EV164" s="17">
        <f t="shared" si="178"/>
        <v>4</v>
      </c>
      <c r="EW164" s="17">
        <f t="shared" si="178"/>
        <v>38</v>
      </c>
      <c r="EX164" s="17">
        <f t="shared" si="178"/>
        <v>2</v>
      </c>
      <c r="EY164" s="17">
        <f t="shared" si="178"/>
        <v>12</v>
      </c>
      <c r="EZ164" s="17">
        <f t="shared" si="178"/>
        <v>0</v>
      </c>
      <c r="FA164" s="17">
        <f t="shared" si="178"/>
        <v>505</v>
      </c>
      <c r="FB164" s="17">
        <f t="shared" si="178"/>
        <v>2</v>
      </c>
      <c r="FC164" s="17">
        <f t="shared" si="178"/>
        <v>16</v>
      </c>
      <c r="FD164" s="17">
        <f t="shared" si="178"/>
        <v>4</v>
      </c>
      <c r="FE164" s="17">
        <f t="shared" si="178"/>
        <v>13</v>
      </c>
      <c r="FF164" s="17">
        <f t="shared" si="178"/>
        <v>2</v>
      </c>
      <c r="FG164" s="17">
        <f t="shared" si="178"/>
        <v>3</v>
      </c>
      <c r="FH164" s="17">
        <f t="shared" si="178"/>
        <v>0</v>
      </c>
      <c r="FI164" s="17">
        <f t="shared" si="178"/>
        <v>128</v>
      </c>
      <c r="FJ164" s="17">
        <f t="shared" si="178"/>
        <v>58</v>
      </c>
      <c r="FK164" s="17">
        <f t="shared" si="178"/>
        <v>191</v>
      </c>
      <c r="FL164" s="17">
        <f t="shared" si="178"/>
        <v>132</v>
      </c>
      <c r="FM164" s="17">
        <f t="shared" si="178"/>
        <v>78</v>
      </c>
      <c r="FN164" s="17">
        <f t="shared" si="178"/>
        <v>2333</v>
      </c>
      <c r="FO164" s="17">
        <f t="shared" si="178"/>
        <v>38</v>
      </c>
      <c r="FP164" s="17">
        <f t="shared" si="178"/>
        <v>241</v>
      </c>
      <c r="FQ164" s="17">
        <f t="shared" si="178"/>
        <v>55</v>
      </c>
      <c r="FR164" s="17">
        <f t="shared" si="178"/>
        <v>0</v>
      </c>
      <c r="FS164" s="17">
        <f t="shared" si="178"/>
        <v>0</v>
      </c>
      <c r="FT164" s="17">
        <f t="shared" si="178"/>
        <v>0</v>
      </c>
      <c r="FU164" s="17">
        <f t="shared" si="178"/>
        <v>98</v>
      </c>
      <c r="FV164" s="17">
        <f t="shared" si="178"/>
        <v>77</v>
      </c>
      <c r="FW164" s="17">
        <f t="shared" si="178"/>
        <v>6</v>
      </c>
      <c r="FX164" s="17">
        <f t="shared" si="178"/>
        <v>1</v>
      </c>
      <c r="FY164" s="7"/>
      <c r="FZ164" s="71">
        <f>SUM(C164:FY164)</f>
        <v>53113</v>
      </c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35">
      <c r="A165" s="6" t="s">
        <v>677</v>
      </c>
      <c r="B165" s="7" t="s">
        <v>678</v>
      </c>
      <c r="C165" s="71">
        <f t="shared" ref="C165:BN165" si="179">C122</f>
        <v>10497.368143655758</v>
      </c>
      <c r="D165" s="71">
        <f t="shared" si="179"/>
        <v>10538.09869606</v>
      </c>
      <c r="E165" s="71">
        <f t="shared" si="179"/>
        <v>10405.673658150001</v>
      </c>
      <c r="F165" s="71">
        <f t="shared" si="179"/>
        <v>10448.718247659999</v>
      </c>
      <c r="G165" s="71">
        <f t="shared" si="179"/>
        <v>10936.117657999999</v>
      </c>
      <c r="H165" s="71">
        <f t="shared" si="179"/>
        <v>11160.891901839999</v>
      </c>
      <c r="I165" s="71">
        <f t="shared" si="179"/>
        <v>10421.88416605</v>
      </c>
      <c r="J165" s="71">
        <f t="shared" si="179"/>
        <v>10064.16026427</v>
      </c>
      <c r="K165" s="71">
        <f t="shared" si="179"/>
        <v>15107.8424779</v>
      </c>
      <c r="L165" s="71">
        <f t="shared" si="179"/>
        <v>10877.2656033</v>
      </c>
      <c r="M165" s="71">
        <f t="shared" si="179"/>
        <v>11516.74145019</v>
      </c>
      <c r="N165" s="71">
        <f t="shared" si="179"/>
        <v>10854.80245005</v>
      </c>
      <c r="O165" s="71">
        <f t="shared" si="179"/>
        <v>10586.097687109999</v>
      </c>
      <c r="P165" s="71">
        <f t="shared" si="179"/>
        <v>14768.55493991</v>
      </c>
      <c r="Q165" s="71">
        <f t="shared" si="179"/>
        <v>10688.53297921</v>
      </c>
      <c r="R165" s="71">
        <f t="shared" si="179"/>
        <v>10419.616497180001</v>
      </c>
      <c r="S165" s="71">
        <f t="shared" si="179"/>
        <v>10723.06009296</v>
      </c>
      <c r="T165" s="71">
        <f t="shared" si="179"/>
        <v>17929.570781310002</v>
      </c>
      <c r="U165" s="71">
        <f t="shared" si="179"/>
        <v>21339.649780719999</v>
      </c>
      <c r="V165" s="71">
        <f t="shared" si="179"/>
        <v>14646.100785930001</v>
      </c>
      <c r="W165" s="71">
        <f t="shared" si="179"/>
        <v>18720.897438190001</v>
      </c>
      <c r="X165" s="71">
        <f t="shared" si="179"/>
        <v>21559.475281350002</v>
      </c>
      <c r="Y165" s="71">
        <f t="shared" si="179"/>
        <v>10340.346700190001</v>
      </c>
      <c r="Z165" s="71">
        <f t="shared" si="179"/>
        <v>15182.66434265</v>
      </c>
      <c r="AA165" s="71">
        <f t="shared" si="179"/>
        <v>10609.35704071</v>
      </c>
      <c r="AB165" s="71">
        <f t="shared" si="179"/>
        <v>10841.55250985</v>
      </c>
      <c r="AC165" s="71">
        <f t="shared" si="179"/>
        <v>11157.3158981</v>
      </c>
      <c r="AD165" s="71">
        <f t="shared" si="179"/>
        <v>10598.94675952</v>
      </c>
      <c r="AE165" s="71">
        <f t="shared" si="179"/>
        <v>19866.792064059999</v>
      </c>
      <c r="AF165" s="71">
        <f t="shared" si="179"/>
        <v>18189.080118819998</v>
      </c>
      <c r="AG165" s="71">
        <f t="shared" si="179"/>
        <v>12091.445088410001</v>
      </c>
      <c r="AH165" s="71">
        <f t="shared" si="179"/>
        <v>10517.70762723</v>
      </c>
      <c r="AI165" s="71">
        <f t="shared" si="179"/>
        <v>12788.986090029999</v>
      </c>
      <c r="AJ165" s="71">
        <f t="shared" si="179"/>
        <v>17845.186809710001</v>
      </c>
      <c r="AK165" s="71">
        <f t="shared" si="179"/>
        <v>17672.460840719999</v>
      </c>
      <c r="AL165" s="71">
        <f t="shared" si="179"/>
        <v>14079.63403042</v>
      </c>
      <c r="AM165" s="71">
        <f t="shared" si="179"/>
        <v>12884.38442575</v>
      </c>
      <c r="AN165" s="71">
        <f t="shared" si="179"/>
        <v>14148.61925263</v>
      </c>
      <c r="AO165" s="71">
        <f t="shared" si="179"/>
        <v>10253.66884491</v>
      </c>
      <c r="AP165" s="71">
        <f t="shared" si="179"/>
        <v>10696.450573059999</v>
      </c>
      <c r="AQ165" s="71">
        <f t="shared" si="179"/>
        <v>16162.82827862</v>
      </c>
      <c r="AR165" s="71">
        <f t="shared" si="179"/>
        <v>10696.450573059999</v>
      </c>
      <c r="AS165" s="71">
        <f t="shared" si="179"/>
        <v>11225.52081668</v>
      </c>
      <c r="AT165" s="71">
        <f t="shared" si="179"/>
        <v>10858.03357953</v>
      </c>
      <c r="AU165" s="71">
        <f t="shared" si="179"/>
        <v>15590.060765050001</v>
      </c>
      <c r="AV165" s="71">
        <f t="shared" si="179"/>
        <v>14766.767275820001</v>
      </c>
      <c r="AW165" s="71">
        <f t="shared" si="179"/>
        <v>16083.911494149999</v>
      </c>
      <c r="AX165" s="71">
        <f t="shared" si="179"/>
        <v>22354.280228579999</v>
      </c>
      <c r="AY165" s="71">
        <f t="shared" si="179"/>
        <v>12975.868509280001</v>
      </c>
      <c r="AZ165" s="71">
        <f t="shared" si="179"/>
        <v>10374.426720920001</v>
      </c>
      <c r="BA165" s="71">
        <f t="shared" si="179"/>
        <v>10144.28370208</v>
      </c>
      <c r="BB165" s="71">
        <f t="shared" si="179"/>
        <v>10219.65394629</v>
      </c>
      <c r="BC165" s="71">
        <f t="shared" si="179"/>
        <v>10387.393202519999</v>
      </c>
      <c r="BD165" s="71">
        <f t="shared" si="179"/>
        <v>10419.532575880001</v>
      </c>
      <c r="BE165" s="71">
        <f t="shared" si="179"/>
        <v>11104.21260201</v>
      </c>
      <c r="BF165" s="71">
        <f t="shared" si="179"/>
        <v>10467.31978141</v>
      </c>
      <c r="BG165" s="71">
        <f t="shared" si="179"/>
        <v>11311.26820042</v>
      </c>
      <c r="BH165" s="71">
        <f t="shared" si="179"/>
        <v>12043.877990950001</v>
      </c>
      <c r="BI165" s="71">
        <f t="shared" si="179"/>
        <v>15706.045909799999</v>
      </c>
      <c r="BJ165" s="71">
        <f t="shared" si="179"/>
        <v>10525.701756300001</v>
      </c>
      <c r="BK165" s="71">
        <f t="shared" si="179"/>
        <v>10411.41719446</v>
      </c>
      <c r="BL165" s="71">
        <f t="shared" si="179"/>
        <v>21316.567953630001</v>
      </c>
      <c r="BM165" s="71">
        <f t="shared" si="179"/>
        <v>13472.44971696</v>
      </c>
      <c r="BN165" s="71">
        <f t="shared" si="179"/>
        <v>10029.47094281</v>
      </c>
      <c r="BO165" s="71">
        <f t="shared" ref="BO165:DZ165" si="180">BO122</f>
        <v>10525.13678458</v>
      </c>
      <c r="BP165" s="71">
        <f t="shared" si="180"/>
        <v>18255.928902570002</v>
      </c>
      <c r="BQ165" s="71">
        <f t="shared" si="180"/>
        <v>11130.64879517</v>
      </c>
      <c r="BR165" s="71">
        <f t="shared" si="180"/>
        <v>10348.12076639</v>
      </c>
      <c r="BS165" s="71">
        <f t="shared" si="180"/>
        <v>11195.80551269</v>
      </c>
      <c r="BT165" s="71">
        <f t="shared" si="180"/>
        <v>13829.361950369999</v>
      </c>
      <c r="BU165" s="71">
        <f t="shared" si="180"/>
        <v>13617.233956169999</v>
      </c>
      <c r="BV165" s="71">
        <f t="shared" si="180"/>
        <v>10949.421446230001</v>
      </c>
      <c r="BW165" s="71">
        <f t="shared" si="180"/>
        <v>10788.55445774</v>
      </c>
      <c r="BX165" s="71">
        <f t="shared" si="180"/>
        <v>23182.11542333</v>
      </c>
      <c r="BY165" s="71">
        <f t="shared" si="180"/>
        <v>12074.330616740001</v>
      </c>
      <c r="BZ165" s="71">
        <f t="shared" si="180"/>
        <v>15597.95476063</v>
      </c>
      <c r="CA165" s="71">
        <f t="shared" si="180"/>
        <v>19533.93375874</v>
      </c>
      <c r="CB165" s="71">
        <f t="shared" si="180"/>
        <v>10601.43944686</v>
      </c>
      <c r="CC165" s="71">
        <f t="shared" si="180"/>
        <v>16681.75050459</v>
      </c>
      <c r="CD165" s="71">
        <f t="shared" si="180"/>
        <v>17739.16355216</v>
      </c>
      <c r="CE165" s="71">
        <f t="shared" si="180"/>
        <v>17922.889795980002</v>
      </c>
      <c r="CF165" s="71">
        <f t="shared" si="180"/>
        <v>18660.81888957</v>
      </c>
      <c r="CG165" s="71">
        <f t="shared" si="180"/>
        <v>16459.949474969999</v>
      </c>
      <c r="CH165" s="71">
        <f t="shared" si="180"/>
        <v>19960.443674810002</v>
      </c>
      <c r="CI165" s="71">
        <f t="shared" si="180"/>
        <v>10776.1202311</v>
      </c>
      <c r="CJ165" s="71">
        <f t="shared" si="180"/>
        <v>11305.87393865</v>
      </c>
      <c r="CK165" s="71">
        <f t="shared" si="180"/>
        <v>10713.428377050001</v>
      </c>
      <c r="CL165" s="71">
        <f t="shared" si="180"/>
        <v>11306.16215846</v>
      </c>
      <c r="CM165" s="71">
        <f t="shared" si="180"/>
        <v>12002.53366108</v>
      </c>
      <c r="CN165" s="71">
        <f t="shared" si="180"/>
        <v>10221.394942069999</v>
      </c>
      <c r="CO165" s="71">
        <f t="shared" si="180"/>
        <v>10206.57198156</v>
      </c>
      <c r="CP165" s="71">
        <f t="shared" si="180"/>
        <v>11451.5426376</v>
      </c>
      <c r="CQ165" s="71">
        <f t="shared" si="180"/>
        <v>11315.35345194</v>
      </c>
      <c r="CR165" s="71">
        <f t="shared" si="180"/>
        <v>16194.85545678</v>
      </c>
      <c r="CS165" s="71">
        <f t="shared" si="180"/>
        <v>14059.714612719999</v>
      </c>
      <c r="CT165" s="71">
        <f t="shared" si="180"/>
        <v>19350.24947667</v>
      </c>
      <c r="CU165" s="71">
        <f t="shared" si="180"/>
        <v>10639.36897116</v>
      </c>
      <c r="CV165" s="71">
        <f t="shared" si="180"/>
        <v>20599.650462919999</v>
      </c>
      <c r="CW165" s="71">
        <f t="shared" si="180"/>
        <v>16865.482165699999</v>
      </c>
      <c r="CX165" s="71">
        <f t="shared" si="180"/>
        <v>11783.07865487</v>
      </c>
      <c r="CY165" s="71">
        <f t="shared" si="180"/>
        <v>21754.69388848</v>
      </c>
      <c r="CZ165" s="71">
        <f t="shared" si="180"/>
        <v>10421.67427283</v>
      </c>
      <c r="DA165" s="71">
        <f t="shared" si="180"/>
        <v>17072.321351629998</v>
      </c>
      <c r="DB165" s="71">
        <f t="shared" si="180"/>
        <v>14084.44617062</v>
      </c>
      <c r="DC165" s="71">
        <f t="shared" si="180"/>
        <v>17834.94142015</v>
      </c>
      <c r="DD165" s="71">
        <f t="shared" si="180"/>
        <v>18226.637049329998</v>
      </c>
      <c r="DE165" s="71">
        <f t="shared" si="180"/>
        <v>14368.4796004</v>
      </c>
      <c r="DF165" s="71">
        <f t="shared" si="180"/>
        <v>9894.6004115600008</v>
      </c>
      <c r="DG165" s="71">
        <f t="shared" si="180"/>
        <v>21292.814734510001</v>
      </c>
      <c r="DH165" s="71">
        <f t="shared" si="180"/>
        <v>10224.698481089999</v>
      </c>
      <c r="DI165" s="71">
        <f t="shared" si="180"/>
        <v>10085.06439908</v>
      </c>
      <c r="DJ165" s="71">
        <f t="shared" si="180"/>
        <v>11582.05494079</v>
      </c>
      <c r="DK165" s="71">
        <f t="shared" si="180"/>
        <v>11764.982278830001</v>
      </c>
      <c r="DL165" s="71">
        <f t="shared" si="180"/>
        <v>10496.764481800001</v>
      </c>
      <c r="DM165" s="71">
        <f t="shared" si="180"/>
        <v>16902.625423270001</v>
      </c>
      <c r="DN165" s="71">
        <f t="shared" si="180"/>
        <v>10921.043760729999</v>
      </c>
      <c r="DO165" s="71">
        <f t="shared" si="180"/>
        <v>10340.347200460001</v>
      </c>
      <c r="DP165" s="71">
        <f t="shared" si="180"/>
        <v>17766.52089489</v>
      </c>
      <c r="DQ165" s="71">
        <f t="shared" si="180"/>
        <v>11267.075066949999</v>
      </c>
      <c r="DR165" s="71">
        <f t="shared" si="180"/>
        <v>10546.035755970001</v>
      </c>
      <c r="DS165" s="71">
        <f t="shared" si="180"/>
        <v>11354.041667289999</v>
      </c>
      <c r="DT165" s="71">
        <f t="shared" si="180"/>
        <v>18036.58710995</v>
      </c>
      <c r="DU165" s="71">
        <f t="shared" si="180"/>
        <v>13217.27731652</v>
      </c>
      <c r="DV165" s="71">
        <f t="shared" si="180"/>
        <v>16730.102941820001</v>
      </c>
      <c r="DW165" s="71">
        <f t="shared" si="180"/>
        <v>14089.193538580001</v>
      </c>
      <c r="DX165" s="71">
        <f t="shared" si="180"/>
        <v>20801.088818870001</v>
      </c>
      <c r="DY165" s="71">
        <f t="shared" si="180"/>
        <v>15713.421610990001</v>
      </c>
      <c r="DZ165" s="71">
        <f t="shared" si="180"/>
        <v>12096.62880597</v>
      </c>
      <c r="EA165" s="71">
        <f t="shared" ref="EA165:FX165" si="181">EA122</f>
        <v>12255.11615537</v>
      </c>
      <c r="EB165" s="71">
        <f t="shared" si="181"/>
        <v>11370.070944429999</v>
      </c>
      <c r="EC165" s="71">
        <f t="shared" si="181"/>
        <v>13661.329257560001</v>
      </c>
      <c r="ED165" s="71">
        <f t="shared" si="181"/>
        <v>14480.781023359999</v>
      </c>
      <c r="EE165" s="71">
        <f t="shared" si="181"/>
        <v>16696.416552340001</v>
      </c>
      <c r="EF165" s="71">
        <f t="shared" si="181"/>
        <v>10424.71247042</v>
      </c>
      <c r="EG165" s="71">
        <f t="shared" si="181"/>
        <v>14220.339981659999</v>
      </c>
      <c r="EH165" s="71">
        <f t="shared" si="181"/>
        <v>14841.816551100001</v>
      </c>
      <c r="EI165" s="71">
        <f t="shared" si="181"/>
        <v>10135.78519305</v>
      </c>
      <c r="EJ165" s="71">
        <f t="shared" si="181"/>
        <v>10037.19233987</v>
      </c>
      <c r="EK165" s="71">
        <f t="shared" si="181"/>
        <v>11234.05664707</v>
      </c>
      <c r="EL165" s="71">
        <f t="shared" si="181"/>
        <v>11428.05947728</v>
      </c>
      <c r="EM165" s="71">
        <f t="shared" si="181"/>
        <v>12743.67224598</v>
      </c>
      <c r="EN165" s="71">
        <f t="shared" si="181"/>
        <v>10631.438845999999</v>
      </c>
      <c r="EO165" s="71">
        <f t="shared" si="181"/>
        <v>13745.403012139999</v>
      </c>
      <c r="EP165" s="71">
        <f t="shared" si="181"/>
        <v>13352.242414439999</v>
      </c>
      <c r="EQ165" s="71">
        <f t="shared" si="181"/>
        <v>11002.09424289</v>
      </c>
      <c r="ER165" s="71">
        <f t="shared" si="181"/>
        <v>15206.575975399999</v>
      </c>
      <c r="ES165" s="71">
        <f t="shared" si="181"/>
        <v>17786.957933729998</v>
      </c>
      <c r="ET165" s="71">
        <f t="shared" si="181"/>
        <v>19375.932440680001</v>
      </c>
      <c r="EU165" s="71">
        <f t="shared" si="181"/>
        <v>11100.17542725</v>
      </c>
      <c r="EV165" s="71">
        <f t="shared" si="181"/>
        <v>22259.062260219998</v>
      </c>
      <c r="EW165" s="71">
        <f t="shared" si="181"/>
        <v>14761.51235612</v>
      </c>
      <c r="EX165" s="71">
        <f t="shared" si="181"/>
        <v>19612.986118410001</v>
      </c>
      <c r="EY165" s="71">
        <f t="shared" si="181"/>
        <v>11157.59306607</v>
      </c>
      <c r="EZ165" s="71">
        <f t="shared" si="181"/>
        <v>19287.90853416</v>
      </c>
      <c r="FA165" s="71">
        <f t="shared" si="181"/>
        <v>11274.44874754</v>
      </c>
      <c r="FB165" s="71">
        <f t="shared" si="181"/>
        <v>14380.651540209999</v>
      </c>
      <c r="FC165" s="71">
        <f t="shared" si="181"/>
        <v>10631.09101355</v>
      </c>
      <c r="FD165" s="71">
        <f t="shared" si="181"/>
        <v>12659.088254730001</v>
      </c>
      <c r="FE165" s="71">
        <f t="shared" si="181"/>
        <v>21115.720360840001</v>
      </c>
      <c r="FF165" s="71">
        <f t="shared" si="181"/>
        <v>17527.195028390001</v>
      </c>
      <c r="FG165" s="71">
        <f t="shared" si="181"/>
        <v>20009.814319230001</v>
      </c>
      <c r="FH165" s="71">
        <f t="shared" si="181"/>
        <v>21386.422033070001</v>
      </c>
      <c r="FI165" s="71">
        <f t="shared" si="181"/>
        <v>10599.70788292</v>
      </c>
      <c r="FJ165" s="71">
        <f t="shared" si="181"/>
        <v>10383.824705589999</v>
      </c>
      <c r="FK165" s="71">
        <f t="shared" si="181"/>
        <v>10362.09279932</v>
      </c>
      <c r="FL165" s="71">
        <f t="shared" si="181"/>
        <v>10104.599496880001</v>
      </c>
      <c r="FM165" s="71">
        <f t="shared" si="181"/>
        <v>10148.63487525</v>
      </c>
      <c r="FN165" s="71">
        <f t="shared" si="181"/>
        <v>10202.309603969999</v>
      </c>
      <c r="FO165" s="71">
        <f t="shared" si="181"/>
        <v>10909.5917305</v>
      </c>
      <c r="FP165" s="71">
        <f t="shared" si="181"/>
        <v>10538.397468380001</v>
      </c>
      <c r="FQ165" s="71">
        <f t="shared" si="181"/>
        <v>10950.129998439999</v>
      </c>
      <c r="FR165" s="71">
        <f t="shared" si="181"/>
        <v>18524.656897929999</v>
      </c>
      <c r="FS165" s="71">
        <f t="shared" si="181"/>
        <v>18186.801164379998</v>
      </c>
      <c r="FT165" s="71">
        <f t="shared" si="181"/>
        <v>22478.933004319999</v>
      </c>
      <c r="FU165" s="71">
        <f t="shared" si="181"/>
        <v>11525.73478957</v>
      </c>
      <c r="FV165" s="71">
        <f t="shared" si="181"/>
        <v>11345.15259098</v>
      </c>
      <c r="FW165" s="71">
        <f t="shared" si="181"/>
        <v>18849.791362299999</v>
      </c>
      <c r="FX165" s="71">
        <f t="shared" si="181"/>
        <v>22993.83496724</v>
      </c>
      <c r="FY165" s="7"/>
      <c r="FZ165" s="71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35">
      <c r="A166" s="6" t="s">
        <v>679</v>
      </c>
      <c r="B166" s="7" t="s">
        <v>680</v>
      </c>
      <c r="C166" s="71">
        <f>C165*0.08</f>
        <v>839.78945149246067</v>
      </c>
      <c r="D166" s="71">
        <f t="shared" ref="D166:BO166" si="182">D165*0.08</f>
        <v>843.0478956848001</v>
      </c>
      <c r="E166" s="71">
        <f t="shared" si="182"/>
        <v>832.45389265200004</v>
      </c>
      <c r="F166" s="71">
        <f t="shared" si="182"/>
        <v>835.89745981279998</v>
      </c>
      <c r="G166" s="71">
        <f t="shared" si="182"/>
        <v>874.88941263999993</v>
      </c>
      <c r="H166" s="71">
        <f t="shared" si="182"/>
        <v>892.87135214720001</v>
      </c>
      <c r="I166" s="71">
        <f t="shared" si="182"/>
        <v>833.75073328400003</v>
      </c>
      <c r="J166" s="71">
        <f t="shared" si="182"/>
        <v>805.13282114160006</v>
      </c>
      <c r="K166" s="71">
        <f t="shared" si="182"/>
        <v>1208.6273982319999</v>
      </c>
      <c r="L166" s="71">
        <f t="shared" si="182"/>
        <v>870.18124826400003</v>
      </c>
      <c r="M166" s="71">
        <f t="shared" si="182"/>
        <v>921.33931601519998</v>
      </c>
      <c r="N166" s="71">
        <f t="shared" si="182"/>
        <v>868.38419600399993</v>
      </c>
      <c r="O166" s="71">
        <f t="shared" si="182"/>
        <v>846.88781496879994</v>
      </c>
      <c r="P166" s="71">
        <f t="shared" si="182"/>
        <v>1181.4843951928001</v>
      </c>
      <c r="Q166" s="71">
        <f t="shared" si="182"/>
        <v>855.08263833680007</v>
      </c>
      <c r="R166" s="71">
        <f t="shared" si="182"/>
        <v>833.56931977440013</v>
      </c>
      <c r="S166" s="71">
        <f t="shared" si="182"/>
        <v>857.84480743680001</v>
      </c>
      <c r="T166" s="71">
        <f t="shared" si="182"/>
        <v>1434.3656625048002</v>
      </c>
      <c r="U166" s="71">
        <f t="shared" si="182"/>
        <v>1707.1719824576001</v>
      </c>
      <c r="V166" s="71">
        <f t="shared" si="182"/>
        <v>1171.6880628744</v>
      </c>
      <c r="W166" s="71">
        <f t="shared" si="182"/>
        <v>1497.6717950552002</v>
      </c>
      <c r="X166" s="71">
        <f t="shared" si="182"/>
        <v>1724.7580225080001</v>
      </c>
      <c r="Y166" s="71">
        <f t="shared" si="182"/>
        <v>827.22773601520009</v>
      </c>
      <c r="Z166" s="71">
        <f t="shared" si="182"/>
        <v>1214.613147412</v>
      </c>
      <c r="AA166" s="71">
        <f t="shared" si="182"/>
        <v>848.74856325680003</v>
      </c>
      <c r="AB166" s="71">
        <f t="shared" si="182"/>
        <v>867.32420078799998</v>
      </c>
      <c r="AC166" s="71">
        <f t="shared" si="182"/>
        <v>892.58527184800005</v>
      </c>
      <c r="AD166" s="71">
        <f t="shared" si="182"/>
        <v>847.91574076160009</v>
      </c>
      <c r="AE166" s="71">
        <f t="shared" si="182"/>
        <v>1589.3433651247999</v>
      </c>
      <c r="AF166" s="71">
        <f t="shared" si="182"/>
        <v>1455.1264095055999</v>
      </c>
      <c r="AG166" s="71">
        <f t="shared" si="182"/>
        <v>967.31560707280005</v>
      </c>
      <c r="AH166" s="71">
        <f t="shared" si="182"/>
        <v>841.41661017839999</v>
      </c>
      <c r="AI166" s="71">
        <f t="shared" si="182"/>
        <v>1023.1188872023999</v>
      </c>
      <c r="AJ166" s="71">
        <f t="shared" si="182"/>
        <v>1427.6149447768</v>
      </c>
      <c r="AK166" s="71">
        <f t="shared" si="182"/>
        <v>1413.7968672576001</v>
      </c>
      <c r="AL166" s="71">
        <f t="shared" si="182"/>
        <v>1126.3707224336001</v>
      </c>
      <c r="AM166" s="71">
        <f t="shared" si="182"/>
        <v>1030.75075406</v>
      </c>
      <c r="AN166" s="71">
        <f t="shared" si="182"/>
        <v>1131.8895402104001</v>
      </c>
      <c r="AO166" s="71">
        <f t="shared" si="182"/>
        <v>820.29350759279998</v>
      </c>
      <c r="AP166" s="71">
        <f t="shared" si="182"/>
        <v>855.71604584479996</v>
      </c>
      <c r="AQ166" s="71">
        <f t="shared" si="182"/>
        <v>1293.0262622896</v>
      </c>
      <c r="AR166" s="71">
        <f t="shared" si="182"/>
        <v>855.71604584479996</v>
      </c>
      <c r="AS166" s="71">
        <f t="shared" si="182"/>
        <v>898.04166533440002</v>
      </c>
      <c r="AT166" s="71">
        <f t="shared" si="182"/>
        <v>868.64268636240001</v>
      </c>
      <c r="AU166" s="71">
        <f t="shared" si="182"/>
        <v>1247.2048612040001</v>
      </c>
      <c r="AV166" s="71">
        <f t="shared" si="182"/>
        <v>1181.3413820656001</v>
      </c>
      <c r="AW166" s="71">
        <f t="shared" si="182"/>
        <v>1286.7129195319999</v>
      </c>
      <c r="AX166" s="71">
        <f t="shared" si="182"/>
        <v>1788.3424182864001</v>
      </c>
      <c r="AY166" s="71">
        <f t="shared" si="182"/>
        <v>1038.0694807424002</v>
      </c>
      <c r="AZ166" s="71">
        <f t="shared" si="182"/>
        <v>829.95413767360003</v>
      </c>
      <c r="BA166" s="71">
        <f t="shared" si="182"/>
        <v>811.54269616639999</v>
      </c>
      <c r="BB166" s="71">
        <f t="shared" si="182"/>
        <v>817.57231570320005</v>
      </c>
      <c r="BC166" s="71">
        <f t="shared" si="182"/>
        <v>830.99145620159993</v>
      </c>
      <c r="BD166" s="71">
        <f t="shared" si="182"/>
        <v>833.56260607040008</v>
      </c>
      <c r="BE166" s="71">
        <f t="shared" si="182"/>
        <v>888.3370081608</v>
      </c>
      <c r="BF166" s="71">
        <f t="shared" si="182"/>
        <v>837.38558251280006</v>
      </c>
      <c r="BG166" s="71">
        <f t="shared" si="182"/>
        <v>904.90145603359997</v>
      </c>
      <c r="BH166" s="71">
        <f t="shared" si="182"/>
        <v>963.51023927600011</v>
      </c>
      <c r="BI166" s="71">
        <f t="shared" si="182"/>
        <v>1256.483672784</v>
      </c>
      <c r="BJ166" s="71">
        <f t="shared" si="182"/>
        <v>842.05614050400004</v>
      </c>
      <c r="BK166" s="71">
        <f t="shared" si="182"/>
        <v>832.91337555680002</v>
      </c>
      <c r="BL166" s="71">
        <f t="shared" si="182"/>
        <v>1705.3254362904001</v>
      </c>
      <c r="BM166" s="71">
        <f t="shared" si="182"/>
        <v>1077.7959773568</v>
      </c>
      <c r="BN166" s="71">
        <f t="shared" si="182"/>
        <v>802.35767542479994</v>
      </c>
      <c r="BO166" s="71">
        <f t="shared" si="182"/>
        <v>842.01094276640003</v>
      </c>
      <c r="BP166" s="71">
        <f t="shared" ref="BP166:EA166" si="183">BP165*0.08</f>
        <v>1460.4743122056002</v>
      </c>
      <c r="BQ166" s="71">
        <f t="shared" si="183"/>
        <v>890.45190361360005</v>
      </c>
      <c r="BR166" s="71">
        <f t="shared" si="183"/>
        <v>827.84966131120007</v>
      </c>
      <c r="BS166" s="71">
        <f t="shared" si="183"/>
        <v>895.66444101520005</v>
      </c>
      <c r="BT166" s="71">
        <f t="shared" si="183"/>
        <v>1106.3489560296</v>
      </c>
      <c r="BU166" s="71">
        <f t="shared" si="183"/>
        <v>1089.3787164936</v>
      </c>
      <c r="BV166" s="71">
        <f t="shared" si="183"/>
        <v>875.95371569840006</v>
      </c>
      <c r="BW166" s="71">
        <f t="shared" si="183"/>
        <v>863.08435661919998</v>
      </c>
      <c r="BX166" s="71">
        <f t="shared" si="183"/>
        <v>1854.5692338664001</v>
      </c>
      <c r="BY166" s="71">
        <f t="shared" si="183"/>
        <v>965.94644933920006</v>
      </c>
      <c r="BZ166" s="71">
        <f t="shared" si="183"/>
        <v>1247.8363808504</v>
      </c>
      <c r="CA166" s="71">
        <f t="shared" si="183"/>
        <v>1562.7147006992</v>
      </c>
      <c r="CB166" s="71">
        <f t="shared" si="183"/>
        <v>848.11515574880002</v>
      </c>
      <c r="CC166" s="71">
        <f t="shared" si="183"/>
        <v>1334.5400403671999</v>
      </c>
      <c r="CD166" s="71">
        <f t="shared" si="183"/>
        <v>1419.1330841728</v>
      </c>
      <c r="CE166" s="71">
        <f t="shared" si="183"/>
        <v>1433.8311836784001</v>
      </c>
      <c r="CF166" s="71">
        <f t="shared" si="183"/>
        <v>1492.8655111656001</v>
      </c>
      <c r="CG166" s="71">
        <f t="shared" si="183"/>
        <v>1316.7959579976</v>
      </c>
      <c r="CH166" s="71">
        <f t="shared" si="183"/>
        <v>1596.8354939848002</v>
      </c>
      <c r="CI166" s="71">
        <f t="shared" si="183"/>
        <v>862.08961848800004</v>
      </c>
      <c r="CJ166" s="71">
        <f t="shared" si="183"/>
        <v>904.46991509200006</v>
      </c>
      <c r="CK166" s="71">
        <f t="shared" si="183"/>
        <v>857.07427016400004</v>
      </c>
      <c r="CL166" s="71">
        <f t="shared" si="183"/>
        <v>904.49297267680004</v>
      </c>
      <c r="CM166" s="71">
        <f t="shared" si="183"/>
        <v>960.20269288640009</v>
      </c>
      <c r="CN166" s="71">
        <f t="shared" si="183"/>
        <v>817.71159536559992</v>
      </c>
      <c r="CO166" s="71">
        <f t="shared" si="183"/>
        <v>816.52575852480004</v>
      </c>
      <c r="CP166" s="71">
        <f t="shared" si="183"/>
        <v>916.12341100799995</v>
      </c>
      <c r="CQ166" s="71">
        <f t="shared" si="183"/>
        <v>905.22827615519998</v>
      </c>
      <c r="CR166" s="71">
        <f t="shared" si="183"/>
        <v>1295.5884365424001</v>
      </c>
      <c r="CS166" s="71">
        <f t="shared" si="183"/>
        <v>1124.7771690176</v>
      </c>
      <c r="CT166" s="71">
        <f t="shared" si="183"/>
        <v>1548.0199581336001</v>
      </c>
      <c r="CU166" s="71">
        <f t="shared" si="183"/>
        <v>851.14951769280003</v>
      </c>
      <c r="CV166" s="71">
        <f t="shared" si="183"/>
        <v>1647.9720370335999</v>
      </c>
      <c r="CW166" s="71">
        <f t="shared" si="183"/>
        <v>1349.2385732559999</v>
      </c>
      <c r="CX166" s="71">
        <f t="shared" si="183"/>
        <v>942.64629238960003</v>
      </c>
      <c r="CY166" s="71">
        <f t="shared" si="183"/>
        <v>1740.3755110784</v>
      </c>
      <c r="CZ166" s="71">
        <f t="shared" si="183"/>
        <v>833.73394182640004</v>
      </c>
      <c r="DA166" s="71">
        <f t="shared" si="183"/>
        <v>1365.7857081303998</v>
      </c>
      <c r="DB166" s="71">
        <f t="shared" si="183"/>
        <v>1126.7556936496001</v>
      </c>
      <c r="DC166" s="71">
        <f t="shared" si="183"/>
        <v>1426.795313612</v>
      </c>
      <c r="DD166" s="71">
        <f t="shared" si="183"/>
        <v>1458.1309639463998</v>
      </c>
      <c r="DE166" s="71">
        <f t="shared" si="183"/>
        <v>1149.4783680319999</v>
      </c>
      <c r="DF166" s="71">
        <f t="shared" si="183"/>
        <v>791.56803292480004</v>
      </c>
      <c r="DG166" s="71">
        <f t="shared" si="183"/>
        <v>1703.4251787608</v>
      </c>
      <c r="DH166" s="71">
        <f t="shared" si="183"/>
        <v>817.97587848720002</v>
      </c>
      <c r="DI166" s="71">
        <f t="shared" si="183"/>
        <v>806.80515192639996</v>
      </c>
      <c r="DJ166" s="71">
        <f t="shared" si="183"/>
        <v>926.56439526320003</v>
      </c>
      <c r="DK166" s="71">
        <f t="shared" si="183"/>
        <v>941.19858230640011</v>
      </c>
      <c r="DL166" s="71">
        <f t="shared" si="183"/>
        <v>839.74115854400009</v>
      </c>
      <c r="DM166" s="71">
        <f t="shared" si="183"/>
        <v>1352.2100338616001</v>
      </c>
      <c r="DN166" s="71">
        <f t="shared" si="183"/>
        <v>873.68350085839995</v>
      </c>
      <c r="DO166" s="71">
        <f t="shared" si="183"/>
        <v>827.22777603680004</v>
      </c>
      <c r="DP166" s="71">
        <f t="shared" si="183"/>
        <v>1421.3216715912001</v>
      </c>
      <c r="DQ166" s="71">
        <f t="shared" si="183"/>
        <v>901.36600535599996</v>
      </c>
      <c r="DR166" s="71">
        <f t="shared" si="183"/>
        <v>843.68286047760012</v>
      </c>
      <c r="DS166" s="71">
        <f t="shared" si="183"/>
        <v>908.32333338319995</v>
      </c>
      <c r="DT166" s="71">
        <f t="shared" si="183"/>
        <v>1442.926968796</v>
      </c>
      <c r="DU166" s="71">
        <f t="shared" si="183"/>
        <v>1057.3821853216</v>
      </c>
      <c r="DV166" s="71">
        <f t="shared" si="183"/>
        <v>1338.4082353456001</v>
      </c>
      <c r="DW166" s="71">
        <f t="shared" si="183"/>
        <v>1127.1354830864</v>
      </c>
      <c r="DX166" s="71">
        <f t="shared" si="183"/>
        <v>1664.0871055096002</v>
      </c>
      <c r="DY166" s="71">
        <f t="shared" si="183"/>
        <v>1257.0737288792002</v>
      </c>
      <c r="DZ166" s="71">
        <f t="shared" si="183"/>
        <v>967.73030447760004</v>
      </c>
      <c r="EA166" s="71">
        <f t="shared" si="183"/>
        <v>980.4092924296001</v>
      </c>
      <c r="EB166" s="71">
        <f t="shared" ref="EB166:FX166" si="184">EB165*0.08</f>
        <v>909.60567555439991</v>
      </c>
      <c r="EC166" s="71">
        <f t="shared" si="184"/>
        <v>1092.9063406048001</v>
      </c>
      <c r="ED166" s="71">
        <f t="shared" si="184"/>
        <v>1158.4624818688001</v>
      </c>
      <c r="EE166" s="71">
        <f t="shared" si="184"/>
        <v>1335.7133241872</v>
      </c>
      <c r="EF166" s="71">
        <f t="shared" si="184"/>
        <v>833.97699763360004</v>
      </c>
      <c r="EG166" s="71">
        <f t="shared" si="184"/>
        <v>1137.6271985328001</v>
      </c>
      <c r="EH166" s="71">
        <f t="shared" si="184"/>
        <v>1187.3453240880001</v>
      </c>
      <c r="EI166" s="71">
        <f t="shared" si="184"/>
        <v>810.86281544400003</v>
      </c>
      <c r="EJ166" s="71">
        <f t="shared" si="184"/>
        <v>802.97538718960004</v>
      </c>
      <c r="EK166" s="71">
        <f t="shared" si="184"/>
        <v>898.72453176559998</v>
      </c>
      <c r="EL166" s="71">
        <f t="shared" si="184"/>
        <v>914.24475818240001</v>
      </c>
      <c r="EM166" s="71">
        <f t="shared" si="184"/>
        <v>1019.4937796784001</v>
      </c>
      <c r="EN166" s="71">
        <f t="shared" si="184"/>
        <v>850.51510767999991</v>
      </c>
      <c r="EO166" s="71">
        <f t="shared" si="184"/>
        <v>1099.6322409712</v>
      </c>
      <c r="EP166" s="71">
        <f t="shared" si="184"/>
        <v>1068.1793931551999</v>
      </c>
      <c r="EQ166" s="71">
        <f t="shared" si="184"/>
        <v>880.1675394312</v>
      </c>
      <c r="ER166" s="71">
        <f t="shared" si="184"/>
        <v>1216.526078032</v>
      </c>
      <c r="ES166" s="71">
        <f t="shared" si="184"/>
        <v>1422.9566346984</v>
      </c>
      <c r="ET166" s="71">
        <f t="shared" si="184"/>
        <v>1550.0745952544</v>
      </c>
      <c r="EU166" s="71">
        <f t="shared" si="184"/>
        <v>888.01403418000007</v>
      </c>
      <c r="EV166" s="71">
        <f t="shared" si="184"/>
        <v>1780.7249808176</v>
      </c>
      <c r="EW166" s="71">
        <f t="shared" si="184"/>
        <v>1180.9209884895999</v>
      </c>
      <c r="EX166" s="71">
        <f t="shared" si="184"/>
        <v>1569.0388894728001</v>
      </c>
      <c r="EY166" s="71">
        <f t="shared" si="184"/>
        <v>892.60744528559997</v>
      </c>
      <c r="EZ166" s="71">
        <f t="shared" si="184"/>
        <v>1543.0326827328001</v>
      </c>
      <c r="FA166" s="71">
        <f t="shared" si="184"/>
        <v>901.95589980320005</v>
      </c>
      <c r="FB166" s="71">
        <f t="shared" si="184"/>
        <v>1150.4521232167999</v>
      </c>
      <c r="FC166" s="71">
        <f t="shared" si="184"/>
        <v>850.48728108399996</v>
      </c>
      <c r="FD166" s="71">
        <f t="shared" si="184"/>
        <v>1012.7270603784001</v>
      </c>
      <c r="FE166" s="71">
        <f t="shared" si="184"/>
        <v>1689.2576288672001</v>
      </c>
      <c r="FF166" s="71">
        <f t="shared" si="184"/>
        <v>1402.1756022712</v>
      </c>
      <c r="FG166" s="71">
        <f t="shared" si="184"/>
        <v>1600.7851455384002</v>
      </c>
      <c r="FH166" s="71">
        <f t="shared" si="184"/>
        <v>1710.9137626456002</v>
      </c>
      <c r="FI166" s="71">
        <f t="shared" si="184"/>
        <v>847.97663063360005</v>
      </c>
      <c r="FJ166" s="71">
        <f t="shared" si="184"/>
        <v>830.70597644719999</v>
      </c>
      <c r="FK166" s="71">
        <f t="shared" si="184"/>
        <v>828.96742394559999</v>
      </c>
      <c r="FL166" s="71">
        <f t="shared" si="184"/>
        <v>808.36795975040002</v>
      </c>
      <c r="FM166" s="71">
        <f t="shared" si="184"/>
        <v>811.89079002000005</v>
      </c>
      <c r="FN166" s="71">
        <f t="shared" si="184"/>
        <v>816.18476831759995</v>
      </c>
      <c r="FO166" s="71">
        <f t="shared" si="184"/>
        <v>872.76733844</v>
      </c>
      <c r="FP166" s="71">
        <f t="shared" si="184"/>
        <v>843.07179747040004</v>
      </c>
      <c r="FQ166" s="71">
        <f t="shared" si="184"/>
        <v>876.01039987519994</v>
      </c>
      <c r="FR166" s="71">
        <f t="shared" si="184"/>
        <v>1481.9725518344001</v>
      </c>
      <c r="FS166" s="71">
        <f t="shared" si="184"/>
        <v>1454.9440931503998</v>
      </c>
      <c r="FT166" s="71">
        <f t="shared" si="184"/>
        <v>1798.3146403455999</v>
      </c>
      <c r="FU166" s="71">
        <f t="shared" si="184"/>
        <v>922.05878316560006</v>
      </c>
      <c r="FV166" s="71">
        <f t="shared" si="184"/>
        <v>907.61220727840009</v>
      </c>
      <c r="FW166" s="71">
        <f t="shared" si="184"/>
        <v>1507.9833089839999</v>
      </c>
      <c r="FX166" s="71">
        <f t="shared" si="184"/>
        <v>1839.5067973792</v>
      </c>
      <c r="FY166" s="7"/>
      <c r="FZ166" s="71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35">
      <c r="A167" s="6" t="s">
        <v>681</v>
      </c>
      <c r="B167" s="7" t="s">
        <v>682</v>
      </c>
      <c r="C167" s="71">
        <f>ROUND(C164*C166,2)</f>
        <v>881778.92</v>
      </c>
      <c r="D167" s="71">
        <f t="shared" ref="D167:BO167" si="185">ROUND(D164*D166,2)</f>
        <v>2712085.08</v>
      </c>
      <c r="E167" s="71">
        <f t="shared" si="185"/>
        <v>956489.52</v>
      </c>
      <c r="F167" s="71">
        <f t="shared" si="185"/>
        <v>1625820.56</v>
      </c>
      <c r="G167" s="71">
        <f t="shared" si="185"/>
        <v>98862.5</v>
      </c>
      <c r="H167" s="71">
        <f t="shared" si="185"/>
        <v>55358.02</v>
      </c>
      <c r="I167" s="71">
        <f t="shared" si="185"/>
        <v>953810.84</v>
      </c>
      <c r="J167" s="71">
        <f t="shared" si="185"/>
        <v>125600.72</v>
      </c>
      <c r="K167" s="71">
        <f t="shared" si="185"/>
        <v>3625.88</v>
      </c>
      <c r="L167" s="71">
        <f t="shared" si="185"/>
        <v>94849.76</v>
      </c>
      <c r="M167" s="71">
        <f t="shared" si="185"/>
        <v>109639.38</v>
      </c>
      <c r="N167" s="71">
        <f t="shared" si="185"/>
        <v>3199127.38</v>
      </c>
      <c r="O167" s="71">
        <f t="shared" si="185"/>
        <v>242209.92000000001</v>
      </c>
      <c r="P167" s="71">
        <f t="shared" si="185"/>
        <v>20085.23</v>
      </c>
      <c r="Q167" s="71">
        <f t="shared" si="185"/>
        <v>7121128.21</v>
      </c>
      <c r="R167" s="71">
        <f t="shared" si="185"/>
        <v>95026.9</v>
      </c>
      <c r="S167" s="71">
        <f t="shared" si="185"/>
        <v>36887.33</v>
      </c>
      <c r="T167" s="71">
        <f t="shared" si="185"/>
        <v>0</v>
      </c>
      <c r="U167" s="71">
        <f t="shared" si="185"/>
        <v>0</v>
      </c>
      <c r="V167" s="71">
        <f t="shared" si="185"/>
        <v>0</v>
      </c>
      <c r="W167" s="71">
        <f t="shared" si="185"/>
        <v>0</v>
      </c>
      <c r="X167" s="71">
        <f t="shared" si="185"/>
        <v>0</v>
      </c>
      <c r="Y167" s="71">
        <f t="shared" si="185"/>
        <v>3308.91</v>
      </c>
      <c r="Z167" s="71">
        <f t="shared" si="185"/>
        <v>4858.45</v>
      </c>
      <c r="AA167" s="71">
        <f t="shared" si="185"/>
        <v>1320652.76</v>
      </c>
      <c r="AB167" s="71">
        <f t="shared" si="185"/>
        <v>927169.57</v>
      </c>
      <c r="AC167" s="71">
        <f t="shared" si="185"/>
        <v>16959.12</v>
      </c>
      <c r="AD167" s="71">
        <f t="shared" si="185"/>
        <v>18654.150000000001</v>
      </c>
      <c r="AE167" s="71">
        <f t="shared" si="185"/>
        <v>4768.03</v>
      </c>
      <c r="AF167" s="71">
        <f t="shared" si="185"/>
        <v>7275.63</v>
      </c>
      <c r="AG167" s="71">
        <f t="shared" si="185"/>
        <v>8705.84</v>
      </c>
      <c r="AH167" s="71">
        <f t="shared" si="185"/>
        <v>0</v>
      </c>
      <c r="AI167" s="71">
        <f t="shared" si="185"/>
        <v>2046.24</v>
      </c>
      <c r="AJ167" s="71">
        <f t="shared" si="185"/>
        <v>2855.23</v>
      </c>
      <c r="AK167" s="71">
        <f t="shared" si="185"/>
        <v>0</v>
      </c>
      <c r="AL167" s="71">
        <f t="shared" si="185"/>
        <v>6758.22</v>
      </c>
      <c r="AM167" s="71">
        <f t="shared" si="185"/>
        <v>0</v>
      </c>
      <c r="AN167" s="71">
        <f t="shared" si="185"/>
        <v>0</v>
      </c>
      <c r="AO167" s="71">
        <f t="shared" si="185"/>
        <v>65623.48</v>
      </c>
      <c r="AP167" s="71">
        <f t="shared" si="185"/>
        <v>10048673.529999999</v>
      </c>
      <c r="AQ167" s="71">
        <f t="shared" si="185"/>
        <v>0</v>
      </c>
      <c r="AR167" s="71">
        <f t="shared" si="185"/>
        <v>1032849.27</v>
      </c>
      <c r="AS167" s="71">
        <f t="shared" si="185"/>
        <v>811829.67</v>
      </c>
      <c r="AT167" s="71">
        <f t="shared" si="185"/>
        <v>25190.639999999999</v>
      </c>
      <c r="AU167" s="71">
        <f t="shared" si="185"/>
        <v>6236.02</v>
      </c>
      <c r="AV167" s="71">
        <f t="shared" si="185"/>
        <v>3544.02</v>
      </c>
      <c r="AW167" s="71">
        <f t="shared" si="185"/>
        <v>1286.71</v>
      </c>
      <c r="AX167" s="71">
        <f t="shared" si="185"/>
        <v>14306.74</v>
      </c>
      <c r="AY167" s="71">
        <f t="shared" si="185"/>
        <v>4152.28</v>
      </c>
      <c r="AZ167" s="71">
        <f t="shared" si="185"/>
        <v>627445.32999999996</v>
      </c>
      <c r="BA167" s="71">
        <f t="shared" si="185"/>
        <v>114427.52</v>
      </c>
      <c r="BB167" s="71">
        <f t="shared" si="185"/>
        <v>90750.53</v>
      </c>
      <c r="BC167" s="71">
        <f t="shared" si="185"/>
        <v>836808.4</v>
      </c>
      <c r="BD167" s="71">
        <f t="shared" si="185"/>
        <v>30841.82</v>
      </c>
      <c r="BE167" s="71">
        <f t="shared" si="185"/>
        <v>2665.01</v>
      </c>
      <c r="BF167" s="71">
        <f t="shared" si="185"/>
        <v>243679.2</v>
      </c>
      <c r="BG167" s="71">
        <f t="shared" si="185"/>
        <v>44340.17</v>
      </c>
      <c r="BH167" s="71">
        <f t="shared" si="185"/>
        <v>5781.06</v>
      </c>
      <c r="BI167" s="71">
        <f t="shared" si="185"/>
        <v>16334.29</v>
      </c>
      <c r="BJ167" s="71">
        <f t="shared" si="185"/>
        <v>46313.09</v>
      </c>
      <c r="BK167" s="71">
        <f t="shared" si="185"/>
        <v>411459.21</v>
      </c>
      <c r="BL167" s="71">
        <f t="shared" si="185"/>
        <v>3410.65</v>
      </c>
      <c r="BM167" s="71">
        <f t="shared" si="185"/>
        <v>5388.98</v>
      </c>
      <c r="BN167" s="71">
        <f t="shared" si="185"/>
        <v>8023.58</v>
      </c>
      <c r="BO167" s="71">
        <f t="shared" si="185"/>
        <v>5052.07</v>
      </c>
      <c r="BP167" s="71">
        <f t="shared" ref="BP167:EA167" si="186">ROUND(BP164*BP166,2)</f>
        <v>1460.47</v>
      </c>
      <c r="BQ167" s="71">
        <f t="shared" si="186"/>
        <v>808530.33</v>
      </c>
      <c r="BR167" s="71">
        <f t="shared" si="186"/>
        <v>478497.1</v>
      </c>
      <c r="BS167" s="71">
        <f t="shared" si="186"/>
        <v>149575.96</v>
      </c>
      <c r="BT167" s="71">
        <f t="shared" si="186"/>
        <v>1106.3499999999999</v>
      </c>
      <c r="BU167" s="71">
        <f t="shared" si="186"/>
        <v>39217.629999999997</v>
      </c>
      <c r="BV167" s="71">
        <f t="shared" si="186"/>
        <v>51681.27</v>
      </c>
      <c r="BW167" s="71">
        <f t="shared" si="186"/>
        <v>102707.04</v>
      </c>
      <c r="BX167" s="71">
        <f t="shared" si="186"/>
        <v>0</v>
      </c>
      <c r="BY167" s="71">
        <f t="shared" si="186"/>
        <v>0</v>
      </c>
      <c r="BZ167" s="71">
        <f t="shared" si="186"/>
        <v>0</v>
      </c>
      <c r="CA167" s="71">
        <f t="shared" si="186"/>
        <v>6250.86</v>
      </c>
      <c r="CB167" s="71">
        <f t="shared" si="186"/>
        <v>1649583.98</v>
      </c>
      <c r="CC167" s="71">
        <f t="shared" si="186"/>
        <v>0</v>
      </c>
      <c r="CD167" s="71">
        <f t="shared" si="186"/>
        <v>1419.13</v>
      </c>
      <c r="CE167" s="71">
        <f t="shared" si="186"/>
        <v>1433.83</v>
      </c>
      <c r="CF167" s="71">
        <f t="shared" si="186"/>
        <v>0</v>
      </c>
      <c r="CG167" s="71">
        <f t="shared" si="186"/>
        <v>13167.96</v>
      </c>
      <c r="CH167" s="71">
        <f t="shared" si="186"/>
        <v>7984.18</v>
      </c>
      <c r="CI167" s="71">
        <f t="shared" si="186"/>
        <v>48277.02</v>
      </c>
      <c r="CJ167" s="71">
        <f t="shared" si="186"/>
        <v>132957.07999999999</v>
      </c>
      <c r="CK167" s="71">
        <f t="shared" si="186"/>
        <v>89135.72</v>
      </c>
      <c r="CL167" s="71">
        <f t="shared" si="186"/>
        <v>18089.86</v>
      </c>
      <c r="CM167" s="71">
        <f t="shared" si="186"/>
        <v>3840.81</v>
      </c>
      <c r="CN167" s="71">
        <f t="shared" si="186"/>
        <v>738393.57</v>
      </c>
      <c r="CO167" s="71">
        <f t="shared" si="186"/>
        <v>242508.15</v>
      </c>
      <c r="CP167" s="71">
        <f t="shared" si="186"/>
        <v>109018.69</v>
      </c>
      <c r="CQ167" s="71">
        <f t="shared" si="186"/>
        <v>1810.46</v>
      </c>
      <c r="CR167" s="71">
        <f t="shared" si="186"/>
        <v>0</v>
      </c>
      <c r="CS167" s="71">
        <f t="shared" si="186"/>
        <v>2249.5500000000002</v>
      </c>
      <c r="CT167" s="71">
        <f t="shared" si="186"/>
        <v>1548.02</v>
      </c>
      <c r="CU167" s="71">
        <f t="shared" si="186"/>
        <v>3404.6</v>
      </c>
      <c r="CV167" s="71">
        <f t="shared" si="186"/>
        <v>0</v>
      </c>
      <c r="CW167" s="71">
        <f t="shared" si="186"/>
        <v>0</v>
      </c>
      <c r="CX167" s="71">
        <f t="shared" si="186"/>
        <v>10369.11</v>
      </c>
      <c r="CY167" s="71">
        <f t="shared" si="186"/>
        <v>0</v>
      </c>
      <c r="CZ167" s="71">
        <f t="shared" si="186"/>
        <v>21677.08</v>
      </c>
      <c r="DA167" s="71">
        <f t="shared" si="186"/>
        <v>0</v>
      </c>
      <c r="DB167" s="71">
        <f t="shared" si="186"/>
        <v>6760.53</v>
      </c>
      <c r="DC167" s="71">
        <f t="shared" si="186"/>
        <v>0</v>
      </c>
      <c r="DD167" s="71">
        <f t="shared" si="186"/>
        <v>5832.52</v>
      </c>
      <c r="DE167" s="71">
        <f t="shared" si="186"/>
        <v>1149.48</v>
      </c>
      <c r="DF167" s="71">
        <f t="shared" si="186"/>
        <v>353039.34</v>
      </c>
      <c r="DG167" s="71">
        <f t="shared" si="186"/>
        <v>0</v>
      </c>
      <c r="DH167" s="71">
        <f t="shared" si="186"/>
        <v>68709.97</v>
      </c>
      <c r="DI167" s="71">
        <f t="shared" si="186"/>
        <v>33079.01</v>
      </c>
      <c r="DJ167" s="71">
        <f t="shared" si="186"/>
        <v>3706.26</v>
      </c>
      <c r="DK167" s="71">
        <f t="shared" si="186"/>
        <v>9411.99</v>
      </c>
      <c r="DL167" s="71">
        <f t="shared" si="186"/>
        <v>197339.17</v>
      </c>
      <c r="DM167" s="71">
        <f t="shared" si="186"/>
        <v>0</v>
      </c>
      <c r="DN167" s="71">
        <f t="shared" si="186"/>
        <v>48926.28</v>
      </c>
      <c r="DO167" s="71">
        <f t="shared" si="186"/>
        <v>335027.25</v>
      </c>
      <c r="DP167" s="71">
        <f t="shared" si="186"/>
        <v>0</v>
      </c>
      <c r="DQ167" s="71">
        <f t="shared" si="186"/>
        <v>40561.47</v>
      </c>
      <c r="DR167" s="71">
        <f t="shared" si="186"/>
        <v>15186.29</v>
      </c>
      <c r="DS167" s="71">
        <f t="shared" si="186"/>
        <v>27249.7</v>
      </c>
      <c r="DT167" s="71">
        <f t="shared" si="186"/>
        <v>4328.78</v>
      </c>
      <c r="DU167" s="71">
        <f t="shared" si="186"/>
        <v>2114.7600000000002</v>
      </c>
      <c r="DV167" s="71">
        <f t="shared" si="186"/>
        <v>2676.82</v>
      </c>
      <c r="DW167" s="71">
        <f t="shared" si="186"/>
        <v>0</v>
      </c>
      <c r="DX167" s="71">
        <f t="shared" si="186"/>
        <v>3328.17</v>
      </c>
      <c r="DY167" s="71">
        <f t="shared" si="186"/>
        <v>1257.07</v>
      </c>
      <c r="DZ167" s="71">
        <f t="shared" si="186"/>
        <v>0</v>
      </c>
      <c r="EA167" s="71">
        <f t="shared" si="186"/>
        <v>21569</v>
      </c>
      <c r="EB167" s="71">
        <f t="shared" ref="EB167:FX167" si="187">ROUND(EB164*EB166,2)</f>
        <v>43661.07</v>
      </c>
      <c r="EC167" s="71">
        <f t="shared" si="187"/>
        <v>1092.9100000000001</v>
      </c>
      <c r="ED167" s="71">
        <f t="shared" si="187"/>
        <v>48655.42</v>
      </c>
      <c r="EE167" s="71">
        <f t="shared" si="187"/>
        <v>16028.56</v>
      </c>
      <c r="EF167" s="71">
        <f t="shared" si="187"/>
        <v>40864.870000000003</v>
      </c>
      <c r="EG167" s="71">
        <f t="shared" si="187"/>
        <v>42092.21</v>
      </c>
      <c r="EH167" s="71">
        <f t="shared" si="187"/>
        <v>14248.14</v>
      </c>
      <c r="EI167" s="71">
        <f t="shared" si="187"/>
        <v>242447.98</v>
      </c>
      <c r="EJ167" s="71">
        <f t="shared" si="187"/>
        <v>130884.99</v>
      </c>
      <c r="EK167" s="71">
        <f t="shared" si="187"/>
        <v>9885.9699999999993</v>
      </c>
      <c r="EL167" s="71">
        <f t="shared" si="187"/>
        <v>0</v>
      </c>
      <c r="EM167" s="71">
        <f t="shared" si="187"/>
        <v>2038.99</v>
      </c>
      <c r="EN167" s="71">
        <f t="shared" si="187"/>
        <v>5103.09</v>
      </c>
      <c r="EO167" s="71">
        <f t="shared" si="187"/>
        <v>6597.79</v>
      </c>
      <c r="EP167" s="71">
        <f t="shared" si="187"/>
        <v>14954.51</v>
      </c>
      <c r="EQ167" s="71">
        <f t="shared" si="187"/>
        <v>104739.94</v>
      </c>
      <c r="ER167" s="71">
        <f t="shared" si="187"/>
        <v>15814.84</v>
      </c>
      <c r="ES167" s="71">
        <f t="shared" si="187"/>
        <v>4268.87</v>
      </c>
      <c r="ET167" s="71">
        <f t="shared" si="187"/>
        <v>6200.3</v>
      </c>
      <c r="EU167" s="71">
        <f t="shared" si="187"/>
        <v>68377.08</v>
      </c>
      <c r="EV167" s="71">
        <f t="shared" si="187"/>
        <v>7122.9</v>
      </c>
      <c r="EW167" s="71">
        <f t="shared" si="187"/>
        <v>44875</v>
      </c>
      <c r="EX167" s="71">
        <f t="shared" si="187"/>
        <v>3138.08</v>
      </c>
      <c r="EY167" s="71">
        <f t="shared" si="187"/>
        <v>10711.29</v>
      </c>
      <c r="EZ167" s="71">
        <f t="shared" si="187"/>
        <v>0</v>
      </c>
      <c r="FA167" s="71">
        <f t="shared" si="187"/>
        <v>455487.73</v>
      </c>
      <c r="FB167" s="71">
        <f t="shared" si="187"/>
        <v>2300.9</v>
      </c>
      <c r="FC167" s="71">
        <f t="shared" si="187"/>
        <v>13607.8</v>
      </c>
      <c r="FD167" s="71">
        <f t="shared" si="187"/>
        <v>4050.91</v>
      </c>
      <c r="FE167" s="71">
        <f t="shared" si="187"/>
        <v>21960.35</v>
      </c>
      <c r="FF167" s="71">
        <f t="shared" si="187"/>
        <v>2804.35</v>
      </c>
      <c r="FG167" s="71">
        <f t="shared" si="187"/>
        <v>4802.3599999999997</v>
      </c>
      <c r="FH167" s="71">
        <f t="shared" si="187"/>
        <v>0</v>
      </c>
      <c r="FI167" s="71">
        <f t="shared" si="187"/>
        <v>108541.01</v>
      </c>
      <c r="FJ167" s="71">
        <f t="shared" si="187"/>
        <v>48180.95</v>
      </c>
      <c r="FK167" s="71">
        <f t="shared" si="187"/>
        <v>158332.78</v>
      </c>
      <c r="FL167" s="71">
        <f t="shared" si="187"/>
        <v>106704.57</v>
      </c>
      <c r="FM167" s="71">
        <f t="shared" si="187"/>
        <v>63327.48</v>
      </c>
      <c r="FN167" s="71">
        <f t="shared" si="187"/>
        <v>1904159.06</v>
      </c>
      <c r="FO167" s="71">
        <f t="shared" si="187"/>
        <v>33165.160000000003</v>
      </c>
      <c r="FP167" s="71">
        <f t="shared" si="187"/>
        <v>203180.3</v>
      </c>
      <c r="FQ167" s="71">
        <f t="shared" si="187"/>
        <v>48180.57</v>
      </c>
      <c r="FR167" s="71">
        <f t="shared" si="187"/>
        <v>0</v>
      </c>
      <c r="FS167" s="71">
        <f t="shared" si="187"/>
        <v>0</v>
      </c>
      <c r="FT167" s="71">
        <f t="shared" si="187"/>
        <v>0</v>
      </c>
      <c r="FU167" s="71">
        <f t="shared" si="187"/>
        <v>90361.76</v>
      </c>
      <c r="FV167" s="71">
        <f t="shared" si="187"/>
        <v>69886.14</v>
      </c>
      <c r="FW167" s="71">
        <f t="shared" si="187"/>
        <v>9047.9</v>
      </c>
      <c r="FX167" s="71">
        <f t="shared" si="187"/>
        <v>1839.51</v>
      </c>
      <c r="FY167" s="7"/>
      <c r="FZ167" s="7">
        <f>SUM(C167:FX167)</f>
        <v>45313687.62999998</v>
      </c>
      <c r="GA167" s="92"/>
      <c r="GB167" s="7">
        <f>FZ167-GA167</f>
        <v>45313687.62999998</v>
      </c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35">
      <c r="A168" s="7"/>
      <c r="B168" s="7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"/>
      <c r="FZ168" s="71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35">
      <c r="A169" s="6"/>
      <c r="B169" s="44" t="s">
        <v>683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94"/>
      <c r="FZ169" s="18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35">
      <c r="A170" s="6" t="s">
        <v>684</v>
      </c>
      <c r="B170" s="7" t="s">
        <v>685</v>
      </c>
      <c r="C170" s="20">
        <f t="shared" ref="C170:BN170" si="188">C12+C33</f>
        <v>152</v>
      </c>
      <c r="D170" s="20">
        <f t="shared" si="188"/>
        <v>499</v>
      </c>
      <c r="E170" s="20">
        <f t="shared" si="188"/>
        <v>0</v>
      </c>
      <c r="F170" s="20">
        <f t="shared" si="188"/>
        <v>2031</v>
      </c>
      <c r="G170" s="20">
        <f t="shared" si="188"/>
        <v>0</v>
      </c>
      <c r="H170" s="20">
        <f t="shared" si="188"/>
        <v>0</v>
      </c>
      <c r="I170" s="20">
        <f t="shared" si="188"/>
        <v>0</v>
      </c>
      <c r="J170" s="20">
        <f t="shared" si="188"/>
        <v>0</v>
      </c>
      <c r="K170" s="20">
        <f t="shared" si="188"/>
        <v>0</v>
      </c>
      <c r="L170" s="20">
        <f t="shared" si="188"/>
        <v>0</v>
      </c>
      <c r="M170" s="20">
        <f t="shared" si="188"/>
        <v>0</v>
      </c>
      <c r="N170" s="20">
        <f t="shared" si="188"/>
        <v>0</v>
      </c>
      <c r="O170" s="20">
        <f t="shared" si="188"/>
        <v>0</v>
      </c>
      <c r="P170" s="20">
        <f t="shared" si="188"/>
        <v>0</v>
      </c>
      <c r="Q170" s="20">
        <f t="shared" si="188"/>
        <v>0</v>
      </c>
      <c r="R170" s="20">
        <f t="shared" si="188"/>
        <v>6028</v>
      </c>
      <c r="S170" s="20">
        <f t="shared" si="188"/>
        <v>14</v>
      </c>
      <c r="T170" s="20">
        <f t="shared" si="188"/>
        <v>0</v>
      </c>
      <c r="U170" s="20">
        <f t="shared" si="188"/>
        <v>0</v>
      </c>
      <c r="V170" s="20">
        <f t="shared" si="188"/>
        <v>0</v>
      </c>
      <c r="W170" s="20">
        <f t="shared" si="188"/>
        <v>0</v>
      </c>
      <c r="X170" s="20">
        <f t="shared" si="188"/>
        <v>0</v>
      </c>
      <c r="Y170" s="20">
        <f t="shared" si="188"/>
        <v>473.5</v>
      </c>
      <c r="Z170" s="20">
        <f t="shared" si="188"/>
        <v>0</v>
      </c>
      <c r="AA170" s="20">
        <f t="shared" si="188"/>
        <v>336.5</v>
      </c>
      <c r="AB170" s="20">
        <f t="shared" si="188"/>
        <v>224</v>
      </c>
      <c r="AC170" s="20">
        <f t="shared" si="188"/>
        <v>0</v>
      </c>
      <c r="AD170" s="20">
        <f t="shared" si="188"/>
        <v>0</v>
      </c>
      <c r="AE170" s="20">
        <f t="shared" si="188"/>
        <v>0</v>
      </c>
      <c r="AF170" s="20">
        <f t="shared" si="188"/>
        <v>0</v>
      </c>
      <c r="AG170" s="20">
        <f t="shared" si="188"/>
        <v>0</v>
      </c>
      <c r="AH170" s="20">
        <f t="shared" si="188"/>
        <v>0</v>
      </c>
      <c r="AI170" s="20">
        <f t="shared" si="188"/>
        <v>0</v>
      </c>
      <c r="AJ170" s="20">
        <f t="shared" si="188"/>
        <v>0</v>
      </c>
      <c r="AK170" s="20">
        <f t="shared" si="188"/>
        <v>0</v>
      </c>
      <c r="AL170" s="20">
        <f t="shared" si="188"/>
        <v>0</v>
      </c>
      <c r="AM170" s="20">
        <f t="shared" si="188"/>
        <v>0</v>
      </c>
      <c r="AN170" s="20">
        <f t="shared" si="188"/>
        <v>0</v>
      </c>
      <c r="AO170" s="20">
        <f t="shared" si="188"/>
        <v>370.5</v>
      </c>
      <c r="AP170" s="20">
        <f t="shared" si="188"/>
        <v>595.5</v>
      </c>
      <c r="AQ170" s="20">
        <f t="shared" si="188"/>
        <v>0</v>
      </c>
      <c r="AR170" s="20">
        <f t="shared" si="188"/>
        <v>1303</v>
      </c>
      <c r="AS170" s="20">
        <f t="shared" si="188"/>
        <v>0</v>
      </c>
      <c r="AT170" s="20">
        <f t="shared" si="188"/>
        <v>0</v>
      </c>
      <c r="AU170" s="20">
        <f t="shared" si="188"/>
        <v>0</v>
      </c>
      <c r="AV170" s="20">
        <f t="shared" si="188"/>
        <v>0</v>
      </c>
      <c r="AW170" s="20">
        <f t="shared" si="188"/>
        <v>0</v>
      </c>
      <c r="AX170" s="20">
        <f t="shared" si="188"/>
        <v>0</v>
      </c>
      <c r="AY170" s="20">
        <f t="shared" si="188"/>
        <v>0</v>
      </c>
      <c r="AZ170" s="20">
        <f t="shared" si="188"/>
        <v>98</v>
      </c>
      <c r="BA170" s="20">
        <f t="shared" si="188"/>
        <v>240</v>
      </c>
      <c r="BB170" s="20">
        <f t="shared" si="188"/>
        <v>0</v>
      </c>
      <c r="BC170" s="20">
        <f t="shared" si="188"/>
        <v>475</v>
      </c>
      <c r="BD170" s="20">
        <f t="shared" si="188"/>
        <v>0</v>
      </c>
      <c r="BE170" s="20">
        <f t="shared" si="188"/>
        <v>0</v>
      </c>
      <c r="BF170" s="20">
        <f t="shared" si="188"/>
        <v>1194.5</v>
      </c>
      <c r="BG170" s="20">
        <f t="shared" si="188"/>
        <v>0</v>
      </c>
      <c r="BH170" s="20">
        <f t="shared" si="188"/>
        <v>28</v>
      </c>
      <c r="BI170" s="20">
        <f t="shared" si="188"/>
        <v>0</v>
      </c>
      <c r="BJ170" s="20">
        <f t="shared" si="188"/>
        <v>0</v>
      </c>
      <c r="BK170" s="20">
        <f t="shared" si="188"/>
        <v>11995</v>
      </c>
      <c r="BL170" s="20">
        <f t="shared" si="188"/>
        <v>0</v>
      </c>
      <c r="BM170" s="20">
        <f t="shared" si="188"/>
        <v>0</v>
      </c>
      <c r="BN170" s="20">
        <f t="shared" si="188"/>
        <v>0</v>
      </c>
      <c r="BO170" s="20">
        <f t="shared" ref="BO170:DZ170" si="189">BO12+BO33</f>
        <v>0</v>
      </c>
      <c r="BP170" s="20">
        <f t="shared" si="189"/>
        <v>0</v>
      </c>
      <c r="BQ170" s="20">
        <f t="shared" si="189"/>
        <v>0</v>
      </c>
      <c r="BR170" s="20">
        <f t="shared" si="189"/>
        <v>0</v>
      </c>
      <c r="BS170" s="20">
        <f t="shared" si="189"/>
        <v>0</v>
      </c>
      <c r="BT170" s="20">
        <f t="shared" si="189"/>
        <v>0</v>
      </c>
      <c r="BU170" s="20">
        <f t="shared" si="189"/>
        <v>0</v>
      </c>
      <c r="BV170" s="20">
        <f t="shared" si="189"/>
        <v>0</v>
      </c>
      <c r="BW170" s="20">
        <f t="shared" si="189"/>
        <v>0</v>
      </c>
      <c r="BX170" s="20">
        <f t="shared" si="189"/>
        <v>0</v>
      </c>
      <c r="BY170" s="20">
        <f t="shared" si="189"/>
        <v>0</v>
      </c>
      <c r="BZ170" s="20">
        <f t="shared" si="189"/>
        <v>0</v>
      </c>
      <c r="CA170" s="20">
        <f t="shared" si="189"/>
        <v>0</v>
      </c>
      <c r="CB170" s="20">
        <f t="shared" si="189"/>
        <v>815.5</v>
      </c>
      <c r="CC170" s="20">
        <f t="shared" si="189"/>
        <v>0</v>
      </c>
      <c r="CD170" s="20">
        <f t="shared" si="189"/>
        <v>0</v>
      </c>
      <c r="CE170" s="20">
        <f t="shared" si="189"/>
        <v>0</v>
      </c>
      <c r="CF170" s="20">
        <f t="shared" si="189"/>
        <v>0</v>
      </c>
      <c r="CG170" s="20">
        <f t="shared" si="189"/>
        <v>0</v>
      </c>
      <c r="CH170" s="20">
        <f t="shared" si="189"/>
        <v>0</v>
      </c>
      <c r="CI170" s="20">
        <f t="shared" si="189"/>
        <v>0</v>
      </c>
      <c r="CJ170" s="20">
        <f t="shared" si="189"/>
        <v>0</v>
      </c>
      <c r="CK170" s="20">
        <f t="shared" si="189"/>
        <v>23.5</v>
      </c>
      <c r="CL170" s="20">
        <f t="shared" si="189"/>
        <v>5.5</v>
      </c>
      <c r="CM170" s="20">
        <f t="shared" si="189"/>
        <v>2</v>
      </c>
      <c r="CN170" s="20">
        <f t="shared" si="189"/>
        <v>662</v>
      </c>
      <c r="CO170" s="20">
        <f t="shared" si="189"/>
        <v>0</v>
      </c>
      <c r="CP170" s="20">
        <f t="shared" si="189"/>
        <v>0</v>
      </c>
      <c r="CQ170" s="20">
        <f t="shared" si="189"/>
        <v>0</v>
      </c>
      <c r="CR170" s="20">
        <f t="shared" si="189"/>
        <v>0</v>
      </c>
      <c r="CS170" s="20">
        <f t="shared" si="189"/>
        <v>0</v>
      </c>
      <c r="CT170" s="20">
        <f t="shared" si="189"/>
        <v>0</v>
      </c>
      <c r="CU170" s="20">
        <f t="shared" si="189"/>
        <v>396</v>
      </c>
      <c r="CV170" s="20">
        <f t="shared" si="189"/>
        <v>0</v>
      </c>
      <c r="CW170" s="20">
        <f t="shared" si="189"/>
        <v>0</v>
      </c>
      <c r="CX170" s="20">
        <f t="shared" si="189"/>
        <v>0</v>
      </c>
      <c r="CY170" s="20">
        <f t="shared" si="189"/>
        <v>0</v>
      </c>
      <c r="CZ170" s="20">
        <f t="shared" si="189"/>
        <v>0</v>
      </c>
      <c r="DA170" s="20">
        <f t="shared" si="189"/>
        <v>0</v>
      </c>
      <c r="DB170" s="20">
        <f t="shared" si="189"/>
        <v>0</v>
      </c>
      <c r="DC170" s="20">
        <f t="shared" si="189"/>
        <v>0</v>
      </c>
      <c r="DD170" s="20">
        <f t="shared" si="189"/>
        <v>0</v>
      </c>
      <c r="DE170" s="20">
        <f t="shared" si="189"/>
        <v>0</v>
      </c>
      <c r="DF170" s="20">
        <f t="shared" si="189"/>
        <v>0</v>
      </c>
      <c r="DG170" s="20">
        <f t="shared" si="189"/>
        <v>0</v>
      </c>
      <c r="DH170" s="20">
        <f t="shared" si="189"/>
        <v>0</v>
      </c>
      <c r="DI170" s="20">
        <f t="shared" si="189"/>
        <v>4</v>
      </c>
      <c r="DJ170" s="20">
        <f t="shared" si="189"/>
        <v>1</v>
      </c>
      <c r="DK170" s="20">
        <f t="shared" si="189"/>
        <v>1</v>
      </c>
      <c r="DL170" s="20">
        <f t="shared" si="189"/>
        <v>0</v>
      </c>
      <c r="DM170" s="20">
        <f t="shared" si="189"/>
        <v>0</v>
      </c>
      <c r="DN170" s="20">
        <f t="shared" si="189"/>
        <v>0</v>
      </c>
      <c r="DO170" s="20">
        <f t="shared" si="189"/>
        <v>0</v>
      </c>
      <c r="DP170" s="20">
        <f t="shared" si="189"/>
        <v>0</v>
      </c>
      <c r="DQ170" s="20">
        <f t="shared" si="189"/>
        <v>0</v>
      </c>
      <c r="DR170" s="20">
        <f t="shared" si="189"/>
        <v>0</v>
      </c>
      <c r="DS170" s="20">
        <f t="shared" si="189"/>
        <v>0</v>
      </c>
      <c r="DT170" s="20">
        <f t="shared" si="189"/>
        <v>0</v>
      </c>
      <c r="DU170" s="20">
        <f t="shared" si="189"/>
        <v>0</v>
      </c>
      <c r="DV170" s="20">
        <f t="shared" si="189"/>
        <v>0</v>
      </c>
      <c r="DW170" s="20">
        <f t="shared" si="189"/>
        <v>0</v>
      </c>
      <c r="DX170" s="20">
        <f t="shared" si="189"/>
        <v>0</v>
      </c>
      <c r="DY170" s="20">
        <f t="shared" si="189"/>
        <v>0</v>
      </c>
      <c r="DZ170" s="20">
        <f t="shared" si="189"/>
        <v>0</v>
      </c>
      <c r="EA170" s="20">
        <f t="shared" ref="EA170:FX170" si="190">EA12+EA33</f>
        <v>0</v>
      </c>
      <c r="EB170" s="20">
        <f t="shared" si="190"/>
        <v>0</v>
      </c>
      <c r="EC170" s="20">
        <f t="shared" si="190"/>
        <v>0</v>
      </c>
      <c r="ED170" s="20">
        <f t="shared" si="190"/>
        <v>0</v>
      </c>
      <c r="EE170" s="20">
        <f t="shared" si="190"/>
        <v>0</v>
      </c>
      <c r="EF170" s="20">
        <f t="shared" si="190"/>
        <v>0</v>
      </c>
      <c r="EG170" s="20">
        <f t="shared" si="190"/>
        <v>0</v>
      </c>
      <c r="EH170" s="20">
        <f t="shared" si="190"/>
        <v>0</v>
      </c>
      <c r="EI170" s="20">
        <f t="shared" si="190"/>
        <v>0</v>
      </c>
      <c r="EJ170" s="20">
        <f t="shared" si="190"/>
        <v>207.5</v>
      </c>
      <c r="EK170" s="20">
        <f t="shared" si="190"/>
        <v>0</v>
      </c>
      <c r="EL170" s="20">
        <f t="shared" si="190"/>
        <v>0</v>
      </c>
      <c r="EM170" s="20">
        <f t="shared" si="190"/>
        <v>0</v>
      </c>
      <c r="EN170" s="20">
        <f t="shared" si="190"/>
        <v>43</v>
      </c>
      <c r="EO170" s="20">
        <f t="shared" si="190"/>
        <v>0</v>
      </c>
      <c r="EP170" s="20">
        <f t="shared" si="190"/>
        <v>0</v>
      </c>
      <c r="EQ170" s="20">
        <f t="shared" si="190"/>
        <v>0</v>
      </c>
      <c r="ER170" s="20">
        <f t="shared" si="190"/>
        <v>0</v>
      </c>
      <c r="ES170" s="20">
        <f t="shared" si="190"/>
        <v>0</v>
      </c>
      <c r="ET170" s="20">
        <f t="shared" si="190"/>
        <v>0</v>
      </c>
      <c r="EU170" s="20">
        <f t="shared" si="190"/>
        <v>0</v>
      </c>
      <c r="EV170" s="20">
        <f t="shared" si="190"/>
        <v>0</v>
      </c>
      <c r="EW170" s="20">
        <f t="shared" si="190"/>
        <v>0</v>
      </c>
      <c r="EX170" s="20">
        <f t="shared" si="190"/>
        <v>0</v>
      </c>
      <c r="EY170" s="20">
        <f t="shared" si="190"/>
        <v>450</v>
      </c>
      <c r="EZ170" s="20">
        <f t="shared" si="190"/>
        <v>0</v>
      </c>
      <c r="FA170" s="20">
        <f t="shared" si="190"/>
        <v>0</v>
      </c>
      <c r="FB170" s="20">
        <f t="shared" si="190"/>
        <v>0</v>
      </c>
      <c r="FC170" s="20">
        <f t="shared" si="190"/>
        <v>0</v>
      </c>
      <c r="FD170" s="20">
        <f t="shared" si="190"/>
        <v>0</v>
      </c>
      <c r="FE170" s="20">
        <f t="shared" si="190"/>
        <v>0</v>
      </c>
      <c r="FF170" s="20">
        <f t="shared" si="190"/>
        <v>0</v>
      </c>
      <c r="FG170" s="20">
        <f t="shared" si="190"/>
        <v>0</v>
      </c>
      <c r="FH170" s="20">
        <f t="shared" si="190"/>
        <v>0</v>
      </c>
      <c r="FI170" s="20">
        <f t="shared" si="190"/>
        <v>0</v>
      </c>
      <c r="FJ170" s="20">
        <f t="shared" si="190"/>
        <v>0</v>
      </c>
      <c r="FK170" s="20">
        <f t="shared" si="190"/>
        <v>0</v>
      </c>
      <c r="FL170" s="20">
        <f t="shared" si="190"/>
        <v>0</v>
      </c>
      <c r="FM170" s="20">
        <f t="shared" si="190"/>
        <v>0</v>
      </c>
      <c r="FN170" s="20">
        <f t="shared" si="190"/>
        <v>254.5</v>
      </c>
      <c r="FO170" s="20">
        <f t="shared" si="190"/>
        <v>0</v>
      </c>
      <c r="FP170" s="20">
        <f t="shared" si="190"/>
        <v>0</v>
      </c>
      <c r="FQ170" s="20">
        <f t="shared" si="190"/>
        <v>0</v>
      </c>
      <c r="FR170" s="20">
        <f t="shared" si="190"/>
        <v>0</v>
      </c>
      <c r="FS170" s="20">
        <f t="shared" si="190"/>
        <v>0</v>
      </c>
      <c r="FT170" s="20">
        <f t="shared" si="190"/>
        <v>0</v>
      </c>
      <c r="FU170" s="20">
        <f t="shared" si="190"/>
        <v>0</v>
      </c>
      <c r="FV170" s="20">
        <f t="shared" si="190"/>
        <v>0</v>
      </c>
      <c r="FW170" s="20">
        <f t="shared" si="190"/>
        <v>0</v>
      </c>
      <c r="FX170" s="20">
        <f t="shared" si="190"/>
        <v>0</v>
      </c>
      <c r="FY170" s="11"/>
      <c r="FZ170" s="7">
        <f>SUM(C170:FX170)</f>
        <v>28923</v>
      </c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x14ac:dyDescent="0.35">
      <c r="A171" s="6" t="s">
        <v>686</v>
      </c>
      <c r="B171" s="7" t="s">
        <v>687</v>
      </c>
      <c r="C171" s="7">
        <f t="shared" ref="C171:BN171" si="191">C40</f>
        <v>10244</v>
      </c>
      <c r="D171" s="7">
        <f t="shared" si="191"/>
        <v>10244</v>
      </c>
      <c r="E171" s="7">
        <f t="shared" si="191"/>
        <v>10244</v>
      </c>
      <c r="F171" s="7">
        <f t="shared" si="191"/>
        <v>10244</v>
      </c>
      <c r="G171" s="7">
        <f t="shared" si="191"/>
        <v>10244</v>
      </c>
      <c r="H171" s="7">
        <f t="shared" si="191"/>
        <v>10244</v>
      </c>
      <c r="I171" s="7">
        <f t="shared" si="191"/>
        <v>10244</v>
      </c>
      <c r="J171" s="7">
        <f t="shared" si="191"/>
        <v>10244</v>
      </c>
      <c r="K171" s="7">
        <f t="shared" si="191"/>
        <v>10244</v>
      </c>
      <c r="L171" s="7">
        <f t="shared" si="191"/>
        <v>10244</v>
      </c>
      <c r="M171" s="7">
        <f t="shared" si="191"/>
        <v>10244</v>
      </c>
      <c r="N171" s="7">
        <f t="shared" si="191"/>
        <v>10244</v>
      </c>
      <c r="O171" s="7">
        <f t="shared" si="191"/>
        <v>10244</v>
      </c>
      <c r="P171" s="7">
        <f t="shared" si="191"/>
        <v>10244</v>
      </c>
      <c r="Q171" s="7">
        <f t="shared" si="191"/>
        <v>10244</v>
      </c>
      <c r="R171" s="7">
        <f t="shared" si="191"/>
        <v>10244</v>
      </c>
      <c r="S171" s="7">
        <f t="shared" si="191"/>
        <v>10244</v>
      </c>
      <c r="T171" s="7">
        <f t="shared" si="191"/>
        <v>10244</v>
      </c>
      <c r="U171" s="7">
        <f t="shared" si="191"/>
        <v>10244</v>
      </c>
      <c r="V171" s="7">
        <f t="shared" si="191"/>
        <v>10244</v>
      </c>
      <c r="W171" s="7">
        <f t="shared" si="191"/>
        <v>10244</v>
      </c>
      <c r="X171" s="7">
        <f t="shared" si="191"/>
        <v>10244</v>
      </c>
      <c r="Y171" s="7">
        <f t="shared" si="191"/>
        <v>10244</v>
      </c>
      <c r="Z171" s="7">
        <f t="shared" si="191"/>
        <v>10244</v>
      </c>
      <c r="AA171" s="7">
        <f t="shared" si="191"/>
        <v>10244</v>
      </c>
      <c r="AB171" s="7">
        <f t="shared" si="191"/>
        <v>10244</v>
      </c>
      <c r="AC171" s="7">
        <f t="shared" si="191"/>
        <v>10244</v>
      </c>
      <c r="AD171" s="7">
        <f t="shared" si="191"/>
        <v>10244</v>
      </c>
      <c r="AE171" s="7">
        <f t="shared" si="191"/>
        <v>10244</v>
      </c>
      <c r="AF171" s="7">
        <f t="shared" si="191"/>
        <v>10244</v>
      </c>
      <c r="AG171" s="7">
        <f t="shared" si="191"/>
        <v>10244</v>
      </c>
      <c r="AH171" s="7">
        <f t="shared" si="191"/>
        <v>10244</v>
      </c>
      <c r="AI171" s="7">
        <f t="shared" si="191"/>
        <v>10244</v>
      </c>
      <c r="AJ171" s="7">
        <f t="shared" si="191"/>
        <v>10244</v>
      </c>
      <c r="AK171" s="7">
        <f t="shared" si="191"/>
        <v>10244</v>
      </c>
      <c r="AL171" s="7">
        <f t="shared" si="191"/>
        <v>10244</v>
      </c>
      <c r="AM171" s="7">
        <f t="shared" si="191"/>
        <v>10244</v>
      </c>
      <c r="AN171" s="7">
        <f t="shared" si="191"/>
        <v>10244</v>
      </c>
      <c r="AO171" s="7">
        <f t="shared" si="191"/>
        <v>10244</v>
      </c>
      <c r="AP171" s="7">
        <f t="shared" si="191"/>
        <v>10244</v>
      </c>
      <c r="AQ171" s="7">
        <f t="shared" si="191"/>
        <v>10244</v>
      </c>
      <c r="AR171" s="7">
        <f t="shared" si="191"/>
        <v>10244</v>
      </c>
      <c r="AS171" s="7">
        <f t="shared" si="191"/>
        <v>10244</v>
      </c>
      <c r="AT171" s="7">
        <f t="shared" si="191"/>
        <v>10244</v>
      </c>
      <c r="AU171" s="7">
        <f t="shared" si="191"/>
        <v>10244</v>
      </c>
      <c r="AV171" s="7">
        <f t="shared" si="191"/>
        <v>10244</v>
      </c>
      <c r="AW171" s="7">
        <f t="shared" si="191"/>
        <v>10244</v>
      </c>
      <c r="AX171" s="7">
        <f t="shared" si="191"/>
        <v>10244</v>
      </c>
      <c r="AY171" s="7">
        <f t="shared" si="191"/>
        <v>10244</v>
      </c>
      <c r="AZ171" s="7">
        <f t="shared" si="191"/>
        <v>10244</v>
      </c>
      <c r="BA171" s="7">
        <f t="shared" si="191"/>
        <v>10244</v>
      </c>
      <c r="BB171" s="7">
        <f t="shared" si="191"/>
        <v>10244</v>
      </c>
      <c r="BC171" s="7">
        <f t="shared" si="191"/>
        <v>10244</v>
      </c>
      <c r="BD171" s="7">
        <f t="shared" si="191"/>
        <v>10244</v>
      </c>
      <c r="BE171" s="7">
        <f t="shared" si="191"/>
        <v>10244</v>
      </c>
      <c r="BF171" s="7">
        <f t="shared" si="191"/>
        <v>10244</v>
      </c>
      <c r="BG171" s="7">
        <f t="shared" si="191"/>
        <v>10244</v>
      </c>
      <c r="BH171" s="7">
        <f t="shared" si="191"/>
        <v>10244</v>
      </c>
      <c r="BI171" s="7">
        <f t="shared" si="191"/>
        <v>10244</v>
      </c>
      <c r="BJ171" s="7">
        <f t="shared" si="191"/>
        <v>10244</v>
      </c>
      <c r="BK171" s="7">
        <f t="shared" si="191"/>
        <v>10244</v>
      </c>
      <c r="BL171" s="7">
        <f t="shared" si="191"/>
        <v>10244</v>
      </c>
      <c r="BM171" s="7">
        <f t="shared" si="191"/>
        <v>10244</v>
      </c>
      <c r="BN171" s="7">
        <f t="shared" si="191"/>
        <v>10244</v>
      </c>
      <c r="BO171" s="7">
        <f t="shared" ref="BO171:DZ171" si="192">BO40</f>
        <v>10244</v>
      </c>
      <c r="BP171" s="7">
        <f t="shared" si="192"/>
        <v>10244</v>
      </c>
      <c r="BQ171" s="7">
        <f t="shared" si="192"/>
        <v>10244</v>
      </c>
      <c r="BR171" s="7">
        <f t="shared" si="192"/>
        <v>10244</v>
      </c>
      <c r="BS171" s="7">
        <f t="shared" si="192"/>
        <v>10244</v>
      </c>
      <c r="BT171" s="7">
        <f t="shared" si="192"/>
        <v>10244</v>
      </c>
      <c r="BU171" s="7">
        <f t="shared" si="192"/>
        <v>10244</v>
      </c>
      <c r="BV171" s="7">
        <f t="shared" si="192"/>
        <v>10244</v>
      </c>
      <c r="BW171" s="7">
        <f t="shared" si="192"/>
        <v>10244</v>
      </c>
      <c r="BX171" s="7">
        <f t="shared" si="192"/>
        <v>10244</v>
      </c>
      <c r="BY171" s="7">
        <f t="shared" si="192"/>
        <v>10244</v>
      </c>
      <c r="BZ171" s="7">
        <f t="shared" si="192"/>
        <v>10244</v>
      </c>
      <c r="CA171" s="7">
        <f t="shared" si="192"/>
        <v>10244</v>
      </c>
      <c r="CB171" s="7">
        <f t="shared" si="192"/>
        <v>10244</v>
      </c>
      <c r="CC171" s="7">
        <f t="shared" si="192"/>
        <v>10244</v>
      </c>
      <c r="CD171" s="7">
        <f t="shared" si="192"/>
        <v>10244</v>
      </c>
      <c r="CE171" s="7">
        <f t="shared" si="192"/>
        <v>10244</v>
      </c>
      <c r="CF171" s="7">
        <f t="shared" si="192"/>
        <v>10244</v>
      </c>
      <c r="CG171" s="7">
        <f t="shared" si="192"/>
        <v>10244</v>
      </c>
      <c r="CH171" s="7">
        <f t="shared" si="192"/>
        <v>10244</v>
      </c>
      <c r="CI171" s="7">
        <f t="shared" si="192"/>
        <v>10244</v>
      </c>
      <c r="CJ171" s="7">
        <f t="shared" si="192"/>
        <v>10244</v>
      </c>
      <c r="CK171" s="7">
        <f t="shared" si="192"/>
        <v>10244</v>
      </c>
      <c r="CL171" s="7">
        <f t="shared" si="192"/>
        <v>10244</v>
      </c>
      <c r="CM171" s="7">
        <f t="shared" si="192"/>
        <v>10244</v>
      </c>
      <c r="CN171" s="7">
        <f t="shared" si="192"/>
        <v>10244</v>
      </c>
      <c r="CO171" s="7">
        <f t="shared" si="192"/>
        <v>10244</v>
      </c>
      <c r="CP171" s="7">
        <f t="shared" si="192"/>
        <v>10244</v>
      </c>
      <c r="CQ171" s="7">
        <f t="shared" si="192"/>
        <v>10244</v>
      </c>
      <c r="CR171" s="7">
        <f t="shared" si="192"/>
        <v>10244</v>
      </c>
      <c r="CS171" s="7">
        <f t="shared" si="192"/>
        <v>10244</v>
      </c>
      <c r="CT171" s="7">
        <f t="shared" si="192"/>
        <v>10244</v>
      </c>
      <c r="CU171" s="7">
        <f t="shared" si="192"/>
        <v>10244</v>
      </c>
      <c r="CV171" s="7">
        <f t="shared" si="192"/>
        <v>10244</v>
      </c>
      <c r="CW171" s="7">
        <f t="shared" si="192"/>
        <v>10244</v>
      </c>
      <c r="CX171" s="7">
        <f t="shared" si="192"/>
        <v>10244</v>
      </c>
      <c r="CY171" s="7">
        <f t="shared" si="192"/>
        <v>10244</v>
      </c>
      <c r="CZ171" s="7">
        <f t="shared" si="192"/>
        <v>10244</v>
      </c>
      <c r="DA171" s="7">
        <f t="shared" si="192"/>
        <v>10244</v>
      </c>
      <c r="DB171" s="7">
        <f t="shared" si="192"/>
        <v>10244</v>
      </c>
      <c r="DC171" s="7">
        <f t="shared" si="192"/>
        <v>10244</v>
      </c>
      <c r="DD171" s="7">
        <f t="shared" si="192"/>
        <v>10244</v>
      </c>
      <c r="DE171" s="7">
        <f t="shared" si="192"/>
        <v>10244</v>
      </c>
      <c r="DF171" s="7">
        <f t="shared" si="192"/>
        <v>10244</v>
      </c>
      <c r="DG171" s="7">
        <f t="shared" si="192"/>
        <v>10244</v>
      </c>
      <c r="DH171" s="7">
        <f t="shared" si="192"/>
        <v>10244</v>
      </c>
      <c r="DI171" s="7">
        <f t="shared" si="192"/>
        <v>10244</v>
      </c>
      <c r="DJ171" s="7">
        <f t="shared" si="192"/>
        <v>10244</v>
      </c>
      <c r="DK171" s="7">
        <f t="shared" si="192"/>
        <v>10244</v>
      </c>
      <c r="DL171" s="7">
        <f t="shared" si="192"/>
        <v>10244</v>
      </c>
      <c r="DM171" s="7">
        <f t="shared" si="192"/>
        <v>10244</v>
      </c>
      <c r="DN171" s="7">
        <f t="shared" si="192"/>
        <v>10244</v>
      </c>
      <c r="DO171" s="7">
        <f t="shared" si="192"/>
        <v>10244</v>
      </c>
      <c r="DP171" s="7">
        <f t="shared" si="192"/>
        <v>10244</v>
      </c>
      <c r="DQ171" s="7">
        <f t="shared" si="192"/>
        <v>10244</v>
      </c>
      <c r="DR171" s="7">
        <f t="shared" si="192"/>
        <v>10244</v>
      </c>
      <c r="DS171" s="7">
        <f t="shared" si="192"/>
        <v>10244</v>
      </c>
      <c r="DT171" s="7">
        <f t="shared" si="192"/>
        <v>10244</v>
      </c>
      <c r="DU171" s="7">
        <f t="shared" si="192"/>
        <v>10244</v>
      </c>
      <c r="DV171" s="7">
        <f t="shared" si="192"/>
        <v>10244</v>
      </c>
      <c r="DW171" s="7">
        <f t="shared" si="192"/>
        <v>10244</v>
      </c>
      <c r="DX171" s="7">
        <f t="shared" si="192"/>
        <v>10244</v>
      </c>
      <c r="DY171" s="7">
        <f t="shared" si="192"/>
        <v>10244</v>
      </c>
      <c r="DZ171" s="7">
        <f t="shared" si="192"/>
        <v>10244</v>
      </c>
      <c r="EA171" s="7">
        <f t="shared" ref="EA171:FX171" si="193">EA40</f>
        <v>10244</v>
      </c>
      <c r="EB171" s="7">
        <f t="shared" si="193"/>
        <v>10244</v>
      </c>
      <c r="EC171" s="7">
        <f t="shared" si="193"/>
        <v>10244</v>
      </c>
      <c r="ED171" s="7">
        <f t="shared" si="193"/>
        <v>10244</v>
      </c>
      <c r="EE171" s="7">
        <f t="shared" si="193"/>
        <v>10244</v>
      </c>
      <c r="EF171" s="7">
        <f t="shared" si="193"/>
        <v>10244</v>
      </c>
      <c r="EG171" s="7">
        <f t="shared" si="193"/>
        <v>10244</v>
      </c>
      <c r="EH171" s="7">
        <f t="shared" si="193"/>
        <v>10244</v>
      </c>
      <c r="EI171" s="7">
        <f t="shared" si="193"/>
        <v>10244</v>
      </c>
      <c r="EJ171" s="7">
        <f t="shared" si="193"/>
        <v>10244</v>
      </c>
      <c r="EK171" s="7">
        <f t="shared" si="193"/>
        <v>10244</v>
      </c>
      <c r="EL171" s="7">
        <f t="shared" si="193"/>
        <v>10244</v>
      </c>
      <c r="EM171" s="7">
        <f t="shared" si="193"/>
        <v>10244</v>
      </c>
      <c r="EN171" s="7">
        <f t="shared" si="193"/>
        <v>10244</v>
      </c>
      <c r="EO171" s="7">
        <f t="shared" si="193"/>
        <v>10244</v>
      </c>
      <c r="EP171" s="7">
        <f t="shared" si="193"/>
        <v>10244</v>
      </c>
      <c r="EQ171" s="7">
        <f t="shared" si="193"/>
        <v>10244</v>
      </c>
      <c r="ER171" s="7">
        <f t="shared" si="193"/>
        <v>10244</v>
      </c>
      <c r="ES171" s="7">
        <f t="shared" si="193"/>
        <v>10244</v>
      </c>
      <c r="ET171" s="7">
        <f t="shared" si="193"/>
        <v>10244</v>
      </c>
      <c r="EU171" s="7">
        <f t="shared" si="193"/>
        <v>10244</v>
      </c>
      <c r="EV171" s="7">
        <f t="shared" si="193"/>
        <v>10244</v>
      </c>
      <c r="EW171" s="7">
        <f t="shared" si="193"/>
        <v>10244</v>
      </c>
      <c r="EX171" s="7">
        <f t="shared" si="193"/>
        <v>10244</v>
      </c>
      <c r="EY171" s="7">
        <f t="shared" si="193"/>
        <v>10244</v>
      </c>
      <c r="EZ171" s="7">
        <f t="shared" si="193"/>
        <v>10244</v>
      </c>
      <c r="FA171" s="7">
        <f t="shared" si="193"/>
        <v>10244</v>
      </c>
      <c r="FB171" s="7">
        <f t="shared" si="193"/>
        <v>10244</v>
      </c>
      <c r="FC171" s="7">
        <f t="shared" si="193"/>
        <v>10244</v>
      </c>
      <c r="FD171" s="7">
        <f t="shared" si="193"/>
        <v>10244</v>
      </c>
      <c r="FE171" s="7">
        <f t="shared" si="193"/>
        <v>10244</v>
      </c>
      <c r="FF171" s="7">
        <f t="shared" si="193"/>
        <v>10244</v>
      </c>
      <c r="FG171" s="7">
        <f t="shared" si="193"/>
        <v>10244</v>
      </c>
      <c r="FH171" s="7">
        <f t="shared" si="193"/>
        <v>10244</v>
      </c>
      <c r="FI171" s="7">
        <f t="shared" si="193"/>
        <v>10244</v>
      </c>
      <c r="FJ171" s="7">
        <f t="shared" si="193"/>
        <v>10244</v>
      </c>
      <c r="FK171" s="7">
        <f t="shared" si="193"/>
        <v>10244</v>
      </c>
      <c r="FL171" s="7">
        <f t="shared" si="193"/>
        <v>10244</v>
      </c>
      <c r="FM171" s="7">
        <f t="shared" si="193"/>
        <v>10244</v>
      </c>
      <c r="FN171" s="7">
        <f t="shared" si="193"/>
        <v>10244</v>
      </c>
      <c r="FO171" s="7">
        <f t="shared" si="193"/>
        <v>10244</v>
      </c>
      <c r="FP171" s="7">
        <f t="shared" si="193"/>
        <v>10244</v>
      </c>
      <c r="FQ171" s="7">
        <f t="shared" si="193"/>
        <v>10244</v>
      </c>
      <c r="FR171" s="7">
        <f t="shared" si="193"/>
        <v>10244</v>
      </c>
      <c r="FS171" s="7">
        <f t="shared" si="193"/>
        <v>10244</v>
      </c>
      <c r="FT171" s="7">
        <f t="shared" si="193"/>
        <v>10244</v>
      </c>
      <c r="FU171" s="7">
        <f t="shared" si="193"/>
        <v>10244</v>
      </c>
      <c r="FV171" s="7">
        <f t="shared" si="193"/>
        <v>10244</v>
      </c>
      <c r="FW171" s="7">
        <f t="shared" si="193"/>
        <v>10244</v>
      </c>
      <c r="FX171" s="7">
        <f t="shared" si="193"/>
        <v>10244</v>
      </c>
      <c r="FY171" s="7"/>
      <c r="FZ171" s="7">
        <f>AVERAGE(C171:FX171)</f>
        <v>10244</v>
      </c>
      <c r="GA171" s="7"/>
      <c r="GB171" s="18"/>
      <c r="GC171" s="18"/>
      <c r="GD171" s="18"/>
      <c r="GE171" s="18"/>
      <c r="GF171" s="18"/>
      <c r="GG171" s="7"/>
      <c r="GH171" s="7"/>
      <c r="GI171" s="7"/>
      <c r="GJ171" s="7"/>
      <c r="GK171" s="7"/>
      <c r="GL171" s="7"/>
      <c r="GM171" s="7"/>
    </row>
    <row r="172" spans="1:195" x14ac:dyDescent="0.35">
      <c r="A172" s="6" t="s">
        <v>688</v>
      </c>
      <c r="B172" s="7" t="s">
        <v>689</v>
      </c>
      <c r="C172" s="7">
        <f t="shared" ref="C172:BN172" si="194">ROUND(C171*C170,2)</f>
        <v>1557088</v>
      </c>
      <c r="D172" s="7">
        <f t="shared" si="194"/>
        <v>5111756</v>
      </c>
      <c r="E172" s="7">
        <f t="shared" si="194"/>
        <v>0</v>
      </c>
      <c r="F172" s="7">
        <f t="shared" si="194"/>
        <v>20805564</v>
      </c>
      <c r="G172" s="7">
        <f t="shared" si="194"/>
        <v>0</v>
      </c>
      <c r="H172" s="7">
        <f t="shared" si="194"/>
        <v>0</v>
      </c>
      <c r="I172" s="7">
        <f t="shared" si="194"/>
        <v>0</v>
      </c>
      <c r="J172" s="7">
        <f t="shared" si="194"/>
        <v>0</v>
      </c>
      <c r="K172" s="7">
        <f t="shared" si="194"/>
        <v>0</v>
      </c>
      <c r="L172" s="7">
        <f t="shared" si="194"/>
        <v>0</v>
      </c>
      <c r="M172" s="7">
        <f t="shared" si="194"/>
        <v>0</v>
      </c>
      <c r="N172" s="7">
        <f t="shared" si="194"/>
        <v>0</v>
      </c>
      <c r="O172" s="7">
        <f t="shared" si="194"/>
        <v>0</v>
      </c>
      <c r="P172" s="7">
        <f t="shared" si="194"/>
        <v>0</v>
      </c>
      <c r="Q172" s="7">
        <f t="shared" si="194"/>
        <v>0</v>
      </c>
      <c r="R172" s="7">
        <f t="shared" si="194"/>
        <v>61750832</v>
      </c>
      <c r="S172" s="7">
        <f t="shared" si="194"/>
        <v>143416</v>
      </c>
      <c r="T172" s="7">
        <f t="shared" si="194"/>
        <v>0</v>
      </c>
      <c r="U172" s="7">
        <f t="shared" si="194"/>
        <v>0</v>
      </c>
      <c r="V172" s="7">
        <f t="shared" si="194"/>
        <v>0</v>
      </c>
      <c r="W172" s="7">
        <f t="shared" si="194"/>
        <v>0</v>
      </c>
      <c r="X172" s="7">
        <f t="shared" si="194"/>
        <v>0</v>
      </c>
      <c r="Y172" s="7">
        <f t="shared" si="194"/>
        <v>4850534</v>
      </c>
      <c r="Z172" s="7">
        <f t="shared" si="194"/>
        <v>0</v>
      </c>
      <c r="AA172" s="7">
        <f t="shared" si="194"/>
        <v>3447106</v>
      </c>
      <c r="AB172" s="7">
        <f t="shared" si="194"/>
        <v>2294656</v>
      </c>
      <c r="AC172" s="7">
        <f t="shared" si="194"/>
        <v>0</v>
      </c>
      <c r="AD172" s="7">
        <f t="shared" si="194"/>
        <v>0</v>
      </c>
      <c r="AE172" s="7">
        <f t="shared" si="194"/>
        <v>0</v>
      </c>
      <c r="AF172" s="7">
        <f t="shared" si="194"/>
        <v>0</v>
      </c>
      <c r="AG172" s="7">
        <f t="shared" si="194"/>
        <v>0</v>
      </c>
      <c r="AH172" s="7">
        <f t="shared" si="194"/>
        <v>0</v>
      </c>
      <c r="AI172" s="7">
        <f t="shared" si="194"/>
        <v>0</v>
      </c>
      <c r="AJ172" s="7">
        <f t="shared" si="194"/>
        <v>0</v>
      </c>
      <c r="AK172" s="7">
        <f t="shared" si="194"/>
        <v>0</v>
      </c>
      <c r="AL172" s="7">
        <f t="shared" si="194"/>
        <v>0</v>
      </c>
      <c r="AM172" s="7">
        <f t="shared" si="194"/>
        <v>0</v>
      </c>
      <c r="AN172" s="7">
        <f t="shared" si="194"/>
        <v>0</v>
      </c>
      <c r="AO172" s="7">
        <f t="shared" si="194"/>
        <v>3795402</v>
      </c>
      <c r="AP172" s="7">
        <f t="shared" si="194"/>
        <v>6100302</v>
      </c>
      <c r="AQ172" s="7">
        <f t="shared" si="194"/>
        <v>0</v>
      </c>
      <c r="AR172" s="7">
        <f t="shared" si="194"/>
        <v>13347932</v>
      </c>
      <c r="AS172" s="7">
        <f t="shared" si="194"/>
        <v>0</v>
      </c>
      <c r="AT172" s="7">
        <f t="shared" si="194"/>
        <v>0</v>
      </c>
      <c r="AU172" s="7">
        <f t="shared" si="194"/>
        <v>0</v>
      </c>
      <c r="AV172" s="7">
        <f t="shared" si="194"/>
        <v>0</v>
      </c>
      <c r="AW172" s="7">
        <f t="shared" si="194"/>
        <v>0</v>
      </c>
      <c r="AX172" s="7">
        <f t="shared" si="194"/>
        <v>0</v>
      </c>
      <c r="AY172" s="7">
        <f t="shared" si="194"/>
        <v>0</v>
      </c>
      <c r="AZ172" s="7">
        <f t="shared" si="194"/>
        <v>1003912</v>
      </c>
      <c r="BA172" s="7">
        <f t="shared" si="194"/>
        <v>2458560</v>
      </c>
      <c r="BB172" s="7">
        <f t="shared" si="194"/>
        <v>0</v>
      </c>
      <c r="BC172" s="7">
        <f t="shared" si="194"/>
        <v>4865900</v>
      </c>
      <c r="BD172" s="7">
        <f t="shared" si="194"/>
        <v>0</v>
      </c>
      <c r="BE172" s="7">
        <f t="shared" si="194"/>
        <v>0</v>
      </c>
      <c r="BF172" s="7">
        <f t="shared" si="194"/>
        <v>12236458</v>
      </c>
      <c r="BG172" s="7">
        <f t="shared" si="194"/>
        <v>0</v>
      </c>
      <c r="BH172" s="7">
        <f t="shared" si="194"/>
        <v>286832</v>
      </c>
      <c r="BI172" s="7">
        <f t="shared" si="194"/>
        <v>0</v>
      </c>
      <c r="BJ172" s="7">
        <f t="shared" si="194"/>
        <v>0</v>
      </c>
      <c r="BK172" s="7">
        <f t="shared" si="194"/>
        <v>122876780</v>
      </c>
      <c r="BL172" s="7">
        <f t="shared" si="194"/>
        <v>0</v>
      </c>
      <c r="BM172" s="7">
        <f t="shared" si="194"/>
        <v>0</v>
      </c>
      <c r="BN172" s="7">
        <f t="shared" si="194"/>
        <v>0</v>
      </c>
      <c r="BO172" s="7">
        <f t="shared" ref="BO172:DZ172" si="195">ROUND(BO171*BO170,2)</f>
        <v>0</v>
      </c>
      <c r="BP172" s="7">
        <f t="shared" si="195"/>
        <v>0</v>
      </c>
      <c r="BQ172" s="7">
        <f t="shared" si="195"/>
        <v>0</v>
      </c>
      <c r="BR172" s="7">
        <f t="shared" si="195"/>
        <v>0</v>
      </c>
      <c r="BS172" s="7">
        <f t="shared" si="195"/>
        <v>0</v>
      </c>
      <c r="BT172" s="7">
        <f t="shared" si="195"/>
        <v>0</v>
      </c>
      <c r="BU172" s="7">
        <f t="shared" si="195"/>
        <v>0</v>
      </c>
      <c r="BV172" s="7">
        <f t="shared" si="195"/>
        <v>0</v>
      </c>
      <c r="BW172" s="7">
        <f t="shared" si="195"/>
        <v>0</v>
      </c>
      <c r="BX172" s="7">
        <f t="shared" si="195"/>
        <v>0</v>
      </c>
      <c r="BY172" s="7">
        <f t="shared" si="195"/>
        <v>0</v>
      </c>
      <c r="BZ172" s="7">
        <f t="shared" si="195"/>
        <v>0</v>
      </c>
      <c r="CA172" s="7">
        <f t="shared" si="195"/>
        <v>0</v>
      </c>
      <c r="CB172" s="7">
        <f t="shared" si="195"/>
        <v>8353982</v>
      </c>
      <c r="CC172" s="7">
        <f t="shared" si="195"/>
        <v>0</v>
      </c>
      <c r="CD172" s="7">
        <f t="shared" si="195"/>
        <v>0</v>
      </c>
      <c r="CE172" s="7">
        <f t="shared" si="195"/>
        <v>0</v>
      </c>
      <c r="CF172" s="7">
        <f t="shared" si="195"/>
        <v>0</v>
      </c>
      <c r="CG172" s="7">
        <f t="shared" si="195"/>
        <v>0</v>
      </c>
      <c r="CH172" s="7">
        <f t="shared" si="195"/>
        <v>0</v>
      </c>
      <c r="CI172" s="7">
        <f t="shared" si="195"/>
        <v>0</v>
      </c>
      <c r="CJ172" s="7">
        <f t="shared" si="195"/>
        <v>0</v>
      </c>
      <c r="CK172" s="7">
        <f t="shared" si="195"/>
        <v>240734</v>
      </c>
      <c r="CL172" s="7">
        <f t="shared" si="195"/>
        <v>56342</v>
      </c>
      <c r="CM172" s="7">
        <f t="shared" si="195"/>
        <v>20488</v>
      </c>
      <c r="CN172" s="7">
        <f t="shared" si="195"/>
        <v>6781528</v>
      </c>
      <c r="CO172" s="7">
        <f t="shared" si="195"/>
        <v>0</v>
      </c>
      <c r="CP172" s="7">
        <f t="shared" si="195"/>
        <v>0</v>
      </c>
      <c r="CQ172" s="7">
        <f t="shared" si="195"/>
        <v>0</v>
      </c>
      <c r="CR172" s="7">
        <f t="shared" si="195"/>
        <v>0</v>
      </c>
      <c r="CS172" s="7">
        <f t="shared" si="195"/>
        <v>0</v>
      </c>
      <c r="CT172" s="7">
        <f t="shared" si="195"/>
        <v>0</v>
      </c>
      <c r="CU172" s="7">
        <f t="shared" si="195"/>
        <v>4056624</v>
      </c>
      <c r="CV172" s="7">
        <f t="shared" si="195"/>
        <v>0</v>
      </c>
      <c r="CW172" s="7">
        <f t="shared" si="195"/>
        <v>0</v>
      </c>
      <c r="CX172" s="7">
        <f t="shared" si="195"/>
        <v>0</v>
      </c>
      <c r="CY172" s="7">
        <f t="shared" si="195"/>
        <v>0</v>
      </c>
      <c r="CZ172" s="7">
        <f t="shared" si="195"/>
        <v>0</v>
      </c>
      <c r="DA172" s="7">
        <f t="shared" si="195"/>
        <v>0</v>
      </c>
      <c r="DB172" s="7">
        <f t="shared" si="195"/>
        <v>0</v>
      </c>
      <c r="DC172" s="7">
        <f t="shared" si="195"/>
        <v>0</v>
      </c>
      <c r="DD172" s="7">
        <f t="shared" si="195"/>
        <v>0</v>
      </c>
      <c r="DE172" s="7">
        <f t="shared" si="195"/>
        <v>0</v>
      </c>
      <c r="DF172" s="7">
        <f t="shared" si="195"/>
        <v>0</v>
      </c>
      <c r="DG172" s="7">
        <f t="shared" si="195"/>
        <v>0</v>
      </c>
      <c r="DH172" s="7">
        <f t="shared" si="195"/>
        <v>0</v>
      </c>
      <c r="DI172" s="7">
        <f t="shared" si="195"/>
        <v>40976</v>
      </c>
      <c r="DJ172" s="7">
        <f t="shared" si="195"/>
        <v>10244</v>
      </c>
      <c r="DK172" s="7">
        <f t="shared" si="195"/>
        <v>10244</v>
      </c>
      <c r="DL172" s="7">
        <f t="shared" si="195"/>
        <v>0</v>
      </c>
      <c r="DM172" s="7">
        <f t="shared" si="195"/>
        <v>0</v>
      </c>
      <c r="DN172" s="7">
        <f t="shared" si="195"/>
        <v>0</v>
      </c>
      <c r="DO172" s="7">
        <f t="shared" si="195"/>
        <v>0</v>
      </c>
      <c r="DP172" s="7">
        <f t="shared" si="195"/>
        <v>0</v>
      </c>
      <c r="DQ172" s="7">
        <f t="shared" si="195"/>
        <v>0</v>
      </c>
      <c r="DR172" s="7">
        <f t="shared" si="195"/>
        <v>0</v>
      </c>
      <c r="DS172" s="7">
        <f t="shared" si="195"/>
        <v>0</v>
      </c>
      <c r="DT172" s="7">
        <f t="shared" si="195"/>
        <v>0</v>
      </c>
      <c r="DU172" s="7">
        <f t="shared" si="195"/>
        <v>0</v>
      </c>
      <c r="DV172" s="7">
        <f t="shared" si="195"/>
        <v>0</v>
      </c>
      <c r="DW172" s="7">
        <f t="shared" si="195"/>
        <v>0</v>
      </c>
      <c r="DX172" s="7">
        <f t="shared" si="195"/>
        <v>0</v>
      </c>
      <c r="DY172" s="7">
        <f t="shared" si="195"/>
        <v>0</v>
      </c>
      <c r="DZ172" s="7">
        <f t="shared" si="195"/>
        <v>0</v>
      </c>
      <c r="EA172" s="7">
        <f t="shared" ref="EA172:FX172" si="196">ROUND(EA171*EA170,2)</f>
        <v>0</v>
      </c>
      <c r="EB172" s="7">
        <f t="shared" si="196"/>
        <v>0</v>
      </c>
      <c r="EC172" s="7">
        <f t="shared" si="196"/>
        <v>0</v>
      </c>
      <c r="ED172" s="7">
        <f t="shared" si="196"/>
        <v>0</v>
      </c>
      <c r="EE172" s="7">
        <f t="shared" si="196"/>
        <v>0</v>
      </c>
      <c r="EF172" s="7">
        <f t="shared" si="196"/>
        <v>0</v>
      </c>
      <c r="EG172" s="7">
        <f t="shared" si="196"/>
        <v>0</v>
      </c>
      <c r="EH172" s="7">
        <f t="shared" si="196"/>
        <v>0</v>
      </c>
      <c r="EI172" s="7">
        <f t="shared" si="196"/>
        <v>0</v>
      </c>
      <c r="EJ172" s="7">
        <f t="shared" si="196"/>
        <v>2125630</v>
      </c>
      <c r="EK172" s="7">
        <f t="shared" si="196"/>
        <v>0</v>
      </c>
      <c r="EL172" s="7">
        <f t="shared" si="196"/>
        <v>0</v>
      </c>
      <c r="EM172" s="7">
        <f t="shared" si="196"/>
        <v>0</v>
      </c>
      <c r="EN172" s="7">
        <f t="shared" si="196"/>
        <v>440492</v>
      </c>
      <c r="EO172" s="7">
        <f t="shared" si="196"/>
        <v>0</v>
      </c>
      <c r="EP172" s="7">
        <f t="shared" si="196"/>
        <v>0</v>
      </c>
      <c r="EQ172" s="7">
        <f t="shared" si="196"/>
        <v>0</v>
      </c>
      <c r="ER172" s="7">
        <f t="shared" si="196"/>
        <v>0</v>
      </c>
      <c r="ES172" s="7">
        <f t="shared" si="196"/>
        <v>0</v>
      </c>
      <c r="ET172" s="7">
        <f t="shared" si="196"/>
        <v>0</v>
      </c>
      <c r="EU172" s="7">
        <f t="shared" si="196"/>
        <v>0</v>
      </c>
      <c r="EV172" s="7">
        <f t="shared" si="196"/>
        <v>0</v>
      </c>
      <c r="EW172" s="7">
        <f t="shared" si="196"/>
        <v>0</v>
      </c>
      <c r="EX172" s="7">
        <f t="shared" si="196"/>
        <v>0</v>
      </c>
      <c r="EY172" s="7">
        <f t="shared" si="196"/>
        <v>4609800</v>
      </c>
      <c r="EZ172" s="7">
        <f t="shared" si="196"/>
        <v>0</v>
      </c>
      <c r="FA172" s="7">
        <f t="shared" si="196"/>
        <v>0</v>
      </c>
      <c r="FB172" s="7">
        <f t="shared" si="196"/>
        <v>0</v>
      </c>
      <c r="FC172" s="7">
        <f t="shared" si="196"/>
        <v>0</v>
      </c>
      <c r="FD172" s="7">
        <f t="shared" si="196"/>
        <v>0</v>
      </c>
      <c r="FE172" s="7">
        <f t="shared" si="196"/>
        <v>0</v>
      </c>
      <c r="FF172" s="7">
        <f t="shared" si="196"/>
        <v>0</v>
      </c>
      <c r="FG172" s="7">
        <f t="shared" si="196"/>
        <v>0</v>
      </c>
      <c r="FH172" s="7">
        <f t="shared" si="196"/>
        <v>0</v>
      </c>
      <c r="FI172" s="7">
        <f t="shared" si="196"/>
        <v>0</v>
      </c>
      <c r="FJ172" s="7">
        <f t="shared" si="196"/>
        <v>0</v>
      </c>
      <c r="FK172" s="7">
        <f t="shared" si="196"/>
        <v>0</v>
      </c>
      <c r="FL172" s="7">
        <f t="shared" si="196"/>
        <v>0</v>
      </c>
      <c r="FM172" s="7">
        <f t="shared" si="196"/>
        <v>0</v>
      </c>
      <c r="FN172" s="7">
        <f t="shared" si="196"/>
        <v>2607098</v>
      </c>
      <c r="FO172" s="7">
        <f t="shared" si="196"/>
        <v>0</v>
      </c>
      <c r="FP172" s="7">
        <f t="shared" si="196"/>
        <v>0</v>
      </c>
      <c r="FQ172" s="7">
        <f t="shared" si="196"/>
        <v>0</v>
      </c>
      <c r="FR172" s="7">
        <f t="shared" si="196"/>
        <v>0</v>
      </c>
      <c r="FS172" s="7">
        <f t="shared" si="196"/>
        <v>0</v>
      </c>
      <c r="FT172" s="7">
        <f t="shared" si="196"/>
        <v>0</v>
      </c>
      <c r="FU172" s="7">
        <f t="shared" si="196"/>
        <v>0</v>
      </c>
      <c r="FV172" s="7">
        <f t="shared" si="196"/>
        <v>0</v>
      </c>
      <c r="FW172" s="7">
        <f t="shared" si="196"/>
        <v>0</v>
      </c>
      <c r="FX172" s="7">
        <f t="shared" si="196"/>
        <v>0</v>
      </c>
      <c r="FY172" s="20"/>
      <c r="FZ172" s="7">
        <f>SUM(C172:FX172)</f>
        <v>296287212</v>
      </c>
      <c r="GA172" s="7"/>
      <c r="GB172" s="11"/>
      <c r="GC172" s="11"/>
      <c r="GD172" s="11"/>
      <c r="GE172" s="11"/>
      <c r="GF172" s="11"/>
      <c r="GG172" s="7"/>
      <c r="GH172" s="7"/>
      <c r="GI172" s="7"/>
      <c r="GJ172" s="7"/>
      <c r="GK172" s="7"/>
      <c r="GL172" s="7"/>
      <c r="GM172" s="7"/>
    </row>
    <row r="173" spans="1:195" x14ac:dyDescent="0.35">
      <c r="A173" s="6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</row>
    <row r="174" spans="1:195" x14ac:dyDescent="0.35">
      <c r="A174" s="6" t="s">
        <v>690</v>
      </c>
      <c r="B174" s="7" t="s">
        <v>691</v>
      </c>
      <c r="C174" s="7">
        <f>C13+C14</f>
        <v>4</v>
      </c>
      <c r="D174" s="7">
        <f t="shared" ref="D174:BO174" si="197">D13+D14</f>
        <v>88</v>
      </c>
      <c r="E174" s="7">
        <f t="shared" si="197"/>
        <v>11</v>
      </c>
      <c r="F174" s="7">
        <f t="shared" si="197"/>
        <v>16</v>
      </c>
      <c r="G174" s="7">
        <f t="shared" si="197"/>
        <v>1</v>
      </c>
      <c r="H174" s="7">
        <f t="shared" si="197"/>
        <v>1</v>
      </c>
      <c r="I174" s="7">
        <f t="shared" si="197"/>
        <v>15</v>
      </c>
      <c r="J174" s="7">
        <f t="shared" si="197"/>
        <v>0</v>
      </c>
      <c r="K174" s="7">
        <f t="shared" si="197"/>
        <v>0</v>
      </c>
      <c r="L174" s="7">
        <f t="shared" si="197"/>
        <v>23</v>
      </c>
      <c r="M174" s="7">
        <f t="shared" si="197"/>
        <v>14</v>
      </c>
      <c r="N174" s="7">
        <f t="shared" si="197"/>
        <v>183.5</v>
      </c>
      <c r="O174" s="7">
        <f t="shared" si="197"/>
        <v>106</v>
      </c>
      <c r="P174" s="7">
        <f t="shared" si="197"/>
        <v>0</v>
      </c>
      <c r="Q174" s="7">
        <f t="shared" si="197"/>
        <v>219.5</v>
      </c>
      <c r="R174" s="7">
        <f t="shared" si="197"/>
        <v>1</v>
      </c>
      <c r="S174" s="7">
        <f t="shared" si="197"/>
        <v>0</v>
      </c>
      <c r="T174" s="7">
        <f t="shared" si="197"/>
        <v>0</v>
      </c>
      <c r="U174" s="7">
        <f t="shared" si="197"/>
        <v>0</v>
      </c>
      <c r="V174" s="7">
        <f t="shared" si="197"/>
        <v>0</v>
      </c>
      <c r="W174" s="7">
        <f t="shared" si="197"/>
        <v>1</v>
      </c>
      <c r="X174" s="7">
        <f t="shared" si="197"/>
        <v>0</v>
      </c>
      <c r="Y174" s="7">
        <f t="shared" si="197"/>
        <v>0</v>
      </c>
      <c r="Z174" s="7">
        <f t="shared" si="197"/>
        <v>0</v>
      </c>
      <c r="AA174" s="7">
        <f t="shared" si="197"/>
        <v>80</v>
      </c>
      <c r="AB174" s="7">
        <f t="shared" si="197"/>
        <v>48.5</v>
      </c>
      <c r="AC174" s="7">
        <f t="shared" si="197"/>
        <v>0</v>
      </c>
      <c r="AD174" s="7">
        <f t="shared" si="197"/>
        <v>6.5</v>
      </c>
      <c r="AE174" s="7">
        <f t="shared" si="197"/>
        <v>0</v>
      </c>
      <c r="AF174" s="7">
        <f t="shared" si="197"/>
        <v>0</v>
      </c>
      <c r="AG174" s="7">
        <f t="shared" si="197"/>
        <v>0</v>
      </c>
      <c r="AH174" s="7">
        <f t="shared" si="197"/>
        <v>0</v>
      </c>
      <c r="AI174" s="7">
        <f t="shared" si="197"/>
        <v>0</v>
      </c>
      <c r="AJ174" s="7">
        <f t="shared" si="197"/>
        <v>0</v>
      </c>
      <c r="AK174" s="7">
        <f t="shared" si="197"/>
        <v>0</v>
      </c>
      <c r="AL174" s="7">
        <f t="shared" si="197"/>
        <v>0</v>
      </c>
      <c r="AM174" s="7">
        <f t="shared" si="197"/>
        <v>0</v>
      </c>
      <c r="AN174" s="7">
        <f t="shared" si="197"/>
        <v>1</v>
      </c>
      <c r="AO174" s="7">
        <f t="shared" si="197"/>
        <v>0</v>
      </c>
      <c r="AP174" s="7">
        <f t="shared" si="197"/>
        <v>206.5</v>
      </c>
      <c r="AQ174" s="7">
        <f t="shared" si="197"/>
        <v>0.5</v>
      </c>
      <c r="AR174" s="7">
        <f t="shared" si="197"/>
        <v>165</v>
      </c>
      <c r="AS174" s="7">
        <f t="shared" si="197"/>
        <v>17</v>
      </c>
      <c r="AT174" s="7">
        <f t="shared" si="197"/>
        <v>4</v>
      </c>
      <c r="AU174" s="7">
        <f t="shared" si="197"/>
        <v>0</v>
      </c>
      <c r="AV174" s="7">
        <f t="shared" si="197"/>
        <v>0</v>
      </c>
      <c r="AW174" s="7">
        <f t="shared" si="197"/>
        <v>2</v>
      </c>
      <c r="AX174" s="7">
        <f t="shared" si="197"/>
        <v>0</v>
      </c>
      <c r="AY174" s="7">
        <f t="shared" si="197"/>
        <v>0</v>
      </c>
      <c r="AZ174" s="7">
        <f t="shared" si="197"/>
        <v>1</v>
      </c>
      <c r="BA174" s="7">
        <f t="shared" si="197"/>
        <v>0.5</v>
      </c>
      <c r="BB174" s="7">
        <f t="shared" si="197"/>
        <v>10</v>
      </c>
      <c r="BC174" s="7">
        <f t="shared" si="197"/>
        <v>45</v>
      </c>
      <c r="BD174" s="7">
        <f t="shared" si="197"/>
        <v>4</v>
      </c>
      <c r="BE174" s="7">
        <f t="shared" si="197"/>
        <v>0</v>
      </c>
      <c r="BF174" s="7">
        <f t="shared" si="197"/>
        <v>33.5</v>
      </c>
      <c r="BG174" s="7">
        <f t="shared" si="197"/>
        <v>0</v>
      </c>
      <c r="BH174" s="7">
        <f t="shared" si="197"/>
        <v>12</v>
      </c>
      <c r="BI174" s="7">
        <f t="shared" si="197"/>
        <v>0</v>
      </c>
      <c r="BJ174" s="7">
        <f t="shared" si="197"/>
        <v>17.5</v>
      </c>
      <c r="BK174" s="7">
        <f t="shared" si="197"/>
        <v>109</v>
      </c>
      <c r="BL174" s="7">
        <f t="shared" si="197"/>
        <v>4.5</v>
      </c>
      <c r="BM174" s="7">
        <f t="shared" si="197"/>
        <v>18.5</v>
      </c>
      <c r="BN174" s="7">
        <f t="shared" si="197"/>
        <v>48.5</v>
      </c>
      <c r="BO174" s="7">
        <f t="shared" si="197"/>
        <v>3</v>
      </c>
      <c r="BP174" s="7">
        <f t="shared" ref="BP174:EA174" si="198">BP13+BP14</f>
        <v>0</v>
      </c>
      <c r="BQ174" s="7">
        <f t="shared" si="198"/>
        <v>3</v>
      </c>
      <c r="BR174" s="7">
        <f t="shared" si="198"/>
        <v>0</v>
      </c>
      <c r="BS174" s="7">
        <f t="shared" si="198"/>
        <v>0</v>
      </c>
      <c r="BT174" s="7">
        <f t="shared" si="198"/>
        <v>0</v>
      </c>
      <c r="BU174" s="7">
        <f t="shared" si="198"/>
        <v>0</v>
      </c>
      <c r="BV174" s="7">
        <f t="shared" si="198"/>
        <v>0</v>
      </c>
      <c r="BW174" s="7">
        <f t="shared" si="198"/>
        <v>0</v>
      </c>
      <c r="BX174" s="7">
        <f t="shared" si="198"/>
        <v>0</v>
      </c>
      <c r="BY174" s="7">
        <f t="shared" si="198"/>
        <v>3</v>
      </c>
      <c r="BZ174" s="7">
        <f t="shared" si="198"/>
        <v>0</v>
      </c>
      <c r="CA174" s="7">
        <f t="shared" si="198"/>
        <v>0</v>
      </c>
      <c r="CB174" s="7">
        <f t="shared" si="198"/>
        <v>247</v>
      </c>
      <c r="CC174" s="7">
        <f t="shared" si="198"/>
        <v>0</v>
      </c>
      <c r="CD174" s="7">
        <f t="shared" si="198"/>
        <v>0</v>
      </c>
      <c r="CE174" s="7">
        <f t="shared" si="198"/>
        <v>0</v>
      </c>
      <c r="CF174" s="7">
        <f t="shared" si="198"/>
        <v>0</v>
      </c>
      <c r="CG174" s="7">
        <f t="shared" si="198"/>
        <v>0</v>
      </c>
      <c r="CH174" s="7">
        <f t="shared" si="198"/>
        <v>0</v>
      </c>
      <c r="CI174" s="7">
        <f t="shared" si="198"/>
        <v>0</v>
      </c>
      <c r="CJ174" s="7">
        <f t="shared" si="198"/>
        <v>1</v>
      </c>
      <c r="CK174" s="7">
        <f t="shared" si="198"/>
        <v>0</v>
      </c>
      <c r="CL174" s="7">
        <f t="shared" si="198"/>
        <v>4</v>
      </c>
      <c r="CM174" s="7">
        <f t="shared" si="198"/>
        <v>0</v>
      </c>
      <c r="CN174" s="7">
        <f t="shared" si="198"/>
        <v>253</v>
      </c>
      <c r="CO174" s="7">
        <f t="shared" si="198"/>
        <v>72.5</v>
      </c>
      <c r="CP174" s="7">
        <f t="shared" si="198"/>
        <v>5</v>
      </c>
      <c r="CQ174" s="7">
        <f t="shared" si="198"/>
        <v>0</v>
      </c>
      <c r="CR174" s="7">
        <f t="shared" si="198"/>
        <v>0</v>
      </c>
      <c r="CS174" s="7">
        <f t="shared" si="198"/>
        <v>0</v>
      </c>
      <c r="CT174" s="7">
        <f t="shared" si="198"/>
        <v>0</v>
      </c>
      <c r="CU174" s="7">
        <f t="shared" si="198"/>
        <v>2</v>
      </c>
      <c r="CV174" s="7">
        <f t="shared" si="198"/>
        <v>0</v>
      </c>
      <c r="CW174" s="7">
        <f t="shared" si="198"/>
        <v>0</v>
      </c>
      <c r="CX174" s="7">
        <f t="shared" si="198"/>
        <v>0</v>
      </c>
      <c r="CY174" s="7">
        <f t="shared" si="198"/>
        <v>0</v>
      </c>
      <c r="CZ174" s="7">
        <f t="shared" si="198"/>
        <v>0</v>
      </c>
      <c r="DA174" s="7">
        <f t="shared" si="198"/>
        <v>0</v>
      </c>
      <c r="DB174" s="7">
        <f t="shared" si="198"/>
        <v>0</v>
      </c>
      <c r="DC174" s="7">
        <f t="shared" si="198"/>
        <v>0</v>
      </c>
      <c r="DD174" s="7">
        <f t="shared" si="198"/>
        <v>0</v>
      </c>
      <c r="DE174" s="7">
        <f t="shared" si="198"/>
        <v>0</v>
      </c>
      <c r="DF174" s="7">
        <f t="shared" si="198"/>
        <v>48.5</v>
      </c>
      <c r="DG174" s="7">
        <f t="shared" si="198"/>
        <v>0</v>
      </c>
      <c r="DH174" s="7">
        <f t="shared" si="198"/>
        <v>0</v>
      </c>
      <c r="DI174" s="7">
        <f t="shared" si="198"/>
        <v>0</v>
      </c>
      <c r="DJ174" s="7">
        <f t="shared" si="198"/>
        <v>0</v>
      </c>
      <c r="DK174" s="7">
        <f t="shared" si="198"/>
        <v>0</v>
      </c>
      <c r="DL174" s="7">
        <f t="shared" si="198"/>
        <v>0</v>
      </c>
      <c r="DM174" s="7">
        <f t="shared" si="198"/>
        <v>0</v>
      </c>
      <c r="DN174" s="7">
        <f t="shared" si="198"/>
        <v>1.5</v>
      </c>
      <c r="DO174" s="7">
        <f t="shared" si="198"/>
        <v>1</v>
      </c>
      <c r="DP174" s="7">
        <f t="shared" si="198"/>
        <v>0</v>
      </c>
      <c r="DQ174" s="7">
        <f t="shared" si="198"/>
        <v>1</v>
      </c>
      <c r="DR174" s="7">
        <f t="shared" si="198"/>
        <v>0</v>
      </c>
      <c r="DS174" s="7">
        <f t="shared" si="198"/>
        <v>0</v>
      </c>
      <c r="DT174" s="7">
        <f t="shared" si="198"/>
        <v>0</v>
      </c>
      <c r="DU174" s="7">
        <f t="shared" si="198"/>
        <v>0</v>
      </c>
      <c r="DV174" s="7">
        <f t="shared" si="198"/>
        <v>0</v>
      </c>
      <c r="DW174" s="7">
        <f t="shared" si="198"/>
        <v>0</v>
      </c>
      <c r="DX174" s="7">
        <f t="shared" si="198"/>
        <v>0</v>
      </c>
      <c r="DY174" s="7">
        <f t="shared" si="198"/>
        <v>0</v>
      </c>
      <c r="DZ174" s="7">
        <f t="shared" si="198"/>
        <v>1</v>
      </c>
      <c r="EA174" s="7">
        <f t="shared" si="198"/>
        <v>0</v>
      </c>
      <c r="EB174" s="7">
        <f t="shared" ref="EB174:FX174" si="199">EB13+EB14</f>
        <v>0</v>
      </c>
      <c r="EC174" s="7">
        <f t="shared" si="199"/>
        <v>0</v>
      </c>
      <c r="ED174" s="7">
        <f t="shared" si="199"/>
        <v>0</v>
      </c>
      <c r="EE174" s="7">
        <f t="shared" si="199"/>
        <v>0</v>
      </c>
      <c r="EF174" s="7">
        <f t="shared" si="199"/>
        <v>2</v>
      </c>
      <c r="EG174" s="7">
        <f t="shared" si="199"/>
        <v>0</v>
      </c>
      <c r="EH174" s="7">
        <f t="shared" si="199"/>
        <v>0</v>
      </c>
      <c r="EI174" s="7">
        <f t="shared" si="199"/>
        <v>26.5</v>
      </c>
      <c r="EJ174" s="7">
        <f t="shared" si="199"/>
        <v>29</v>
      </c>
      <c r="EK174" s="7">
        <f t="shared" si="199"/>
        <v>0</v>
      </c>
      <c r="EL174" s="7">
        <f t="shared" si="199"/>
        <v>0</v>
      </c>
      <c r="EM174" s="7">
        <f t="shared" si="199"/>
        <v>0</v>
      </c>
      <c r="EN174" s="7">
        <f t="shared" si="199"/>
        <v>0</v>
      </c>
      <c r="EO174" s="7">
        <f t="shared" si="199"/>
        <v>0</v>
      </c>
      <c r="EP174" s="7">
        <f t="shared" si="199"/>
        <v>0</v>
      </c>
      <c r="EQ174" s="7">
        <f t="shared" si="199"/>
        <v>2</v>
      </c>
      <c r="ER174" s="7">
        <f t="shared" si="199"/>
        <v>2</v>
      </c>
      <c r="ES174" s="7">
        <f t="shared" si="199"/>
        <v>0</v>
      </c>
      <c r="ET174" s="7">
        <f t="shared" si="199"/>
        <v>0</v>
      </c>
      <c r="EU174" s="7">
        <f t="shared" si="199"/>
        <v>0</v>
      </c>
      <c r="EV174" s="7">
        <f t="shared" si="199"/>
        <v>0</v>
      </c>
      <c r="EW174" s="7">
        <f t="shared" si="199"/>
        <v>0</v>
      </c>
      <c r="EX174" s="7">
        <f t="shared" si="199"/>
        <v>0</v>
      </c>
      <c r="EY174" s="7">
        <f t="shared" si="199"/>
        <v>0</v>
      </c>
      <c r="EZ174" s="7">
        <f t="shared" si="199"/>
        <v>0</v>
      </c>
      <c r="FA174" s="7">
        <f t="shared" si="199"/>
        <v>12</v>
      </c>
      <c r="FB174" s="7">
        <f t="shared" si="199"/>
        <v>0</v>
      </c>
      <c r="FC174" s="7">
        <f t="shared" si="199"/>
        <v>4</v>
      </c>
      <c r="FD174" s="7">
        <f t="shared" si="199"/>
        <v>0</v>
      </c>
      <c r="FE174" s="7">
        <f t="shared" si="199"/>
        <v>0</v>
      </c>
      <c r="FF174" s="7">
        <f t="shared" si="199"/>
        <v>0</v>
      </c>
      <c r="FG174" s="7">
        <f t="shared" si="199"/>
        <v>0</v>
      </c>
      <c r="FH174" s="7">
        <f t="shared" si="199"/>
        <v>0</v>
      </c>
      <c r="FI174" s="7">
        <f t="shared" si="199"/>
        <v>0</v>
      </c>
      <c r="FJ174" s="7">
        <f t="shared" si="199"/>
        <v>0</v>
      </c>
      <c r="FK174" s="7">
        <f t="shared" si="199"/>
        <v>0</v>
      </c>
      <c r="FL174" s="7">
        <f t="shared" si="199"/>
        <v>0</v>
      </c>
      <c r="FM174" s="7">
        <f t="shared" si="199"/>
        <v>0</v>
      </c>
      <c r="FN174" s="7">
        <f t="shared" si="199"/>
        <v>28.5</v>
      </c>
      <c r="FO174" s="7">
        <f t="shared" si="199"/>
        <v>2</v>
      </c>
      <c r="FP174" s="7">
        <f t="shared" si="199"/>
        <v>0</v>
      </c>
      <c r="FQ174" s="7">
        <f t="shared" si="199"/>
        <v>0</v>
      </c>
      <c r="FR174" s="7">
        <f t="shared" si="199"/>
        <v>0</v>
      </c>
      <c r="FS174" s="7">
        <f t="shared" si="199"/>
        <v>0</v>
      </c>
      <c r="FT174" s="7">
        <f t="shared" si="199"/>
        <v>0</v>
      </c>
      <c r="FU174" s="7">
        <f t="shared" si="199"/>
        <v>0</v>
      </c>
      <c r="FV174" s="7">
        <f t="shared" si="199"/>
        <v>1</v>
      </c>
      <c r="FW174" s="7">
        <f t="shared" si="199"/>
        <v>2</v>
      </c>
      <c r="FX174" s="7">
        <f t="shared" si="199"/>
        <v>0</v>
      </c>
      <c r="FY174" s="7"/>
      <c r="FZ174" s="7">
        <f>SUM(C174:FX174)</f>
        <v>2276.5</v>
      </c>
      <c r="GA174" s="43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35">
      <c r="A175" s="6" t="s">
        <v>692</v>
      </c>
      <c r="B175" s="7" t="s">
        <v>693</v>
      </c>
      <c r="C175" s="7">
        <f t="shared" ref="C175:BN175" si="200">C174*C171</f>
        <v>40976</v>
      </c>
      <c r="D175" s="7">
        <f t="shared" si="200"/>
        <v>901472</v>
      </c>
      <c r="E175" s="7">
        <f t="shared" si="200"/>
        <v>112684</v>
      </c>
      <c r="F175" s="7">
        <f t="shared" si="200"/>
        <v>163904</v>
      </c>
      <c r="G175" s="7">
        <f t="shared" si="200"/>
        <v>10244</v>
      </c>
      <c r="H175" s="7">
        <f t="shared" si="200"/>
        <v>10244</v>
      </c>
      <c r="I175" s="7">
        <f t="shared" si="200"/>
        <v>153660</v>
      </c>
      <c r="J175" s="7">
        <f t="shared" si="200"/>
        <v>0</v>
      </c>
      <c r="K175" s="7">
        <f t="shared" si="200"/>
        <v>0</v>
      </c>
      <c r="L175" s="7">
        <f t="shared" si="200"/>
        <v>235612</v>
      </c>
      <c r="M175" s="7">
        <f t="shared" si="200"/>
        <v>143416</v>
      </c>
      <c r="N175" s="7">
        <f t="shared" si="200"/>
        <v>1879774</v>
      </c>
      <c r="O175" s="7">
        <f t="shared" si="200"/>
        <v>1085864</v>
      </c>
      <c r="P175" s="7">
        <f t="shared" si="200"/>
        <v>0</v>
      </c>
      <c r="Q175" s="7">
        <f t="shared" si="200"/>
        <v>2248558</v>
      </c>
      <c r="R175" s="7">
        <f t="shared" si="200"/>
        <v>10244</v>
      </c>
      <c r="S175" s="7">
        <f t="shared" si="200"/>
        <v>0</v>
      </c>
      <c r="T175" s="7">
        <f t="shared" si="200"/>
        <v>0</v>
      </c>
      <c r="U175" s="7">
        <f t="shared" si="200"/>
        <v>0</v>
      </c>
      <c r="V175" s="7">
        <f t="shared" si="200"/>
        <v>0</v>
      </c>
      <c r="W175" s="7">
        <f t="shared" si="200"/>
        <v>10244</v>
      </c>
      <c r="X175" s="7">
        <f t="shared" si="200"/>
        <v>0</v>
      </c>
      <c r="Y175" s="7">
        <f t="shared" si="200"/>
        <v>0</v>
      </c>
      <c r="Z175" s="7">
        <f t="shared" si="200"/>
        <v>0</v>
      </c>
      <c r="AA175" s="7">
        <f t="shared" si="200"/>
        <v>819520</v>
      </c>
      <c r="AB175" s="7">
        <f t="shared" si="200"/>
        <v>496834</v>
      </c>
      <c r="AC175" s="7">
        <f t="shared" si="200"/>
        <v>0</v>
      </c>
      <c r="AD175" s="7">
        <f t="shared" si="200"/>
        <v>66586</v>
      </c>
      <c r="AE175" s="7">
        <f t="shared" si="200"/>
        <v>0</v>
      </c>
      <c r="AF175" s="7">
        <f t="shared" si="200"/>
        <v>0</v>
      </c>
      <c r="AG175" s="7">
        <f t="shared" si="200"/>
        <v>0</v>
      </c>
      <c r="AH175" s="7">
        <f t="shared" si="200"/>
        <v>0</v>
      </c>
      <c r="AI175" s="7">
        <f t="shared" si="200"/>
        <v>0</v>
      </c>
      <c r="AJ175" s="7">
        <f t="shared" si="200"/>
        <v>0</v>
      </c>
      <c r="AK175" s="7">
        <f t="shared" si="200"/>
        <v>0</v>
      </c>
      <c r="AL175" s="7">
        <f t="shared" si="200"/>
        <v>0</v>
      </c>
      <c r="AM175" s="7">
        <f t="shared" si="200"/>
        <v>0</v>
      </c>
      <c r="AN175" s="7">
        <f t="shared" si="200"/>
        <v>10244</v>
      </c>
      <c r="AO175" s="7">
        <f t="shared" si="200"/>
        <v>0</v>
      </c>
      <c r="AP175" s="7">
        <f t="shared" si="200"/>
        <v>2115386</v>
      </c>
      <c r="AQ175" s="7">
        <f t="shared" si="200"/>
        <v>5122</v>
      </c>
      <c r="AR175" s="7">
        <f t="shared" si="200"/>
        <v>1690260</v>
      </c>
      <c r="AS175" s="7">
        <f t="shared" si="200"/>
        <v>174148</v>
      </c>
      <c r="AT175" s="7">
        <f t="shared" si="200"/>
        <v>40976</v>
      </c>
      <c r="AU175" s="7">
        <f t="shared" si="200"/>
        <v>0</v>
      </c>
      <c r="AV175" s="7">
        <f t="shared" si="200"/>
        <v>0</v>
      </c>
      <c r="AW175" s="7">
        <f t="shared" si="200"/>
        <v>20488</v>
      </c>
      <c r="AX175" s="7">
        <f t="shared" si="200"/>
        <v>0</v>
      </c>
      <c r="AY175" s="7">
        <f t="shared" si="200"/>
        <v>0</v>
      </c>
      <c r="AZ175" s="7">
        <f t="shared" si="200"/>
        <v>10244</v>
      </c>
      <c r="BA175" s="7">
        <f t="shared" si="200"/>
        <v>5122</v>
      </c>
      <c r="BB175" s="7">
        <f t="shared" si="200"/>
        <v>102440</v>
      </c>
      <c r="BC175" s="7">
        <f t="shared" si="200"/>
        <v>460980</v>
      </c>
      <c r="BD175" s="7">
        <f t="shared" si="200"/>
        <v>40976</v>
      </c>
      <c r="BE175" s="7">
        <f t="shared" si="200"/>
        <v>0</v>
      </c>
      <c r="BF175" s="7">
        <f t="shared" si="200"/>
        <v>343174</v>
      </c>
      <c r="BG175" s="7">
        <f t="shared" si="200"/>
        <v>0</v>
      </c>
      <c r="BH175" s="7">
        <f t="shared" si="200"/>
        <v>122928</v>
      </c>
      <c r="BI175" s="7">
        <f t="shared" si="200"/>
        <v>0</v>
      </c>
      <c r="BJ175" s="7">
        <f t="shared" si="200"/>
        <v>179270</v>
      </c>
      <c r="BK175" s="7">
        <f t="shared" si="200"/>
        <v>1116596</v>
      </c>
      <c r="BL175" s="7">
        <f t="shared" si="200"/>
        <v>46098</v>
      </c>
      <c r="BM175" s="7">
        <f t="shared" si="200"/>
        <v>189514</v>
      </c>
      <c r="BN175" s="7">
        <f t="shared" si="200"/>
        <v>496834</v>
      </c>
      <c r="BO175" s="7">
        <f t="shared" ref="BO175:DZ175" si="201">BO174*BO171</f>
        <v>30732</v>
      </c>
      <c r="BP175" s="7">
        <f t="shared" si="201"/>
        <v>0</v>
      </c>
      <c r="BQ175" s="7">
        <f t="shared" si="201"/>
        <v>30732</v>
      </c>
      <c r="BR175" s="7">
        <f t="shared" si="201"/>
        <v>0</v>
      </c>
      <c r="BS175" s="7">
        <f t="shared" si="201"/>
        <v>0</v>
      </c>
      <c r="BT175" s="7">
        <f t="shared" si="201"/>
        <v>0</v>
      </c>
      <c r="BU175" s="7">
        <f t="shared" si="201"/>
        <v>0</v>
      </c>
      <c r="BV175" s="7">
        <f t="shared" si="201"/>
        <v>0</v>
      </c>
      <c r="BW175" s="7">
        <f t="shared" si="201"/>
        <v>0</v>
      </c>
      <c r="BX175" s="7">
        <f t="shared" si="201"/>
        <v>0</v>
      </c>
      <c r="BY175" s="7">
        <f t="shared" si="201"/>
        <v>30732</v>
      </c>
      <c r="BZ175" s="7">
        <f t="shared" si="201"/>
        <v>0</v>
      </c>
      <c r="CA175" s="7">
        <f t="shared" si="201"/>
        <v>0</v>
      </c>
      <c r="CB175" s="7">
        <f t="shared" si="201"/>
        <v>2530268</v>
      </c>
      <c r="CC175" s="7">
        <f t="shared" si="201"/>
        <v>0</v>
      </c>
      <c r="CD175" s="7">
        <f t="shared" si="201"/>
        <v>0</v>
      </c>
      <c r="CE175" s="7">
        <f t="shared" si="201"/>
        <v>0</v>
      </c>
      <c r="CF175" s="7">
        <f t="shared" si="201"/>
        <v>0</v>
      </c>
      <c r="CG175" s="7">
        <f t="shared" si="201"/>
        <v>0</v>
      </c>
      <c r="CH175" s="7">
        <f t="shared" si="201"/>
        <v>0</v>
      </c>
      <c r="CI175" s="7">
        <f t="shared" si="201"/>
        <v>0</v>
      </c>
      <c r="CJ175" s="7">
        <f t="shared" si="201"/>
        <v>10244</v>
      </c>
      <c r="CK175" s="7">
        <f t="shared" si="201"/>
        <v>0</v>
      </c>
      <c r="CL175" s="7">
        <f t="shared" si="201"/>
        <v>40976</v>
      </c>
      <c r="CM175" s="7">
        <f t="shared" si="201"/>
        <v>0</v>
      </c>
      <c r="CN175" s="7">
        <f t="shared" si="201"/>
        <v>2591732</v>
      </c>
      <c r="CO175" s="7">
        <f t="shared" si="201"/>
        <v>742690</v>
      </c>
      <c r="CP175" s="7">
        <f t="shared" si="201"/>
        <v>51220</v>
      </c>
      <c r="CQ175" s="7">
        <f t="shared" si="201"/>
        <v>0</v>
      </c>
      <c r="CR175" s="7">
        <f t="shared" si="201"/>
        <v>0</v>
      </c>
      <c r="CS175" s="7">
        <f t="shared" si="201"/>
        <v>0</v>
      </c>
      <c r="CT175" s="7">
        <f t="shared" si="201"/>
        <v>0</v>
      </c>
      <c r="CU175" s="7">
        <f t="shared" si="201"/>
        <v>20488</v>
      </c>
      <c r="CV175" s="7">
        <f t="shared" si="201"/>
        <v>0</v>
      </c>
      <c r="CW175" s="7">
        <f t="shared" si="201"/>
        <v>0</v>
      </c>
      <c r="CX175" s="7">
        <f t="shared" si="201"/>
        <v>0</v>
      </c>
      <c r="CY175" s="7">
        <f t="shared" si="201"/>
        <v>0</v>
      </c>
      <c r="CZ175" s="7">
        <f t="shared" si="201"/>
        <v>0</v>
      </c>
      <c r="DA175" s="7">
        <f t="shared" si="201"/>
        <v>0</v>
      </c>
      <c r="DB175" s="7">
        <f t="shared" si="201"/>
        <v>0</v>
      </c>
      <c r="DC175" s="7">
        <f t="shared" si="201"/>
        <v>0</v>
      </c>
      <c r="DD175" s="7">
        <f t="shared" si="201"/>
        <v>0</v>
      </c>
      <c r="DE175" s="7">
        <f t="shared" si="201"/>
        <v>0</v>
      </c>
      <c r="DF175" s="7">
        <f t="shared" si="201"/>
        <v>496834</v>
      </c>
      <c r="DG175" s="7">
        <f t="shared" si="201"/>
        <v>0</v>
      </c>
      <c r="DH175" s="7">
        <f t="shared" si="201"/>
        <v>0</v>
      </c>
      <c r="DI175" s="7">
        <f t="shared" si="201"/>
        <v>0</v>
      </c>
      <c r="DJ175" s="7">
        <f t="shared" si="201"/>
        <v>0</v>
      </c>
      <c r="DK175" s="7">
        <f t="shared" si="201"/>
        <v>0</v>
      </c>
      <c r="DL175" s="7">
        <f t="shared" si="201"/>
        <v>0</v>
      </c>
      <c r="DM175" s="7">
        <f t="shared" si="201"/>
        <v>0</v>
      </c>
      <c r="DN175" s="7">
        <f t="shared" si="201"/>
        <v>15366</v>
      </c>
      <c r="DO175" s="7">
        <f t="shared" si="201"/>
        <v>10244</v>
      </c>
      <c r="DP175" s="7">
        <f t="shared" si="201"/>
        <v>0</v>
      </c>
      <c r="DQ175" s="7">
        <f t="shared" si="201"/>
        <v>10244</v>
      </c>
      <c r="DR175" s="7">
        <f t="shared" si="201"/>
        <v>0</v>
      </c>
      <c r="DS175" s="7">
        <f t="shared" si="201"/>
        <v>0</v>
      </c>
      <c r="DT175" s="7">
        <f t="shared" si="201"/>
        <v>0</v>
      </c>
      <c r="DU175" s="7">
        <f t="shared" si="201"/>
        <v>0</v>
      </c>
      <c r="DV175" s="7">
        <f t="shared" si="201"/>
        <v>0</v>
      </c>
      <c r="DW175" s="7">
        <f t="shared" si="201"/>
        <v>0</v>
      </c>
      <c r="DX175" s="7">
        <f t="shared" si="201"/>
        <v>0</v>
      </c>
      <c r="DY175" s="7">
        <f t="shared" si="201"/>
        <v>0</v>
      </c>
      <c r="DZ175" s="7">
        <f t="shared" si="201"/>
        <v>10244</v>
      </c>
      <c r="EA175" s="7">
        <f t="shared" ref="EA175:FX175" si="202">EA174*EA171</f>
        <v>0</v>
      </c>
      <c r="EB175" s="7">
        <f t="shared" si="202"/>
        <v>0</v>
      </c>
      <c r="EC175" s="7">
        <f t="shared" si="202"/>
        <v>0</v>
      </c>
      <c r="ED175" s="7">
        <f t="shared" si="202"/>
        <v>0</v>
      </c>
      <c r="EE175" s="7">
        <f t="shared" si="202"/>
        <v>0</v>
      </c>
      <c r="EF175" s="7">
        <f t="shared" si="202"/>
        <v>20488</v>
      </c>
      <c r="EG175" s="7">
        <f t="shared" si="202"/>
        <v>0</v>
      </c>
      <c r="EH175" s="7">
        <f t="shared" si="202"/>
        <v>0</v>
      </c>
      <c r="EI175" s="7">
        <f t="shared" si="202"/>
        <v>271466</v>
      </c>
      <c r="EJ175" s="7">
        <f t="shared" si="202"/>
        <v>297076</v>
      </c>
      <c r="EK175" s="7">
        <f t="shared" si="202"/>
        <v>0</v>
      </c>
      <c r="EL175" s="7">
        <f t="shared" si="202"/>
        <v>0</v>
      </c>
      <c r="EM175" s="7">
        <f t="shared" si="202"/>
        <v>0</v>
      </c>
      <c r="EN175" s="7">
        <f t="shared" si="202"/>
        <v>0</v>
      </c>
      <c r="EO175" s="7">
        <f t="shared" si="202"/>
        <v>0</v>
      </c>
      <c r="EP175" s="7">
        <f t="shared" si="202"/>
        <v>0</v>
      </c>
      <c r="EQ175" s="7">
        <f t="shared" si="202"/>
        <v>20488</v>
      </c>
      <c r="ER175" s="7">
        <f t="shared" si="202"/>
        <v>20488</v>
      </c>
      <c r="ES175" s="7">
        <f t="shared" si="202"/>
        <v>0</v>
      </c>
      <c r="ET175" s="7">
        <f t="shared" si="202"/>
        <v>0</v>
      </c>
      <c r="EU175" s="7">
        <f t="shared" si="202"/>
        <v>0</v>
      </c>
      <c r="EV175" s="7">
        <f t="shared" si="202"/>
        <v>0</v>
      </c>
      <c r="EW175" s="7">
        <f t="shared" si="202"/>
        <v>0</v>
      </c>
      <c r="EX175" s="7">
        <f t="shared" si="202"/>
        <v>0</v>
      </c>
      <c r="EY175" s="7">
        <f t="shared" si="202"/>
        <v>0</v>
      </c>
      <c r="EZ175" s="7">
        <f t="shared" si="202"/>
        <v>0</v>
      </c>
      <c r="FA175" s="7">
        <f t="shared" si="202"/>
        <v>122928</v>
      </c>
      <c r="FB175" s="7">
        <f t="shared" si="202"/>
        <v>0</v>
      </c>
      <c r="FC175" s="7">
        <f t="shared" si="202"/>
        <v>40976</v>
      </c>
      <c r="FD175" s="7">
        <f t="shared" si="202"/>
        <v>0</v>
      </c>
      <c r="FE175" s="7">
        <f t="shared" si="202"/>
        <v>0</v>
      </c>
      <c r="FF175" s="7">
        <f t="shared" si="202"/>
        <v>0</v>
      </c>
      <c r="FG175" s="7">
        <f t="shared" si="202"/>
        <v>0</v>
      </c>
      <c r="FH175" s="7">
        <f t="shared" si="202"/>
        <v>0</v>
      </c>
      <c r="FI175" s="7">
        <f t="shared" si="202"/>
        <v>0</v>
      </c>
      <c r="FJ175" s="7">
        <f t="shared" si="202"/>
        <v>0</v>
      </c>
      <c r="FK175" s="7">
        <f t="shared" si="202"/>
        <v>0</v>
      </c>
      <c r="FL175" s="7">
        <f t="shared" si="202"/>
        <v>0</v>
      </c>
      <c r="FM175" s="7">
        <f t="shared" si="202"/>
        <v>0</v>
      </c>
      <c r="FN175" s="7">
        <f t="shared" si="202"/>
        <v>291954</v>
      </c>
      <c r="FO175" s="7">
        <f t="shared" si="202"/>
        <v>20488</v>
      </c>
      <c r="FP175" s="7">
        <f t="shared" si="202"/>
        <v>0</v>
      </c>
      <c r="FQ175" s="7">
        <f t="shared" si="202"/>
        <v>0</v>
      </c>
      <c r="FR175" s="7">
        <f t="shared" si="202"/>
        <v>0</v>
      </c>
      <c r="FS175" s="7">
        <f t="shared" si="202"/>
        <v>0</v>
      </c>
      <c r="FT175" s="7">
        <f t="shared" si="202"/>
        <v>0</v>
      </c>
      <c r="FU175" s="7">
        <f t="shared" si="202"/>
        <v>0</v>
      </c>
      <c r="FV175" s="7">
        <f t="shared" si="202"/>
        <v>10244</v>
      </c>
      <c r="FW175" s="7">
        <f t="shared" si="202"/>
        <v>20488</v>
      </c>
      <c r="FX175" s="7">
        <f t="shared" si="202"/>
        <v>0</v>
      </c>
      <c r="FY175" s="7"/>
      <c r="FZ175" s="7">
        <f>SUM(C175:FX175)</f>
        <v>23320466</v>
      </c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35">
      <c r="A176" s="6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35">
      <c r="A177" s="6" t="s">
        <v>694</v>
      </c>
      <c r="B177" s="7" t="s">
        <v>695</v>
      </c>
      <c r="C177" s="20">
        <f>C15+C34</f>
        <v>1</v>
      </c>
      <c r="D177" s="20">
        <f t="shared" ref="D177:BO177" si="203">D15+D34</f>
        <v>30.5</v>
      </c>
      <c r="E177" s="20">
        <f t="shared" si="203"/>
        <v>0</v>
      </c>
      <c r="F177" s="20">
        <f t="shared" si="203"/>
        <v>3</v>
      </c>
      <c r="G177" s="20">
        <f t="shared" si="203"/>
        <v>2</v>
      </c>
      <c r="H177" s="20">
        <f t="shared" si="203"/>
        <v>2</v>
      </c>
      <c r="I177" s="20">
        <f t="shared" si="203"/>
        <v>12.5</v>
      </c>
      <c r="J177" s="20">
        <f t="shared" si="203"/>
        <v>0</v>
      </c>
      <c r="K177" s="20">
        <f t="shared" si="203"/>
        <v>0</v>
      </c>
      <c r="L177" s="20">
        <f t="shared" si="203"/>
        <v>23</v>
      </c>
      <c r="M177" s="20">
        <f t="shared" si="203"/>
        <v>5</v>
      </c>
      <c r="N177" s="20">
        <f t="shared" si="203"/>
        <v>140</v>
      </c>
      <c r="O177" s="20">
        <f t="shared" si="203"/>
        <v>60</v>
      </c>
      <c r="P177" s="20">
        <f t="shared" si="203"/>
        <v>0</v>
      </c>
      <c r="Q177" s="20">
        <f t="shared" si="203"/>
        <v>144.5</v>
      </c>
      <c r="R177" s="20">
        <f t="shared" si="203"/>
        <v>2</v>
      </c>
      <c r="S177" s="20">
        <f t="shared" si="203"/>
        <v>0</v>
      </c>
      <c r="T177" s="20">
        <f t="shared" si="203"/>
        <v>0</v>
      </c>
      <c r="U177" s="20">
        <f t="shared" si="203"/>
        <v>0</v>
      </c>
      <c r="V177" s="20">
        <f t="shared" si="203"/>
        <v>0</v>
      </c>
      <c r="W177" s="20">
        <f t="shared" si="203"/>
        <v>1</v>
      </c>
      <c r="X177" s="20">
        <f t="shared" si="203"/>
        <v>0</v>
      </c>
      <c r="Y177" s="20">
        <f t="shared" si="203"/>
        <v>0</v>
      </c>
      <c r="Z177" s="20">
        <f t="shared" si="203"/>
        <v>1</v>
      </c>
      <c r="AA177" s="20">
        <f t="shared" si="203"/>
        <v>15</v>
      </c>
      <c r="AB177" s="20">
        <f t="shared" si="203"/>
        <v>50</v>
      </c>
      <c r="AC177" s="20">
        <f t="shared" si="203"/>
        <v>0</v>
      </c>
      <c r="AD177" s="20">
        <f t="shared" si="203"/>
        <v>2</v>
      </c>
      <c r="AE177" s="20">
        <f t="shared" si="203"/>
        <v>0</v>
      </c>
      <c r="AF177" s="20">
        <f t="shared" si="203"/>
        <v>0</v>
      </c>
      <c r="AG177" s="20">
        <f t="shared" si="203"/>
        <v>2.5</v>
      </c>
      <c r="AH177" s="20">
        <f t="shared" si="203"/>
        <v>0</v>
      </c>
      <c r="AI177" s="20">
        <f t="shared" si="203"/>
        <v>0</v>
      </c>
      <c r="AJ177" s="20">
        <f t="shared" si="203"/>
        <v>0</v>
      </c>
      <c r="AK177" s="20">
        <f t="shared" si="203"/>
        <v>0</v>
      </c>
      <c r="AL177" s="20">
        <f t="shared" si="203"/>
        <v>0</v>
      </c>
      <c r="AM177" s="20">
        <f t="shared" si="203"/>
        <v>0</v>
      </c>
      <c r="AN177" s="20">
        <f t="shared" si="203"/>
        <v>0</v>
      </c>
      <c r="AO177" s="20">
        <f t="shared" si="203"/>
        <v>4</v>
      </c>
      <c r="AP177" s="20">
        <f t="shared" si="203"/>
        <v>197.5</v>
      </c>
      <c r="AQ177" s="20">
        <f t="shared" si="203"/>
        <v>1</v>
      </c>
      <c r="AR177" s="20">
        <f t="shared" si="203"/>
        <v>65</v>
      </c>
      <c r="AS177" s="20">
        <f t="shared" si="203"/>
        <v>20</v>
      </c>
      <c r="AT177" s="20">
        <f t="shared" si="203"/>
        <v>5</v>
      </c>
      <c r="AU177" s="20">
        <f t="shared" si="203"/>
        <v>0</v>
      </c>
      <c r="AV177" s="20">
        <f t="shared" si="203"/>
        <v>0</v>
      </c>
      <c r="AW177" s="20">
        <f t="shared" si="203"/>
        <v>1</v>
      </c>
      <c r="AX177" s="20">
        <f t="shared" si="203"/>
        <v>0</v>
      </c>
      <c r="AY177" s="20">
        <f t="shared" si="203"/>
        <v>4</v>
      </c>
      <c r="AZ177" s="20">
        <f t="shared" si="203"/>
        <v>0</v>
      </c>
      <c r="BA177" s="20">
        <f t="shared" si="203"/>
        <v>7</v>
      </c>
      <c r="BB177" s="20">
        <f t="shared" si="203"/>
        <v>14</v>
      </c>
      <c r="BC177" s="20">
        <f t="shared" si="203"/>
        <v>23</v>
      </c>
      <c r="BD177" s="20">
        <f t="shared" si="203"/>
        <v>5</v>
      </c>
      <c r="BE177" s="20">
        <f t="shared" si="203"/>
        <v>0</v>
      </c>
      <c r="BF177" s="20">
        <f t="shared" si="203"/>
        <v>35</v>
      </c>
      <c r="BG177" s="20">
        <f t="shared" si="203"/>
        <v>0</v>
      </c>
      <c r="BH177" s="20">
        <f t="shared" si="203"/>
        <v>13.5</v>
      </c>
      <c r="BI177" s="20">
        <f t="shared" si="203"/>
        <v>0</v>
      </c>
      <c r="BJ177" s="20">
        <f t="shared" si="203"/>
        <v>22</v>
      </c>
      <c r="BK177" s="20">
        <f t="shared" si="203"/>
        <v>110</v>
      </c>
      <c r="BL177" s="20">
        <f t="shared" si="203"/>
        <v>6</v>
      </c>
      <c r="BM177" s="20">
        <f t="shared" si="203"/>
        <v>4</v>
      </c>
      <c r="BN177" s="20">
        <f t="shared" si="203"/>
        <v>43.5</v>
      </c>
      <c r="BO177" s="20">
        <f t="shared" si="203"/>
        <v>2.5</v>
      </c>
      <c r="BP177" s="20">
        <f t="shared" ref="BP177:EA177" si="204">BP15+BP34</f>
        <v>0</v>
      </c>
      <c r="BQ177" s="20">
        <f t="shared" si="204"/>
        <v>1.5</v>
      </c>
      <c r="BR177" s="20">
        <f t="shared" si="204"/>
        <v>0</v>
      </c>
      <c r="BS177" s="20">
        <f t="shared" si="204"/>
        <v>0</v>
      </c>
      <c r="BT177" s="20">
        <f t="shared" si="204"/>
        <v>1</v>
      </c>
      <c r="BU177" s="20">
        <f t="shared" si="204"/>
        <v>1</v>
      </c>
      <c r="BV177" s="20">
        <f t="shared" si="204"/>
        <v>0</v>
      </c>
      <c r="BW177" s="20">
        <f t="shared" si="204"/>
        <v>0</v>
      </c>
      <c r="BX177" s="20">
        <f t="shared" si="204"/>
        <v>0</v>
      </c>
      <c r="BY177" s="20">
        <f t="shared" si="204"/>
        <v>0</v>
      </c>
      <c r="BZ177" s="20">
        <f t="shared" si="204"/>
        <v>0</v>
      </c>
      <c r="CA177" s="20">
        <f t="shared" si="204"/>
        <v>0</v>
      </c>
      <c r="CB177" s="20">
        <f t="shared" si="204"/>
        <v>206</v>
      </c>
      <c r="CC177" s="20">
        <f t="shared" si="204"/>
        <v>0</v>
      </c>
      <c r="CD177" s="20">
        <f t="shared" si="204"/>
        <v>0</v>
      </c>
      <c r="CE177" s="20">
        <f t="shared" si="204"/>
        <v>0</v>
      </c>
      <c r="CF177" s="20">
        <f t="shared" si="204"/>
        <v>0</v>
      </c>
      <c r="CG177" s="20">
        <f t="shared" si="204"/>
        <v>0</v>
      </c>
      <c r="CH177" s="20">
        <f t="shared" si="204"/>
        <v>0</v>
      </c>
      <c r="CI177" s="20">
        <f t="shared" si="204"/>
        <v>0</v>
      </c>
      <c r="CJ177" s="20">
        <f t="shared" si="204"/>
        <v>2</v>
      </c>
      <c r="CK177" s="20">
        <f t="shared" si="204"/>
        <v>0</v>
      </c>
      <c r="CL177" s="20">
        <f t="shared" si="204"/>
        <v>3</v>
      </c>
      <c r="CM177" s="20">
        <f t="shared" si="204"/>
        <v>1</v>
      </c>
      <c r="CN177" s="20">
        <f t="shared" si="204"/>
        <v>174.5</v>
      </c>
      <c r="CO177" s="20">
        <f t="shared" si="204"/>
        <v>73</v>
      </c>
      <c r="CP177" s="20">
        <f t="shared" si="204"/>
        <v>5</v>
      </c>
      <c r="CQ177" s="20">
        <f t="shared" si="204"/>
        <v>2</v>
      </c>
      <c r="CR177" s="20">
        <f t="shared" si="204"/>
        <v>0</v>
      </c>
      <c r="CS177" s="20">
        <f t="shared" si="204"/>
        <v>0</v>
      </c>
      <c r="CT177" s="20">
        <f t="shared" si="204"/>
        <v>0</v>
      </c>
      <c r="CU177" s="20">
        <f t="shared" si="204"/>
        <v>1</v>
      </c>
      <c r="CV177" s="20">
        <f t="shared" si="204"/>
        <v>0</v>
      </c>
      <c r="CW177" s="20">
        <f t="shared" si="204"/>
        <v>0</v>
      </c>
      <c r="CX177" s="20">
        <f t="shared" si="204"/>
        <v>0</v>
      </c>
      <c r="CY177" s="20">
        <f t="shared" si="204"/>
        <v>0</v>
      </c>
      <c r="CZ177" s="20">
        <f t="shared" si="204"/>
        <v>0</v>
      </c>
      <c r="DA177" s="20">
        <f t="shared" si="204"/>
        <v>0</v>
      </c>
      <c r="DB177" s="20">
        <f t="shared" si="204"/>
        <v>0</v>
      </c>
      <c r="DC177" s="20">
        <f t="shared" si="204"/>
        <v>0</v>
      </c>
      <c r="DD177" s="20">
        <f t="shared" si="204"/>
        <v>0</v>
      </c>
      <c r="DE177" s="20">
        <f t="shared" si="204"/>
        <v>0</v>
      </c>
      <c r="DF177" s="20">
        <f t="shared" si="204"/>
        <v>30.5</v>
      </c>
      <c r="DG177" s="20">
        <f t="shared" si="204"/>
        <v>0</v>
      </c>
      <c r="DH177" s="20">
        <f t="shared" si="204"/>
        <v>0</v>
      </c>
      <c r="DI177" s="20">
        <f t="shared" si="204"/>
        <v>4.5</v>
      </c>
      <c r="DJ177" s="20">
        <f t="shared" si="204"/>
        <v>0</v>
      </c>
      <c r="DK177" s="20">
        <f t="shared" si="204"/>
        <v>0</v>
      </c>
      <c r="DL177" s="20">
        <f t="shared" si="204"/>
        <v>6</v>
      </c>
      <c r="DM177" s="20">
        <f t="shared" si="204"/>
        <v>0</v>
      </c>
      <c r="DN177" s="20">
        <f t="shared" si="204"/>
        <v>0</v>
      </c>
      <c r="DO177" s="20">
        <f t="shared" si="204"/>
        <v>0</v>
      </c>
      <c r="DP177" s="20">
        <f t="shared" si="204"/>
        <v>0</v>
      </c>
      <c r="DQ177" s="20">
        <f t="shared" si="204"/>
        <v>0</v>
      </c>
      <c r="DR177" s="20">
        <f t="shared" si="204"/>
        <v>0</v>
      </c>
      <c r="DS177" s="20">
        <f t="shared" si="204"/>
        <v>0</v>
      </c>
      <c r="DT177" s="20">
        <f t="shared" si="204"/>
        <v>0</v>
      </c>
      <c r="DU177" s="20">
        <f t="shared" si="204"/>
        <v>0</v>
      </c>
      <c r="DV177" s="20">
        <f t="shared" si="204"/>
        <v>0</v>
      </c>
      <c r="DW177" s="20">
        <f t="shared" si="204"/>
        <v>0</v>
      </c>
      <c r="DX177" s="20">
        <f t="shared" si="204"/>
        <v>0</v>
      </c>
      <c r="DY177" s="20">
        <f t="shared" si="204"/>
        <v>0</v>
      </c>
      <c r="DZ177" s="20">
        <f t="shared" si="204"/>
        <v>2</v>
      </c>
      <c r="EA177" s="20">
        <f t="shared" si="204"/>
        <v>2</v>
      </c>
      <c r="EB177" s="20">
        <f t="shared" ref="EB177:FX177" si="205">EB15+EB34</f>
        <v>0</v>
      </c>
      <c r="EC177" s="20">
        <f t="shared" si="205"/>
        <v>1</v>
      </c>
      <c r="ED177" s="20">
        <f t="shared" si="205"/>
        <v>0</v>
      </c>
      <c r="EE177" s="20">
        <f t="shared" si="205"/>
        <v>0</v>
      </c>
      <c r="EF177" s="20">
        <f t="shared" si="205"/>
        <v>2</v>
      </c>
      <c r="EG177" s="20">
        <f t="shared" si="205"/>
        <v>1</v>
      </c>
      <c r="EH177" s="20">
        <f t="shared" si="205"/>
        <v>1</v>
      </c>
      <c r="EI177" s="20">
        <f t="shared" si="205"/>
        <v>12.5</v>
      </c>
      <c r="EJ177" s="20">
        <f t="shared" si="205"/>
        <v>31</v>
      </c>
      <c r="EK177" s="20">
        <f t="shared" si="205"/>
        <v>0</v>
      </c>
      <c r="EL177" s="20">
        <f t="shared" si="205"/>
        <v>0</v>
      </c>
      <c r="EM177" s="20">
        <f t="shared" si="205"/>
        <v>1</v>
      </c>
      <c r="EN177" s="20">
        <f t="shared" si="205"/>
        <v>0</v>
      </c>
      <c r="EO177" s="20">
        <f t="shared" si="205"/>
        <v>0</v>
      </c>
      <c r="EP177" s="20">
        <f t="shared" si="205"/>
        <v>0</v>
      </c>
      <c r="EQ177" s="20">
        <f t="shared" si="205"/>
        <v>0</v>
      </c>
      <c r="ER177" s="20">
        <f t="shared" si="205"/>
        <v>0</v>
      </c>
      <c r="ES177" s="20">
        <f t="shared" si="205"/>
        <v>0</v>
      </c>
      <c r="ET177" s="20">
        <f t="shared" si="205"/>
        <v>0</v>
      </c>
      <c r="EU177" s="20">
        <f t="shared" si="205"/>
        <v>2</v>
      </c>
      <c r="EV177" s="20">
        <f t="shared" si="205"/>
        <v>5</v>
      </c>
      <c r="EW177" s="20">
        <f t="shared" si="205"/>
        <v>0</v>
      </c>
      <c r="EX177" s="20">
        <f t="shared" si="205"/>
        <v>0</v>
      </c>
      <c r="EY177" s="20">
        <f t="shared" si="205"/>
        <v>0</v>
      </c>
      <c r="EZ177" s="20">
        <f t="shared" si="205"/>
        <v>0</v>
      </c>
      <c r="FA177" s="20">
        <f t="shared" si="205"/>
        <v>8</v>
      </c>
      <c r="FB177" s="20">
        <f t="shared" si="205"/>
        <v>0</v>
      </c>
      <c r="FC177" s="20">
        <f t="shared" si="205"/>
        <v>8</v>
      </c>
      <c r="FD177" s="20">
        <f t="shared" si="205"/>
        <v>1</v>
      </c>
      <c r="FE177" s="20">
        <f t="shared" si="205"/>
        <v>0</v>
      </c>
      <c r="FF177" s="20">
        <f t="shared" si="205"/>
        <v>0</v>
      </c>
      <c r="FG177" s="20">
        <f t="shared" si="205"/>
        <v>0</v>
      </c>
      <c r="FH177" s="20">
        <f t="shared" si="205"/>
        <v>0</v>
      </c>
      <c r="FI177" s="20">
        <f t="shared" si="205"/>
        <v>0</v>
      </c>
      <c r="FJ177" s="20">
        <f t="shared" si="205"/>
        <v>0</v>
      </c>
      <c r="FK177" s="20">
        <f t="shared" si="205"/>
        <v>0</v>
      </c>
      <c r="FL177" s="20">
        <f t="shared" si="205"/>
        <v>0</v>
      </c>
      <c r="FM177" s="20">
        <f t="shared" si="205"/>
        <v>5</v>
      </c>
      <c r="FN177" s="20">
        <f t="shared" si="205"/>
        <v>4.5</v>
      </c>
      <c r="FO177" s="20">
        <f t="shared" si="205"/>
        <v>0</v>
      </c>
      <c r="FP177" s="20">
        <f t="shared" si="205"/>
        <v>0</v>
      </c>
      <c r="FQ177" s="20">
        <f t="shared" si="205"/>
        <v>0</v>
      </c>
      <c r="FR177" s="20">
        <f t="shared" si="205"/>
        <v>0</v>
      </c>
      <c r="FS177" s="20">
        <f t="shared" si="205"/>
        <v>0</v>
      </c>
      <c r="FT177" s="20">
        <f t="shared" si="205"/>
        <v>0</v>
      </c>
      <c r="FU177" s="20">
        <f t="shared" si="205"/>
        <v>0</v>
      </c>
      <c r="FV177" s="20">
        <f t="shared" si="205"/>
        <v>1</v>
      </c>
      <c r="FW177" s="20">
        <f t="shared" si="205"/>
        <v>0</v>
      </c>
      <c r="FX177" s="20">
        <f t="shared" si="205"/>
        <v>0</v>
      </c>
      <c r="FY177" s="7"/>
      <c r="FZ177" s="7">
        <f>SUM(C177:FX177)</f>
        <v>1680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35">
      <c r="A178" s="6" t="s">
        <v>696</v>
      </c>
      <c r="B178" s="7" t="s">
        <v>697</v>
      </c>
      <c r="C178" s="7">
        <f>C177*9588</f>
        <v>9588</v>
      </c>
      <c r="D178" s="7">
        <f t="shared" ref="D178:BO178" si="206">D177*9588</f>
        <v>292434</v>
      </c>
      <c r="E178" s="7">
        <f t="shared" si="206"/>
        <v>0</v>
      </c>
      <c r="F178" s="7">
        <f t="shared" si="206"/>
        <v>28764</v>
      </c>
      <c r="G178" s="7">
        <f t="shared" si="206"/>
        <v>19176</v>
      </c>
      <c r="H178" s="7">
        <f t="shared" si="206"/>
        <v>19176</v>
      </c>
      <c r="I178" s="7">
        <f t="shared" si="206"/>
        <v>119850</v>
      </c>
      <c r="J178" s="7">
        <f t="shared" si="206"/>
        <v>0</v>
      </c>
      <c r="K178" s="7">
        <f t="shared" si="206"/>
        <v>0</v>
      </c>
      <c r="L178" s="7">
        <f t="shared" si="206"/>
        <v>220524</v>
      </c>
      <c r="M178" s="7">
        <f t="shared" si="206"/>
        <v>47940</v>
      </c>
      <c r="N178" s="7">
        <f t="shared" si="206"/>
        <v>1342320</v>
      </c>
      <c r="O178" s="7">
        <f t="shared" si="206"/>
        <v>575280</v>
      </c>
      <c r="P178" s="7">
        <f t="shared" si="206"/>
        <v>0</v>
      </c>
      <c r="Q178" s="7">
        <f t="shared" si="206"/>
        <v>1385466</v>
      </c>
      <c r="R178" s="7">
        <f t="shared" si="206"/>
        <v>19176</v>
      </c>
      <c r="S178" s="7">
        <f t="shared" si="206"/>
        <v>0</v>
      </c>
      <c r="T178" s="7">
        <f t="shared" si="206"/>
        <v>0</v>
      </c>
      <c r="U178" s="7">
        <f t="shared" si="206"/>
        <v>0</v>
      </c>
      <c r="V178" s="7">
        <f t="shared" si="206"/>
        <v>0</v>
      </c>
      <c r="W178" s="7">
        <f t="shared" si="206"/>
        <v>9588</v>
      </c>
      <c r="X178" s="7">
        <f t="shared" si="206"/>
        <v>0</v>
      </c>
      <c r="Y178" s="7">
        <f t="shared" si="206"/>
        <v>0</v>
      </c>
      <c r="Z178" s="7">
        <f t="shared" si="206"/>
        <v>9588</v>
      </c>
      <c r="AA178" s="7">
        <f t="shared" si="206"/>
        <v>143820</v>
      </c>
      <c r="AB178" s="7">
        <f t="shared" si="206"/>
        <v>479400</v>
      </c>
      <c r="AC178" s="7">
        <f t="shared" si="206"/>
        <v>0</v>
      </c>
      <c r="AD178" s="7">
        <f t="shared" si="206"/>
        <v>19176</v>
      </c>
      <c r="AE178" s="7">
        <f t="shared" si="206"/>
        <v>0</v>
      </c>
      <c r="AF178" s="7">
        <f t="shared" si="206"/>
        <v>0</v>
      </c>
      <c r="AG178" s="7">
        <f t="shared" si="206"/>
        <v>23970</v>
      </c>
      <c r="AH178" s="7">
        <f t="shared" si="206"/>
        <v>0</v>
      </c>
      <c r="AI178" s="7">
        <f t="shared" si="206"/>
        <v>0</v>
      </c>
      <c r="AJ178" s="7">
        <f t="shared" si="206"/>
        <v>0</v>
      </c>
      <c r="AK178" s="7">
        <f t="shared" si="206"/>
        <v>0</v>
      </c>
      <c r="AL178" s="7">
        <f t="shared" si="206"/>
        <v>0</v>
      </c>
      <c r="AM178" s="7">
        <f t="shared" si="206"/>
        <v>0</v>
      </c>
      <c r="AN178" s="7">
        <f t="shared" si="206"/>
        <v>0</v>
      </c>
      <c r="AO178" s="7">
        <f t="shared" si="206"/>
        <v>38352</v>
      </c>
      <c r="AP178" s="7">
        <f t="shared" si="206"/>
        <v>1893630</v>
      </c>
      <c r="AQ178" s="7">
        <f t="shared" si="206"/>
        <v>9588</v>
      </c>
      <c r="AR178" s="7">
        <f t="shared" si="206"/>
        <v>623220</v>
      </c>
      <c r="AS178" s="7">
        <f t="shared" si="206"/>
        <v>191760</v>
      </c>
      <c r="AT178" s="7">
        <f t="shared" si="206"/>
        <v>47940</v>
      </c>
      <c r="AU178" s="7">
        <f t="shared" si="206"/>
        <v>0</v>
      </c>
      <c r="AV178" s="7">
        <f t="shared" si="206"/>
        <v>0</v>
      </c>
      <c r="AW178" s="7">
        <f t="shared" si="206"/>
        <v>9588</v>
      </c>
      <c r="AX178" s="7">
        <f t="shared" si="206"/>
        <v>0</v>
      </c>
      <c r="AY178" s="7">
        <f t="shared" si="206"/>
        <v>38352</v>
      </c>
      <c r="AZ178" s="7">
        <f t="shared" si="206"/>
        <v>0</v>
      </c>
      <c r="BA178" s="7">
        <f t="shared" si="206"/>
        <v>67116</v>
      </c>
      <c r="BB178" s="7">
        <f t="shared" si="206"/>
        <v>134232</v>
      </c>
      <c r="BC178" s="7">
        <f t="shared" si="206"/>
        <v>220524</v>
      </c>
      <c r="BD178" s="7">
        <f t="shared" si="206"/>
        <v>47940</v>
      </c>
      <c r="BE178" s="7">
        <f t="shared" si="206"/>
        <v>0</v>
      </c>
      <c r="BF178" s="7">
        <f t="shared" si="206"/>
        <v>335580</v>
      </c>
      <c r="BG178" s="7">
        <f t="shared" si="206"/>
        <v>0</v>
      </c>
      <c r="BH178" s="7">
        <f t="shared" si="206"/>
        <v>129438</v>
      </c>
      <c r="BI178" s="7">
        <f t="shared" si="206"/>
        <v>0</v>
      </c>
      <c r="BJ178" s="7">
        <f t="shared" si="206"/>
        <v>210936</v>
      </c>
      <c r="BK178" s="7">
        <f t="shared" si="206"/>
        <v>1054680</v>
      </c>
      <c r="BL178" s="7">
        <f t="shared" si="206"/>
        <v>57528</v>
      </c>
      <c r="BM178" s="7">
        <f t="shared" si="206"/>
        <v>38352</v>
      </c>
      <c r="BN178" s="7">
        <f t="shared" si="206"/>
        <v>417078</v>
      </c>
      <c r="BO178" s="7">
        <f t="shared" si="206"/>
        <v>23970</v>
      </c>
      <c r="BP178" s="7">
        <f t="shared" ref="BP178:EA178" si="207">BP177*9588</f>
        <v>0</v>
      </c>
      <c r="BQ178" s="7">
        <f t="shared" si="207"/>
        <v>14382</v>
      </c>
      <c r="BR178" s="7">
        <f t="shared" si="207"/>
        <v>0</v>
      </c>
      <c r="BS178" s="7">
        <f t="shared" si="207"/>
        <v>0</v>
      </c>
      <c r="BT178" s="7">
        <f t="shared" si="207"/>
        <v>9588</v>
      </c>
      <c r="BU178" s="7">
        <f t="shared" si="207"/>
        <v>9588</v>
      </c>
      <c r="BV178" s="7">
        <f t="shared" si="207"/>
        <v>0</v>
      </c>
      <c r="BW178" s="7">
        <f t="shared" si="207"/>
        <v>0</v>
      </c>
      <c r="BX178" s="7">
        <f t="shared" si="207"/>
        <v>0</v>
      </c>
      <c r="BY178" s="7">
        <f t="shared" si="207"/>
        <v>0</v>
      </c>
      <c r="BZ178" s="7">
        <f t="shared" si="207"/>
        <v>0</v>
      </c>
      <c r="CA178" s="7">
        <f t="shared" si="207"/>
        <v>0</v>
      </c>
      <c r="CB178" s="7">
        <f t="shared" si="207"/>
        <v>1975128</v>
      </c>
      <c r="CC178" s="7">
        <f t="shared" si="207"/>
        <v>0</v>
      </c>
      <c r="CD178" s="7">
        <f t="shared" si="207"/>
        <v>0</v>
      </c>
      <c r="CE178" s="7">
        <f t="shared" si="207"/>
        <v>0</v>
      </c>
      <c r="CF178" s="7">
        <f t="shared" si="207"/>
        <v>0</v>
      </c>
      <c r="CG178" s="7">
        <f t="shared" si="207"/>
        <v>0</v>
      </c>
      <c r="CH178" s="7">
        <f t="shared" si="207"/>
        <v>0</v>
      </c>
      <c r="CI178" s="7">
        <f t="shared" si="207"/>
        <v>0</v>
      </c>
      <c r="CJ178" s="7">
        <f t="shared" si="207"/>
        <v>19176</v>
      </c>
      <c r="CK178" s="7">
        <f t="shared" si="207"/>
        <v>0</v>
      </c>
      <c r="CL178" s="7">
        <f t="shared" si="207"/>
        <v>28764</v>
      </c>
      <c r="CM178" s="7">
        <f t="shared" si="207"/>
        <v>9588</v>
      </c>
      <c r="CN178" s="7">
        <f t="shared" si="207"/>
        <v>1673106</v>
      </c>
      <c r="CO178" s="7">
        <f t="shared" si="207"/>
        <v>699924</v>
      </c>
      <c r="CP178" s="7">
        <f t="shared" si="207"/>
        <v>47940</v>
      </c>
      <c r="CQ178" s="7">
        <f t="shared" si="207"/>
        <v>19176</v>
      </c>
      <c r="CR178" s="7">
        <f t="shared" si="207"/>
        <v>0</v>
      </c>
      <c r="CS178" s="7">
        <f t="shared" si="207"/>
        <v>0</v>
      </c>
      <c r="CT178" s="7">
        <f t="shared" si="207"/>
        <v>0</v>
      </c>
      <c r="CU178" s="7">
        <f t="shared" si="207"/>
        <v>9588</v>
      </c>
      <c r="CV178" s="7">
        <f t="shared" si="207"/>
        <v>0</v>
      </c>
      <c r="CW178" s="7">
        <f t="shared" si="207"/>
        <v>0</v>
      </c>
      <c r="CX178" s="7">
        <f t="shared" si="207"/>
        <v>0</v>
      </c>
      <c r="CY178" s="7">
        <f t="shared" si="207"/>
        <v>0</v>
      </c>
      <c r="CZ178" s="7">
        <f t="shared" si="207"/>
        <v>0</v>
      </c>
      <c r="DA178" s="7">
        <f t="shared" si="207"/>
        <v>0</v>
      </c>
      <c r="DB178" s="7">
        <f t="shared" si="207"/>
        <v>0</v>
      </c>
      <c r="DC178" s="7">
        <f t="shared" si="207"/>
        <v>0</v>
      </c>
      <c r="DD178" s="7">
        <f t="shared" si="207"/>
        <v>0</v>
      </c>
      <c r="DE178" s="7">
        <f t="shared" si="207"/>
        <v>0</v>
      </c>
      <c r="DF178" s="7">
        <f t="shared" si="207"/>
        <v>292434</v>
      </c>
      <c r="DG178" s="7">
        <f t="shared" si="207"/>
        <v>0</v>
      </c>
      <c r="DH178" s="7">
        <f t="shared" si="207"/>
        <v>0</v>
      </c>
      <c r="DI178" s="7">
        <f t="shared" si="207"/>
        <v>43146</v>
      </c>
      <c r="DJ178" s="7">
        <f t="shared" si="207"/>
        <v>0</v>
      </c>
      <c r="DK178" s="7">
        <f t="shared" si="207"/>
        <v>0</v>
      </c>
      <c r="DL178" s="7">
        <f t="shared" si="207"/>
        <v>57528</v>
      </c>
      <c r="DM178" s="7">
        <f t="shared" si="207"/>
        <v>0</v>
      </c>
      <c r="DN178" s="7">
        <f t="shared" si="207"/>
        <v>0</v>
      </c>
      <c r="DO178" s="7">
        <f t="shared" si="207"/>
        <v>0</v>
      </c>
      <c r="DP178" s="7">
        <f t="shared" si="207"/>
        <v>0</v>
      </c>
      <c r="DQ178" s="7">
        <f t="shared" si="207"/>
        <v>0</v>
      </c>
      <c r="DR178" s="7">
        <f t="shared" si="207"/>
        <v>0</v>
      </c>
      <c r="DS178" s="7">
        <f t="shared" si="207"/>
        <v>0</v>
      </c>
      <c r="DT178" s="7">
        <f t="shared" si="207"/>
        <v>0</v>
      </c>
      <c r="DU178" s="7">
        <f t="shared" si="207"/>
        <v>0</v>
      </c>
      <c r="DV178" s="7">
        <f t="shared" si="207"/>
        <v>0</v>
      </c>
      <c r="DW178" s="7">
        <f t="shared" si="207"/>
        <v>0</v>
      </c>
      <c r="DX178" s="7">
        <f t="shared" si="207"/>
        <v>0</v>
      </c>
      <c r="DY178" s="7">
        <f t="shared" si="207"/>
        <v>0</v>
      </c>
      <c r="DZ178" s="7">
        <f t="shared" si="207"/>
        <v>19176</v>
      </c>
      <c r="EA178" s="7">
        <f t="shared" si="207"/>
        <v>19176</v>
      </c>
      <c r="EB178" s="7">
        <f t="shared" ref="EB178:FX178" si="208">EB177*9588</f>
        <v>0</v>
      </c>
      <c r="EC178" s="7">
        <f t="shared" si="208"/>
        <v>9588</v>
      </c>
      <c r="ED178" s="7">
        <f t="shared" si="208"/>
        <v>0</v>
      </c>
      <c r="EE178" s="7">
        <f t="shared" si="208"/>
        <v>0</v>
      </c>
      <c r="EF178" s="7">
        <f t="shared" si="208"/>
        <v>19176</v>
      </c>
      <c r="EG178" s="7">
        <f t="shared" si="208"/>
        <v>9588</v>
      </c>
      <c r="EH178" s="7">
        <f t="shared" si="208"/>
        <v>9588</v>
      </c>
      <c r="EI178" s="7">
        <f t="shared" si="208"/>
        <v>119850</v>
      </c>
      <c r="EJ178" s="7">
        <f t="shared" si="208"/>
        <v>297228</v>
      </c>
      <c r="EK178" s="7">
        <f t="shared" si="208"/>
        <v>0</v>
      </c>
      <c r="EL178" s="7">
        <f t="shared" si="208"/>
        <v>0</v>
      </c>
      <c r="EM178" s="7">
        <f t="shared" si="208"/>
        <v>9588</v>
      </c>
      <c r="EN178" s="7">
        <f t="shared" si="208"/>
        <v>0</v>
      </c>
      <c r="EO178" s="7">
        <f t="shared" si="208"/>
        <v>0</v>
      </c>
      <c r="EP178" s="7">
        <f t="shared" si="208"/>
        <v>0</v>
      </c>
      <c r="EQ178" s="7">
        <f t="shared" si="208"/>
        <v>0</v>
      </c>
      <c r="ER178" s="7">
        <f t="shared" si="208"/>
        <v>0</v>
      </c>
      <c r="ES178" s="7">
        <f t="shared" si="208"/>
        <v>0</v>
      </c>
      <c r="ET178" s="7">
        <f t="shared" si="208"/>
        <v>0</v>
      </c>
      <c r="EU178" s="7">
        <f t="shared" si="208"/>
        <v>19176</v>
      </c>
      <c r="EV178" s="7">
        <f t="shared" si="208"/>
        <v>47940</v>
      </c>
      <c r="EW178" s="7">
        <f t="shared" si="208"/>
        <v>0</v>
      </c>
      <c r="EX178" s="7">
        <f t="shared" si="208"/>
        <v>0</v>
      </c>
      <c r="EY178" s="7">
        <f t="shared" si="208"/>
        <v>0</v>
      </c>
      <c r="EZ178" s="7">
        <f t="shared" si="208"/>
        <v>0</v>
      </c>
      <c r="FA178" s="7">
        <f t="shared" si="208"/>
        <v>76704</v>
      </c>
      <c r="FB178" s="7">
        <f t="shared" si="208"/>
        <v>0</v>
      </c>
      <c r="FC178" s="7">
        <f t="shared" si="208"/>
        <v>76704</v>
      </c>
      <c r="FD178" s="7">
        <f t="shared" si="208"/>
        <v>9588</v>
      </c>
      <c r="FE178" s="7">
        <f t="shared" si="208"/>
        <v>0</v>
      </c>
      <c r="FF178" s="7">
        <f t="shared" si="208"/>
        <v>0</v>
      </c>
      <c r="FG178" s="7">
        <f t="shared" si="208"/>
        <v>0</v>
      </c>
      <c r="FH178" s="7">
        <f t="shared" si="208"/>
        <v>0</v>
      </c>
      <c r="FI178" s="7">
        <f t="shared" si="208"/>
        <v>0</v>
      </c>
      <c r="FJ178" s="7">
        <f t="shared" si="208"/>
        <v>0</v>
      </c>
      <c r="FK178" s="7">
        <f t="shared" si="208"/>
        <v>0</v>
      </c>
      <c r="FL178" s="7">
        <f t="shared" si="208"/>
        <v>0</v>
      </c>
      <c r="FM178" s="7">
        <f t="shared" si="208"/>
        <v>47940</v>
      </c>
      <c r="FN178" s="7">
        <f t="shared" si="208"/>
        <v>43146</v>
      </c>
      <c r="FO178" s="7">
        <f t="shared" si="208"/>
        <v>0</v>
      </c>
      <c r="FP178" s="7">
        <f t="shared" si="208"/>
        <v>0</v>
      </c>
      <c r="FQ178" s="7">
        <f t="shared" si="208"/>
        <v>0</v>
      </c>
      <c r="FR178" s="7">
        <f t="shared" si="208"/>
        <v>0</v>
      </c>
      <c r="FS178" s="7">
        <f t="shared" si="208"/>
        <v>0</v>
      </c>
      <c r="FT178" s="7">
        <f t="shared" si="208"/>
        <v>0</v>
      </c>
      <c r="FU178" s="7">
        <f t="shared" si="208"/>
        <v>0</v>
      </c>
      <c r="FV178" s="7">
        <f t="shared" si="208"/>
        <v>9588</v>
      </c>
      <c r="FW178" s="7">
        <f t="shared" si="208"/>
        <v>0</v>
      </c>
      <c r="FX178" s="7">
        <f t="shared" si="208"/>
        <v>0</v>
      </c>
      <c r="FY178" s="7"/>
      <c r="FZ178" s="7">
        <f>SUM(C178:FX178)</f>
        <v>16107840</v>
      </c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35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43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35">
      <c r="A180" s="6" t="s">
        <v>698</v>
      </c>
      <c r="B180" s="7" t="s">
        <v>699</v>
      </c>
      <c r="C180" s="7">
        <f>C172+C175+C178</f>
        <v>1607652</v>
      </c>
      <c r="D180" s="7">
        <f t="shared" ref="D180:BO180" si="209">D172+D175+D178</f>
        <v>6305662</v>
      </c>
      <c r="E180" s="7">
        <f t="shared" si="209"/>
        <v>112684</v>
      </c>
      <c r="F180" s="7">
        <f t="shared" si="209"/>
        <v>20998232</v>
      </c>
      <c r="G180" s="7">
        <f t="shared" si="209"/>
        <v>29420</v>
      </c>
      <c r="H180" s="7">
        <f t="shared" si="209"/>
        <v>29420</v>
      </c>
      <c r="I180" s="7">
        <f t="shared" si="209"/>
        <v>273510</v>
      </c>
      <c r="J180" s="7">
        <f t="shared" si="209"/>
        <v>0</v>
      </c>
      <c r="K180" s="7">
        <f t="shared" si="209"/>
        <v>0</v>
      </c>
      <c r="L180" s="7">
        <f t="shared" si="209"/>
        <v>456136</v>
      </c>
      <c r="M180" s="7">
        <f t="shared" si="209"/>
        <v>191356</v>
      </c>
      <c r="N180" s="7">
        <f t="shared" si="209"/>
        <v>3222094</v>
      </c>
      <c r="O180" s="7">
        <f t="shared" si="209"/>
        <v>1661144</v>
      </c>
      <c r="P180" s="7">
        <f t="shared" si="209"/>
        <v>0</v>
      </c>
      <c r="Q180" s="7">
        <f t="shared" si="209"/>
        <v>3634024</v>
      </c>
      <c r="R180" s="7">
        <f t="shared" si="209"/>
        <v>61780252</v>
      </c>
      <c r="S180" s="7">
        <f t="shared" si="209"/>
        <v>143416</v>
      </c>
      <c r="T180" s="7">
        <f t="shared" si="209"/>
        <v>0</v>
      </c>
      <c r="U180" s="7">
        <f t="shared" si="209"/>
        <v>0</v>
      </c>
      <c r="V180" s="7">
        <f t="shared" si="209"/>
        <v>0</v>
      </c>
      <c r="W180" s="7">
        <f t="shared" si="209"/>
        <v>19832</v>
      </c>
      <c r="X180" s="7">
        <f t="shared" si="209"/>
        <v>0</v>
      </c>
      <c r="Y180" s="7">
        <f t="shared" si="209"/>
        <v>4850534</v>
      </c>
      <c r="Z180" s="7">
        <f t="shared" si="209"/>
        <v>9588</v>
      </c>
      <c r="AA180" s="7">
        <f t="shared" si="209"/>
        <v>4410446</v>
      </c>
      <c r="AB180" s="7">
        <f t="shared" si="209"/>
        <v>3270890</v>
      </c>
      <c r="AC180" s="7">
        <f t="shared" si="209"/>
        <v>0</v>
      </c>
      <c r="AD180" s="7">
        <f t="shared" si="209"/>
        <v>85762</v>
      </c>
      <c r="AE180" s="7">
        <f t="shared" si="209"/>
        <v>0</v>
      </c>
      <c r="AF180" s="7">
        <f t="shared" si="209"/>
        <v>0</v>
      </c>
      <c r="AG180" s="7">
        <f t="shared" si="209"/>
        <v>23970</v>
      </c>
      <c r="AH180" s="7">
        <f t="shared" si="209"/>
        <v>0</v>
      </c>
      <c r="AI180" s="7">
        <f t="shared" si="209"/>
        <v>0</v>
      </c>
      <c r="AJ180" s="7">
        <f t="shared" si="209"/>
        <v>0</v>
      </c>
      <c r="AK180" s="7">
        <f t="shared" si="209"/>
        <v>0</v>
      </c>
      <c r="AL180" s="7">
        <f t="shared" si="209"/>
        <v>0</v>
      </c>
      <c r="AM180" s="7">
        <f t="shared" si="209"/>
        <v>0</v>
      </c>
      <c r="AN180" s="7">
        <f t="shared" si="209"/>
        <v>10244</v>
      </c>
      <c r="AO180" s="7">
        <f t="shared" si="209"/>
        <v>3833754</v>
      </c>
      <c r="AP180" s="7">
        <f t="shared" si="209"/>
        <v>10109318</v>
      </c>
      <c r="AQ180" s="7">
        <f t="shared" si="209"/>
        <v>14710</v>
      </c>
      <c r="AR180" s="7">
        <f t="shared" si="209"/>
        <v>15661412</v>
      </c>
      <c r="AS180" s="7">
        <f t="shared" si="209"/>
        <v>365908</v>
      </c>
      <c r="AT180" s="7">
        <f t="shared" si="209"/>
        <v>88916</v>
      </c>
      <c r="AU180" s="7">
        <f t="shared" si="209"/>
        <v>0</v>
      </c>
      <c r="AV180" s="7">
        <f t="shared" si="209"/>
        <v>0</v>
      </c>
      <c r="AW180" s="7">
        <f t="shared" si="209"/>
        <v>30076</v>
      </c>
      <c r="AX180" s="7">
        <f t="shared" si="209"/>
        <v>0</v>
      </c>
      <c r="AY180" s="7">
        <f t="shared" si="209"/>
        <v>38352</v>
      </c>
      <c r="AZ180" s="7">
        <f t="shared" si="209"/>
        <v>1014156</v>
      </c>
      <c r="BA180" s="7">
        <f t="shared" si="209"/>
        <v>2530798</v>
      </c>
      <c r="BB180" s="7">
        <f t="shared" si="209"/>
        <v>236672</v>
      </c>
      <c r="BC180" s="7">
        <f t="shared" si="209"/>
        <v>5547404</v>
      </c>
      <c r="BD180" s="7">
        <f t="shared" si="209"/>
        <v>88916</v>
      </c>
      <c r="BE180" s="7">
        <f t="shared" si="209"/>
        <v>0</v>
      </c>
      <c r="BF180" s="7">
        <f t="shared" si="209"/>
        <v>12915212</v>
      </c>
      <c r="BG180" s="7">
        <f t="shared" si="209"/>
        <v>0</v>
      </c>
      <c r="BH180" s="7">
        <f t="shared" si="209"/>
        <v>539198</v>
      </c>
      <c r="BI180" s="7">
        <f t="shared" si="209"/>
        <v>0</v>
      </c>
      <c r="BJ180" s="7">
        <f t="shared" si="209"/>
        <v>390206</v>
      </c>
      <c r="BK180" s="7">
        <f t="shared" si="209"/>
        <v>125048056</v>
      </c>
      <c r="BL180" s="7">
        <f t="shared" si="209"/>
        <v>103626</v>
      </c>
      <c r="BM180" s="7">
        <f t="shared" si="209"/>
        <v>227866</v>
      </c>
      <c r="BN180" s="7">
        <f t="shared" si="209"/>
        <v>913912</v>
      </c>
      <c r="BO180" s="7">
        <f t="shared" si="209"/>
        <v>54702</v>
      </c>
      <c r="BP180" s="7">
        <f t="shared" ref="BP180:EA180" si="210">BP172+BP175+BP178</f>
        <v>0</v>
      </c>
      <c r="BQ180" s="7">
        <f t="shared" si="210"/>
        <v>45114</v>
      </c>
      <c r="BR180" s="7">
        <f t="shared" si="210"/>
        <v>0</v>
      </c>
      <c r="BS180" s="7">
        <f t="shared" si="210"/>
        <v>0</v>
      </c>
      <c r="BT180" s="7">
        <f t="shared" si="210"/>
        <v>9588</v>
      </c>
      <c r="BU180" s="7">
        <f t="shared" si="210"/>
        <v>9588</v>
      </c>
      <c r="BV180" s="7">
        <f t="shared" si="210"/>
        <v>0</v>
      </c>
      <c r="BW180" s="7">
        <f t="shared" si="210"/>
        <v>0</v>
      </c>
      <c r="BX180" s="7">
        <f t="shared" si="210"/>
        <v>0</v>
      </c>
      <c r="BY180" s="7">
        <f t="shared" si="210"/>
        <v>30732</v>
      </c>
      <c r="BZ180" s="7">
        <f t="shared" si="210"/>
        <v>0</v>
      </c>
      <c r="CA180" s="7">
        <f t="shared" si="210"/>
        <v>0</v>
      </c>
      <c r="CB180" s="7">
        <f t="shared" si="210"/>
        <v>12859378</v>
      </c>
      <c r="CC180" s="7">
        <f t="shared" si="210"/>
        <v>0</v>
      </c>
      <c r="CD180" s="7">
        <f t="shared" si="210"/>
        <v>0</v>
      </c>
      <c r="CE180" s="7">
        <f t="shared" si="210"/>
        <v>0</v>
      </c>
      <c r="CF180" s="7">
        <f t="shared" si="210"/>
        <v>0</v>
      </c>
      <c r="CG180" s="7">
        <f t="shared" si="210"/>
        <v>0</v>
      </c>
      <c r="CH180" s="7">
        <f t="shared" si="210"/>
        <v>0</v>
      </c>
      <c r="CI180" s="7">
        <f t="shared" si="210"/>
        <v>0</v>
      </c>
      <c r="CJ180" s="7">
        <f t="shared" si="210"/>
        <v>29420</v>
      </c>
      <c r="CK180" s="7">
        <f t="shared" si="210"/>
        <v>240734</v>
      </c>
      <c r="CL180" s="7">
        <f t="shared" si="210"/>
        <v>126082</v>
      </c>
      <c r="CM180" s="7">
        <f t="shared" si="210"/>
        <v>30076</v>
      </c>
      <c r="CN180" s="7">
        <f t="shared" si="210"/>
        <v>11046366</v>
      </c>
      <c r="CO180" s="7">
        <f t="shared" si="210"/>
        <v>1442614</v>
      </c>
      <c r="CP180" s="7">
        <f t="shared" si="210"/>
        <v>99160</v>
      </c>
      <c r="CQ180" s="7">
        <f t="shared" si="210"/>
        <v>19176</v>
      </c>
      <c r="CR180" s="7">
        <f t="shared" si="210"/>
        <v>0</v>
      </c>
      <c r="CS180" s="7">
        <f t="shared" si="210"/>
        <v>0</v>
      </c>
      <c r="CT180" s="7">
        <f t="shared" si="210"/>
        <v>0</v>
      </c>
      <c r="CU180" s="7">
        <f t="shared" si="210"/>
        <v>4086700</v>
      </c>
      <c r="CV180" s="7">
        <f t="shared" si="210"/>
        <v>0</v>
      </c>
      <c r="CW180" s="7">
        <f t="shared" si="210"/>
        <v>0</v>
      </c>
      <c r="CX180" s="7">
        <f t="shared" si="210"/>
        <v>0</v>
      </c>
      <c r="CY180" s="7">
        <f t="shared" si="210"/>
        <v>0</v>
      </c>
      <c r="CZ180" s="7">
        <f t="shared" si="210"/>
        <v>0</v>
      </c>
      <c r="DA180" s="7">
        <f t="shared" si="210"/>
        <v>0</v>
      </c>
      <c r="DB180" s="7">
        <f t="shared" si="210"/>
        <v>0</v>
      </c>
      <c r="DC180" s="7">
        <f t="shared" si="210"/>
        <v>0</v>
      </c>
      <c r="DD180" s="7">
        <f t="shared" si="210"/>
        <v>0</v>
      </c>
      <c r="DE180" s="7">
        <f t="shared" si="210"/>
        <v>0</v>
      </c>
      <c r="DF180" s="7">
        <f t="shared" si="210"/>
        <v>789268</v>
      </c>
      <c r="DG180" s="7">
        <f t="shared" si="210"/>
        <v>0</v>
      </c>
      <c r="DH180" s="7">
        <f t="shared" si="210"/>
        <v>0</v>
      </c>
      <c r="DI180" s="7">
        <f t="shared" si="210"/>
        <v>84122</v>
      </c>
      <c r="DJ180" s="7">
        <f t="shared" si="210"/>
        <v>10244</v>
      </c>
      <c r="DK180" s="7">
        <f t="shared" si="210"/>
        <v>10244</v>
      </c>
      <c r="DL180" s="7">
        <f t="shared" si="210"/>
        <v>57528</v>
      </c>
      <c r="DM180" s="7">
        <f t="shared" si="210"/>
        <v>0</v>
      </c>
      <c r="DN180" s="7">
        <f t="shared" si="210"/>
        <v>15366</v>
      </c>
      <c r="DO180" s="7">
        <f t="shared" si="210"/>
        <v>10244</v>
      </c>
      <c r="DP180" s="7">
        <f t="shared" si="210"/>
        <v>0</v>
      </c>
      <c r="DQ180" s="7">
        <f t="shared" si="210"/>
        <v>10244</v>
      </c>
      <c r="DR180" s="7">
        <f t="shared" si="210"/>
        <v>0</v>
      </c>
      <c r="DS180" s="7">
        <f t="shared" si="210"/>
        <v>0</v>
      </c>
      <c r="DT180" s="7">
        <f t="shared" si="210"/>
        <v>0</v>
      </c>
      <c r="DU180" s="7">
        <f t="shared" si="210"/>
        <v>0</v>
      </c>
      <c r="DV180" s="7">
        <f t="shared" si="210"/>
        <v>0</v>
      </c>
      <c r="DW180" s="7">
        <f t="shared" si="210"/>
        <v>0</v>
      </c>
      <c r="DX180" s="7">
        <f t="shared" si="210"/>
        <v>0</v>
      </c>
      <c r="DY180" s="7">
        <f t="shared" si="210"/>
        <v>0</v>
      </c>
      <c r="DZ180" s="7">
        <f t="shared" si="210"/>
        <v>29420</v>
      </c>
      <c r="EA180" s="7">
        <f t="shared" si="210"/>
        <v>19176</v>
      </c>
      <c r="EB180" s="7">
        <f t="shared" ref="EB180:FX180" si="211">EB172+EB175+EB178</f>
        <v>0</v>
      </c>
      <c r="EC180" s="7">
        <f t="shared" si="211"/>
        <v>9588</v>
      </c>
      <c r="ED180" s="7">
        <f t="shared" si="211"/>
        <v>0</v>
      </c>
      <c r="EE180" s="7">
        <f t="shared" si="211"/>
        <v>0</v>
      </c>
      <c r="EF180" s="7">
        <f t="shared" si="211"/>
        <v>39664</v>
      </c>
      <c r="EG180" s="7">
        <f t="shared" si="211"/>
        <v>9588</v>
      </c>
      <c r="EH180" s="7">
        <f t="shared" si="211"/>
        <v>9588</v>
      </c>
      <c r="EI180" s="7">
        <f t="shared" si="211"/>
        <v>391316</v>
      </c>
      <c r="EJ180" s="7">
        <f t="shared" si="211"/>
        <v>2719934</v>
      </c>
      <c r="EK180" s="7">
        <f t="shared" si="211"/>
        <v>0</v>
      </c>
      <c r="EL180" s="7">
        <f t="shared" si="211"/>
        <v>0</v>
      </c>
      <c r="EM180" s="7">
        <f t="shared" si="211"/>
        <v>9588</v>
      </c>
      <c r="EN180" s="7">
        <f t="shared" si="211"/>
        <v>440492</v>
      </c>
      <c r="EO180" s="7">
        <f t="shared" si="211"/>
        <v>0</v>
      </c>
      <c r="EP180" s="7">
        <f t="shared" si="211"/>
        <v>0</v>
      </c>
      <c r="EQ180" s="7">
        <f t="shared" si="211"/>
        <v>20488</v>
      </c>
      <c r="ER180" s="7">
        <f t="shared" si="211"/>
        <v>20488</v>
      </c>
      <c r="ES180" s="7">
        <f t="shared" si="211"/>
        <v>0</v>
      </c>
      <c r="ET180" s="7">
        <f t="shared" si="211"/>
        <v>0</v>
      </c>
      <c r="EU180" s="7">
        <f t="shared" si="211"/>
        <v>19176</v>
      </c>
      <c r="EV180" s="7">
        <f t="shared" si="211"/>
        <v>47940</v>
      </c>
      <c r="EW180" s="7">
        <f t="shared" si="211"/>
        <v>0</v>
      </c>
      <c r="EX180" s="7">
        <f t="shared" si="211"/>
        <v>0</v>
      </c>
      <c r="EY180" s="7">
        <f t="shared" si="211"/>
        <v>4609800</v>
      </c>
      <c r="EZ180" s="7">
        <f t="shared" si="211"/>
        <v>0</v>
      </c>
      <c r="FA180" s="7">
        <f t="shared" si="211"/>
        <v>199632</v>
      </c>
      <c r="FB180" s="7">
        <f t="shared" si="211"/>
        <v>0</v>
      </c>
      <c r="FC180" s="7">
        <f t="shared" si="211"/>
        <v>117680</v>
      </c>
      <c r="FD180" s="7">
        <f t="shared" si="211"/>
        <v>9588</v>
      </c>
      <c r="FE180" s="7">
        <f t="shared" si="211"/>
        <v>0</v>
      </c>
      <c r="FF180" s="7">
        <f t="shared" si="211"/>
        <v>0</v>
      </c>
      <c r="FG180" s="7">
        <f t="shared" si="211"/>
        <v>0</v>
      </c>
      <c r="FH180" s="7">
        <f t="shared" si="211"/>
        <v>0</v>
      </c>
      <c r="FI180" s="7">
        <f t="shared" si="211"/>
        <v>0</v>
      </c>
      <c r="FJ180" s="7">
        <f t="shared" si="211"/>
        <v>0</v>
      </c>
      <c r="FK180" s="7">
        <f t="shared" si="211"/>
        <v>0</v>
      </c>
      <c r="FL180" s="7">
        <f t="shared" si="211"/>
        <v>0</v>
      </c>
      <c r="FM180" s="7">
        <f t="shared" si="211"/>
        <v>47940</v>
      </c>
      <c r="FN180" s="7">
        <f t="shared" si="211"/>
        <v>2942198</v>
      </c>
      <c r="FO180" s="7">
        <f t="shared" si="211"/>
        <v>20488</v>
      </c>
      <c r="FP180" s="7">
        <f t="shared" si="211"/>
        <v>0</v>
      </c>
      <c r="FQ180" s="7">
        <f t="shared" si="211"/>
        <v>0</v>
      </c>
      <c r="FR180" s="7">
        <f t="shared" si="211"/>
        <v>0</v>
      </c>
      <c r="FS180" s="7">
        <f t="shared" si="211"/>
        <v>0</v>
      </c>
      <c r="FT180" s="7">
        <f t="shared" si="211"/>
        <v>0</v>
      </c>
      <c r="FU180" s="7">
        <f t="shared" si="211"/>
        <v>0</v>
      </c>
      <c r="FV180" s="7">
        <f t="shared" si="211"/>
        <v>19832</v>
      </c>
      <c r="FW180" s="7">
        <f t="shared" si="211"/>
        <v>20488</v>
      </c>
      <c r="FX180" s="7">
        <f t="shared" si="211"/>
        <v>0</v>
      </c>
      <c r="FY180" s="7"/>
      <c r="FZ180" s="7">
        <f>SUM(C180:FX180)</f>
        <v>335715518</v>
      </c>
      <c r="GA180" s="92">
        <v>301110226</v>
      </c>
      <c r="GB180" s="7">
        <f>FZ180-GA180</f>
        <v>34605292</v>
      </c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x14ac:dyDescent="0.35">
      <c r="A181" s="6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17" x14ac:dyDescent="0.35">
      <c r="A182" s="6" t="s">
        <v>700</v>
      </c>
      <c r="B182" s="7" t="s">
        <v>701</v>
      </c>
      <c r="C182" s="7">
        <f>C101</f>
        <v>6560.5</v>
      </c>
      <c r="D182" s="7">
        <f t="shared" ref="D182:BO182" si="212">D101</f>
        <v>39369.699999999997</v>
      </c>
      <c r="E182" s="7">
        <f t="shared" si="212"/>
        <v>5859.8</v>
      </c>
      <c r="F182" s="7">
        <f t="shared" si="212"/>
        <v>24031.599999999999</v>
      </c>
      <c r="G182" s="7">
        <f t="shared" si="212"/>
        <v>1710</v>
      </c>
      <c r="H182" s="7">
        <f t="shared" si="212"/>
        <v>1106.3</v>
      </c>
      <c r="I182" s="7">
        <f t="shared" si="212"/>
        <v>8242.5</v>
      </c>
      <c r="J182" s="7">
        <f t="shared" si="212"/>
        <v>2103.8000000000002</v>
      </c>
      <c r="K182" s="7">
        <f t="shared" si="212"/>
        <v>253.3</v>
      </c>
      <c r="L182" s="7">
        <f t="shared" si="212"/>
        <v>2212.6999999999998</v>
      </c>
      <c r="M182" s="7">
        <f t="shared" si="212"/>
        <v>1013</v>
      </c>
      <c r="N182" s="7">
        <f t="shared" si="212"/>
        <v>51315.8</v>
      </c>
      <c r="O182" s="7">
        <f t="shared" si="212"/>
        <v>13256.4</v>
      </c>
      <c r="P182" s="7">
        <f t="shared" si="212"/>
        <v>316.5</v>
      </c>
      <c r="Q182" s="7">
        <f t="shared" si="212"/>
        <v>39169.4</v>
      </c>
      <c r="R182" s="7">
        <f t="shared" si="212"/>
        <v>6512.3</v>
      </c>
      <c r="S182" s="7">
        <f t="shared" si="212"/>
        <v>1616.8</v>
      </c>
      <c r="T182" s="7">
        <f t="shared" si="212"/>
        <v>161.5</v>
      </c>
      <c r="U182" s="7">
        <f t="shared" si="212"/>
        <v>57</v>
      </c>
      <c r="V182" s="7">
        <f t="shared" si="212"/>
        <v>257.60000000000002</v>
      </c>
      <c r="W182" s="7">
        <f t="shared" si="212"/>
        <v>134.5</v>
      </c>
      <c r="X182" s="7">
        <f t="shared" si="212"/>
        <v>50</v>
      </c>
      <c r="Y182" s="7">
        <f t="shared" si="212"/>
        <v>904</v>
      </c>
      <c r="Z182" s="7">
        <f t="shared" si="212"/>
        <v>231.8</v>
      </c>
      <c r="AA182" s="7">
        <f t="shared" si="212"/>
        <v>31048.6</v>
      </c>
      <c r="AB182" s="7">
        <f t="shared" si="212"/>
        <v>27465.200000000001</v>
      </c>
      <c r="AC182" s="7">
        <f t="shared" si="212"/>
        <v>921</v>
      </c>
      <c r="AD182" s="7">
        <f t="shared" si="212"/>
        <v>1430.1</v>
      </c>
      <c r="AE182" s="7">
        <f t="shared" si="212"/>
        <v>97</v>
      </c>
      <c r="AF182" s="7">
        <f t="shared" si="212"/>
        <v>168.4</v>
      </c>
      <c r="AG182" s="7">
        <f t="shared" si="212"/>
        <v>613.1</v>
      </c>
      <c r="AH182" s="7">
        <f t="shared" si="212"/>
        <v>974.9</v>
      </c>
      <c r="AI182" s="7">
        <f t="shared" si="212"/>
        <v>369.3</v>
      </c>
      <c r="AJ182" s="7">
        <f t="shared" si="212"/>
        <v>176</v>
      </c>
      <c r="AK182" s="7">
        <f t="shared" si="212"/>
        <v>171.8</v>
      </c>
      <c r="AL182" s="7">
        <f t="shared" si="212"/>
        <v>286</v>
      </c>
      <c r="AM182" s="7">
        <f t="shared" si="212"/>
        <v>370</v>
      </c>
      <c r="AN182" s="7">
        <f t="shared" si="212"/>
        <v>310.39999999999998</v>
      </c>
      <c r="AO182" s="7">
        <f t="shared" si="212"/>
        <v>4564.5</v>
      </c>
      <c r="AP182" s="7">
        <f t="shared" si="212"/>
        <v>85190.6</v>
      </c>
      <c r="AQ182" s="7">
        <f t="shared" si="212"/>
        <v>242.5</v>
      </c>
      <c r="AR182" s="7">
        <f t="shared" si="212"/>
        <v>62960.3</v>
      </c>
      <c r="AS182" s="7">
        <f t="shared" si="212"/>
        <v>6615</v>
      </c>
      <c r="AT182" s="7">
        <f t="shared" si="212"/>
        <v>2345.6</v>
      </c>
      <c r="AU182" s="7">
        <f t="shared" si="212"/>
        <v>272</v>
      </c>
      <c r="AV182" s="7">
        <f t="shared" si="212"/>
        <v>308.5</v>
      </c>
      <c r="AW182" s="7">
        <f t="shared" si="212"/>
        <v>255.5</v>
      </c>
      <c r="AX182" s="7">
        <f t="shared" si="212"/>
        <v>73</v>
      </c>
      <c r="AY182" s="7">
        <f t="shared" si="212"/>
        <v>418.3</v>
      </c>
      <c r="AZ182" s="7">
        <f t="shared" si="212"/>
        <v>12362.6</v>
      </c>
      <c r="BA182" s="7">
        <f t="shared" si="212"/>
        <v>9153.1</v>
      </c>
      <c r="BB182" s="7">
        <f t="shared" si="212"/>
        <v>7649.6</v>
      </c>
      <c r="BC182" s="7">
        <f t="shared" si="212"/>
        <v>24980</v>
      </c>
      <c r="BD182" s="7">
        <f t="shared" si="212"/>
        <v>3617.5</v>
      </c>
      <c r="BE182" s="7">
        <f t="shared" si="212"/>
        <v>1242.8</v>
      </c>
      <c r="BF182" s="7">
        <f t="shared" si="212"/>
        <v>25638.6</v>
      </c>
      <c r="BG182" s="7">
        <f t="shared" si="212"/>
        <v>921.6</v>
      </c>
      <c r="BH182" s="7">
        <f t="shared" si="212"/>
        <v>598.29999999999995</v>
      </c>
      <c r="BI182" s="7">
        <f t="shared" si="212"/>
        <v>258.2</v>
      </c>
      <c r="BJ182" s="7">
        <f t="shared" si="212"/>
        <v>6300.1</v>
      </c>
      <c r="BK182" s="7">
        <f t="shared" si="212"/>
        <v>33191.699999999997</v>
      </c>
      <c r="BL182" s="7">
        <f t="shared" si="212"/>
        <v>97.9</v>
      </c>
      <c r="BM182" s="7">
        <f t="shared" si="212"/>
        <v>366.5</v>
      </c>
      <c r="BN182" s="7">
        <f t="shared" si="212"/>
        <v>3231.5</v>
      </c>
      <c r="BO182" s="7">
        <f t="shared" si="212"/>
        <v>1280.4000000000001</v>
      </c>
      <c r="BP182" s="7">
        <f t="shared" ref="BP182:EA182" si="213">BP101</f>
        <v>168.4</v>
      </c>
      <c r="BQ182" s="7">
        <f t="shared" si="213"/>
        <v>5904.9</v>
      </c>
      <c r="BR182" s="7">
        <f t="shared" si="213"/>
        <v>4493</v>
      </c>
      <c r="BS182" s="7">
        <f t="shared" si="213"/>
        <v>1151.0999999999999</v>
      </c>
      <c r="BT182" s="7">
        <f t="shared" si="213"/>
        <v>384.5</v>
      </c>
      <c r="BU182" s="7">
        <f t="shared" si="213"/>
        <v>398.2</v>
      </c>
      <c r="BV182" s="7">
        <f t="shared" si="213"/>
        <v>1247.5</v>
      </c>
      <c r="BW182" s="7">
        <f t="shared" si="213"/>
        <v>2017</v>
      </c>
      <c r="BX182" s="7">
        <f t="shared" si="213"/>
        <v>68.900000000000006</v>
      </c>
      <c r="BY182" s="7">
        <f t="shared" si="213"/>
        <v>452.2</v>
      </c>
      <c r="BZ182" s="7">
        <f t="shared" si="213"/>
        <v>224</v>
      </c>
      <c r="CA182" s="7">
        <f t="shared" si="213"/>
        <v>147.4</v>
      </c>
      <c r="CB182" s="7">
        <f t="shared" si="213"/>
        <v>75111.3</v>
      </c>
      <c r="CC182" s="7">
        <f t="shared" si="213"/>
        <v>191</v>
      </c>
      <c r="CD182" s="7">
        <f t="shared" si="213"/>
        <v>151.30000000000001</v>
      </c>
      <c r="CE182" s="7">
        <f t="shared" si="213"/>
        <v>158.5</v>
      </c>
      <c r="CF182" s="7">
        <f t="shared" si="213"/>
        <v>119.9</v>
      </c>
      <c r="CG182" s="7">
        <f t="shared" si="213"/>
        <v>202.1</v>
      </c>
      <c r="CH182" s="7">
        <f t="shared" si="213"/>
        <v>98.7</v>
      </c>
      <c r="CI182" s="7">
        <f t="shared" si="213"/>
        <v>689.5</v>
      </c>
      <c r="CJ182" s="7">
        <f t="shared" si="213"/>
        <v>895.6</v>
      </c>
      <c r="CK182" s="7">
        <f t="shared" si="213"/>
        <v>4950.8999999999996</v>
      </c>
      <c r="CL182" s="7">
        <f t="shared" si="213"/>
        <v>1271.9000000000001</v>
      </c>
      <c r="CM182" s="7">
        <f t="shared" si="213"/>
        <v>695.3</v>
      </c>
      <c r="CN182" s="7">
        <f t="shared" si="213"/>
        <v>32349.9</v>
      </c>
      <c r="CO182" s="7">
        <f t="shared" si="213"/>
        <v>14561.6</v>
      </c>
      <c r="CP182" s="7">
        <f t="shared" si="213"/>
        <v>965.4</v>
      </c>
      <c r="CQ182" s="7">
        <f t="shared" si="213"/>
        <v>776.6</v>
      </c>
      <c r="CR182" s="7">
        <f t="shared" si="213"/>
        <v>222.7</v>
      </c>
      <c r="CS182" s="7">
        <f t="shared" si="213"/>
        <v>300.2</v>
      </c>
      <c r="CT182" s="7">
        <f t="shared" si="213"/>
        <v>115</v>
      </c>
      <c r="CU182" s="7">
        <f t="shared" si="213"/>
        <v>471.8</v>
      </c>
      <c r="CV182" s="7">
        <f t="shared" si="213"/>
        <v>50</v>
      </c>
      <c r="CW182" s="7">
        <f t="shared" si="213"/>
        <v>204.5</v>
      </c>
      <c r="CX182" s="7">
        <f t="shared" si="213"/>
        <v>462.8</v>
      </c>
      <c r="CY182" s="7">
        <f t="shared" si="213"/>
        <v>50</v>
      </c>
      <c r="CZ182" s="7">
        <f t="shared" si="213"/>
        <v>1847.9</v>
      </c>
      <c r="DA182" s="7">
        <f t="shared" si="213"/>
        <v>200.7</v>
      </c>
      <c r="DB182" s="7">
        <f t="shared" si="213"/>
        <v>318.3</v>
      </c>
      <c r="DC182" s="7">
        <f t="shared" si="213"/>
        <v>183</v>
      </c>
      <c r="DD182" s="7">
        <f t="shared" si="213"/>
        <v>170</v>
      </c>
      <c r="DE182" s="7">
        <f t="shared" si="213"/>
        <v>296.5</v>
      </c>
      <c r="DF182" s="7">
        <f t="shared" si="213"/>
        <v>21252.2</v>
      </c>
      <c r="DG182" s="7">
        <f t="shared" si="213"/>
        <v>93.5</v>
      </c>
      <c r="DH182" s="7">
        <f t="shared" si="213"/>
        <v>1846.6</v>
      </c>
      <c r="DI182" s="7">
        <f t="shared" si="213"/>
        <v>2479.4</v>
      </c>
      <c r="DJ182" s="7">
        <f t="shared" si="213"/>
        <v>629.79999999999995</v>
      </c>
      <c r="DK182" s="7">
        <f t="shared" si="213"/>
        <v>481.3</v>
      </c>
      <c r="DL182" s="7">
        <f t="shared" si="213"/>
        <v>5718</v>
      </c>
      <c r="DM182" s="7">
        <f t="shared" si="213"/>
        <v>232.8</v>
      </c>
      <c r="DN182" s="7">
        <f t="shared" si="213"/>
        <v>1290.5999999999999</v>
      </c>
      <c r="DO182" s="7">
        <f t="shared" si="213"/>
        <v>3255.5</v>
      </c>
      <c r="DP182" s="7">
        <f t="shared" si="213"/>
        <v>200.3</v>
      </c>
      <c r="DQ182" s="7">
        <f t="shared" si="213"/>
        <v>844</v>
      </c>
      <c r="DR182" s="7">
        <f t="shared" si="213"/>
        <v>1338.9</v>
      </c>
      <c r="DS182" s="7">
        <f t="shared" si="213"/>
        <v>634</v>
      </c>
      <c r="DT182" s="7">
        <f t="shared" si="213"/>
        <v>177.3</v>
      </c>
      <c r="DU182" s="7">
        <f t="shared" si="213"/>
        <v>356.1</v>
      </c>
      <c r="DV182" s="7">
        <f t="shared" si="213"/>
        <v>210.5</v>
      </c>
      <c r="DW182" s="7">
        <f t="shared" si="213"/>
        <v>305.60000000000002</v>
      </c>
      <c r="DX182" s="7">
        <f t="shared" si="213"/>
        <v>166.6</v>
      </c>
      <c r="DY182" s="7">
        <f t="shared" si="213"/>
        <v>304</v>
      </c>
      <c r="DZ182" s="7">
        <f t="shared" si="213"/>
        <v>707</v>
      </c>
      <c r="EA182" s="7">
        <f t="shared" si="213"/>
        <v>526.70000000000005</v>
      </c>
      <c r="EB182" s="7">
        <f t="shared" ref="EB182:FX182" si="214">EB101</f>
        <v>553.4</v>
      </c>
      <c r="EC182" s="7">
        <f t="shared" si="214"/>
        <v>294.10000000000002</v>
      </c>
      <c r="ED182" s="7">
        <f t="shared" si="214"/>
        <v>1569.3</v>
      </c>
      <c r="EE182" s="7">
        <f t="shared" si="214"/>
        <v>194</v>
      </c>
      <c r="EF182" s="7">
        <f t="shared" si="214"/>
        <v>1393.5</v>
      </c>
      <c r="EG182" s="7">
        <f t="shared" si="214"/>
        <v>257</v>
      </c>
      <c r="EH182" s="7">
        <f t="shared" si="214"/>
        <v>248.5</v>
      </c>
      <c r="EI182" s="7">
        <f t="shared" si="214"/>
        <v>14163.3</v>
      </c>
      <c r="EJ182" s="7">
        <f t="shared" si="214"/>
        <v>10269.799999999999</v>
      </c>
      <c r="EK182" s="7">
        <f t="shared" si="214"/>
        <v>670</v>
      </c>
      <c r="EL182" s="7">
        <f t="shared" si="214"/>
        <v>462.5</v>
      </c>
      <c r="EM182" s="7">
        <f t="shared" si="214"/>
        <v>384.6</v>
      </c>
      <c r="EN182" s="7">
        <f t="shared" si="214"/>
        <v>966.5</v>
      </c>
      <c r="EO182" s="7">
        <f t="shared" si="214"/>
        <v>314.39999999999998</v>
      </c>
      <c r="EP182" s="7">
        <f t="shared" si="214"/>
        <v>419.8</v>
      </c>
      <c r="EQ182" s="7">
        <f t="shared" si="214"/>
        <v>2661.2</v>
      </c>
      <c r="ER182" s="7">
        <f t="shared" si="214"/>
        <v>310</v>
      </c>
      <c r="ES182" s="7">
        <f t="shared" si="214"/>
        <v>164.9</v>
      </c>
      <c r="ET182" s="7">
        <f t="shared" si="214"/>
        <v>193.5</v>
      </c>
      <c r="EU182" s="7">
        <f t="shared" si="214"/>
        <v>578.6</v>
      </c>
      <c r="EV182" s="7">
        <f t="shared" si="214"/>
        <v>78.2</v>
      </c>
      <c r="EW182" s="7">
        <f t="shared" si="214"/>
        <v>844.6</v>
      </c>
      <c r="EX182" s="7">
        <f t="shared" si="214"/>
        <v>170</v>
      </c>
      <c r="EY182" s="7">
        <f t="shared" si="214"/>
        <v>661.3</v>
      </c>
      <c r="EZ182" s="7">
        <f t="shared" si="214"/>
        <v>130</v>
      </c>
      <c r="FA182" s="7">
        <f t="shared" si="214"/>
        <v>3438.3</v>
      </c>
      <c r="FB182" s="7">
        <f t="shared" si="214"/>
        <v>295.7</v>
      </c>
      <c r="FC182" s="7">
        <f t="shared" si="214"/>
        <v>1958.8</v>
      </c>
      <c r="FD182" s="7">
        <f t="shared" si="214"/>
        <v>403.7</v>
      </c>
      <c r="FE182" s="7">
        <f t="shared" si="214"/>
        <v>82.4</v>
      </c>
      <c r="FF182" s="7">
        <f t="shared" si="214"/>
        <v>192.1</v>
      </c>
      <c r="FG182" s="7">
        <f t="shared" si="214"/>
        <v>125.8</v>
      </c>
      <c r="FH182" s="7">
        <f t="shared" si="214"/>
        <v>71</v>
      </c>
      <c r="FI182" s="7">
        <f t="shared" si="214"/>
        <v>1732.8</v>
      </c>
      <c r="FJ182" s="7">
        <f t="shared" si="214"/>
        <v>2013</v>
      </c>
      <c r="FK182" s="7">
        <f t="shared" si="214"/>
        <v>2543.1999999999998</v>
      </c>
      <c r="FL182" s="7">
        <f t="shared" si="214"/>
        <v>8456.4</v>
      </c>
      <c r="FM182" s="7">
        <f t="shared" si="214"/>
        <v>3910.5</v>
      </c>
      <c r="FN182" s="7">
        <f t="shared" si="214"/>
        <v>22377.3</v>
      </c>
      <c r="FO182" s="7">
        <f t="shared" si="214"/>
        <v>1113.2</v>
      </c>
      <c r="FP182" s="7">
        <f t="shared" si="214"/>
        <v>2307.5</v>
      </c>
      <c r="FQ182" s="7">
        <f t="shared" si="214"/>
        <v>985.5</v>
      </c>
      <c r="FR182" s="7">
        <f t="shared" si="214"/>
        <v>169.5</v>
      </c>
      <c r="FS182" s="7">
        <f t="shared" si="214"/>
        <v>177.5</v>
      </c>
      <c r="FT182" s="7">
        <f t="shared" si="214"/>
        <v>57.1</v>
      </c>
      <c r="FU182" s="7">
        <f t="shared" si="214"/>
        <v>808.9</v>
      </c>
      <c r="FV182" s="7">
        <f t="shared" si="214"/>
        <v>695.8</v>
      </c>
      <c r="FW182" s="7">
        <f t="shared" si="214"/>
        <v>159.6</v>
      </c>
      <c r="FX182" s="7">
        <f t="shared" si="214"/>
        <v>65</v>
      </c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35">
      <c r="A183" s="6" t="s">
        <v>702</v>
      </c>
      <c r="B183" s="7" t="s">
        <v>703</v>
      </c>
      <c r="C183" s="71" t="s">
        <v>704</v>
      </c>
      <c r="D183" s="71" t="s">
        <v>704</v>
      </c>
      <c r="E183" s="71" t="s">
        <v>704</v>
      </c>
      <c r="F183" s="71" t="s">
        <v>704</v>
      </c>
      <c r="G183" s="71" t="s">
        <v>705</v>
      </c>
      <c r="H183" s="71" t="s">
        <v>705</v>
      </c>
      <c r="I183" s="71" t="s">
        <v>704</v>
      </c>
      <c r="J183" s="71" t="s">
        <v>705</v>
      </c>
      <c r="K183" s="71" t="s">
        <v>706</v>
      </c>
      <c r="L183" s="71" t="s">
        <v>704</v>
      </c>
      <c r="M183" s="71" t="s">
        <v>704</v>
      </c>
      <c r="N183" s="71" t="s">
        <v>704</v>
      </c>
      <c r="O183" s="71" t="s">
        <v>704</v>
      </c>
      <c r="P183" s="71" t="s">
        <v>706</v>
      </c>
      <c r="Q183" s="71" t="s">
        <v>704</v>
      </c>
      <c r="R183" s="71" t="s">
        <v>705</v>
      </c>
      <c r="S183" s="71" t="s">
        <v>705</v>
      </c>
      <c r="T183" s="71" t="s">
        <v>706</v>
      </c>
      <c r="U183" s="71" t="s">
        <v>706</v>
      </c>
      <c r="V183" s="71" t="s">
        <v>706</v>
      </c>
      <c r="W183" s="71" t="s">
        <v>706</v>
      </c>
      <c r="X183" s="71" t="s">
        <v>706</v>
      </c>
      <c r="Y183" s="71" t="s">
        <v>706</v>
      </c>
      <c r="Z183" s="71" t="s">
        <v>706</v>
      </c>
      <c r="AA183" s="71" t="s">
        <v>704</v>
      </c>
      <c r="AB183" s="71" t="s">
        <v>704</v>
      </c>
      <c r="AC183" s="71" t="s">
        <v>706</v>
      </c>
      <c r="AD183" s="71" t="s">
        <v>705</v>
      </c>
      <c r="AE183" s="71" t="s">
        <v>706</v>
      </c>
      <c r="AF183" s="71" t="s">
        <v>706</v>
      </c>
      <c r="AG183" s="71" t="s">
        <v>706</v>
      </c>
      <c r="AH183" s="71" t="s">
        <v>706</v>
      </c>
      <c r="AI183" s="71" t="s">
        <v>706</v>
      </c>
      <c r="AJ183" s="71" t="s">
        <v>706</v>
      </c>
      <c r="AK183" s="71" t="s">
        <v>706</v>
      </c>
      <c r="AL183" s="71" t="s">
        <v>706</v>
      </c>
      <c r="AM183" s="71" t="s">
        <v>706</v>
      </c>
      <c r="AN183" s="71" t="s">
        <v>706</v>
      </c>
      <c r="AO183" s="71" t="s">
        <v>705</v>
      </c>
      <c r="AP183" s="71" t="s">
        <v>704</v>
      </c>
      <c r="AQ183" s="71" t="s">
        <v>706</v>
      </c>
      <c r="AR183" s="71" t="s">
        <v>704</v>
      </c>
      <c r="AS183" s="71" t="s">
        <v>705</v>
      </c>
      <c r="AT183" s="71" t="s">
        <v>705</v>
      </c>
      <c r="AU183" s="71" t="s">
        <v>706</v>
      </c>
      <c r="AV183" s="71" t="s">
        <v>706</v>
      </c>
      <c r="AW183" s="71" t="s">
        <v>706</v>
      </c>
      <c r="AX183" s="71" t="s">
        <v>706</v>
      </c>
      <c r="AY183" s="71" t="s">
        <v>706</v>
      </c>
      <c r="AZ183" s="71" t="s">
        <v>704</v>
      </c>
      <c r="BA183" s="71" t="s">
        <v>704</v>
      </c>
      <c r="BB183" s="71" t="s">
        <v>704</v>
      </c>
      <c r="BC183" s="71" t="s">
        <v>704</v>
      </c>
      <c r="BD183" s="71" t="s">
        <v>704</v>
      </c>
      <c r="BE183" s="71" t="s">
        <v>704</v>
      </c>
      <c r="BF183" s="71" t="s">
        <v>704</v>
      </c>
      <c r="BG183" s="71" t="s">
        <v>706</v>
      </c>
      <c r="BH183" s="71" t="s">
        <v>706</v>
      </c>
      <c r="BI183" s="71" t="s">
        <v>706</v>
      </c>
      <c r="BJ183" s="71" t="s">
        <v>704</v>
      </c>
      <c r="BK183" s="71" t="s">
        <v>704</v>
      </c>
      <c r="BL183" s="71" t="s">
        <v>706</v>
      </c>
      <c r="BM183" s="71" t="s">
        <v>706</v>
      </c>
      <c r="BN183" s="71" t="s">
        <v>705</v>
      </c>
      <c r="BO183" s="71" t="s">
        <v>705</v>
      </c>
      <c r="BP183" s="71" t="s">
        <v>706</v>
      </c>
      <c r="BQ183" s="71" t="s">
        <v>705</v>
      </c>
      <c r="BR183" s="71" t="s">
        <v>705</v>
      </c>
      <c r="BS183" s="71" t="s">
        <v>705</v>
      </c>
      <c r="BT183" s="71" t="s">
        <v>706</v>
      </c>
      <c r="BU183" s="71" t="s">
        <v>706</v>
      </c>
      <c r="BV183" s="71" t="s">
        <v>705</v>
      </c>
      <c r="BW183" s="71" t="s">
        <v>705</v>
      </c>
      <c r="BX183" s="71" t="s">
        <v>706</v>
      </c>
      <c r="BY183" s="71" t="s">
        <v>706</v>
      </c>
      <c r="BZ183" s="71" t="s">
        <v>706</v>
      </c>
      <c r="CA183" s="71" t="s">
        <v>706</v>
      </c>
      <c r="CB183" s="71" t="s">
        <v>704</v>
      </c>
      <c r="CC183" s="71" t="s">
        <v>706</v>
      </c>
      <c r="CD183" s="71" t="s">
        <v>706</v>
      </c>
      <c r="CE183" s="71" t="s">
        <v>706</v>
      </c>
      <c r="CF183" s="71" t="s">
        <v>706</v>
      </c>
      <c r="CG183" s="71" t="s">
        <v>706</v>
      </c>
      <c r="CH183" s="71" t="s">
        <v>706</v>
      </c>
      <c r="CI183" s="71" t="s">
        <v>706</v>
      </c>
      <c r="CJ183" s="71" t="s">
        <v>706</v>
      </c>
      <c r="CK183" s="71" t="s">
        <v>705</v>
      </c>
      <c r="CL183" s="71" t="s">
        <v>705</v>
      </c>
      <c r="CM183" s="71" t="s">
        <v>706</v>
      </c>
      <c r="CN183" s="71" t="s">
        <v>704</v>
      </c>
      <c r="CO183" s="71" t="s">
        <v>704</v>
      </c>
      <c r="CP183" s="71" t="s">
        <v>705</v>
      </c>
      <c r="CQ183" s="71" t="s">
        <v>706</v>
      </c>
      <c r="CR183" s="71" t="s">
        <v>706</v>
      </c>
      <c r="CS183" s="71" t="s">
        <v>706</v>
      </c>
      <c r="CT183" s="71" t="s">
        <v>706</v>
      </c>
      <c r="CU183" s="71" t="s">
        <v>706</v>
      </c>
      <c r="CV183" s="71" t="s">
        <v>706</v>
      </c>
      <c r="CW183" s="71" t="s">
        <v>706</v>
      </c>
      <c r="CX183" s="71" t="s">
        <v>706</v>
      </c>
      <c r="CY183" s="71" t="s">
        <v>706</v>
      </c>
      <c r="CZ183" s="71" t="s">
        <v>705</v>
      </c>
      <c r="DA183" s="71" t="s">
        <v>706</v>
      </c>
      <c r="DB183" s="71" t="s">
        <v>706</v>
      </c>
      <c r="DC183" s="71" t="s">
        <v>706</v>
      </c>
      <c r="DD183" s="71" t="s">
        <v>706</v>
      </c>
      <c r="DE183" s="71" t="s">
        <v>706</v>
      </c>
      <c r="DF183" s="71" t="s">
        <v>704</v>
      </c>
      <c r="DG183" s="71" t="s">
        <v>706</v>
      </c>
      <c r="DH183" s="71" t="s">
        <v>705</v>
      </c>
      <c r="DI183" s="71" t="s">
        <v>705</v>
      </c>
      <c r="DJ183" s="71" t="s">
        <v>706</v>
      </c>
      <c r="DK183" s="71" t="s">
        <v>706</v>
      </c>
      <c r="DL183" s="71" t="s">
        <v>705</v>
      </c>
      <c r="DM183" s="71" t="s">
        <v>706</v>
      </c>
      <c r="DN183" s="71" t="s">
        <v>705</v>
      </c>
      <c r="DO183" s="71" t="s">
        <v>705</v>
      </c>
      <c r="DP183" s="71" t="s">
        <v>706</v>
      </c>
      <c r="DQ183" s="71" t="s">
        <v>706</v>
      </c>
      <c r="DR183" s="71" t="s">
        <v>705</v>
      </c>
      <c r="DS183" s="71" t="s">
        <v>706</v>
      </c>
      <c r="DT183" s="71" t="s">
        <v>706</v>
      </c>
      <c r="DU183" s="71" t="s">
        <v>706</v>
      </c>
      <c r="DV183" s="71" t="s">
        <v>706</v>
      </c>
      <c r="DW183" s="71" t="s">
        <v>706</v>
      </c>
      <c r="DX183" s="71" t="s">
        <v>706</v>
      </c>
      <c r="DY183" s="71" t="s">
        <v>706</v>
      </c>
      <c r="DZ183" s="71" t="s">
        <v>706</v>
      </c>
      <c r="EA183" s="71" t="s">
        <v>706</v>
      </c>
      <c r="EB183" s="71" t="s">
        <v>706</v>
      </c>
      <c r="EC183" s="71" t="s">
        <v>706</v>
      </c>
      <c r="ED183" s="71" t="s">
        <v>705</v>
      </c>
      <c r="EE183" s="71" t="s">
        <v>706</v>
      </c>
      <c r="EF183" s="71" t="s">
        <v>705</v>
      </c>
      <c r="EG183" s="71" t="s">
        <v>706</v>
      </c>
      <c r="EH183" s="71" t="s">
        <v>706</v>
      </c>
      <c r="EI183" s="71" t="s">
        <v>704</v>
      </c>
      <c r="EJ183" s="71" t="s">
        <v>704</v>
      </c>
      <c r="EK183" s="71" t="s">
        <v>706</v>
      </c>
      <c r="EL183" s="71" t="s">
        <v>706</v>
      </c>
      <c r="EM183" s="71" t="s">
        <v>706</v>
      </c>
      <c r="EN183" s="71" t="s">
        <v>706</v>
      </c>
      <c r="EO183" s="71" t="s">
        <v>706</v>
      </c>
      <c r="EP183" s="71" t="s">
        <v>706</v>
      </c>
      <c r="EQ183" s="71" t="s">
        <v>705</v>
      </c>
      <c r="ER183" s="71" t="s">
        <v>706</v>
      </c>
      <c r="ES183" s="71" t="s">
        <v>706</v>
      </c>
      <c r="ET183" s="71" t="s">
        <v>706</v>
      </c>
      <c r="EU183" s="71" t="s">
        <v>706</v>
      </c>
      <c r="EV183" s="71" t="s">
        <v>706</v>
      </c>
      <c r="EW183" s="71" t="s">
        <v>706</v>
      </c>
      <c r="EX183" s="71" t="s">
        <v>706</v>
      </c>
      <c r="EY183" s="71" t="s">
        <v>706</v>
      </c>
      <c r="EZ183" s="71" t="s">
        <v>706</v>
      </c>
      <c r="FA183" s="71" t="s">
        <v>705</v>
      </c>
      <c r="FB183" s="71" t="s">
        <v>706</v>
      </c>
      <c r="FC183" s="71" t="s">
        <v>705</v>
      </c>
      <c r="FD183" s="71" t="s">
        <v>706</v>
      </c>
      <c r="FE183" s="71" t="s">
        <v>706</v>
      </c>
      <c r="FF183" s="71" t="s">
        <v>706</v>
      </c>
      <c r="FG183" s="71" t="s">
        <v>706</v>
      </c>
      <c r="FH183" s="71" t="s">
        <v>706</v>
      </c>
      <c r="FI183" s="71" t="s">
        <v>705</v>
      </c>
      <c r="FJ183" s="71" t="s">
        <v>705</v>
      </c>
      <c r="FK183" s="71" t="s">
        <v>705</v>
      </c>
      <c r="FL183" s="71" t="s">
        <v>704</v>
      </c>
      <c r="FM183" s="71" t="s">
        <v>705</v>
      </c>
      <c r="FN183" s="71" t="s">
        <v>704</v>
      </c>
      <c r="FO183" s="71" t="s">
        <v>705</v>
      </c>
      <c r="FP183" s="71" t="s">
        <v>705</v>
      </c>
      <c r="FQ183" s="71" t="s">
        <v>706</v>
      </c>
      <c r="FR183" s="71" t="s">
        <v>706</v>
      </c>
      <c r="FS183" s="71" t="s">
        <v>706</v>
      </c>
      <c r="FT183" s="71" t="s">
        <v>706</v>
      </c>
      <c r="FU183" s="71" t="s">
        <v>706</v>
      </c>
      <c r="FV183" s="71" t="s">
        <v>706</v>
      </c>
      <c r="FW183" s="71" t="s">
        <v>706</v>
      </c>
      <c r="FX183" s="71" t="s">
        <v>706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35">
      <c r="A184" s="6" t="s">
        <v>707</v>
      </c>
      <c r="B184" s="7" t="s">
        <v>708</v>
      </c>
      <c r="C184" s="7">
        <f>IF(AND(OR(C183="Rural",C183="Small Rural"),C182&lt;6500),1,0)</f>
        <v>0</v>
      </c>
      <c r="D184" s="7">
        <f t="shared" ref="D184:BO184" si="215">IF(AND(OR(D183="Rural",D183="Small Rural"),D182&lt;6500),1,0)</f>
        <v>0</v>
      </c>
      <c r="E184" s="7">
        <f t="shared" si="215"/>
        <v>0</v>
      </c>
      <c r="F184" s="7">
        <f t="shared" si="215"/>
        <v>0</v>
      </c>
      <c r="G184" s="7">
        <f t="shared" si="215"/>
        <v>1</v>
      </c>
      <c r="H184" s="7">
        <f t="shared" si="215"/>
        <v>1</v>
      </c>
      <c r="I184" s="7">
        <f t="shared" si="215"/>
        <v>0</v>
      </c>
      <c r="J184" s="7">
        <f t="shared" si="215"/>
        <v>1</v>
      </c>
      <c r="K184" s="7">
        <f t="shared" si="215"/>
        <v>1</v>
      </c>
      <c r="L184" s="7">
        <f t="shared" si="215"/>
        <v>0</v>
      </c>
      <c r="M184" s="7">
        <f t="shared" si="215"/>
        <v>0</v>
      </c>
      <c r="N184" s="7">
        <f t="shared" si="215"/>
        <v>0</v>
      </c>
      <c r="O184" s="7">
        <f t="shared" si="215"/>
        <v>0</v>
      </c>
      <c r="P184" s="7">
        <f t="shared" si="215"/>
        <v>1</v>
      </c>
      <c r="Q184" s="7">
        <f t="shared" si="215"/>
        <v>0</v>
      </c>
      <c r="R184" s="7">
        <f t="shared" si="215"/>
        <v>0</v>
      </c>
      <c r="S184" s="7">
        <f t="shared" si="215"/>
        <v>1</v>
      </c>
      <c r="T184" s="7">
        <f t="shared" si="215"/>
        <v>1</v>
      </c>
      <c r="U184" s="7">
        <f t="shared" si="215"/>
        <v>1</v>
      </c>
      <c r="V184" s="7">
        <f t="shared" si="215"/>
        <v>1</v>
      </c>
      <c r="W184" s="7">
        <f t="shared" si="215"/>
        <v>1</v>
      </c>
      <c r="X184" s="7">
        <f t="shared" si="215"/>
        <v>1</v>
      </c>
      <c r="Y184" s="7">
        <f t="shared" si="215"/>
        <v>1</v>
      </c>
      <c r="Z184" s="7">
        <f t="shared" si="215"/>
        <v>1</v>
      </c>
      <c r="AA184" s="7">
        <f t="shared" si="215"/>
        <v>0</v>
      </c>
      <c r="AB184" s="7">
        <f t="shared" si="215"/>
        <v>0</v>
      </c>
      <c r="AC184" s="7">
        <f t="shared" si="215"/>
        <v>1</v>
      </c>
      <c r="AD184" s="7">
        <f t="shared" si="215"/>
        <v>1</v>
      </c>
      <c r="AE184" s="7">
        <f t="shared" si="215"/>
        <v>1</v>
      </c>
      <c r="AF184" s="7">
        <f t="shared" si="215"/>
        <v>1</v>
      </c>
      <c r="AG184" s="7">
        <f t="shared" si="215"/>
        <v>1</v>
      </c>
      <c r="AH184" s="7">
        <f t="shared" si="215"/>
        <v>1</v>
      </c>
      <c r="AI184" s="7">
        <f t="shared" si="215"/>
        <v>1</v>
      </c>
      <c r="AJ184" s="7">
        <f t="shared" si="215"/>
        <v>1</v>
      </c>
      <c r="AK184" s="7">
        <f t="shared" si="215"/>
        <v>1</v>
      </c>
      <c r="AL184" s="7">
        <f t="shared" si="215"/>
        <v>1</v>
      </c>
      <c r="AM184" s="7">
        <f t="shared" si="215"/>
        <v>1</v>
      </c>
      <c r="AN184" s="7">
        <f t="shared" si="215"/>
        <v>1</v>
      </c>
      <c r="AO184" s="7">
        <f t="shared" si="215"/>
        <v>1</v>
      </c>
      <c r="AP184" s="7">
        <f t="shared" si="215"/>
        <v>0</v>
      </c>
      <c r="AQ184" s="7">
        <f t="shared" si="215"/>
        <v>1</v>
      </c>
      <c r="AR184" s="7">
        <f t="shared" si="215"/>
        <v>0</v>
      </c>
      <c r="AS184" s="7">
        <f t="shared" si="215"/>
        <v>0</v>
      </c>
      <c r="AT184" s="7">
        <f t="shared" si="215"/>
        <v>1</v>
      </c>
      <c r="AU184" s="7">
        <f t="shared" si="215"/>
        <v>1</v>
      </c>
      <c r="AV184" s="7">
        <f t="shared" si="215"/>
        <v>1</v>
      </c>
      <c r="AW184" s="7">
        <f t="shared" si="215"/>
        <v>1</v>
      </c>
      <c r="AX184" s="7">
        <f t="shared" si="215"/>
        <v>1</v>
      </c>
      <c r="AY184" s="7">
        <f t="shared" si="215"/>
        <v>1</v>
      </c>
      <c r="AZ184" s="7">
        <f t="shared" si="215"/>
        <v>0</v>
      </c>
      <c r="BA184" s="7">
        <f t="shared" si="215"/>
        <v>0</v>
      </c>
      <c r="BB184" s="7">
        <f t="shared" si="215"/>
        <v>0</v>
      </c>
      <c r="BC184" s="7">
        <f t="shared" si="215"/>
        <v>0</v>
      </c>
      <c r="BD184" s="7">
        <f t="shared" si="215"/>
        <v>0</v>
      </c>
      <c r="BE184" s="7">
        <f t="shared" si="215"/>
        <v>0</v>
      </c>
      <c r="BF184" s="7">
        <f t="shared" si="215"/>
        <v>0</v>
      </c>
      <c r="BG184" s="7">
        <f t="shared" si="215"/>
        <v>1</v>
      </c>
      <c r="BH184" s="7">
        <f t="shared" si="215"/>
        <v>1</v>
      </c>
      <c r="BI184" s="7">
        <f t="shared" si="215"/>
        <v>1</v>
      </c>
      <c r="BJ184" s="7">
        <f t="shared" si="215"/>
        <v>0</v>
      </c>
      <c r="BK184" s="7">
        <f t="shared" si="215"/>
        <v>0</v>
      </c>
      <c r="BL184" s="7">
        <f t="shared" si="215"/>
        <v>1</v>
      </c>
      <c r="BM184" s="7">
        <f t="shared" si="215"/>
        <v>1</v>
      </c>
      <c r="BN184" s="7">
        <f t="shared" si="215"/>
        <v>1</v>
      </c>
      <c r="BO184" s="7">
        <f t="shared" si="215"/>
        <v>1</v>
      </c>
      <c r="BP184" s="7">
        <f t="shared" ref="BP184:EA184" si="216">IF(AND(OR(BP183="Rural",BP183="Small Rural"),BP182&lt;6500),1,0)</f>
        <v>1</v>
      </c>
      <c r="BQ184" s="7">
        <f t="shared" si="216"/>
        <v>1</v>
      </c>
      <c r="BR184" s="7">
        <f t="shared" si="216"/>
        <v>1</v>
      </c>
      <c r="BS184" s="7">
        <f t="shared" si="216"/>
        <v>1</v>
      </c>
      <c r="BT184" s="7">
        <f t="shared" si="216"/>
        <v>1</v>
      </c>
      <c r="BU184" s="7">
        <f t="shared" si="216"/>
        <v>1</v>
      </c>
      <c r="BV184" s="7">
        <f t="shared" si="216"/>
        <v>1</v>
      </c>
      <c r="BW184" s="7">
        <f t="shared" si="216"/>
        <v>1</v>
      </c>
      <c r="BX184" s="7">
        <f t="shared" si="216"/>
        <v>1</v>
      </c>
      <c r="BY184" s="7">
        <f t="shared" si="216"/>
        <v>1</v>
      </c>
      <c r="BZ184" s="7">
        <f t="shared" si="216"/>
        <v>1</v>
      </c>
      <c r="CA184" s="7">
        <f t="shared" si="216"/>
        <v>1</v>
      </c>
      <c r="CB184" s="7">
        <f t="shared" si="216"/>
        <v>0</v>
      </c>
      <c r="CC184" s="7">
        <f t="shared" si="216"/>
        <v>1</v>
      </c>
      <c r="CD184" s="7">
        <f t="shared" si="216"/>
        <v>1</v>
      </c>
      <c r="CE184" s="7">
        <f t="shared" si="216"/>
        <v>1</v>
      </c>
      <c r="CF184" s="7">
        <f t="shared" si="216"/>
        <v>1</v>
      </c>
      <c r="CG184" s="7">
        <f t="shared" si="216"/>
        <v>1</v>
      </c>
      <c r="CH184" s="7">
        <f t="shared" si="216"/>
        <v>1</v>
      </c>
      <c r="CI184" s="7">
        <f t="shared" si="216"/>
        <v>1</v>
      </c>
      <c r="CJ184" s="7">
        <f t="shared" si="216"/>
        <v>1</v>
      </c>
      <c r="CK184" s="7">
        <f t="shared" si="216"/>
        <v>1</v>
      </c>
      <c r="CL184" s="7">
        <f t="shared" si="216"/>
        <v>1</v>
      </c>
      <c r="CM184" s="7">
        <f t="shared" si="216"/>
        <v>1</v>
      </c>
      <c r="CN184" s="7">
        <f t="shared" si="216"/>
        <v>0</v>
      </c>
      <c r="CO184" s="7">
        <f t="shared" si="216"/>
        <v>0</v>
      </c>
      <c r="CP184" s="7">
        <f t="shared" si="216"/>
        <v>1</v>
      </c>
      <c r="CQ184" s="7">
        <f t="shared" si="216"/>
        <v>1</v>
      </c>
      <c r="CR184" s="7">
        <f t="shared" si="216"/>
        <v>1</v>
      </c>
      <c r="CS184" s="7">
        <f t="shared" si="216"/>
        <v>1</v>
      </c>
      <c r="CT184" s="7">
        <f t="shared" si="216"/>
        <v>1</v>
      </c>
      <c r="CU184" s="7">
        <f t="shared" si="216"/>
        <v>1</v>
      </c>
      <c r="CV184" s="7">
        <f t="shared" si="216"/>
        <v>1</v>
      </c>
      <c r="CW184" s="7">
        <f t="shared" si="216"/>
        <v>1</v>
      </c>
      <c r="CX184" s="7">
        <f t="shared" si="216"/>
        <v>1</v>
      </c>
      <c r="CY184" s="7">
        <f t="shared" si="216"/>
        <v>1</v>
      </c>
      <c r="CZ184" s="7">
        <f t="shared" si="216"/>
        <v>1</v>
      </c>
      <c r="DA184" s="7">
        <f t="shared" si="216"/>
        <v>1</v>
      </c>
      <c r="DB184" s="7">
        <f t="shared" si="216"/>
        <v>1</v>
      </c>
      <c r="DC184" s="7">
        <f t="shared" si="216"/>
        <v>1</v>
      </c>
      <c r="DD184" s="7">
        <f t="shared" si="216"/>
        <v>1</v>
      </c>
      <c r="DE184" s="7">
        <f t="shared" si="216"/>
        <v>1</v>
      </c>
      <c r="DF184" s="7">
        <f t="shared" si="216"/>
        <v>0</v>
      </c>
      <c r="DG184" s="7">
        <f t="shared" si="216"/>
        <v>1</v>
      </c>
      <c r="DH184" s="7">
        <f t="shared" si="216"/>
        <v>1</v>
      </c>
      <c r="DI184" s="7">
        <f t="shared" si="216"/>
        <v>1</v>
      </c>
      <c r="DJ184" s="7">
        <f t="shared" si="216"/>
        <v>1</v>
      </c>
      <c r="DK184" s="7">
        <f t="shared" si="216"/>
        <v>1</v>
      </c>
      <c r="DL184" s="7">
        <f t="shared" si="216"/>
        <v>1</v>
      </c>
      <c r="DM184" s="7">
        <f t="shared" si="216"/>
        <v>1</v>
      </c>
      <c r="DN184" s="7">
        <f t="shared" si="216"/>
        <v>1</v>
      </c>
      <c r="DO184" s="7">
        <f t="shared" si="216"/>
        <v>1</v>
      </c>
      <c r="DP184" s="7">
        <f t="shared" si="216"/>
        <v>1</v>
      </c>
      <c r="DQ184" s="7">
        <f t="shared" si="216"/>
        <v>1</v>
      </c>
      <c r="DR184" s="7">
        <f t="shared" si="216"/>
        <v>1</v>
      </c>
      <c r="DS184" s="7">
        <f t="shared" si="216"/>
        <v>1</v>
      </c>
      <c r="DT184" s="7">
        <f t="shared" si="216"/>
        <v>1</v>
      </c>
      <c r="DU184" s="7">
        <f t="shared" si="216"/>
        <v>1</v>
      </c>
      <c r="DV184" s="7">
        <f t="shared" si="216"/>
        <v>1</v>
      </c>
      <c r="DW184" s="7">
        <f t="shared" si="216"/>
        <v>1</v>
      </c>
      <c r="DX184" s="7">
        <f t="shared" si="216"/>
        <v>1</v>
      </c>
      <c r="DY184" s="7">
        <f t="shared" si="216"/>
        <v>1</v>
      </c>
      <c r="DZ184" s="7">
        <f t="shared" si="216"/>
        <v>1</v>
      </c>
      <c r="EA184" s="7">
        <f t="shared" si="216"/>
        <v>1</v>
      </c>
      <c r="EB184" s="7">
        <f t="shared" ref="EB184:FX184" si="217">IF(AND(OR(EB183="Rural",EB183="Small Rural"),EB182&lt;6500),1,0)</f>
        <v>1</v>
      </c>
      <c r="EC184" s="7">
        <f t="shared" si="217"/>
        <v>1</v>
      </c>
      <c r="ED184" s="7">
        <f t="shared" si="217"/>
        <v>1</v>
      </c>
      <c r="EE184" s="7">
        <f t="shared" si="217"/>
        <v>1</v>
      </c>
      <c r="EF184" s="7">
        <f t="shared" si="217"/>
        <v>1</v>
      </c>
      <c r="EG184" s="7">
        <f t="shared" si="217"/>
        <v>1</v>
      </c>
      <c r="EH184" s="7">
        <f t="shared" si="217"/>
        <v>1</v>
      </c>
      <c r="EI184" s="7">
        <f t="shared" si="217"/>
        <v>0</v>
      </c>
      <c r="EJ184" s="7">
        <f t="shared" si="217"/>
        <v>0</v>
      </c>
      <c r="EK184" s="7">
        <f t="shared" si="217"/>
        <v>1</v>
      </c>
      <c r="EL184" s="7">
        <f t="shared" si="217"/>
        <v>1</v>
      </c>
      <c r="EM184" s="7">
        <f t="shared" si="217"/>
        <v>1</v>
      </c>
      <c r="EN184" s="7">
        <f t="shared" si="217"/>
        <v>1</v>
      </c>
      <c r="EO184" s="7">
        <f t="shared" si="217"/>
        <v>1</v>
      </c>
      <c r="EP184" s="7">
        <f t="shared" si="217"/>
        <v>1</v>
      </c>
      <c r="EQ184" s="7">
        <f t="shared" si="217"/>
        <v>1</v>
      </c>
      <c r="ER184" s="7">
        <f t="shared" si="217"/>
        <v>1</v>
      </c>
      <c r="ES184" s="7">
        <f t="shared" si="217"/>
        <v>1</v>
      </c>
      <c r="ET184" s="7">
        <f t="shared" si="217"/>
        <v>1</v>
      </c>
      <c r="EU184" s="7">
        <f t="shared" si="217"/>
        <v>1</v>
      </c>
      <c r="EV184" s="7">
        <f t="shared" si="217"/>
        <v>1</v>
      </c>
      <c r="EW184" s="7">
        <f t="shared" si="217"/>
        <v>1</v>
      </c>
      <c r="EX184" s="7">
        <f t="shared" si="217"/>
        <v>1</v>
      </c>
      <c r="EY184" s="7">
        <f t="shared" si="217"/>
        <v>1</v>
      </c>
      <c r="EZ184" s="7">
        <f t="shared" si="217"/>
        <v>1</v>
      </c>
      <c r="FA184" s="7">
        <f t="shared" si="217"/>
        <v>1</v>
      </c>
      <c r="FB184" s="7">
        <f t="shared" si="217"/>
        <v>1</v>
      </c>
      <c r="FC184" s="7">
        <f t="shared" si="217"/>
        <v>1</v>
      </c>
      <c r="FD184" s="7">
        <f t="shared" si="217"/>
        <v>1</v>
      </c>
      <c r="FE184" s="7">
        <f t="shared" si="217"/>
        <v>1</v>
      </c>
      <c r="FF184" s="7">
        <f t="shared" si="217"/>
        <v>1</v>
      </c>
      <c r="FG184" s="7">
        <f t="shared" si="217"/>
        <v>1</v>
      </c>
      <c r="FH184" s="7">
        <f t="shared" si="217"/>
        <v>1</v>
      </c>
      <c r="FI184" s="7">
        <f t="shared" si="217"/>
        <v>1</v>
      </c>
      <c r="FJ184" s="7">
        <f t="shared" si="217"/>
        <v>1</v>
      </c>
      <c r="FK184" s="7">
        <f t="shared" si="217"/>
        <v>1</v>
      </c>
      <c r="FL184" s="7">
        <f t="shared" si="217"/>
        <v>0</v>
      </c>
      <c r="FM184" s="7">
        <f t="shared" si="217"/>
        <v>1</v>
      </c>
      <c r="FN184" s="7">
        <f t="shared" si="217"/>
        <v>0</v>
      </c>
      <c r="FO184" s="7">
        <f t="shared" si="217"/>
        <v>1</v>
      </c>
      <c r="FP184" s="7">
        <f t="shared" si="217"/>
        <v>1</v>
      </c>
      <c r="FQ184" s="7">
        <f t="shared" si="217"/>
        <v>1</v>
      </c>
      <c r="FR184" s="7">
        <f t="shared" si="217"/>
        <v>1</v>
      </c>
      <c r="FS184" s="7">
        <f t="shared" si="217"/>
        <v>1</v>
      </c>
      <c r="FT184" s="7">
        <f t="shared" si="217"/>
        <v>1</v>
      </c>
      <c r="FU184" s="7">
        <f t="shared" si="217"/>
        <v>1</v>
      </c>
      <c r="FV184" s="7">
        <f t="shared" si="217"/>
        <v>1</v>
      </c>
      <c r="FW184" s="7">
        <f t="shared" si="217"/>
        <v>1</v>
      </c>
      <c r="FX184" s="7">
        <f t="shared" si="217"/>
        <v>1</v>
      </c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35">
      <c r="A185" s="6" t="s">
        <v>709</v>
      </c>
      <c r="B185" s="7" t="s">
        <v>710</v>
      </c>
      <c r="C185" s="7">
        <f>IF(AND(C184=1,C182&lt;1000),C182*470.75,IF(AND(C184=1,C182&lt;6500),C182*177.8,0))</f>
        <v>0</v>
      </c>
      <c r="D185" s="7">
        <f t="shared" ref="D185:BO185" si="218">IF(AND(D184=1,D182&lt;1000),D182*470.75,IF(AND(D184=1,D182&lt;6500),D182*177.8,0))</f>
        <v>0</v>
      </c>
      <c r="E185" s="7">
        <f t="shared" si="218"/>
        <v>0</v>
      </c>
      <c r="F185" s="7">
        <f t="shared" si="218"/>
        <v>0</v>
      </c>
      <c r="G185" s="7">
        <f t="shared" si="218"/>
        <v>304038</v>
      </c>
      <c r="H185" s="7">
        <f t="shared" si="218"/>
        <v>196700.14</v>
      </c>
      <c r="I185" s="7">
        <f t="shared" si="218"/>
        <v>0</v>
      </c>
      <c r="J185" s="7">
        <f t="shared" si="218"/>
        <v>374055.64000000007</v>
      </c>
      <c r="K185" s="7">
        <f t="shared" si="218"/>
        <v>119240.97500000001</v>
      </c>
      <c r="L185" s="7">
        <f t="shared" si="218"/>
        <v>0</v>
      </c>
      <c r="M185" s="7">
        <f t="shared" si="218"/>
        <v>0</v>
      </c>
      <c r="N185" s="7">
        <f t="shared" si="218"/>
        <v>0</v>
      </c>
      <c r="O185" s="7">
        <f t="shared" si="218"/>
        <v>0</v>
      </c>
      <c r="P185" s="7">
        <f t="shared" si="218"/>
        <v>148992.375</v>
      </c>
      <c r="Q185" s="7">
        <f t="shared" si="218"/>
        <v>0</v>
      </c>
      <c r="R185" s="7">
        <f t="shared" si="218"/>
        <v>0</v>
      </c>
      <c r="S185" s="7">
        <f t="shared" si="218"/>
        <v>287467.04000000004</v>
      </c>
      <c r="T185" s="7">
        <f t="shared" si="218"/>
        <v>76026.125</v>
      </c>
      <c r="U185" s="7">
        <f t="shared" si="218"/>
        <v>26832.75</v>
      </c>
      <c r="V185" s="7">
        <f t="shared" si="218"/>
        <v>121265.20000000001</v>
      </c>
      <c r="W185" s="7">
        <f t="shared" si="218"/>
        <v>63315.875</v>
      </c>
      <c r="X185" s="7">
        <f t="shared" si="218"/>
        <v>23537.5</v>
      </c>
      <c r="Y185" s="7">
        <f t="shared" si="218"/>
        <v>425558</v>
      </c>
      <c r="Z185" s="7">
        <f t="shared" si="218"/>
        <v>109119.85</v>
      </c>
      <c r="AA185" s="7">
        <f t="shared" si="218"/>
        <v>0</v>
      </c>
      <c r="AB185" s="7">
        <f t="shared" si="218"/>
        <v>0</v>
      </c>
      <c r="AC185" s="7">
        <f t="shared" si="218"/>
        <v>433560.75</v>
      </c>
      <c r="AD185" s="7">
        <f t="shared" si="218"/>
        <v>254271.78</v>
      </c>
      <c r="AE185" s="7">
        <f t="shared" si="218"/>
        <v>45662.75</v>
      </c>
      <c r="AF185" s="7">
        <f t="shared" si="218"/>
        <v>79274.3</v>
      </c>
      <c r="AG185" s="7">
        <f t="shared" si="218"/>
        <v>288616.82500000001</v>
      </c>
      <c r="AH185" s="7">
        <f t="shared" si="218"/>
        <v>458934.17499999999</v>
      </c>
      <c r="AI185" s="7">
        <f t="shared" si="218"/>
        <v>173847.97500000001</v>
      </c>
      <c r="AJ185" s="7">
        <f t="shared" si="218"/>
        <v>82852</v>
      </c>
      <c r="AK185" s="7">
        <f t="shared" si="218"/>
        <v>80874.850000000006</v>
      </c>
      <c r="AL185" s="7">
        <f t="shared" si="218"/>
        <v>134634.5</v>
      </c>
      <c r="AM185" s="7">
        <f t="shared" si="218"/>
        <v>174177.5</v>
      </c>
      <c r="AN185" s="7">
        <f t="shared" si="218"/>
        <v>146120.79999999999</v>
      </c>
      <c r="AO185" s="7">
        <f t="shared" si="218"/>
        <v>811568.10000000009</v>
      </c>
      <c r="AP185" s="7">
        <f t="shared" si="218"/>
        <v>0</v>
      </c>
      <c r="AQ185" s="7">
        <f t="shared" si="218"/>
        <v>114156.875</v>
      </c>
      <c r="AR185" s="7">
        <f t="shared" si="218"/>
        <v>0</v>
      </c>
      <c r="AS185" s="7">
        <f t="shared" si="218"/>
        <v>0</v>
      </c>
      <c r="AT185" s="7">
        <f t="shared" si="218"/>
        <v>417047.68</v>
      </c>
      <c r="AU185" s="7">
        <f t="shared" si="218"/>
        <v>128044</v>
      </c>
      <c r="AV185" s="7">
        <f t="shared" si="218"/>
        <v>145226.375</v>
      </c>
      <c r="AW185" s="7">
        <f t="shared" si="218"/>
        <v>120276.625</v>
      </c>
      <c r="AX185" s="7">
        <f t="shared" si="218"/>
        <v>34364.75</v>
      </c>
      <c r="AY185" s="7">
        <f t="shared" si="218"/>
        <v>196914.72500000001</v>
      </c>
      <c r="AZ185" s="7">
        <f t="shared" si="218"/>
        <v>0</v>
      </c>
      <c r="BA185" s="7">
        <f t="shared" si="218"/>
        <v>0</v>
      </c>
      <c r="BB185" s="7">
        <f t="shared" si="218"/>
        <v>0</v>
      </c>
      <c r="BC185" s="7">
        <f t="shared" si="218"/>
        <v>0</v>
      </c>
      <c r="BD185" s="7">
        <f t="shared" si="218"/>
        <v>0</v>
      </c>
      <c r="BE185" s="7">
        <f t="shared" si="218"/>
        <v>0</v>
      </c>
      <c r="BF185" s="7">
        <f t="shared" si="218"/>
        <v>0</v>
      </c>
      <c r="BG185" s="7">
        <f t="shared" si="218"/>
        <v>433843.20000000001</v>
      </c>
      <c r="BH185" s="7">
        <f t="shared" si="218"/>
        <v>281649.72499999998</v>
      </c>
      <c r="BI185" s="7">
        <f t="shared" si="218"/>
        <v>121547.65</v>
      </c>
      <c r="BJ185" s="7">
        <f t="shared" si="218"/>
        <v>0</v>
      </c>
      <c r="BK185" s="7">
        <f t="shared" si="218"/>
        <v>0</v>
      </c>
      <c r="BL185" s="7">
        <f t="shared" si="218"/>
        <v>46086.425000000003</v>
      </c>
      <c r="BM185" s="7">
        <f t="shared" si="218"/>
        <v>172529.875</v>
      </c>
      <c r="BN185" s="7">
        <f t="shared" si="218"/>
        <v>574560.70000000007</v>
      </c>
      <c r="BO185" s="7">
        <f t="shared" si="218"/>
        <v>227655.12000000002</v>
      </c>
      <c r="BP185" s="7">
        <f t="shared" ref="BP185:EA185" si="219">IF(AND(BP184=1,BP182&lt;1000),BP182*470.75,IF(AND(BP184=1,BP182&lt;6500),BP182*177.8,0))</f>
        <v>79274.3</v>
      </c>
      <c r="BQ185" s="7">
        <f t="shared" si="219"/>
        <v>1049891.22</v>
      </c>
      <c r="BR185" s="7">
        <f t="shared" si="219"/>
        <v>798855.4</v>
      </c>
      <c r="BS185" s="7">
        <f t="shared" si="219"/>
        <v>204665.58</v>
      </c>
      <c r="BT185" s="7">
        <f t="shared" si="219"/>
        <v>181003.375</v>
      </c>
      <c r="BU185" s="7">
        <f t="shared" si="219"/>
        <v>187452.65</v>
      </c>
      <c r="BV185" s="7">
        <f t="shared" si="219"/>
        <v>221805.5</v>
      </c>
      <c r="BW185" s="7">
        <f t="shared" si="219"/>
        <v>358622.60000000003</v>
      </c>
      <c r="BX185" s="7">
        <f t="shared" si="219"/>
        <v>32434.675000000003</v>
      </c>
      <c r="BY185" s="7">
        <f t="shared" si="219"/>
        <v>212873.15</v>
      </c>
      <c r="BZ185" s="7">
        <f t="shared" si="219"/>
        <v>105448</v>
      </c>
      <c r="CA185" s="7">
        <f t="shared" si="219"/>
        <v>69388.55</v>
      </c>
      <c r="CB185" s="7">
        <f t="shared" si="219"/>
        <v>0</v>
      </c>
      <c r="CC185" s="7">
        <f t="shared" si="219"/>
        <v>89913.25</v>
      </c>
      <c r="CD185" s="7">
        <f t="shared" si="219"/>
        <v>71224.475000000006</v>
      </c>
      <c r="CE185" s="7">
        <f t="shared" si="219"/>
        <v>74613.875</v>
      </c>
      <c r="CF185" s="7">
        <f t="shared" si="219"/>
        <v>56442.925000000003</v>
      </c>
      <c r="CG185" s="7">
        <f t="shared" si="219"/>
        <v>95138.574999999997</v>
      </c>
      <c r="CH185" s="7">
        <f t="shared" si="219"/>
        <v>46463.025000000001</v>
      </c>
      <c r="CI185" s="7">
        <f t="shared" si="219"/>
        <v>324582.125</v>
      </c>
      <c r="CJ185" s="7">
        <f t="shared" si="219"/>
        <v>421603.7</v>
      </c>
      <c r="CK185" s="7">
        <f t="shared" si="219"/>
        <v>880270.02</v>
      </c>
      <c r="CL185" s="7">
        <f t="shared" si="219"/>
        <v>226143.82000000004</v>
      </c>
      <c r="CM185" s="7">
        <f t="shared" si="219"/>
        <v>327312.47499999998</v>
      </c>
      <c r="CN185" s="7">
        <f t="shared" si="219"/>
        <v>0</v>
      </c>
      <c r="CO185" s="7">
        <f t="shared" si="219"/>
        <v>0</v>
      </c>
      <c r="CP185" s="7">
        <f t="shared" si="219"/>
        <v>454462.05</v>
      </c>
      <c r="CQ185" s="7">
        <f t="shared" si="219"/>
        <v>365584.45</v>
      </c>
      <c r="CR185" s="7">
        <f t="shared" si="219"/>
        <v>104836.02499999999</v>
      </c>
      <c r="CS185" s="7">
        <f t="shared" si="219"/>
        <v>141319.15</v>
      </c>
      <c r="CT185" s="7">
        <f t="shared" si="219"/>
        <v>54136.25</v>
      </c>
      <c r="CU185" s="7">
        <f t="shared" si="219"/>
        <v>222099.85</v>
      </c>
      <c r="CV185" s="7">
        <f t="shared" si="219"/>
        <v>23537.5</v>
      </c>
      <c r="CW185" s="7">
        <f t="shared" si="219"/>
        <v>96268.375</v>
      </c>
      <c r="CX185" s="7">
        <f t="shared" si="219"/>
        <v>217863.1</v>
      </c>
      <c r="CY185" s="7">
        <f t="shared" si="219"/>
        <v>23537.5</v>
      </c>
      <c r="CZ185" s="7">
        <f t="shared" si="219"/>
        <v>328556.62000000005</v>
      </c>
      <c r="DA185" s="7">
        <f t="shared" si="219"/>
        <v>94479.524999999994</v>
      </c>
      <c r="DB185" s="7">
        <f t="shared" si="219"/>
        <v>149839.72500000001</v>
      </c>
      <c r="DC185" s="7">
        <f t="shared" si="219"/>
        <v>86147.25</v>
      </c>
      <c r="DD185" s="7">
        <f t="shared" si="219"/>
        <v>80027.5</v>
      </c>
      <c r="DE185" s="7">
        <f t="shared" si="219"/>
        <v>139577.375</v>
      </c>
      <c r="DF185" s="7">
        <f t="shared" si="219"/>
        <v>0</v>
      </c>
      <c r="DG185" s="7">
        <f t="shared" si="219"/>
        <v>44015.125</v>
      </c>
      <c r="DH185" s="7">
        <f t="shared" si="219"/>
        <v>328325.48</v>
      </c>
      <c r="DI185" s="7">
        <f t="shared" si="219"/>
        <v>440837.32000000007</v>
      </c>
      <c r="DJ185" s="7">
        <f t="shared" si="219"/>
        <v>296478.34999999998</v>
      </c>
      <c r="DK185" s="7">
        <f t="shared" si="219"/>
        <v>226571.97500000001</v>
      </c>
      <c r="DL185" s="7">
        <f t="shared" si="219"/>
        <v>1016660.4</v>
      </c>
      <c r="DM185" s="7">
        <f t="shared" si="219"/>
        <v>109590.6</v>
      </c>
      <c r="DN185" s="7">
        <f t="shared" si="219"/>
        <v>229468.68</v>
      </c>
      <c r="DO185" s="7">
        <f t="shared" si="219"/>
        <v>578827.9</v>
      </c>
      <c r="DP185" s="7">
        <f t="shared" si="219"/>
        <v>94291.225000000006</v>
      </c>
      <c r="DQ185" s="7">
        <f t="shared" si="219"/>
        <v>397313</v>
      </c>
      <c r="DR185" s="7">
        <f t="shared" si="219"/>
        <v>238056.42000000004</v>
      </c>
      <c r="DS185" s="7">
        <f t="shared" si="219"/>
        <v>298455.5</v>
      </c>
      <c r="DT185" s="7">
        <f t="shared" si="219"/>
        <v>83463.975000000006</v>
      </c>
      <c r="DU185" s="7">
        <f t="shared" si="219"/>
        <v>167634.07500000001</v>
      </c>
      <c r="DV185" s="7">
        <f t="shared" si="219"/>
        <v>99092.875</v>
      </c>
      <c r="DW185" s="7">
        <f t="shared" si="219"/>
        <v>143861.20000000001</v>
      </c>
      <c r="DX185" s="7">
        <f t="shared" si="219"/>
        <v>78426.95</v>
      </c>
      <c r="DY185" s="7">
        <f t="shared" si="219"/>
        <v>143108</v>
      </c>
      <c r="DZ185" s="7">
        <f t="shared" si="219"/>
        <v>332820.25</v>
      </c>
      <c r="EA185" s="7">
        <f t="shared" si="219"/>
        <v>247944.02500000002</v>
      </c>
      <c r="EB185" s="7">
        <f t="shared" ref="EB185:FX185" si="220">IF(AND(EB184=1,EB182&lt;1000),EB182*470.75,IF(AND(EB184=1,EB182&lt;6500),EB182*177.8,0))</f>
        <v>260513.05</v>
      </c>
      <c r="EC185" s="7">
        <f t="shared" si="220"/>
        <v>138447.57500000001</v>
      </c>
      <c r="ED185" s="7">
        <f t="shared" si="220"/>
        <v>279021.54000000004</v>
      </c>
      <c r="EE185" s="7">
        <f t="shared" si="220"/>
        <v>91325.5</v>
      </c>
      <c r="EF185" s="7">
        <f t="shared" si="220"/>
        <v>247764.30000000002</v>
      </c>
      <c r="EG185" s="7">
        <f t="shared" si="220"/>
        <v>120982.75</v>
      </c>
      <c r="EH185" s="7">
        <f t="shared" si="220"/>
        <v>116981.375</v>
      </c>
      <c r="EI185" s="7">
        <f t="shared" si="220"/>
        <v>0</v>
      </c>
      <c r="EJ185" s="7">
        <f t="shared" si="220"/>
        <v>0</v>
      </c>
      <c r="EK185" s="7">
        <f t="shared" si="220"/>
        <v>315402.5</v>
      </c>
      <c r="EL185" s="7">
        <f t="shared" si="220"/>
        <v>217721.875</v>
      </c>
      <c r="EM185" s="7">
        <f t="shared" si="220"/>
        <v>181050.45</v>
      </c>
      <c r="EN185" s="7">
        <f t="shared" si="220"/>
        <v>454979.875</v>
      </c>
      <c r="EO185" s="7">
        <f t="shared" si="220"/>
        <v>148003.79999999999</v>
      </c>
      <c r="EP185" s="7">
        <f t="shared" si="220"/>
        <v>197620.85</v>
      </c>
      <c r="EQ185" s="7">
        <f t="shared" si="220"/>
        <v>473161.36</v>
      </c>
      <c r="ER185" s="7">
        <f t="shared" si="220"/>
        <v>145932.5</v>
      </c>
      <c r="ES185" s="7">
        <f t="shared" si="220"/>
        <v>77626.675000000003</v>
      </c>
      <c r="ET185" s="7">
        <f t="shared" si="220"/>
        <v>91090.125</v>
      </c>
      <c r="EU185" s="7">
        <f t="shared" si="220"/>
        <v>272375.95</v>
      </c>
      <c r="EV185" s="7">
        <f t="shared" si="220"/>
        <v>36812.65</v>
      </c>
      <c r="EW185" s="7">
        <f t="shared" si="220"/>
        <v>397595.45</v>
      </c>
      <c r="EX185" s="7">
        <f t="shared" si="220"/>
        <v>80027.5</v>
      </c>
      <c r="EY185" s="7">
        <f t="shared" si="220"/>
        <v>311306.97499999998</v>
      </c>
      <c r="EZ185" s="7">
        <f t="shared" si="220"/>
        <v>61197.5</v>
      </c>
      <c r="FA185" s="7">
        <f t="shared" si="220"/>
        <v>611329.74000000011</v>
      </c>
      <c r="FB185" s="7">
        <f t="shared" si="220"/>
        <v>139200.77499999999</v>
      </c>
      <c r="FC185" s="7">
        <f t="shared" si="220"/>
        <v>348274.64</v>
      </c>
      <c r="FD185" s="7">
        <f t="shared" si="220"/>
        <v>190041.77499999999</v>
      </c>
      <c r="FE185" s="7">
        <f t="shared" si="220"/>
        <v>38789.800000000003</v>
      </c>
      <c r="FF185" s="7">
        <f t="shared" si="220"/>
        <v>90431.074999999997</v>
      </c>
      <c r="FG185" s="7">
        <f t="shared" si="220"/>
        <v>59220.35</v>
      </c>
      <c r="FH185" s="7">
        <f t="shared" si="220"/>
        <v>33423.25</v>
      </c>
      <c r="FI185" s="7">
        <f t="shared" si="220"/>
        <v>308091.84000000003</v>
      </c>
      <c r="FJ185" s="7">
        <f t="shared" si="220"/>
        <v>357911.4</v>
      </c>
      <c r="FK185" s="7">
        <f t="shared" si="220"/>
        <v>452180.96</v>
      </c>
      <c r="FL185" s="7">
        <f t="shared" si="220"/>
        <v>0</v>
      </c>
      <c r="FM185" s="7">
        <f t="shared" si="220"/>
        <v>695286.9</v>
      </c>
      <c r="FN185" s="7">
        <f t="shared" si="220"/>
        <v>0</v>
      </c>
      <c r="FO185" s="7">
        <f t="shared" si="220"/>
        <v>197926.96000000002</v>
      </c>
      <c r="FP185" s="7">
        <f t="shared" si="220"/>
        <v>410273.5</v>
      </c>
      <c r="FQ185" s="7">
        <f t="shared" si="220"/>
        <v>463924.125</v>
      </c>
      <c r="FR185" s="7">
        <f t="shared" si="220"/>
        <v>79792.125</v>
      </c>
      <c r="FS185" s="7">
        <f t="shared" si="220"/>
        <v>83558.125</v>
      </c>
      <c r="FT185" s="7">
        <f t="shared" si="220"/>
        <v>26879.825000000001</v>
      </c>
      <c r="FU185" s="7">
        <f t="shared" si="220"/>
        <v>380789.67499999999</v>
      </c>
      <c r="FV185" s="7">
        <f t="shared" si="220"/>
        <v>327547.84999999998</v>
      </c>
      <c r="FW185" s="7">
        <f t="shared" si="220"/>
        <v>75131.7</v>
      </c>
      <c r="FX185" s="7">
        <f t="shared" si="220"/>
        <v>30598.75</v>
      </c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</row>
    <row r="186" spans="1:217" x14ac:dyDescent="0.35">
      <c r="A186" s="6" t="s">
        <v>711</v>
      </c>
      <c r="B186" s="7" t="s">
        <v>712</v>
      </c>
      <c r="C186" s="7">
        <f>IF(C182&lt;6500,IF(OR(C183="Rural",C183="Small Rural"),MAX(C185,100000),0),0)</f>
        <v>0</v>
      </c>
      <c r="D186" s="7">
        <f t="shared" ref="D186:BO186" si="221">IF(D182&lt;6500,IF(OR(D183="Rural",D183="Small Rural"),MAX(D185,100000),0),0)</f>
        <v>0</v>
      </c>
      <c r="E186" s="7">
        <f t="shared" si="221"/>
        <v>0</v>
      </c>
      <c r="F186" s="7">
        <f t="shared" si="221"/>
        <v>0</v>
      </c>
      <c r="G186" s="7">
        <f t="shared" si="221"/>
        <v>304038</v>
      </c>
      <c r="H186" s="7">
        <f t="shared" si="221"/>
        <v>196700.14</v>
      </c>
      <c r="I186" s="7">
        <f t="shared" si="221"/>
        <v>0</v>
      </c>
      <c r="J186" s="7">
        <f t="shared" si="221"/>
        <v>374055.64000000007</v>
      </c>
      <c r="K186" s="7">
        <f t="shared" si="221"/>
        <v>119240.97500000001</v>
      </c>
      <c r="L186" s="7">
        <f t="shared" si="221"/>
        <v>0</v>
      </c>
      <c r="M186" s="7">
        <f t="shared" si="221"/>
        <v>0</v>
      </c>
      <c r="N186" s="7">
        <f t="shared" si="221"/>
        <v>0</v>
      </c>
      <c r="O186" s="7">
        <f t="shared" si="221"/>
        <v>0</v>
      </c>
      <c r="P186" s="7">
        <f t="shared" si="221"/>
        <v>148992.375</v>
      </c>
      <c r="Q186" s="7">
        <f t="shared" si="221"/>
        <v>0</v>
      </c>
      <c r="R186" s="7">
        <f t="shared" si="221"/>
        <v>0</v>
      </c>
      <c r="S186" s="7">
        <f t="shared" si="221"/>
        <v>287467.04000000004</v>
      </c>
      <c r="T186" s="7">
        <f t="shared" si="221"/>
        <v>100000</v>
      </c>
      <c r="U186" s="7">
        <f t="shared" si="221"/>
        <v>100000</v>
      </c>
      <c r="V186" s="7">
        <f t="shared" si="221"/>
        <v>121265.20000000001</v>
      </c>
      <c r="W186" s="7">
        <f t="shared" si="221"/>
        <v>100000</v>
      </c>
      <c r="X186" s="7">
        <f t="shared" si="221"/>
        <v>100000</v>
      </c>
      <c r="Y186" s="7">
        <f t="shared" si="221"/>
        <v>425558</v>
      </c>
      <c r="Z186" s="7">
        <f t="shared" si="221"/>
        <v>109119.85</v>
      </c>
      <c r="AA186" s="7">
        <f t="shared" si="221"/>
        <v>0</v>
      </c>
      <c r="AB186" s="7">
        <f t="shared" si="221"/>
        <v>0</v>
      </c>
      <c r="AC186" s="7">
        <f t="shared" si="221"/>
        <v>433560.75</v>
      </c>
      <c r="AD186" s="7">
        <f t="shared" si="221"/>
        <v>254271.78</v>
      </c>
      <c r="AE186" s="7">
        <f t="shared" si="221"/>
        <v>100000</v>
      </c>
      <c r="AF186" s="7">
        <f t="shared" si="221"/>
        <v>100000</v>
      </c>
      <c r="AG186" s="7">
        <f t="shared" si="221"/>
        <v>288616.82500000001</v>
      </c>
      <c r="AH186" s="7">
        <f t="shared" si="221"/>
        <v>458934.17499999999</v>
      </c>
      <c r="AI186" s="7">
        <f t="shared" si="221"/>
        <v>173847.97500000001</v>
      </c>
      <c r="AJ186" s="7">
        <f t="shared" si="221"/>
        <v>100000</v>
      </c>
      <c r="AK186" s="7">
        <f t="shared" si="221"/>
        <v>100000</v>
      </c>
      <c r="AL186" s="7">
        <f t="shared" si="221"/>
        <v>134634.5</v>
      </c>
      <c r="AM186" s="7">
        <f t="shared" si="221"/>
        <v>174177.5</v>
      </c>
      <c r="AN186" s="7">
        <f t="shared" si="221"/>
        <v>146120.79999999999</v>
      </c>
      <c r="AO186" s="7">
        <f t="shared" si="221"/>
        <v>811568.10000000009</v>
      </c>
      <c r="AP186" s="7">
        <f t="shared" si="221"/>
        <v>0</v>
      </c>
      <c r="AQ186" s="7">
        <f t="shared" si="221"/>
        <v>114156.875</v>
      </c>
      <c r="AR186" s="7">
        <f t="shared" si="221"/>
        <v>0</v>
      </c>
      <c r="AS186" s="7">
        <f t="shared" si="221"/>
        <v>0</v>
      </c>
      <c r="AT186" s="7">
        <f t="shared" si="221"/>
        <v>417047.68</v>
      </c>
      <c r="AU186" s="7">
        <f t="shared" si="221"/>
        <v>128044</v>
      </c>
      <c r="AV186" s="7">
        <f t="shared" si="221"/>
        <v>145226.375</v>
      </c>
      <c r="AW186" s="7">
        <f t="shared" si="221"/>
        <v>120276.625</v>
      </c>
      <c r="AX186" s="7">
        <f t="shared" si="221"/>
        <v>100000</v>
      </c>
      <c r="AY186" s="7">
        <f t="shared" si="221"/>
        <v>196914.72500000001</v>
      </c>
      <c r="AZ186" s="7">
        <f t="shared" si="221"/>
        <v>0</v>
      </c>
      <c r="BA186" s="7">
        <f t="shared" si="221"/>
        <v>0</v>
      </c>
      <c r="BB186" s="7">
        <f t="shared" si="221"/>
        <v>0</v>
      </c>
      <c r="BC186" s="7">
        <f t="shared" si="221"/>
        <v>0</v>
      </c>
      <c r="BD186" s="7">
        <f t="shared" si="221"/>
        <v>0</v>
      </c>
      <c r="BE186" s="7">
        <f t="shared" si="221"/>
        <v>0</v>
      </c>
      <c r="BF186" s="7">
        <f t="shared" si="221"/>
        <v>0</v>
      </c>
      <c r="BG186" s="7">
        <f t="shared" si="221"/>
        <v>433843.20000000001</v>
      </c>
      <c r="BH186" s="7">
        <f t="shared" si="221"/>
        <v>281649.72499999998</v>
      </c>
      <c r="BI186" s="7">
        <f t="shared" si="221"/>
        <v>121547.65</v>
      </c>
      <c r="BJ186" s="7">
        <f t="shared" si="221"/>
        <v>0</v>
      </c>
      <c r="BK186" s="7">
        <f t="shared" si="221"/>
        <v>0</v>
      </c>
      <c r="BL186" s="7">
        <f t="shared" si="221"/>
        <v>100000</v>
      </c>
      <c r="BM186" s="7">
        <f t="shared" si="221"/>
        <v>172529.875</v>
      </c>
      <c r="BN186" s="7">
        <f t="shared" si="221"/>
        <v>574560.70000000007</v>
      </c>
      <c r="BO186" s="7">
        <f t="shared" si="221"/>
        <v>227655.12000000002</v>
      </c>
      <c r="BP186" s="7">
        <f t="shared" ref="BP186:EA186" si="222">IF(BP182&lt;6500,IF(OR(BP183="Rural",BP183="Small Rural"),MAX(BP185,100000),0),0)</f>
        <v>100000</v>
      </c>
      <c r="BQ186" s="7">
        <f t="shared" si="222"/>
        <v>1049891.22</v>
      </c>
      <c r="BR186" s="7">
        <f t="shared" si="222"/>
        <v>798855.4</v>
      </c>
      <c r="BS186" s="7">
        <f t="shared" si="222"/>
        <v>204665.58</v>
      </c>
      <c r="BT186" s="7">
        <f t="shared" si="222"/>
        <v>181003.375</v>
      </c>
      <c r="BU186" s="7">
        <f t="shared" si="222"/>
        <v>187452.65</v>
      </c>
      <c r="BV186" s="7">
        <f t="shared" si="222"/>
        <v>221805.5</v>
      </c>
      <c r="BW186" s="7">
        <f t="shared" si="222"/>
        <v>358622.60000000003</v>
      </c>
      <c r="BX186" s="7">
        <f t="shared" si="222"/>
        <v>100000</v>
      </c>
      <c r="BY186" s="7">
        <f t="shared" si="222"/>
        <v>212873.15</v>
      </c>
      <c r="BZ186" s="7">
        <f t="shared" si="222"/>
        <v>105448</v>
      </c>
      <c r="CA186" s="7">
        <f t="shared" si="222"/>
        <v>100000</v>
      </c>
      <c r="CB186" s="7">
        <f t="shared" si="222"/>
        <v>0</v>
      </c>
      <c r="CC186" s="7">
        <f t="shared" si="222"/>
        <v>100000</v>
      </c>
      <c r="CD186" s="7">
        <f t="shared" si="222"/>
        <v>100000</v>
      </c>
      <c r="CE186" s="7">
        <f t="shared" si="222"/>
        <v>100000</v>
      </c>
      <c r="CF186" s="7">
        <f t="shared" si="222"/>
        <v>100000</v>
      </c>
      <c r="CG186" s="7">
        <f t="shared" si="222"/>
        <v>100000</v>
      </c>
      <c r="CH186" s="7">
        <f t="shared" si="222"/>
        <v>100000</v>
      </c>
      <c r="CI186" s="7">
        <f t="shared" si="222"/>
        <v>324582.125</v>
      </c>
      <c r="CJ186" s="7">
        <f t="shared" si="222"/>
        <v>421603.7</v>
      </c>
      <c r="CK186" s="7">
        <f t="shared" si="222"/>
        <v>880270.02</v>
      </c>
      <c r="CL186" s="7">
        <f t="shared" si="222"/>
        <v>226143.82000000004</v>
      </c>
      <c r="CM186" s="7">
        <f t="shared" si="222"/>
        <v>327312.47499999998</v>
      </c>
      <c r="CN186" s="7">
        <f t="shared" si="222"/>
        <v>0</v>
      </c>
      <c r="CO186" s="7">
        <f t="shared" si="222"/>
        <v>0</v>
      </c>
      <c r="CP186" s="7">
        <f t="shared" si="222"/>
        <v>454462.05</v>
      </c>
      <c r="CQ186" s="7">
        <f t="shared" si="222"/>
        <v>365584.45</v>
      </c>
      <c r="CR186" s="7">
        <f t="shared" si="222"/>
        <v>104836.02499999999</v>
      </c>
      <c r="CS186" s="7">
        <f t="shared" si="222"/>
        <v>141319.15</v>
      </c>
      <c r="CT186" s="7">
        <f t="shared" si="222"/>
        <v>100000</v>
      </c>
      <c r="CU186" s="7">
        <f t="shared" si="222"/>
        <v>222099.85</v>
      </c>
      <c r="CV186" s="7">
        <f t="shared" si="222"/>
        <v>100000</v>
      </c>
      <c r="CW186" s="7">
        <f t="shared" si="222"/>
        <v>100000</v>
      </c>
      <c r="CX186" s="7">
        <f t="shared" si="222"/>
        <v>217863.1</v>
      </c>
      <c r="CY186" s="7">
        <f t="shared" si="222"/>
        <v>100000</v>
      </c>
      <c r="CZ186" s="7">
        <f t="shared" si="222"/>
        <v>328556.62000000005</v>
      </c>
      <c r="DA186" s="7">
        <f t="shared" si="222"/>
        <v>100000</v>
      </c>
      <c r="DB186" s="7">
        <f t="shared" si="222"/>
        <v>149839.72500000001</v>
      </c>
      <c r="DC186" s="7">
        <f t="shared" si="222"/>
        <v>100000</v>
      </c>
      <c r="DD186" s="7">
        <f t="shared" si="222"/>
        <v>100000</v>
      </c>
      <c r="DE186" s="7">
        <f t="shared" si="222"/>
        <v>139577.375</v>
      </c>
      <c r="DF186" s="7">
        <f t="shared" si="222"/>
        <v>0</v>
      </c>
      <c r="DG186" s="7">
        <f t="shared" si="222"/>
        <v>100000</v>
      </c>
      <c r="DH186" s="7">
        <f t="shared" si="222"/>
        <v>328325.48</v>
      </c>
      <c r="DI186" s="7">
        <f t="shared" si="222"/>
        <v>440837.32000000007</v>
      </c>
      <c r="DJ186" s="7">
        <f t="shared" si="222"/>
        <v>296478.34999999998</v>
      </c>
      <c r="DK186" s="7">
        <f t="shared" si="222"/>
        <v>226571.97500000001</v>
      </c>
      <c r="DL186" s="7">
        <f t="shared" si="222"/>
        <v>1016660.4</v>
      </c>
      <c r="DM186" s="7">
        <f t="shared" si="222"/>
        <v>109590.6</v>
      </c>
      <c r="DN186" s="7">
        <f t="shared" si="222"/>
        <v>229468.68</v>
      </c>
      <c r="DO186" s="7">
        <f t="shared" si="222"/>
        <v>578827.9</v>
      </c>
      <c r="DP186" s="7">
        <f t="shared" si="222"/>
        <v>100000</v>
      </c>
      <c r="DQ186" s="7">
        <f t="shared" si="222"/>
        <v>397313</v>
      </c>
      <c r="DR186" s="7">
        <f t="shared" si="222"/>
        <v>238056.42000000004</v>
      </c>
      <c r="DS186" s="7">
        <f t="shared" si="222"/>
        <v>298455.5</v>
      </c>
      <c r="DT186" s="7">
        <f t="shared" si="222"/>
        <v>100000</v>
      </c>
      <c r="DU186" s="7">
        <f t="shared" si="222"/>
        <v>167634.07500000001</v>
      </c>
      <c r="DV186" s="7">
        <f t="shared" si="222"/>
        <v>100000</v>
      </c>
      <c r="DW186" s="7">
        <f t="shared" si="222"/>
        <v>143861.20000000001</v>
      </c>
      <c r="DX186" s="7">
        <f t="shared" si="222"/>
        <v>100000</v>
      </c>
      <c r="DY186" s="7">
        <f t="shared" si="222"/>
        <v>143108</v>
      </c>
      <c r="DZ186" s="7">
        <f t="shared" si="222"/>
        <v>332820.25</v>
      </c>
      <c r="EA186" s="7">
        <f t="shared" si="222"/>
        <v>247944.02500000002</v>
      </c>
      <c r="EB186" s="7">
        <f t="shared" ref="EB186:FX186" si="223">IF(EB182&lt;6500,IF(OR(EB183="Rural",EB183="Small Rural"),MAX(EB185,100000),0),0)</f>
        <v>260513.05</v>
      </c>
      <c r="EC186" s="7">
        <f t="shared" si="223"/>
        <v>138447.57500000001</v>
      </c>
      <c r="ED186" s="7">
        <f t="shared" si="223"/>
        <v>279021.54000000004</v>
      </c>
      <c r="EE186" s="7">
        <f t="shared" si="223"/>
        <v>100000</v>
      </c>
      <c r="EF186" s="7">
        <f t="shared" si="223"/>
        <v>247764.30000000002</v>
      </c>
      <c r="EG186" s="7">
        <f t="shared" si="223"/>
        <v>120982.75</v>
      </c>
      <c r="EH186" s="7">
        <f t="shared" si="223"/>
        <v>116981.375</v>
      </c>
      <c r="EI186" s="7">
        <f t="shared" si="223"/>
        <v>0</v>
      </c>
      <c r="EJ186" s="7">
        <f t="shared" si="223"/>
        <v>0</v>
      </c>
      <c r="EK186" s="7">
        <f t="shared" si="223"/>
        <v>315402.5</v>
      </c>
      <c r="EL186" s="7">
        <f t="shared" si="223"/>
        <v>217721.875</v>
      </c>
      <c r="EM186" s="7">
        <f t="shared" si="223"/>
        <v>181050.45</v>
      </c>
      <c r="EN186" s="7">
        <f t="shared" si="223"/>
        <v>454979.875</v>
      </c>
      <c r="EO186" s="7">
        <f t="shared" si="223"/>
        <v>148003.79999999999</v>
      </c>
      <c r="EP186" s="7">
        <f t="shared" si="223"/>
        <v>197620.85</v>
      </c>
      <c r="EQ186" s="7">
        <f t="shared" si="223"/>
        <v>473161.36</v>
      </c>
      <c r="ER186" s="7">
        <f t="shared" si="223"/>
        <v>145932.5</v>
      </c>
      <c r="ES186" s="7">
        <f t="shared" si="223"/>
        <v>100000</v>
      </c>
      <c r="ET186" s="7">
        <f t="shared" si="223"/>
        <v>100000</v>
      </c>
      <c r="EU186" s="7">
        <f t="shared" si="223"/>
        <v>272375.95</v>
      </c>
      <c r="EV186" s="7">
        <f t="shared" si="223"/>
        <v>100000</v>
      </c>
      <c r="EW186" s="7">
        <f t="shared" si="223"/>
        <v>397595.45</v>
      </c>
      <c r="EX186" s="7">
        <f t="shared" si="223"/>
        <v>100000</v>
      </c>
      <c r="EY186" s="7">
        <f t="shared" si="223"/>
        <v>311306.97499999998</v>
      </c>
      <c r="EZ186" s="7">
        <f t="shared" si="223"/>
        <v>100000</v>
      </c>
      <c r="FA186" s="7">
        <f t="shared" si="223"/>
        <v>611329.74000000011</v>
      </c>
      <c r="FB186" s="7">
        <f t="shared" si="223"/>
        <v>139200.77499999999</v>
      </c>
      <c r="FC186" s="7">
        <f t="shared" si="223"/>
        <v>348274.64</v>
      </c>
      <c r="FD186" s="7">
        <f t="shared" si="223"/>
        <v>190041.77499999999</v>
      </c>
      <c r="FE186" s="7">
        <f t="shared" si="223"/>
        <v>100000</v>
      </c>
      <c r="FF186" s="7">
        <f t="shared" si="223"/>
        <v>100000</v>
      </c>
      <c r="FG186" s="7">
        <f t="shared" si="223"/>
        <v>100000</v>
      </c>
      <c r="FH186" s="7">
        <f t="shared" si="223"/>
        <v>100000</v>
      </c>
      <c r="FI186" s="7">
        <f t="shared" si="223"/>
        <v>308091.84000000003</v>
      </c>
      <c r="FJ186" s="7">
        <f t="shared" si="223"/>
        <v>357911.4</v>
      </c>
      <c r="FK186" s="7">
        <f t="shared" si="223"/>
        <v>452180.96</v>
      </c>
      <c r="FL186" s="7">
        <f t="shared" si="223"/>
        <v>0</v>
      </c>
      <c r="FM186" s="7">
        <f t="shared" si="223"/>
        <v>695286.9</v>
      </c>
      <c r="FN186" s="7">
        <f t="shared" si="223"/>
        <v>0</v>
      </c>
      <c r="FO186" s="7">
        <f t="shared" si="223"/>
        <v>197926.96000000002</v>
      </c>
      <c r="FP186" s="7">
        <f t="shared" si="223"/>
        <v>410273.5</v>
      </c>
      <c r="FQ186" s="7">
        <f t="shared" si="223"/>
        <v>463924.125</v>
      </c>
      <c r="FR186" s="7">
        <f t="shared" si="223"/>
        <v>100000</v>
      </c>
      <c r="FS186" s="7">
        <f t="shared" si="223"/>
        <v>100000</v>
      </c>
      <c r="FT186" s="7">
        <f t="shared" si="223"/>
        <v>100000</v>
      </c>
      <c r="FU186" s="7">
        <f t="shared" si="223"/>
        <v>380789.67499999999</v>
      </c>
      <c r="FV186" s="7">
        <f t="shared" si="223"/>
        <v>327547.84999999998</v>
      </c>
      <c r="FW186" s="7">
        <f t="shared" si="223"/>
        <v>100000</v>
      </c>
      <c r="FX186" s="7">
        <f t="shared" si="223"/>
        <v>100000</v>
      </c>
      <c r="FY186" s="7"/>
      <c r="FZ186" s="7">
        <f>SUM(C186:FX186)</f>
        <v>34477885.624999993</v>
      </c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35">
      <c r="A187" s="6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43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35">
      <c r="A188" s="6" t="s">
        <v>598</v>
      </c>
      <c r="B188" s="44" t="s">
        <v>713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98"/>
      <c r="GO188" s="98"/>
      <c r="GP188" s="98"/>
      <c r="GQ188" s="98"/>
      <c r="GR188" s="98"/>
      <c r="GS188" s="98"/>
      <c r="GT188" s="98"/>
      <c r="GU188" s="98"/>
      <c r="GV188" s="98"/>
      <c r="GW188" s="98"/>
      <c r="GX188" s="98"/>
      <c r="GY188" s="98"/>
      <c r="GZ188" s="98"/>
      <c r="HA188" s="98"/>
      <c r="HB188" s="98"/>
      <c r="HC188" s="98"/>
      <c r="HD188" s="98"/>
      <c r="HE188" s="98"/>
      <c r="HF188" s="98"/>
      <c r="HG188" s="98"/>
      <c r="HH188" s="98"/>
      <c r="HI188" s="98"/>
    </row>
    <row r="189" spans="1:217" x14ac:dyDescent="0.35">
      <c r="A189" s="6" t="s">
        <v>714</v>
      </c>
      <c r="B189" s="7" t="s">
        <v>715</v>
      </c>
      <c r="C189" s="7">
        <f t="shared" ref="C189:BN189" si="224">IF(C101&lt;=459,1,0)</f>
        <v>0</v>
      </c>
      <c r="D189" s="7">
        <f t="shared" si="224"/>
        <v>0</v>
      </c>
      <c r="E189" s="7">
        <f t="shared" si="224"/>
        <v>0</v>
      </c>
      <c r="F189" s="7">
        <f t="shared" si="224"/>
        <v>0</v>
      </c>
      <c r="G189" s="7">
        <f t="shared" si="224"/>
        <v>0</v>
      </c>
      <c r="H189" s="7">
        <f t="shared" si="224"/>
        <v>0</v>
      </c>
      <c r="I189" s="7">
        <f t="shared" si="224"/>
        <v>0</v>
      </c>
      <c r="J189" s="7">
        <f t="shared" si="224"/>
        <v>0</v>
      </c>
      <c r="K189" s="7">
        <f t="shared" si="224"/>
        <v>1</v>
      </c>
      <c r="L189" s="7">
        <f t="shared" si="224"/>
        <v>0</v>
      </c>
      <c r="M189" s="7">
        <f t="shared" si="224"/>
        <v>0</v>
      </c>
      <c r="N189" s="7">
        <f t="shared" si="224"/>
        <v>0</v>
      </c>
      <c r="O189" s="7">
        <f t="shared" si="224"/>
        <v>0</v>
      </c>
      <c r="P189" s="7">
        <f t="shared" si="224"/>
        <v>1</v>
      </c>
      <c r="Q189" s="7">
        <f t="shared" si="224"/>
        <v>0</v>
      </c>
      <c r="R189" s="7">
        <f t="shared" si="224"/>
        <v>0</v>
      </c>
      <c r="S189" s="7">
        <f t="shared" si="224"/>
        <v>0</v>
      </c>
      <c r="T189" s="7">
        <f t="shared" si="224"/>
        <v>1</v>
      </c>
      <c r="U189" s="7">
        <f t="shared" si="224"/>
        <v>1</v>
      </c>
      <c r="V189" s="7">
        <f t="shared" si="224"/>
        <v>1</v>
      </c>
      <c r="W189" s="7">
        <f t="shared" si="224"/>
        <v>1</v>
      </c>
      <c r="X189" s="7">
        <f t="shared" si="224"/>
        <v>1</v>
      </c>
      <c r="Y189" s="7">
        <f t="shared" si="224"/>
        <v>0</v>
      </c>
      <c r="Z189" s="7">
        <f t="shared" si="224"/>
        <v>1</v>
      </c>
      <c r="AA189" s="7">
        <f t="shared" si="224"/>
        <v>0</v>
      </c>
      <c r="AB189" s="7">
        <f t="shared" si="224"/>
        <v>0</v>
      </c>
      <c r="AC189" s="7">
        <f t="shared" si="224"/>
        <v>0</v>
      </c>
      <c r="AD189" s="7">
        <f t="shared" si="224"/>
        <v>0</v>
      </c>
      <c r="AE189" s="7">
        <f t="shared" si="224"/>
        <v>1</v>
      </c>
      <c r="AF189" s="7">
        <f t="shared" si="224"/>
        <v>1</v>
      </c>
      <c r="AG189" s="7">
        <f t="shared" si="224"/>
        <v>0</v>
      </c>
      <c r="AH189" s="7">
        <f t="shared" si="224"/>
        <v>0</v>
      </c>
      <c r="AI189" s="7">
        <f t="shared" si="224"/>
        <v>1</v>
      </c>
      <c r="AJ189" s="7">
        <f t="shared" si="224"/>
        <v>1</v>
      </c>
      <c r="AK189" s="7">
        <f t="shared" si="224"/>
        <v>1</v>
      </c>
      <c r="AL189" s="7">
        <f t="shared" si="224"/>
        <v>1</v>
      </c>
      <c r="AM189" s="7">
        <f t="shared" si="224"/>
        <v>1</v>
      </c>
      <c r="AN189" s="7">
        <f t="shared" si="224"/>
        <v>1</v>
      </c>
      <c r="AO189" s="7">
        <f t="shared" si="224"/>
        <v>0</v>
      </c>
      <c r="AP189" s="7">
        <f t="shared" si="224"/>
        <v>0</v>
      </c>
      <c r="AQ189" s="7">
        <f t="shared" si="224"/>
        <v>1</v>
      </c>
      <c r="AR189" s="7">
        <f t="shared" si="224"/>
        <v>0</v>
      </c>
      <c r="AS189" s="7">
        <f t="shared" si="224"/>
        <v>0</v>
      </c>
      <c r="AT189" s="7">
        <f t="shared" si="224"/>
        <v>0</v>
      </c>
      <c r="AU189" s="7">
        <f t="shared" si="224"/>
        <v>1</v>
      </c>
      <c r="AV189" s="7">
        <f t="shared" si="224"/>
        <v>1</v>
      </c>
      <c r="AW189" s="7">
        <f t="shared" si="224"/>
        <v>1</v>
      </c>
      <c r="AX189" s="7">
        <f t="shared" si="224"/>
        <v>1</v>
      </c>
      <c r="AY189" s="7">
        <f t="shared" si="224"/>
        <v>1</v>
      </c>
      <c r="AZ189" s="7">
        <f t="shared" si="224"/>
        <v>0</v>
      </c>
      <c r="BA189" s="7">
        <f t="shared" si="224"/>
        <v>0</v>
      </c>
      <c r="BB189" s="7">
        <f t="shared" si="224"/>
        <v>0</v>
      </c>
      <c r="BC189" s="7">
        <f t="shared" si="224"/>
        <v>0</v>
      </c>
      <c r="BD189" s="7">
        <f t="shared" si="224"/>
        <v>0</v>
      </c>
      <c r="BE189" s="7">
        <f t="shared" si="224"/>
        <v>0</v>
      </c>
      <c r="BF189" s="7">
        <f t="shared" si="224"/>
        <v>0</v>
      </c>
      <c r="BG189" s="7">
        <f t="shared" si="224"/>
        <v>0</v>
      </c>
      <c r="BH189" s="7">
        <f t="shared" si="224"/>
        <v>0</v>
      </c>
      <c r="BI189" s="7">
        <f t="shared" si="224"/>
        <v>1</v>
      </c>
      <c r="BJ189" s="7">
        <f t="shared" si="224"/>
        <v>0</v>
      </c>
      <c r="BK189" s="7">
        <f t="shared" si="224"/>
        <v>0</v>
      </c>
      <c r="BL189" s="7">
        <f t="shared" si="224"/>
        <v>1</v>
      </c>
      <c r="BM189" s="7">
        <f t="shared" si="224"/>
        <v>1</v>
      </c>
      <c r="BN189" s="7">
        <f t="shared" si="224"/>
        <v>0</v>
      </c>
      <c r="BO189" s="7">
        <f t="shared" ref="BO189:DZ189" si="225">IF(BO101&lt;=459,1,0)</f>
        <v>0</v>
      </c>
      <c r="BP189" s="7">
        <f t="shared" si="225"/>
        <v>1</v>
      </c>
      <c r="BQ189" s="7">
        <f t="shared" si="225"/>
        <v>0</v>
      </c>
      <c r="BR189" s="7">
        <f t="shared" si="225"/>
        <v>0</v>
      </c>
      <c r="BS189" s="7">
        <f t="shared" si="225"/>
        <v>0</v>
      </c>
      <c r="BT189" s="7">
        <f t="shared" si="225"/>
        <v>1</v>
      </c>
      <c r="BU189" s="7">
        <f t="shared" si="225"/>
        <v>1</v>
      </c>
      <c r="BV189" s="7">
        <f t="shared" si="225"/>
        <v>0</v>
      </c>
      <c r="BW189" s="7">
        <f t="shared" si="225"/>
        <v>0</v>
      </c>
      <c r="BX189" s="7">
        <f t="shared" si="225"/>
        <v>1</v>
      </c>
      <c r="BY189" s="7">
        <f t="shared" si="225"/>
        <v>1</v>
      </c>
      <c r="BZ189" s="7">
        <f t="shared" si="225"/>
        <v>1</v>
      </c>
      <c r="CA189" s="7">
        <f t="shared" si="225"/>
        <v>1</v>
      </c>
      <c r="CB189" s="7">
        <f t="shared" si="225"/>
        <v>0</v>
      </c>
      <c r="CC189" s="7">
        <f t="shared" si="225"/>
        <v>1</v>
      </c>
      <c r="CD189" s="7">
        <f t="shared" si="225"/>
        <v>1</v>
      </c>
      <c r="CE189" s="7">
        <f t="shared" si="225"/>
        <v>1</v>
      </c>
      <c r="CF189" s="7">
        <f t="shared" si="225"/>
        <v>1</v>
      </c>
      <c r="CG189" s="7">
        <f t="shared" si="225"/>
        <v>1</v>
      </c>
      <c r="CH189" s="7">
        <f t="shared" si="225"/>
        <v>1</v>
      </c>
      <c r="CI189" s="7">
        <f t="shared" si="225"/>
        <v>0</v>
      </c>
      <c r="CJ189" s="7">
        <f t="shared" si="225"/>
        <v>0</v>
      </c>
      <c r="CK189" s="7">
        <f t="shared" si="225"/>
        <v>0</v>
      </c>
      <c r="CL189" s="7">
        <f t="shared" si="225"/>
        <v>0</v>
      </c>
      <c r="CM189" s="7">
        <f t="shared" si="225"/>
        <v>0</v>
      </c>
      <c r="CN189" s="7">
        <f t="shared" si="225"/>
        <v>0</v>
      </c>
      <c r="CO189" s="7">
        <f t="shared" si="225"/>
        <v>0</v>
      </c>
      <c r="CP189" s="7">
        <f t="shared" si="225"/>
        <v>0</v>
      </c>
      <c r="CQ189" s="7">
        <f t="shared" si="225"/>
        <v>0</v>
      </c>
      <c r="CR189" s="7">
        <f t="shared" si="225"/>
        <v>1</v>
      </c>
      <c r="CS189" s="7">
        <f t="shared" si="225"/>
        <v>1</v>
      </c>
      <c r="CT189" s="7">
        <f t="shared" si="225"/>
        <v>1</v>
      </c>
      <c r="CU189" s="7">
        <f t="shared" si="225"/>
        <v>0</v>
      </c>
      <c r="CV189" s="7">
        <f t="shared" si="225"/>
        <v>1</v>
      </c>
      <c r="CW189" s="7">
        <f t="shared" si="225"/>
        <v>1</v>
      </c>
      <c r="CX189" s="7">
        <f t="shared" si="225"/>
        <v>0</v>
      </c>
      <c r="CY189" s="7">
        <f t="shared" si="225"/>
        <v>1</v>
      </c>
      <c r="CZ189" s="7">
        <f t="shared" si="225"/>
        <v>0</v>
      </c>
      <c r="DA189" s="7">
        <f t="shared" si="225"/>
        <v>1</v>
      </c>
      <c r="DB189" s="7">
        <f t="shared" si="225"/>
        <v>1</v>
      </c>
      <c r="DC189" s="7">
        <f t="shared" si="225"/>
        <v>1</v>
      </c>
      <c r="DD189" s="7">
        <f t="shared" si="225"/>
        <v>1</v>
      </c>
      <c r="DE189" s="7">
        <f t="shared" si="225"/>
        <v>1</v>
      </c>
      <c r="DF189" s="7">
        <f t="shared" si="225"/>
        <v>0</v>
      </c>
      <c r="DG189" s="7">
        <f t="shared" si="225"/>
        <v>1</v>
      </c>
      <c r="DH189" s="7">
        <f t="shared" si="225"/>
        <v>0</v>
      </c>
      <c r="DI189" s="7">
        <f t="shared" si="225"/>
        <v>0</v>
      </c>
      <c r="DJ189" s="7">
        <f t="shared" si="225"/>
        <v>0</v>
      </c>
      <c r="DK189" s="7">
        <f t="shared" si="225"/>
        <v>0</v>
      </c>
      <c r="DL189" s="7">
        <f t="shared" si="225"/>
        <v>0</v>
      </c>
      <c r="DM189" s="7">
        <f t="shared" si="225"/>
        <v>1</v>
      </c>
      <c r="DN189" s="7">
        <f t="shared" si="225"/>
        <v>0</v>
      </c>
      <c r="DO189" s="7">
        <f t="shared" si="225"/>
        <v>0</v>
      </c>
      <c r="DP189" s="7">
        <f t="shared" si="225"/>
        <v>1</v>
      </c>
      <c r="DQ189" s="7">
        <f t="shared" si="225"/>
        <v>0</v>
      </c>
      <c r="DR189" s="7">
        <f t="shared" si="225"/>
        <v>0</v>
      </c>
      <c r="DS189" s="7">
        <f t="shared" si="225"/>
        <v>0</v>
      </c>
      <c r="DT189" s="7">
        <f t="shared" si="225"/>
        <v>1</v>
      </c>
      <c r="DU189" s="7">
        <f t="shared" si="225"/>
        <v>1</v>
      </c>
      <c r="DV189" s="7">
        <f t="shared" si="225"/>
        <v>1</v>
      </c>
      <c r="DW189" s="7">
        <f t="shared" si="225"/>
        <v>1</v>
      </c>
      <c r="DX189" s="7">
        <f t="shared" si="225"/>
        <v>1</v>
      </c>
      <c r="DY189" s="7">
        <f t="shared" si="225"/>
        <v>1</v>
      </c>
      <c r="DZ189" s="7">
        <f t="shared" si="225"/>
        <v>0</v>
      </c>
      <c r="EA189" s="7">
        <f t="shared" ref="EA189:FX189" si="226">IF(EA101&lt;=459,1,0)</f>
        <v>0</v>
      </c>
      <c r="EB189" s="7">
        <f t="shared" si="226"/>
        <v>0</v>
      </c>
      <c r="EC189" s="7">
        <f t="shared" si="226"/>
        <v>1</v>
      </c>
      <c r="ED189" s="7">
        <f t="shared" si="226"/>
        <v>0</v>
      </c>
      <c r="EE189" s="7">
        <f t="shared" si="226"/>
        <v>1</v>
      </c>
      <c r="EF189" s="7">
        <f t="shared" si="226"/>
        <v>0</v>
      </c>
      <c r="EG189" s="7">
        <f t="shared" si="226"/>
        <v>1</v>
      </c>
      <c r="EH189" s="7">
        <f t="shared" si="226"/>
        <v>1</v>
      </c>
      <c r="EI189" s="7">
        <f t="shared" si="226"/>
        <v>0</v>
      </c>
      <c r="EJ189" s="7">
        <f t="shared" si="226"/>
        <v>0</v>
      </c>
      <c r="EK189" s="7">
        <f t="shared" si="226"/>
        <v>0</v>
      </c>
      <c r="EL189" s="7">
        <f t="shared" si="226"/>
        <v>0</v>
      </c>
      <c r="EM189" s="7">
        <f t="shared" si="226"/>
        <v>1</v>
      </c>
      <c r="EN189" s="7">
        <f t="shared" si="226"/>
        <v>0</v>
      </c>
      <c r="EO189" s="7">
        <f t="shared" si="226"/>
        <v>1</v>
      </c>
      <c r="EP189" s="7">
        <f t="shared" si="226"/>
        <v>1</v>
      </c>
      <c r="EQ189" s="7">
        <f t="shared" si="226"/>
        <v>0</v>
      </c>
      <c r="ER189" s="7">
        <f t="shared" si="226"/>
        <v>1</v>
      </c>
      <c r="ES189" s="7">
        <f t="shared" si="226"/>
        <v>1</v>
      </c>
      <c r="ET189" s="7">
        <f t="shared" si="226"/>
        <v>1</v>
      </c>
      <c r="EU189" s="7">
        <f t="shared" si="226"/>
        <v>0</v>
      </c>
      <c r="EV189" s="7">
        <f t="shared" si="226"/>
        <v>1</v>
      </c>
      <c r="EW189" s="7">
        <f t="shared" si="226"/>
        <v>0</v>
      </c>
      <c r="EX189" s="7">
        <f t="shared" si="226"/>
        <v>1</v>
      </c>
      <c r="EY189" s="7">
        <f t="shared" si="226"/>
        <v>0</v>
      </c>
      <c r="EZ189" s="7">
        <f t="shared" si="226"/>
        <v>1</v>
      </c>
      <c r="FA189" s="7">
        <f t="shared" si="226"/>
        <v>0</v>
      </c>
      <c r="FB189" s="7">
        <f t="shared" si="226"/>
        <v>1</v>
      </c>
      <c r="FC189" s="7">
        <f t="shared" si="226"/>
        <v>0</v>
      </c>
      <c r="FD189" s="7">
        <f t="shared" si="226"/>
        <v>1</v>
      </c>
      <c r="FE189" s="7">
        <f t="shared" si="226"/>
        <v>1</v>
      </c>
      <c r="FF189" s="7">
        <f t="shared" si="226"/>
        <v>1</v>
      </c>
      <c r="FG189" s="7">
        <f t="shared" si="226"/>
        <v>1</v>
      </c>
      <c r="FH189" s="7">
        <f t="shared" si="226"/>
        <v>1</v>
      </c>
      <c r="FI189" s="7">
        <f t="shared" si="226"/>
        <v>0</v>
      </c>
      <c r="FJ189" s="7">
        <f t="shared" si="226"/>
        <v>0</v>
      </c>
      <c r="FK189" s="7">
        <f t="shared" si="226"/>
        <v>0</v>
      </c>
      <c r="FL189" s="7">
        <f t="shared" si="226"/>
        <v>0</v>
      </c>
      <c r="FM189" s="7">
        <f t="shared" si="226"/>
        <v>0</v>
      </c>
      <c r="FN189" s="7">
        <f t="shared" si="226"/>
        <v>0</v>
      </c>
      <c r="FO189" s="7">
        <f t="shared" si="226"/>
        <v>0</v>
      </c>
      <c r="FP189" s="7">
        <f t="shared" si="226"/>
        <v>0</v>
      </c>
      <c r="FQ189" s="7">
        <f t="shared" si="226"/>
        <v>0</v>
      </c>
      <c r="FR189" s="7">
        <f t="shared" si="226"/>
        <v>1</v>
      </c>
      <c r="FS189" s="7">
        <f t="shared" si="226"/>
        <v>1</v>
      </c>
      <c r="FT189" s="7">
        <f t="shared" si="226"/>
        <v>1</v>
      </c>
      <c r="FU189" s="7">
        <f t="shared" si="226"/>
        <v>0</v>
      </c>
      <c r="FV189" s="7">
        <f t="shared" si="226"/>
        <v>0</v>
      </c>
      <c r="FW189" s="7">
        <f t="shared" si="226"/>
        <v>1</v>
      </c>
      <c r="FX189" s="7">
        <f t="shared" si="226"/>
        <v>1</v>
      </c>
      <c r="FY189" s="7"/>
      <c r="FZ189" s="7"/>
      <c r="GA189" s="86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35">
      <c r="A190" s="6" t="s">
        <v>716</v>
      </c>
      <c r="B190" s="7" t="s">
        <v>717</v>
      </c>
      <c r="C190" s="7">
        <f t="shared" ref="C190:BN190" si="227">IF(C137&lt;=C19,1,0)</f>
        <v>0</v>
      </c>
      <c r="D190" s="7">
        <f t="shared" si="227"/>
        <v>0</v>
      </c>
      <c r="E190" s="7">
        <f t="shared" si="227"/>
        <v>0</v>
      </c>
      <c r="F190" s="7">
        <f t="shared" si="227"/>
        <v>1</v>
      </c>
      <c r="G190" s="7">
        <f t="shared" si="227"/>
        <v>1</v>
      </c>
      <c r="H190" s="7">
        <f t="shared" si="227"/>
        <v>1</v>
      </c>
      <c r="I190" s="7">
        <f t="shared" si="227"/>
        <v>0</v>
      </c>
      <c r="J190" s="7">
        <f t="shared" si="227"/>
        <v>0</v>
      </c>
      <c r="K190" s="7">
        <f t="shared" si="227"/>
        <v>0</v>
      </c>
      <c r="L190" s="7">
        <f t="shared" si="227"/>
        <v>0</v>
      </c>
      <c r="M190" s="7">
        <f t="shared" si="227"/>
        <v>0</v>
      </c>
      <c r="N190" s="7">
        <f t="shared" si="227"/>
        <v>1</v>
      </c>
      <c r="O190" s="7">
        <f t="shared" si="227"/>
        <v>1</v>
      </c>
      <c r="P190" s="7">
        <f t="shared" si="227"/>
        <v>0</v>
      </c>
      <c r="Q190" s="7">
        <f t="shared" si="227"/>
        <v>0</v>
      </c>
      <c r="R190" s="7">
        <f t="shared" si="227"/>
        <v>0</v>
      </c>
      <c r="S190" s="7">
        <f t="shared" si="227"/>
        <v>0</v>
      </c>
      <c r="T190" s="7">
        <f t="shared" si="227"/>
        <v>0</v>
      </c>
      <c r="U190" s="7">
        <f t="shared" si="227"/>
        <v>0</v>
      </c>
      <c r="V190" s="7">
        <f t="shared" si="227"/>
        <v>0</v>
      </c>
      <c r="W190" s="7">
        <f t="shared" si="227"/>
        <v>0</v>
      </c>
      <c r="X190" s="7">
        <f t="shared" si="227"/>
        <v>0</v>
      </c>
      <c r="Y190" s="7">
        <f t="shared" si="227"/>
        <v>0</v>
      </c>
      <c r="Z190" s="7">
        <f t="shared" si="227"/>
        <v>1</v>
      </c>
      <c r="AA190" s="7">
        <f t="shared" si="227"/>
        <v>1</v>
      </c>
      <c r="AB190" s="7">
        <f t="shared" si="227"/>
        <v>1</v>
      </c>
      <c r="AC190" s="7">
        <f t="shared" si="227"/>
        <v>1</v>
      </c>
      <c r="AD190" s="7">
        <f t="shared" si="227"/>
        <v>1</v>
      </c>
      <c r="AE190" s="7">
        <f t="shared" si="227"/>
        <v>0</v>
      </c>
      <c r="AF190" s="7">
        <f t="shared" si="227"/>
        <v>0</v>
      </c>
      <c r="AG190" s="7">
        <f t="shared" si="227"/>
        <v>1</v>
      </c>
      <c r="AH190" s="7">
        <f t="shared" si="227"/>
        <v>0</v>
      </c>
      <c r="AI190" s="7">
        <f t="shared" si="227"/>
        <v>0</v>
      </c>
      <c r="AJ190" s="7">
        <f t="shared" si="227"/>
        <v>0</v>
      </c>
      <c r="AK190" s="7">
        <f t="shared" si="227"/>
        <v>0</v>
      </c>
      <c r="AL190" s="7">
        <f t="shared" si="227"/>
        <v>0</v>
      </c>
      <c r="AM190" s="7">
        <f t="shared" si="227"/>
        <v>0</v>
      </c>
      <c r="AN190" s="7">
        <f t="shared" si="227"/>
        <v>1</v>
      </c>
      <c r="AO190" s="7">
        <f t="shared" si="227"/>
        <v>0</v>
      </c>
      <c r="AP190" s="7">
        <f t="shared" si="227"/>
        <v>0</v>
      </c>
      <c r="AQ190" s="7">
        <f t="shared" si="227"/>
        <v>0</v>
      </c>
      <c r="AR190" s="7">
        <f t="shared" si="227"/>
        <v>1</v>
      </c>
      <c r="AS190" s="7">
        <f t="shared" si="227"/>
        <v>1</v>
      </c>
      <c r="AT190" s="7">
        <f t="shared" si="227"/>
        <v>1</v>
      </c>
      <c r="AU190" s="7">
        <f t="shared" si="227"/>
        <v>1</v>
      </c>
      <c r="AV190" s="7">
        <f t="shared" si="227"/>
        <v>0</v>
      </c>
      <c r="AW190" s="7">
        <f t="shared" si="227"/>
        <v>1</v>
      </c>
      <c r="AX190" s="7">
        <f t="shared" si="227"/>
        <v>0</v>
      </c>
      <c r="AY190" s="7">
        <f t="shared" si="227"/>
        <v>0</v>
      </c>
      <c r="AZ190" s="7">
        <f t="shared" si="227"/>
        <v>0</v>
      </c>
      <c r="BA190" s="7">
        <f t="shared" si="227"/>
        <v>0</v>
      </c>
      <c r="BB190" s="7">
        <f t="shared" si="227"/>
        <v>1</v>
      </c>
      <c r="BC190" s="7">
        <f t="shared" si="227"/>
        <v>0</v>
      </c>
      <c r="BD190" s="7">
        <f t="shared" si="227"/>
        <v>1</v>
      </c>
      <c r="BE190" s="7">
        <f t="shared" si="227"/>
        <v>1</v>
      </c>
      <c r="BF190" s="7">
        <f t="shared" si="227"/>
        <v>1</v>
      </c>
      <c r="BG190" s="7">
        <f t="shared" si="227"/>
        <v>0</v>
      </c>
      <c r="BH190" s="7">
        <f t="shared" si="227"/>
        <v>1</v>
      </c>
      <c r="BI190" s="7">
        <f t="shared" si="227"/>
        <v>0</v>
      </c>
      <c r="BJ190" s="7">
        <f t="shared" si="227"/>
        <v>1</v>
      </c>
      <c r="BK190" s="7">
        <f t="shared" si="227"/>
        <v>0</v>
      </c>
      <c r="BL190" s="7">
        <f t="shared" si="227"/>
        <v>1</v>
      </c>
      <c r="BM190" s="7">
        <f t="shared" si="227"/>
        <v>0</v>
      </c>
      <c r="BN190" s="7">
        <f t="shared" si="227"/>
        <v>0</v>
      </c>
      <c r="BO190" s="7">
        <f t="shared" ref="BO190:DZ190" si="228">IF(BO137&lt;=BO19,1,0)</f>
        <v>1</v>
      </c>
      <c r="BP190" s="7">
        <f t="shared" si="228"/>
        <v>0</v>
      </c>
      <c r="BQ190" s="7">
        <f t="shared" si="228"/>
        <v>1</v>
      </c>
      <c r="BR190" s="7">
        <f t="shared" si="228"/>
        <v>0</v>
      </c>
      <c r="BS190" s="7">
        <f t="shared" si="228"/>
        <v>0</v>
      </c>
      <c r="BT190" s="7">
        <f t="shared" si="228"/>
        <v>1</v>
      </c>
      <c r="BU190" s="7">
        <f t="shared" si="228"/>
        <v>1</v>
      </c>
      <c r="BV190" s="7">
        <f t="shared" si="228"/>
        <v>1</v>
      </c>
      <c r="BW190" s="7">
        <f t="shared" si="228"/>
        <v>1</v>
      </c>
      <c r="BX190" s="7">
        <f t="shared" si="228"/>
        <v>1</v>
      </c>
      <c r="BY190" s="7">
        <f t="shared" si="228"/>
        <v>0</v>
      </c>
      <c r="BZ190" s="7">
        <f t="shared" si="228"/>
        <v>0</v>
      </c>
      <c r="CA190" s="7">
        <f t="shared" si="228"/>
        <v>1</v>
      </c>
      <c r="CB190" s="7">
        <f t="shared" si="228"/>
        <v>1</v>
      </c>
      <c r="CC190" s="7">
        <f t="shared" si="228"/>
        <v>0</v>
      </c>
      <c r="CD190" s="7">
        <f t="shared" si="228"/>
        <v>1</v>
      </c>
      <c r="CE190" s="7">
        <f t="shared" si="228"/>
        <v>0</v>
      </c>
      <c r="CF190" s="7">
        <f t="shared" si="228"/>
        <v>0</v>
      </c>
      <c r="CG190" s="7">
        <f t="shared" si="228"/>
        <v>1</v>
      </c>
      <c r="CH190" s="7">
        <f t="shared" si="228"/>
        <v>0</v>
      </c>
      <c r="CI190" s="7">
        <f t="shared" si="228"/>
        <v>0</v>
      </c>
      <c r="CJ190" s="7">
        <f t="shared" si="228"/>
        <v>0</v>
      </c>
      <c r="CK190" s="7">
        <f t="shared" si="228"/>
        <v>1</v>
      </c>
      <c r="CL190" s="7">
        <f t="shared" si="228"/>
        <v>1</v>
      </c>
      <c r="CM190" s="7">
        <f t="shared" si="228"/>
        <v>1</v>
      </c>
      <c r="CN190" s="7">
        <f t="shared" si="228"/>
        <v>1</v>
      </c>
      <c r="CO190" s="7">
        <f t="shared" si="228"/>
        <v>1</v>
      </c>
      <c r="CP190" s="7">
        <f t="shared" si="228"/>
        <v>0</v>
      </c>
      <c r="CQ190" s="7">
        <f t="shared" si="228"/>
        <v>0</v>
      </c>
      <c r="CR190" s="7">
        <f t="shared" si="228"/>
        <v>1</v>
      </c>
      <c r="CS190" s="7">
        <f t="shared" si="228"/>
        <v>1</v>
      </c>
      <c r="CT190" s="7">
        <f t="shared" si="228"/>
        <v>0</v>
      </c>
      <c r="CU190" s="7">
        <f t="shared" si="228"/>
        <v>0</v>
      </c>
      <c r="CV190" s="7">
        <f t="shared" si="228"/>
        <v>1</v>
      </c>
      <c r="CW190" s="7">
        <f t="shared" si="228"/>
        <v>0</v>
      </c>
      <c r="CX190" s="7">
        <f t="shared" si="228"/>
        <v>0</v>
      </c>
      <c r="CY190" s="7">
        <f t="shared" si="228"/>
        <v>0</v>
      </c>
      <c r="CZ190" s="7">
        <f t="shared" si="228"/>
        <v>0</v>
      </c>
      <c r="DA190" s="7">
        <f t="shared" si="228"/>
        <v>1</v>
      </c>
      <c r="DB190" s="7">
        <f t="shared" si="228"/>
        <v>1</v>
      </c>
      <c r="DC190" s="7">
        <f t="shared" si="228"/>
        <v>1</v>
      </c>
      <c r="DD190" s="7">
        <f t="shared" si="228"/>
        <v>0</v>
      </c>
      <c r="DE190" s="7">
        <f t="shared" si="228"/>
        <v>1</v>
      </c>
      <c r="DF190" s="7">
        <f t="shared" si="228"/>
        <v>0</v>
      </c>
      <c r="DG190" s="7">
        <f t="shared" si="228"/>
        <v>1</v>
      </c>
      <c r="DH190" s="7">
        <f t="shared" si="228"/>
        <v>0</v>
      </c>
      <c r="DI190" s="7">
        <f t="shared" si="228"/>
        <v>0</v>
      </c>
      <c r="DJ190" s="7">
        <f t="shared" si="228"/>
        <v>0</v>
      </c>
      <c r="DK190" s="7">
        <f t="shared" si="228"/>
        <v>1</v>
      </c>
      <c r="DL190" s="7">
        <f t="shared" si="228"/>
        <v>0</v>
      </c>
      <c r="DM190" s="7">
        <f t="shared" si="228"/>
        <v>0</v>
      </c>
      <c r="DN190" s="7">
        <f t="shared" si="228"/>
        <v>0</v>
      </c>
      <c r="DO190" s="7">
        <f t="shared" si="228"/>
        <v>0</v>
      </c>
      <c r="DP190" s="7">
        <f t="shared" si="228"/>
        <v>1</v>
      </c>
      <c r="DQ190" s="7">
        <f t="shared" si="228"/>
        <v>1</v>
      </c>
      <c r="DR190" s="7">
        <f t="shared" si="228"/>
        <v>0</v>
      </c>
      <c r="DS190" s="7">
        <f t="shared" si="228"/>
        <v>0</v>
      </c>
      <c r="DT190" s="7">
        <f t="shared" si="228"/>
        <v>0</v>
      </c>
      <c r="DU190" s="7">
        <f t="shared" si="228"/>
        <v>0</v>
      </c>
      <c r="DV190" s="7">
        <f t="shared" si="228"/>
        <v>1</v>
      </c>
      <c r="DW190" s="7">
        <f t="shared" si="228"/>
        <v>0</v>
      </c>
      <c r="DX190" s="7">
        <f t="shared" si="228"/>
        <v>1</v>
      </c>
      <c r="DY190" s="7">
        <f t="shared" si="228"/>
        <v>1</v>
      </c>
      <c r="DZ190" s="7">
        <f t="shared" si="228"/>
        <v>1</v>
      </c>
      <c r="EA190" s="7">
        <f t="shared" ref="EA190:FX190" si="229">IF(EA137&lt;=EA19,1,0)</f>
        <v>1</v>
      </c>
      <c r="EB190" s="7">
        <f t="shared" si="229"/>
        <v>0</v>
      </c>
      <c r="EC190" s="7">
        <f t="shared" si="229"/>
        <v>1</v>
      </c>
      <c r="ED190" s="7">
        <f t="shared" si="229"/>
        <v>1</v>
      </c>
      <c r="EE190" s="7">
        <f t="shared" si="229"/>
        <v>0</v>
      </c>
      <c r="EF190" s="7">
        <f t="shared" si="229"/>
        <v>0</v>
      </c>
      <c r="EG190" s="7">
        <f t="shared" si="229"/>
        <v>0</v>
      </c>
      <c r="EH190" s="7">
        <f t="shared" si="229"/>
        <v>0</v>
      </c>
      <c r="EI190" s="7">
        <f t="shared" si="229"/>
        <v>0</v>
      </c>
      <c r="EJ190" s="7">
        <f t="shared" si="229"/>
        <v>0</v>
      </c>
      <c r="EK190" s="7">
        <f t="shared" si="229"/>
        <v>1</v>
      </c>
      <c r="EL190" s="7">
        <f t="shared" si="229"/>
        <v>0</v>
      </c>
      <c r="EM190" s="7">
        <f t="shared" si="229"/>
        <v>0</v>
      </c>
      <c r="EN190" s="7">
        <f t="shared" si="229"/>
        <v>0</v>
      </c>
      <c r="EO190" s="7">
        <f t="shared" si="229"/>
        <v>0</v>
      </c>
      <c r="EP190" s="7">
        <f t="shared" si="229"/>
        <v>1</v>
      </c>
      <c r="EQ190" s="7">
        <f t="shared" si="229"/>
        <v>1</v>
      </c>
      <c r="ER190" s="7">
        <f t="shared" si="229"/>
        <v>1</v>
      </c>
      <c r="ES190" s="7">
        <f t="shared" si="229"/>
        <v>0</v>
      </c>
      <c r="ET190" s="7">
        <f t="shared" si="229"/>
        <v>0</v>
      </c>
      <c r="EU190" s="7">
        <f t="shared" si="229"/>
        <v>0</v>
      </c>
      <c r="EV190" s="7">
        <f t="shared" si="229"/>
        <v>0</v>
      </c>
      <c r="EW190" s="7">
        <f t="shared" si="229"/>
        <v>1</v>
      </c>
      <c r="EX190" s="7">
        <f t="shared" si="229"/>
        <v>0</v>
      </c>
      <c r="EY190" s="7">
        <f t="shared" si="229"/>
        <v>0</v>
      </c>
      <c r="EZ190" s="7">
        <f t="shared" si="229"/>
        <v>0</v>
      </c>
      <c r="FA190" s="7">
        <f t="shared" si="229"/>
        <v>1</v>
      </c>
      <c r="FB190" s="7">
        <f t="shared" si="229"/>
        <v>0</v>
      </c>
      <c r="FC190" s="7">
        <f t="shared" si="229"/>
        <v>1</v>
      </c>
      <c r="FD190" s="7">
        <f t="shared" si="229"/>
        <v>1</v>
      </c>
      <c r="FE190" s="7">
        <f t="shared" si="229"/>
        <v>0</v>
      </c>
      <c r="FF190" s="7">
        <f t="shared" si="229"/>
        <v>0</v>
      </c>
      <c r="FG190" s="7">
        <f t="shared" si="229"/>
        <v>0</v>
      </c>
      <c r="FH190" s="7">
        <f t="shared" si="229"/>
        <v>0</v>
      </c>
      <c r="FI190" s="7">
        <f t="shared" si="229"/>
        <v>0</v>
      </c>
      <c r="FJ190" s="7">
        <f t="shared" si="229"/>
        <v>1</v>
      </c>
      <c r="FK190" s="7">
        <f t="shared" si="229"/>
        <v>0</v>
      </c>
      <c r="FL190" s="7">
        <f t="shared" si="229"/>
        <v>1</v>
      </c>
      <c r="FM190" s="7">
        <f t="shared" si="229"/>
        <v>1</v>
      </c>
      <c r="FN190" s="7">
        <f t="shared" si="229"/>
        <v>0</v>
      </c>
      <c r="FO190" s="7">
        <f t="shared" si="229"/>
        <v>0</v>
      </c>
      <c r="FP190" s="7">
        <f t="shared" si="229"/>
        <v>0</v>
      </c>
      <c r="FQ190" s="7">
        <f t="shared" si="229"/>
        <v>1</v>
      </c>
      <c r="FR190" s="7">
        <f t="shared" si="229"/>
        <v>1</v>
      </c>
      <c r="FS190" s="7">
        <f t="shared" si="229"/>
        <v>1</v>
      </c>
      <c r="FT190" s="7">
        <f t="shared" si="229"/>
        <v>0</v>
      </c>
      <c r="FU190" s="7">
        <f t="shared" si="229"/>
        <v>0</v>
      </c>
      <c r="FV190" s="7">
        <f t="shared" si="229"/>
        <v>0</v>
      </c>
      <c r="FW190" s="7">
        <f t="shared" si="229"/>
        <v>0</v>
      </c>
      <c r="FX190" s="7">
        <f t="shared" si="229"/>
        <v>0</v>
      </c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98"/>
      <c r="GO190" s="98"/>
      <c r="GP190" s="98"/>
      <c r="GQ190" s="98"/>
      <c r="GR190" s="98"/>
      <c r="GS190" s="98"/>
      <c r="GT190" s="98"/>
      <c r="GU190" s="98"/>
      <c r="GV190" s="98"/>
      <c r="GW190" s="98"/>
      <c r="GX190" s="98"/>
      <c r="GY190" s="98"/>
    </row>
    <row r="191" spans="1:217" x14ac:dyDescent="0.35">
      <c r="A191" s="6" t="s">
        <v>718</v>
      </c>
      <c r="B191" s="7" t="s">
        <v>719</v>
      </c>
      <c r="C191" s="99">
        <f t="shared" ref="C191:BN191" si="230">ROUND(IF((OR(C189=1,C190=1))=TRUE(),0,C122/C111),8)</f>
        <v>10194.588854670001</v>
      </c>
      <c r="D191" s="99">
        <f t="shared" si="230"/>
        <v>10234.144601399999</v>
      </c>
      <c r="E191" s="99">
        <f t="shared" si="230"/>
        <v>10105.53914553</v>
      </c>
      <c r="F191" s="99">
        <f t="shared" si="230"/>
        <v>0</v>
      </c>
      <c r="G191" s="99">
        <f t="shared" si="230"/>
        <v>0</v>
      </c>
      <c r="H191" s="99">
        <f t="shared" si="230"/>
        <v>0</v>
      </c>
      <c r="I191" s="99">
        <f t="shared" si="230"/>
        <v>10121.28208804</v>
      </c>
      <c r="J191" s="99">
        <f t="shared" si="230"/>
        <v>9463.2442541300006</v>
      </c>
      <c r="K191" s="99">
        <f t="shared" si="230"/>
        <v>0</v>
      </c>
      <c r="L191" s="99">
        <f t="shared" si="230"/>
        <v>10284.85779435</v>
      </c>
      <c r="M191" s="99">
        <f t="shared" si="230"/>
        <v>10242.566213259999</v>
      </c>
      <c r="N191" s="99">
        <f t="shared" si="230"/>
        <v>0</v>
      </c>
      <c r="O191" s="99">
        <f t="shared" si="230"/>
        <v>0</v>
      </c>
      <c r="P191" s="99">
        <f t="shared" si="230"/>
        <v>0</v>
      </c>
      <c r="Q191" s="99">
        <f t="shared" si="230"/>
        <v>10380.2398555</v>
      </c>
      <c r="R191" s="99">
        <f t="shared" si="230"/>
        <v>10119.079826339999</v>
      </c>
      <c r="S191" s="99">
        <f t="shared" si="230"/>
        <v>9840.3781710200001</v>
      </c>
      <c r="T191" s="99">
        <f t="shared" si="230"/>
        <v>0</v>
      </c>
      <c r="U191" s="99">
        <f t="shared" si="230"/>
        <v>0</v>
      </c>
      <c r="V191" s="99">
        <f t="shared" si="230"/>
        <v>0</v>
      </c>
      <c r="W191" s="99">
        <f t="shared" si="230"/>
        <v>0</v>
      </c>
      <c r="X191" s="99">
        <f t="shared" si="230"/>
        <v>0</v>
      </c>
      <c r="Y191" s="99">
        <f t="shared" si="230"/>
        <v>9016.6957622900009</v>
      </c>
      <c r="Z191" s="99">
        <f t="shared" si="230"/>
        <v>0</v>
      </c>
      <c r="AA191" s="99">
        <f t="shared" si="230"/>
        <v>0</v>
      </c>
      <c r="AB191" s="99">
        <f t="shared" si="230"/>
        <v>0</v>
      </c>
      <c r="AC191" s="99">
        <f t="shared" si="230"/>
        <v>0</v>
      </c>
      <c r="AD191" s="99">
        <f t="shared" si="230"/>
        <v>0</v>
      </c>
      <c r="AE191" s="99">
        <f t="shared" si="230"/>
        <v>0</v>
      </c>
      <c r="AF191" s="99">
        <f t="shared" si="230"/>
        <v>0</v>
      </c>
      <c r="AG191" s="99">
        <f t="shared" si="230"/>
        <v>0</v>
      </c>
      <c r="AH191" s="99">
        <f t="shared" si="230"/>
        <v>9289.6198791999996</v>
      </c>
      <c r="AI191" s="99">
        <f t="shared" si="230"/>
        <v>0</v>
      </c>
      <c r="AJ191" s="99">
        <f t="shared" si="230"/>
        <v>0</v>
      </c>
      <c r="AK191" s="99">
        <f t="shared" si="230"/>
        <v>0</v>
      </c>
      <c r="AL191" s="99">
        <f t="shared" si="230"/>
        <v>0</v>
      </c>
      <c r="AM191" s="99">
        <f t="shared" si="230"/>
        <v>0</v>
      </c>
      <c r="AN191" s="99">
        <f t="shared" si="230"/>
        <v>0</v>
      </c>
      <c r="AO191" s="99">
        <f t="shared" si="230"/>
        <v>9937.6515263700003</v>
      </c>
      <c r="AP191" s="99">
        <f t="shared" si="230"/>
        <v>10387.929079400001</v>
      </c>
      <c r="AQ191" s="99">
        <f t="shared" si="230"/>
        <v>0</v>
      </c>
      <c r="AR191" s="99">
        <f t="shared" si="230"/>
        <v>0</v>
      </c>
      <c r="AS191" s="99">
        <f t="shared" si="230"/>
        <v>0</v>
      </c>
      <c r="AT191" s="99">
        <f t="shared" si="230"/>
        <v>0</v>
      </c>
      <c r="AU191" s="99">
        <f t="shared" si="230"/>
        <v>0</v>
      </c>
      <c r="AV191" s="99">
        <f t="shared" si="230"/>
        <v>0</v>
      </c>
      <c r="AW191" s="99">
        <f t="shared" si="230"/>
        <v>0</v>
      </c>
      <c r="AX191" s="99">
        <f t="shared" si="230"/>
        <v>0</v>
      </c>
      <c r="AY191" s="99">
        <f t="shared" si="230"/>
        <v>0</v>
      </c>
      <c r="AZ191" s="99">
        <f t="shared" si="230"/>
        <v>10075.193474719999</v>
      </c>
      <c r="BA191" s="99">
        <f t="shared" si="230"/>
        <v>9851.6885520800006</v>
      </c>
      <c r="BB191" s="99">
        <f t="shared" si="230"/>
        <v>0</v>
      </c>
      <c r="BC191" s="99">
        <f t="shared" si="230"/>
        <v>10087.785959520001</v>
      </c>
      <c r="BD191" s="99">
        <f t="shared" si="230"/>
        <v>0</v>
      </c>
      <c r="BE191" s="99">
        <f t="shared" si="230"/>
        <v>0</v>
      </c>
      <c r="BF191" s="99">
        <f t="shared" si="230"/>
        <v>0</v>
      </c>
      <c r="BG191" s="99">
        <f t="shared" si="230"/>
        <v>9894.3913579599994</v>
      </c>
      <c r="BH191" s="99">
        <f t="shared" si="230"/>
        <v>0</v>
      </c>
      <c r="BI191" s="99">
        <f t="shared" si="230"/>
        <v>0</v>
      </c>
      <c r="BJ191" s="99">
        <f t="shared" si="230"/>
        <v>0</v>
      </c>
      <c r="BK191" s="99">
        <f t="shared" si="230"/>
        <v>10111.117018999999</v>
      </c>
      <c r="BL191" s="99">
        <f t="shared" si="230"/>
        <v>0</v>
      </c>
      <c r="BM191" s="99">
        <f t="shared" si="230"/>
        <v>0</v>
      </c>
      <c r="BN191" s="99">
        <f t="shared" si="230"/>
        <v>9639.0878835300009</v>
      </c>
      <c r="BO191" s="99">
        <f t="shared" ref="BO191:DZ191" si="231">ROUND(IF((OR(BO189=1,BO190=1))=TRUE(),0,BO122/BO111),8)</f>
        <v>0</v>
      </c>
      <c r="BP191" s="99">
        <f t="shared" si="231"/>
        <v>0</v>
      </c>
      <c r="BQ191" s="99">
        <f t="shared" si="231"/>
        <v>0</v>
      </c>
      <c r="BR191" s="99">
        <f t="shared" si="231"/>
        <v>10026.27726615</v>
      </c>
      <c r="BS191" s="99">
        <f t="shared" si="231"/>
        <v>10042.882591220001</v>
      </c>
      <c r="BT191" s="99">
        <f t="shared" si="231"/>
        <v>0</v>
      </c>
      <c r="BU191" s="99">
        <f t="shared" si="231"/>
        <v>0</v>
      </c>
      <c r="BV191" s="99">
        <f t="shared" si="231"/>
        <v>0</v>
      </c>
      <c r="BW191" s="99">
        <f t="shared" si="231"/>
        <v>0</v>
      </c>
      <c r="BX191" s="99">
        <f t="shared" si="231"/>
        <v>0</v>
      </c>
      <c r="BY191" s="99">
        <f t="shared" si="231"/>
        <v>0</v>
      </c>
      <c r="BZ191" s="99">
        <f t="shared" si="231"/>
        <v>0</v>
      </c>
      <c r="CA191" s="99">
        <f t="shared" si="231"/>
        <v>0</v>
      </c>
      <c r="CB191" s="99">
        <f t="shared" si="231"/>
        <v>0</v>
      </c>
      <c r="CC191" s="99">
        <f t="shared" si="231"/>
        <v>0</v>
      </c>
      <c r="CD191" s="99">
        <f t="shared" si="231"/>
        <v>0</v>
      </c>
      <c r="CE191" s="99">
        <f t="shared" si="231"/>
        <v>0</v>
      </c>
      <c r="CF191" s="99">
        <f t="shared" si="231"/>
        <v>0</v>
      </c>
      <c r="CG191" s="99">
        <f t="shared" si="231"/>
        <v>0</v>
      </c>
      <c r="CH191" s="99">
        <f t="shared" si="231"/>
        <v>0</v>
      </c>
      <c r="CI191" s="99">
        <f t="shared" si="231"/>
        <v>9047.9598917700005</v>
      </c>
      <c r="CJ191" s="99">
        <f t="shared" si="231"/>
        <v>9843.1777282300009</v>
      </c>
      <c r="CK191" s="99">
        <f t="shared" si="231"/>
        <v>0</v>
      </c>
      <c r="CL191" s="99">
        <f t="shared" si="231"/>
        <v>0</v>
      </c>
      <c r="CM191" s="99">
        <f t="shared" si="231"/>
        <v>0</v>
      </c>
      <c r="CN191" s="99">
        <f t="shared" si="231"/>
        <v>0</v>
      </c>
      <c r="CO191" s="99">
        <f t="shared" si="231"/>
        <v>0</v>
      </c>
      <c r="CP191" s="99">
        <f t="shared" si="231"/>
        <v>10096.5814121</v>
      </c>
      <c r="CQ191" s="99">
        <f t="shared" si="231"/>
        <v>9645.6853226000003</v>
      </c>
      <c r="CR191" s="99">
        <f t="shared" si="231"/>
        <v>0</v>
      </c>
      <c r="CS191" s="99">
        <f t="shared" si="231"/>
        <v>0</v>
      </c>
      <c r="CT191" s="99">
        <f t="shared" si="231"/>
        <v>0</v>
      </c>
      <c r="CU191" s="99">
        <f t="shared" si="231"/>
        <v>8608.6001870399996</v>
      </c>
      <c r="CV191" s="99">
        <f t="shared" si="231"/>
        <v>0</v>
      </c>
      <c r="CW191" s="99">
        <f t="shared" si="231"/>
        <v>0</v>
      </c>
      <c r="CX191" s="99">
        <f t="shared" si="231"/>
        <v>9520.1411124400001</v>
      </c>
      <c r="CY191" s="99">
        <f t="shared" si="231"/>
        <v>0</v>
      </c>
      <c r="CZ191" s="99">
        <f t="shared" si="231"/>
        <v>9673.8831085399997</v>
      </c>
      <c r="DA191" s="99">
        <f t="shared" si="231"/>
        <v>0</v>
      </c>
      <c r="DB191" s="99">
        <f t="shared" si="231"/>
        <v>0</v>
      </c>
      <c r="DC191" s="99">
        <f t="shared" si="231"/>
        <v>0</v>
      </c>
      <c r="DD191" s="99">
        <f t="shared" si="231"/>
        <v>0</v>
      </c>
      <c r="DE191" s="99">
        <f t="shared" si="231"/>
        <v>0</v>
      </c>
      <c r="DF191" s="99">
        <f t="shared" si="231"/>
        <v>9609.2069647099997</v>
      </c>
      <c r="DG191" s="99">
        <f t="shared" si="231"/>
        <v>0</v>
      </c>
      <c r="DH191" s="99">
        <f t="shared" si="231"/>
        <v>9491.04101094</v>
      </c>
      <c r="DI191" s="99">
        <f t="shared" si="231"/>
        <v>9597.5108479999999</v>
      </c>
      <c r="DJ191" s="99">
        <f t="shared" si="231"/>
        <v>9625.2430323200006</v>
      </c>
      <c r="DK191" s="99">
        <f t="shared" si="231"/>
        <v>0</v>
      </c>
      <c r="DL191" s="99">
        <f t="shared" si="231"/>
        <v>10194.002604449999</v>
      </c>
      <c r="DM191" s="99">
        <f t="shared" si="231"/>
        <v>0</v>
      </c>
      <c r="DN191" s="99">
        <f t="shared" si="231"/>
        <v>9862.7686812299999</v>
      </c>
      <c r="DO191" s="99">
        <f t="shared" si="231"/>
        <v>9941.6856076000004</v>
      </c>
      <c r="DP191" s="99">
        <f t="shared" si="231"/>
        <v>0</v>
      </c>
      <c r="DQ191" s="99">
        <f t="shared" si="231"/>
        <v>0</v>
      </c>
      <c r="DR191" s="99">
        <f t="shared" si="231"/>
        <v>9546.5155752400005</v>
      </c>
      <c r="DS191" s="99">
        <f t="shared" si="231"/>
        <v>9442.0304925500004</v>
      </c>
      <c r="DT191" s="99">
        <f t="shared" si="231"/>
        <v>0</v>
      </c>
      <c r="DU191" s="99">
        <f t="shared" si="231"/>
        <v>0</v>
      </c>
      <c r="DV191" s="99">
        <f t="shared" si="231"/>
        <v>0</v>
      </c>
      <c r="DW191" s="99">
        <f t="shared" si="231"/>
        <v>0</v>
      </c>
      <c r="DX191" s="99">
        <f t="shared" si="231"/>
        <v>0</v>
      </c>
      <c r="DY191" s="99">
        <f t="shared" si="231"/>
        <v>0</v>
      </c>
      <c r="DZ191" s="99">
        <f t="shared" si="231"/>
        <v>0</v>
      </c>
      <c r="EA191" s="99">
        <f t="shared" ref="EA191:FX191" si="232">ROUND(IF((OR(EA189=1,EA190=1))=TRUE(),0,EA122/EA111),8)</f>
        <v>0</v>
      </c>
      <c r="EB191" s="99">
        <f t="shared" si="232"/>
        <v>9326.6105688000007</v>
      </c>
      <c r="EC191" s="99">
        <f t="shared" si="232"/>
        <v>0</v>
      </c>
      <c r="ED191" s="99">
        <f t="shared" si="232"/>
        <v>0</v>
      </c>
      <c r="EE191" s="99">
        <f t="shared" si="232"/>
        <v>0</v>
      </c>
      <c r="EF191" s="99">
        <f t="shared" si="232"/>
        <v>9461.5288350200008</v>
      </c>
      <c r="EG191" s="99">
        <f t="shared" si="232"/>
        <v>0</v>
      </c>
      <c r="EH191" s="99">
        <f t="shared" si="232"/>
        <v>0</v>
      </c>
      <c r="EI191" s="99">
        <f t="shared" si="232"/>
        <v>9843.4351685399997</v>
      </c>
      <c r="EJ191" s="99">
        <f t="shared" si="232"/>
        <v>9747.68606378</v>
      </c>
      <c r="EK191" s="99">
        <f t="shared" si="232"/>
        <v>0</v>
      </c>
      <c r="EL191" s="99">
        <f t="shared" si="232"/>
        <v>9232.5573414800001</v>
      </c>
      <c r="EM191" s="99">
        <f t="shared" si="232"/>
        <v>0</v>
      </c>
      <c r="EN191" s="99">
        <f t="shared" si="232"/>
        <v>9375.1665308600004</v>
      </c>
      <c r="EO191" s="99">
        <f t="shared" si="232"/>
        <v>0</v>
      </c>
      <c r="EP191" s="99">
        <f t="shared" si="232"/>
        <v>0</v>
      </c>
      <c r="EQ191" s="99">
        <f t="shared" si="232"/>
        <v>0</v>
      </c>
      <c r="ER191" s="99">
        <f t="shared" si="232"/>
        <v>0</v>
      </c>
      <c r="ES191" s="99">
        <f t="shared" si="232"/>
        <v>0</v>
      </c>
      <c r="ET191" s="99">
        <f t="shared" si="232"/>
        <v>0</v>
      </c>
      <c r="EU191" s="99">
        <f t="shared" si="232"/>
        <v>9144.2255764500005</v>
      </c>
      <c r="EV191" s="99">
        <f t="shared" si="232"/>
        <v>0</v>
      </c>
      <c r="EW191" s="99">
        <f t="shared" si="232"/>
        <v>0</v>
      </c>
      <c r="EX191" s="99">
        <f t="shared" si="232"/>
        <v>0</v>
      </c>
      <c r="EY191" s="99">
        <f t="shared" si="232"/>
        <v>9322.8551688400003</v>
      </c>
      <c r="EZ191" s="99">
        <f t="shared" si="232"/>
        <v>0</v>
      </c>
      <c r="FA191" s="99">
        <f t="shared" si="232"/>
        <v>0</v>
      </c>
      <c r="FB191" s="99">
        <f t="shared" si="232"/>
        <v>0</v>
      </c>
      <c r="FC191" s="99">
        <f t="shared" si="232"/>
        <v>0</v>
      </c>
      <c r="FD191" s="99">
        <f t="shared" si="232"/>
        <v>0</v>
      </c>
      <c r="FE191" s="99">
        <f t="shared" si="232"/>
        <v>0</v>
      </c>
      <c r="FF191" s="99">
        <f t="shared" si="232"/>
        <v>0</v>
      </c>
      <c r="FG191" s="99">
        <f t="shared" si="232"/>
        <v>0</v>
      </c>
      <c r="FH191" s="99">
        <f t="shared" si="232"/>
        <v>0</v>
      </c>
      <c r="FI191" s="99">
        <f t="shared" si="232"/>
        <v>9782.8406856700003</v>
      </c>
      <c r="FJ191" s="99">
        <f t="shared" si="232"/>
        <v>0</v>
      </c>
      <c r="FK191" s="99">
        <f t="shared" si="232"/>
        <v>9869.59977076</v>
      </c>
      <c r="FL191" s="99">
        <f t="shared" si="232"/>
        <v>0</v>
      </c>
      <c r="FM191" s="99">
        <f t="shared" si="232"/>
        <v>0</v>
      </c>
      <c r="FN191" s="99">
        <f t="shared" si="232"/>
        <v>9908.0407924299998</v>
      </c>
      <c r="FO191" s="99">
        <f t="shared" si="232"/>
        <v>9767.7426184100004</v>
      </c>
      <c r="FP191" s="99">
        <f t="shared" si="232"/>
        <v>10007.02446907</v>
      </c>
      <c r="FQ191" s="99">
        <f t="shared" si="232"/>
        <v>0</v>
      </c>
      <c r="FR191" s="99">
        <f t="shared" si="232"/>
        <v>0</v>
      </c>
      <c r="FS191" s="99">
        <f t="shared" si="232"/>
        <v>0</v>
      </c>
      <c r="FT191" s="99">
        <f t="shared" si="232"/>
        <v>0</v>
      </c>
      <c r="FU191" s="99">
        <f t="shared" si="232"/>
        <v>9881.4598676000005</v>
      </c>
      <c r="FV191" s="99">
        <f t="shared" si="232"/>
        <v>9536.1457434500007</v>
      </c>
      <c r="FW191" s="99">
        <f t="shared" si="232"/>
        <v>0</v>
      </c>
      <c r="FX191" s="99">
        <f t="shared" si="232"/>
        <v>0</v>
      </c>
      <c r="FY191" s="7"/>
      <c r="FZ191" s="43"/>
      <c r="GA191" s="18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35">
      <c r="A192" s="7"/>
      <c r="B192" s="7" t="s">
        <v>720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98"/>
      <c r="GO192" s="98"/>
      <c r="GP192" s="98"/>
      <c r="GQ192" s="98"/>
      <c r="GR192" s="98"/>
      <c r="GS192" s="98"/>
      <c r="GT192" s="98"/>
      <c r="GU192" s="98"/>
      <c r="GV192" s="98"/>
      <c r="GW192" s="98"/>
      <c r="GX192" s="98"/>
      <c r="GY192" s="98"/>
    </row>
    <row r="193" spans="1:195" x14ac:dyDescent="0.35">
      <c r="A193" s="6" t="s">
        <v>721</v>
      </c>
      <c r="B193" s="7" t="s">
        <v>722</v>
      </c>
      <c r="C193" s="11">
        <f t="shared" ref="C193:BN193" si="233">ROUND(IF((OR(C189=1,C190=1))=TRUE(),0,((1027-459)*0.00020599)+1.1215),4)</f>
        <v>1.2384999999999999</v>
      </c>
      <c r="D193" s="11">
        <f t="shared" si="233"/>
        <v>1.2384999999999999</v>
      </c>
      <c r="E193" s="11">
        <f t="shared" si="233"/>
        <v>1.2384999999999999</v>
      </c>
      <c r="F193" s="11">
        <f t="shared" si="233"/>
        <v>0</v>
      </c>
      <c r="G193" s="11">
        <f t="shared" si="233"/>
        <v>0</v>
      </c>
      <c r="H193" s="11">
        <f t="shared" si="233"/>
        <v>0</v>
      </c>
      <c r="I193" s="11">
        <f t="shared" si="233"/>
        <v>1.2384999999999999</v>
      </c>
      <c r="J193" s="11">
        <f t="shared" si="233"/>
        <v>1.2384999999999999</v>
      </c>
      <c r="K193" s="11">
        <f t="shared" si="233"/>
        <v>0</v>
      </c>
      <c r="L193" s="11">
        <f t="shared" si="233"/>
        <v>1.2384999999999999</v>
      </c>
      <c r="M193" s="11">
        <f t="shared" si="233"/>
        <v>1.2384999999999999</v>
      </c>
      <c r="N193" s="11">
        <f t="shared" si="233"/>
        <v>0</v>
      </c>
      <c r="O193" s="11">
        <f t="shared" si="233"/>
        <v>0</v>
      </c>
      <c r="P193" s="11">
        <f t="shared" si="233"/>
        <v>0</v>
      </c>
      <c r="Q193" s="11">
        <f t="shared" si="233"/>
        <v>1.2384999999999999</v>
      </c>
      <c r="R193" s="11">
        <f t="shared" si="233"/>
        <v>1.2384999999999999</v>
      </c>
      <c r="S193" s="11">
        <f t="shared" si="233"/>
        <v>1.2384999999999999</v>
      </c>
      <c r="T193" s="11">
        <f t="shared" si="233"/>
        <v>0</v>
      </c>
      <c r="U193" s="11">
        <f t="shared" si="233"/>
        <v>0</v>
      </c>
      <c r="V193" s="11">
        <f t="shared" si="233"/>
        <v>0</v>
      </c>
      <c r="W193" s="11">
        <f t="shared" si="233"/>
        <v>0</v>
      </c>
      <c r="X193" s="11">
        <f t="shared" si="233"/>
        <v>0</v>
      </c>
      <c r="Y193" s="11">
        <f t="shared" si="233"/>
        <v>1.2384999999999999</v>
      </c>
      <c r="Z193" s="11">
        <f t="shared" si="233"/>
        <v>0</v>
      </c>
      <c r="AA193" s="11">
        <f t="shared" si="233"/>
        <v>0</v>
      </c>
      <c r="AB193" s="11">
        <f t="shared" si="233"/>
        <v>0</v>
      </c>
      <c r="AC193" s="11">
        <f t="shared" si="233"/>
        <v>0</v>
      </c>
      <c r="AD193" s="11">
        <f t="shared" si="233"/>
        <v>0</v>
      </c>
      <c r="AE193" s="11">
        <f t="shared" si="233"/>
        <v>0</v>
      </c>
      <c r="AF193" s="11">
        <f t="shared" si="233"/>
        <v>0</v>
      </c>
      <c r="AG193" s="11">
        <f t="shared" si="233"/>
        <v>0</v>
      </c>
      <c r="AH193" s="11">
        <f t="shared" si="233"/>
        <v>1.2384999999999999</v>
      </c>
      <c r="AI193" s="11">
        <f t="shared" si="233"/>
        <v>0</v>
      </c>
      <c r="AJ193" s="11">
        <f t="shared" si="233"/>
        <v>0</v>
      </c>
      <c r="AK193" s="11">
        <f t="shared" si="233"/>
        <v>0</v>
      </c>
      <c r="AL193" s="11">
        <f t="shared" si="233"/>
        <v>0</v>
      </c>
      <c r="AM193" s="11">
        <f t="shared" si="233"/>
        <v>0</v>
      </c>
      <c r="AN193" s="11">
        <f t="shared" si="233"/>
        <v>0</v>
      </c>
      <c r="AO193" s="11">
        <f t="shared" si="233"/>
        <v>1.2384999999999999</v>
      </c>
      <c r="AP193" s="11">
        <f t="shared" si="233"/>
        <v>1.2384999999999999</v>
      </c>
      <c r="AQ193" s="11">
        <f t="shared" si="233"/>
        <v>0</v>
      </c>
      <c r="AR193" s="11">
        <f t="shared" si="233"/>
        <v>0</v>
      </c>
      <c r="AS193" s="11">
        <f t="shared" si="233"/>
        <v>0</v>
      </c>
      <c r="AT193" s="11">
        <f t="shared" si="233"/>
        <v>0</v>
      </c>
      <c r="AU193" s="11">
        <f t="shared" si="233"/>
        <v>0</v>
      </c>
      <c r="AV193" s="11">
        <f t="shared" si="233"/>
        <v>0</v>
      </c>
      <c r="AW193" s="11">
        <f t="shared" si="233"/>
        <v>0</v>
      </c>
      <c r="AX193" s="11">
        <f t="shared" si="233"/>
        <v>0</v>
      </c>
      <c r="AY193" s="11">
        <f t="shared" si="233"/>
        <v>0</v>
      </c>
      <c r="AZ193" s="11">
        <f t="shared" si="233"/>
        <v>1.2384999999999999</v>
      </c>
      <c r="BA193" s="11">
        <f t="shared" si="233"/>
        <v>1.2384999999999999</v>
      </c>
      <c r="BB193" s="11">
        <f t="shared" si="233"/>
        <v>0</v>
      </c>
      <c r="BC193" s="11">
        <f t="shared" si="233"/>
        <v>1.2384999999999999</v>
      </c>
      <c r="BD193" s="11">
        <f t="shared" si="233"/>
        <v>0</v>
      </c>
      <c r="BE193" s="11">
        <f t="shared" si="233"/>
        <v>0</v>
      </c>
      <c r="BF193" s="11">
        <f t="shared" si="233"/>
        <v>0</v>
      </c>
      <c r="BG193" s="11">
        <f t="shared" si="233"/>
        <v>1.2384999999999999</v>
      </c>
      <c r="BH193" s="11">
        <f t="shared" si="233"/>
        <v>0</v>
      </c>
      <c r="BI193" s="11">
        <f t="shared" si="233"/>
        <v>0</v>
      </c>
      <c r="BJ193" s="11">
        <f t="shared" si="233"/>
        <v>0</v>
      </c>
      <c r="BK193" s="11">
        <f t="shared" si="233"/>
        <v>1.2384999999999999</v>
      </c>
      <c r="BL193" s="11">
        <f t="shared" si="233"/>
        <v>0</v>
      </c>
      <c r="BM193" s="11">
        <f t="shared" si="233"/>
        <v>0</v>
      </c>
      <c r="BN193" s="11">
        <f t="shared" si="233"/>
        <v>1.2384999999999999</v>
      </c>
      <c r="BO193" s="11">
        <f t="shared" ref="BO193:DZ193" si="234">ROUND(IF((OR(BO189=1,BO190=1))=TRUE(),0,((1027-459)*0.00020599)+1.1215),4)</f>
        <v>0</v>
      </c>
      <c r="BP193" s="11">
        <f t="shared" si="234"/>
        <v>0</v>
      </c>
      <c r="BQ193" s="11">
        <f t="shared" si="234"/>
        <v>0</v>
      </c>
      <c r="BR193" s="11">
        <f t="shared" si="234"/>
        <v>1.2384999999999999</v>
      </c>
      <c r="BS193" s="11">
        <f t="shared" si="234"/>
        <v>1.2384999999999999</v>
      </c>
      <c r="BT193" s="11">
        <f t="shared" si="234"/>
        <v>0</v>
      </c>
      <c r="BU193" s="11">
        <f t="shared" si="234"/>
        <v>0</v>
      </c>
      <c r="BV193" s="11">
        <f t="shared" si="234"/>
        <v>0</v>
      </c>
      <c r="BW193" s="11">
        <f t="shared" si="234"/>
        <v>0</v>
      </c>
      <c r="BX193" s="11">
        <f t="shared" si="234"/>
        <v>0</v>
      </c>
      <c r="BY193" s="11">
        <f t="shared" si="234"/>
        <v>0</v>
      </c>
      <c r="BZ193" s="11">
        <f t="shared" si="234"/>
        <v>0</v>
      </c>
      <c r="CA193" s="11">
        <f t="shared" si="234"/>
        <v>0</v>
      </c>
      <c r="CB193" s="11">
        <f t="shared" si="234"/>
        <v>0</v>
      </c>
      <c r="CC193" s="11">
        <f t="shared" si="234"/>
        <v>0</v>
      </c>
      <c r="CD193" s="11">
        <f t="shared" si="234"/>
        <v>0</v>
      </c>
      <c r="CE193" s="11">
        <f t="shared" si="234"/>
        <v>0</v>
      </c>
      <c r="CF193" s="11">
        <f t="shared" si="234"/>
        <v>0</v>
      </c>
      <c r="CG193" s="11">
        <f t="shared" si="234"/>
        <v>0</v>
      </c>
      <c r="CH193" s="11">
        <f t="shared" si="234"/>
        <v>0</v>
      </c>
      <c r="CI193" s="11">
        <f t="shared" si="234"/>
        <v>1.2384999999999999</v>
      </c>
      <c r="CJ193" s="11">
        <f t="shared" si="234"/>
        <v>1.2384999999999999</v>
      </c>
      <c r="CK193" s="11">
        <f t="shared" si="234"/>
        <v>0</v>
      </c>
      <c r="CL193" s="11">
        <f t="shared" si="234"/>
        <v>0</v>
      </c>
      <c r="CM193" s="11">
        <f t="shared" si="234"/>
        <v>0</v>
      </c>
      <c r="CN193" s="11">
        <f t="shared" si="234"/>
        <v>0</v>
      </c>
      <c r="CO193" s="11">
        <f t="shared" si="234"/>
        <v>0</v>
      </c>
      <c r="CP193" s="11">
        <f t="shared" si="234"/>
        <v>1.2384999999999999</v>
      </c>
      <c r="CQ193" s="11">
        <f t="shared" si="234"/>
        <v>1.2384999999999999</v>
      </c>
      <c r="CR193" s="11">
        <f t="shared" si="234"/>
        <v>0</v>
      </c>
      <c r="CS193" s="11">
        <f t="shared" si="234"/>
        <v>0</v>
      </c>
      <c r="CT193" s="11">
        <f t="shared" si="234"/>
        <v>0</v>
      </c>
      <c r="CU193" s="11">
        <f t="shared" si="234"/>
        <v>1.2384999999999999</v>
      </c>
      <c r="CV193" s="11">
        <f t="shared" si="234"/>
        <v>0</v>
      </c>
      <c r="CW193" s="11">
        <f t="shared" si="234"/>
        <v>0</v>
      </c>
      <c r="CX193" s="11">
        <f t="shared" si="234"/>
        <v>1.2384999999999999</v>
      </c>
      <c r="CY193" s="11">
        <f t="shared" si="234"/>
        <v>0</v>
      </c>
      <c r="CZ193" s="11">
        <f t="shared" si="234"/>
        <v>1.2384999999999999</v>
      </c>
      <c r="DA193" s="11">
        <f t="shared" si="234"/>
        <v>0</v>
      </c>
      <c r="DB193" s="11">
        <f t="shared" si="234"/>
        <v>0</v>
      </c>
      <c r="DC193" s="11">
        <f t="shared" si="234"/>
        <v>0</v>
      </c>
      <c r="DD193" s="11">
        <f t="shared" si="234"/>
        <v>0</v>
      </c>
      <c r="DE193" s="11">
        <f t="shared" si="234"/>
        <v>0</v>
      </c>
      <c r="DF193" s="11">
        <f t="shared" si="234"/>
        <v>1.2384999999999999</v>
      </c>
      <c r="DG193" s="11">
        <f t="shared" si="234"/>
        <v>0</v>
      </c>
      <c r="DH193" s="11">
        <f t="shared" si="234"/>
        <v>1.2384999999999999</v>
      </c>
      <c r="DI193" s="11">
        <f t="shared" si="234"/>
        <v>1.2384999999999999</v>
      </c>
      <c r="DJ193" s="11">
        <f t="shared" si="234"/>
        <v>1.2384999999999999</v>
      </c>
      <c r="DK193" s="11">
        <f t="shared" si="234"/>
        <v>0</v>
      </c>
      <c r="DL193" s="11">
        <f t="shared" si="234"/>
        <v>1.2384999999999999</v>
      </c>
      <c r="DM193" s="11">
        <f t="shared" si="234"/>
        <v>0</v>
      </c>
      <c r="DN193" s="11">
        <f t="shared" si="234"/>
        <v>1.2384999999999999</v>
      </c>
      <c r="DO193" s="11">
        <f t="shared" si="234"/>
        <v>1.2384999999999999</v>
      </c>
      <c r="DP193" s="11">
        <f t="shared" si="234"/>
        <v>0</v>
      </c>
      <c r="DQ193" s="11">
        <f t="shared" si="234"/>
        <v>0</v>
      </c>
      <c r="DR193" s="11">
        <f t="shared" si="234"/>
        <v>1.2384999999999999</v>
      </c>
      <c r="DS193" s="11">
        <f t="shared" si="234"/>
        <v>1.2384999999999999</v>
      </c>
      <c r="DT193" s="11">
        <f t="shared" si="234"/>
        <v>0</v>
      </c>
      <c r="DU193" s="11">
        <f t="shared" si="234"/>
        <v>0</v>
      </c>
      <c r="DV193" s="11">
        <f t="shared" si="234"/>
        <v>0</v>
      </c>
      <c r="DW193" s="11">
        <f t="shared" si="234"/>
        <v>0</v>
      </c>
      <c r="DX193" s="11">
        <f t="shared" si="234"/>
        <v>0</v>
      </c>
      <c r="DY193" s="11">
        <f t="shared" si="234"/>
        <v>0</v>
      </c>
      <c r="DZ193" s="11">
        <f t="shared" si="234"/>
        <v>0</v>
      </c>
      <c r="EA193" s="11">
        <f t="shared" ref="EA193:FX193" si="235">ROUND(IF((OR(EA189=1,EA190=1))=TRUE(),0,((1027-459)*0.00020599)+1.1215),4)</f>
        <v>0</v>
      </c>
      <c r="EB193" s="11">
        <f t="shared" si="235"/>
        <v>1.2384999999999999</v>
      </c>
      <c r="EC193" s="11">
        <f t="shared" si="235"/>
        <v>0</v>
      </c>
      <c r="ED193" s="11">
        <f t="shared" si="235"/>
        <v>0</v>
      </c>
      <c r="EE193" s="11">
        <f t="shared" si="235"/>
        <v>0</v>
      </c>
      <c r="EF193" s="11">
        <f t="shared" si="235"/>
        <v>1.2384999999999999</v>
      </c>
      <c r="EG193" s="11">
        <f t="shared" si="235"/>
        <v>0</v>
      </c>
      <c r="EH193" s="11">
        <f t="shared" si="235"/>
        <v>0</v>
      </c>
      <c r="EI193" s="11">
        <f t="shared" si="235"/>
        <v>1.2384999999999999</v>
      </c>
      <c r="EJ193" s="11">
        <f t="shared" si="235"/>
        <v>1.2384999999999999</v>
      </c>
      <c r="EK193" s="11">
        <f t="shared" si="235"/>
        <v>0</v>
      </c>
      <c r="EL193" s="11">
        <f t="shared" si="235"/>
        <v>1.2384999999999999</v>
      </c>
      <c r="EM193" s="11">
        <f t="shared" si="235"/>
        <v>0</v>
      </c>
      <c r="EN193" s="11">
        <f t="shared" si="235"/>
        <v>1.2384999999999999</v>
      </c>
      <c r="EO193" s="11">
        <f t="shared" si="235"/>
        <v>0</v>
      </c>
      <c r="EP193" s="11">
        <f t="shared" si="235"/>
        <v>0</v>
      </c>
      <c r="EQ193" s="11">
        <f t="shared" si="235"/>
        <v>0</v>
      </c>
      <c r="ER193" s="11">
        <f t="shared" si="235"/>
        <v>0</v>
      </c>
      <c r="ES193" s="11">
        <f t="shared" si="235"/>
        <v>0</v>
      </c>
      <c r="ET193" s="11">
        <f t="shared" si="235"/>
        <v>0</v>
      </c>
      <c r="EU193" s="11">
        <f t="shared" si="235"/>
        <v>1.2384999999999999</v>
      </c>
      <c r="EV193" s="11">
        <f t="shared" si="235"/>
        <v>0</v>
      </c>
      <c r="EW193" s="11">
        <f t="shared" si="235"/>
        <v>0</v>
      </c>
      <c r="EX193" s="11">
        <f t="shared" si="235"/>
        <v>0</v>
      </c>
      <c r="EY193" s="11">
        <f t="shared" si="235"/>
        <v>1.2384999999999999</v>
      </c>
      <c r="EZ193" s="11">
        <f t="shared" si="235"/>
        <v>0</v>
      </c>
      <c r="FA193" s="11">
        <f t="shared" si="235"/>
        <v>0</v>
      </c>
      <c r="FB193" s="11">
        <f t="shared" si="235"/>
        <v>0</v>
      </c>
      <c r="FC193" s="11">
        <f t="shared" si="235"/>
        <v>0</v>
      </c>
      <c r="FD193" s="11">
        <f t="shared" si="235"/>
        <v>0</v>
      </c>
      <c r="FE193" s="11">
        <f t="shared" si="235"/>
        <v>0</v>
      </c>
      <c r="FF193" s="11">
        <f t="shared" si="235"/>
        <v>0</v>
      </c>
      <c r="FG193" s="11">
        <f t="shared" si="235"/>
        <v>0</v>
      </c>
      <c r="FH193" s="11">
        <f t="shared" si="235"/>
        <v>0</v>
      </c>
      <c r="FI193" s="11">
        <f t="shared" si="235"/>
        <v>1.2384999999999999</v>
      </c>
      <c r="FJ193" s="11">
        <f t="shared" si="235"/>
        <v>0</v>
      </c>
      <c r="FK193" s="11">
        <f t="shared" si="235"/>
        <v>1.2384999999999999</v>
      </c>
      <c r="FL193" s="11">
        <f t="shared" si="235"/>
        <v>0</v>
      </c>
      <c r="FM193" s="11">
        <f t="shared" si="235"/>
        <v>0</v>
      </c>
      <c r="FN193" s="11">
        <f t="shared" si="235"/>
        <v>1.2384999999999999</v>
      </c>
      <c r="FO193" s="11">
        <f t="shared" si="235"/>
        <v>1.2384999999999999</v>
      </c>
      <c r="FP193" s="11">
        <f t="shared" si="235"/>
        <v>1.2384999999999999</v>
      </c>
      <c r="FQ193" s="11">
        <f t="shared" si="235"/>
        <v>0</v>
      </c>
      <c r="FR193" s="11">
        <f t="shared" si="235"/>
        <v>0</v>
      </c>
      <c r="FS193" s="11">
        <f t="shared" si="235"/>
        <v>0</v>
      </c>
      <c r="FT193" s="11">
        <f t="shared" si="235"/>
        <v>0</v>
      </c>
      <c r="FU193" s="11">
        <f t="shared" si="235"/>
        <v>1.2384999999999999</v>
      </c>
      <c r="FV193" s="11">
        <f t="shared" si="235"/>
        <v>1.2384999999999999</v>
      </c>
      <c r="FW193" s="11">
        <f t="shared" si="235"/>
        <v>0</v>
      </c>
      <c r="FX193" s="11">
        <f t="shared" si="235"/>
        <v>0</v>
      </c>
      <c r="FY193" s="99"/>
      <c r="FZ193" s="43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35">
      <c r="A194" s="7"/>
      <c r="B194" s="7" t="s">
        <v>723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x14ac:dyDescent="0.35">
      <c r="A195" s="6" t="s">
        <v>724</v>
      </c>
      <c r="B195" s="7" t="s">
        <v>725</v>
      </c>
      <c r="C195" s="43">
        <f t="shared" ref="C195:BN195" si="236">ROUND(IF((OR(C189=1,C190=1))=TRUE(),0,C191*C193),8)</f>
        <v>12625.998296510001</v>
      </c>
      <c r="D195" s="43">
        <f t="shared" si="236"/>
        <v>12674.988088829999</v>
      </c>
      <c r="E195" s="43">
        <f t="shared" si="236"/>
        <v>12515.71023174</v>
      </c>
      <c r="F195" s="43">
        <f t="shared" si="236"/>
        <v>0</v>
      </c>
      <c r="G195" s="43">
        <f t="shared" si="236"/>
        <v>0</v>
      </c>
      <c r="H195" s="43">
        <f t="shared" si="236"/>
        <v>0</v>
      </c>
      <c r="I195" s="43">
        <f t="shared" si="236"/>
        <v>12535.20786604</v>
      </c>
      <c r="J195" s="43">
        <f t="shared" si="236"/>
        <v>11720.228008739999</v>
      </c>
      <c r="K195" s="43">
        <f t="shared" si="236"/>
        <v>0</v>
      </c>
      <c r="L195" s="43">
        <f t="shared" si="236"/>
        <v>12737.7963783</v>
      </c>
      <c r="M195" s="43">
        <f t="shared" si="236"/>
        <v>12685.418255119999</v>
      </c>
      <c r="N195" s="43">
        <f t="shared" si="236"/>
        <v>0</v>
      </c>
      <c r="O195" s="43">
        <f t="shared" si="236"/>
        <v>0</v>
      </c>
      <c r="P195" s="43">
        <f t="shared" si="236"/>
        <v>0</v>
      </c>
      <c r="Q195" s="43">
        <f t="shared" si="236"/>
        <v>12855.92706104</v>
      </c>
      <c r="R195" s="43">
        <f t="shared" si="236"/>
        <v>12532.48036492</v>
      </c>
      <c r="S195" s="43">
        <f t="shared" si="236"/>
        <v>12187.30836481</v>
      </c>
      <c r="T195" s="43">
        <f t="shared" si="236"/>
        <v>0</v>
      </c>
      <c r="U195" s="43">
        <f t="shared" si="236"/>
        <v>0</v>
      </c>
      <c r="V195" s="43">
        <f t="shared" si="236"/>
        <v>0</v>
      </c>
      <c r="W195" s="43">
        <f t="shared" si="236"/>
        <v>0</v>
      </c>
      <c r="X195" s="43">
        <f t="shared" si="236"/>
        <v>0</v>
      </c>
      <c r="Y195" s="43">
        <f t="shared" si="236"/>
        <v>11167.1777016</v>
      </c>
      <c r="Z195" s="43">
        <f t="shared" si="236"/>
        <v>0</v>
      </c>
      <c r="AA195" s="43">
        <f t="shared" si="236"/>
        <v>0</v>
      </c>
      <c r="AB195" s="43">
        <f t="shared" si="236"/>
        <v>0</v>
      </c>
      <c r="AC195" s="43">
        <f t="shared" si="236"/>
        <v>0</v>
      </c>
      <c r="AD195" s="43">
        <f t="shared" si="236"/>
        <v>0</v>
      </c>
      <c r="AE195" s="43">
        <f t="shared" si="236"/>
        <v>0</v>
      </c>
      <c r="AF195" s="43">
        <f t="shared" si="236"/>
        <v>0</v>
      </c>
      <c r="AG195" s="43">
        <f t="shared" si="236"/>
        <v>0</v>
      </c>
      <c r="AH195" s="43">
        <f t="shared" si="236"/>
        <v>11505.19422039</v>
      </c>
      <c r="AI195" s="43">
        <f t="shared" si="236"/>
        <v>0</v>
      </c>
      <c r="AJ195" s="43">
        <f t="shared" si="236"/>
        <v>0</v>
      </c>
      <c r="AK195" s="43">
        <f t="shared" si="236"/>
        <v>0</v>
      </c>
      <c r="AL195" s="43">
        <f t="shared" si="236"/>
        <v>0</v>
      </c>
      <c r="AM195" s="43">
        <f t="shared" si="236"/>
        <v>0</v>
      </c>
      <c r="AN195" s="43">
        <f t="shared" si="236"/>
        <v>0</v>
      </c>
      <c r="AO195" s="43">
        <f t="shared" si="236"/>
        <v>12307.78141541</v>
      </c>
      <c r="AP195" s="43">
        <f t="shared" si="236"/>
        <v>12865.45016484</v>
      </c>
      <c r="AQ195" s="43">
        <f t="shared" si="236"/>
        <v>0</v>
      </c>
      <c r="AR195" s="43">
        <f t="shared" si="236"/>
        <v>0</v>
      </c>
      <c r="AS195" s="43">
        <f t="shared" si="236"/>
        <v>0</v>
      </c>
      <c r="AT195" s="43">
        <f t="shared" si="236"/>
        <v>0</v>
      </c>
      <c r="AU195" s="43">
        <f t="shared" si="236"/>
        <v>0</v>
      </c>
      <c r="AV195" s="43">
        <f t="shared" si="236"/>
        <v>0</v>
      </c>
      <c r="AW195" s="43">
        <f t="shared" si="236"/>
        <v>0</v>
      </c>
      <c r="AX195" s="43">
        <f t="shared" si="236"/>
        <v>0</v>
      </c>
      <c r="AY195" s="43">
        <f t="shared" si="236"/>
        <v>0</v>
      </c>
      <c r="AZ195" s="43">
        <f t="shared" si="236"/>
        <v>12478.127118439999</v>
      </c>
      <c r="BA195" s="43">
        <f t="shared" si="236"/>
        <v>12201.31627175</v>
      </c>
      <c r="BB195" s="43">
        <f t="shared" si="236"/>
        <v>0</v>
      </c>
      <c r="BC195" s="43">
        <f t="shared" si="236"/>
        <v>12493.722910869999</v>
      </c>
      <c r="BD195" s="43">
        <f t="shared" si="236"/>
        <v>0</v>
      </c>
      <c r="BE195" s="43">
        <f t="shared" si="236"/>
        <v>0</v>
      </c>
      <c r="BF195" s="43">
        <f t="shared" si="236"/>
        <v>0</v>
      </c>
      <c r="BG195" s="43">
        <f t="shared" si="236"/>
        <v>12254.20369683</v>
      </c>
      <c r="BH195" s="43">
        <f t="shared" si="236"/>
        <v>0</v>
      </c>
      <c r="BI195" s="43">
        <f t="shared" si="236"/>
        <v>0</v>
      </c>
      <c r="BJ195" s="43">
        <f t="shared" si="236"/>
        <v>0</v>
      </c>
      <c r="BK195" s="43">
        <f t="shared" si="236"/>
        <v>12522.61842803</v>
      </c>
      <c r="BL195" s="43">
        <f t="shared" si="236"/>
        <v>0</v>
      </c>
      <c r="BM195" s="43">
        <f t="shared" si="236"/>
        <v>0</v>
      </c>
      <c r="BN195" s="43">
        <f t="shared" si="236"/>
        <v>11938.01034375</v>
      </c>
      <c r="BO195" s="43">
        <f t="shared" ref="BO195:DZ195" si="237">ROUND(IF((OR(BO189=1,BO190=1))=TRUE(),0,BO191*BO193),8)</f>
        <v>0</v>
      </c>
      <c r="BP195" s="43">
        <f t="shared" si="237"/>
        <v>0</v>
      </c>
      <c r="BQ195" s="43">
        <f t="shared" si="237"/>
        <v>0</v>
      </c>
      <c r="BR195" s="43">
        <f t="shared" si="237"/>
        <v>12417.54439413</v>
      </c>
      <c r="BS195" s="43">
        <f t="shared" si="237"/>
        <v>12438.11008923</v>
      </c>
      <c r="BT195" s="43">
        <f t="shared" si="237"/>
        <v>0</v>
      </c>
      <c r="BU195" s="43">
        <f t="shared" si="237"/>
        <v>0</v>
      </c>
      <c r="BV195" s="43">
        <f t="shared" si="237"/>
        <v>0</v>
      </c>
      <c r="BW195" s="43">
        <f t="shared" si="237"/>
        <v>0</v>
      </c>
      <c r="BX195" s="43">
        <f t="shared" si="237"/>
        <v>0</v>
      </c>
      <c r="BY195" s="43">
        <f t="shared" si="237"/>
        <v>0</v>
      </c>
      <c r="BZ195" s="43">
        <f t="shared" si="237"/>
        <v>0</v>
      </c>
      <c r="CA195" s="43">
        <f t="shared" si="237"/>
        <v>0</v>
      </c>
      <c r="CB195" s="43">
        <f t="shared" si="237"/>
        <v>0</v>
      </c>
      <c r="CC195" s="43">
        <f t="shared" si="237"/>
        <v>0</v>
      </c>
      <c r="CD195" s="43">
        <f t="shared" si="237"/>
        <v>0</v>
      </c>
      <c r="CE195" s="43">
        <f t="shared" si="237"/>
        <v>0</v>
      </c>
      <c r="CF195" s="43">
        <f t="shared" si="237"/>
        <v>0</v>
      </c>
      <c r="CG195" s="43">
        <f t="shared" si="237"/>
        <v>0</v>
      </c>
      <c r="CH195" s="43">
        <f t="shared" si="237"/>
        <v>0</v>
      </c>
      <c r="CI195" s="43">
        <f t="shared" si="237"/>
        <v>11205.898325960001</v>
      </c>
      <c r="CJ195" s="43">
        <f t="shared" si="237"/>
        <v>12190.775616409999</v>
      </c>
      <c r="CK195" s="43">
        <f t="shared" si="237"/>
        <v>0</v>
      </c>
      <c r="CL195" s="43">
        <f t="shared" si="237"/>
        <v>0</v>
      </c>
      <c r="CM195" s="43">
        <f t="shared" si="237"/>
        <v>0</v>
      </c>
      <c r="CN195" s="43">
        <f t="shared" si="237"/>
        <v>0</v>
      </c>
      <c r="CO195" s="43">
        <f t="shared" si="237"/>
        <v>0</v>
      </c>
      <c r="CP195" s="43">
        <f t="shared" si="237"/>
        <v>12504.61607889</v>
      </c>
      <c r="CQ195" s="43">
        <f t="shared" si="237"/>
        <v>11946.181272039999</v>
      </c>
      <c r="CR195" s="43">
        <f t="shared" si="237"/>
        <v>0</v>
      </c>
      <c r="CS195" s="43">
        <f t="shared" si="237"/>
        <v>0</v>
      </c>
      <c r="CT195" s="43">
        <f t="shared" si="237"/>
        <v>0</v>
      </c>
      <c r="CU195" s="43">
        <f t="shared" si="237"/>
        <v>10661.751331650001</v>
      </c>
      <c r="CV195" s="43">
        <f t="shared" si="237"/>
        <v>0</v>
      </c>
      <c r="CW195" s="43">
        <f t="shared" si="237"/>
        <v>0</v>
      </c>
      <c r="CX195" s="43">
        <f t="shared" si="237"/>
        <v>11790.69476776</v>
      </c>
      <c r="CY195" s="43">
        <f t="shared" si="237"/>
        <v>0</v>
      </c>
      <c r="CZ195" s="43">
        <f t="shared" si="237"/>
        <v>11981.104229930001</v>
      </c>
      <c r="DA195" s="43">
        <f t="shared" si="237"/>
        <v>0</v>
      </c>
      <c r="DB195" s="43">
        <f t="shared" si="237"/>
        <v>0</v>
      </c>
      <c r="DC195" s="43">
        <f t="shared" si="237"/>
        <v>0</v>
      </c>
      <c r="DD195" s="43">
        <f t="shared" si="237"/>
        <v>0</v>
      </c>
      <c r="DE195" s="43">
        <f t="shared" si="237"/>
        <v>0</v>
      </c>
      <c r="DF195" s="43">
        <f t="shared" si="237"/>
        <v>11901.002825789999</v>
      </c>
      <c r="DG195" s="43">
        <f t="shared" si="237"/>
        <v>0</v>
      </c>
      <c r="DH195" s="43">
        <f t="shared" si="237"/>
        <v>11754.65429205</v>
      </c>
      <c r="DI195" s="43">
        <f t="shared" si="237"/>
        <v>11886.517185250001</v>
      </c>
      <c r="DJ195" s="43">
        <f t="shared" si="237"/>
        <v>11920.86349553</v>
      </c>
      <c r="DK195" s="43">
        <f t="shared" si="237"/>
        <v>0</v>
      </c>
      <c r="DL195" s="43">
        <f t="shared" si="237"/>
        <v>12625.272225610001</v>
      </c>
      <c r="DM195" s="43">
        <f t="shared" si="237"/>
        <v>0</v>
      </c>
      <c r="DN195" s="43">
        <f t="shared" si="237"/>
        <v>12215.039011700001</v>
      </c>
      <c r="DO195" s="43">
        <f t="shared" si="237"/>
        <v>12312.77762501</v>
      </c>
      <c r="DP195" s="43">
        <f t="shared" si="237"/>
        <v>0</v>
      </c>
      <c r="DQ195" s="43">
        <f t="shared" si="237"/>
        <v>0</v>
      </c>
      <c r="DR195" s="43">
        <f t="shared" si="237"/>
        <v>11823.359539929999</v>
      </c>
      <c r="DS195" s="43">
        <f t="shared" si="237"/>
        <v>11693.95476502</v>
      </c>
      <c r="DT195" s="43">
        <f t="shared" si="237"/>
        <v>0</v>
      </c>
      <c r="DU195" s="43">
        <f t="shared" si="237"/>
        <v>0</v>
      </c>
      <c r="DV195" s="43">
        <f t="shared" si="237"/>
        <v>0</v>
      </c>
      <c r="DW195" s="43">
        <f t="shared" si="237"/>
        <v>0</v>
      </c>
      <c r="DX195" s="43">
        <f t="shared" si="237"/>
        <v>0</v>
      </c>
      <c r="DY195" s="43">
        <f t="shared" si="237"/>
        <v>0</v>
      </c>
      <c r="DZ195" s="43">
        <f t="shared" si="237"/>
        <v>0</v>
      </c>
      <c r="EA195" s="43">
        <f t="shared" ref="EA195:FX195" si="238">ROUND(IF((OR(EA189=1,EA190=1))=TRUE(),0,EA191*EA193),8)</f>
        <v>0</v>
      </c>
      <c r="EB195" s="43">
        <f t="shared" si="238"/>
        <v>11551.007189460001</v>
      </c>
      <c r="EC195" s="43">
        <f t="shared" si="238"/>
        <v>0</v>
      </c>
      <c r="ED195" s="43">
        <f t="shared" si="238"/>
        <v>0</v>
      </c>
      <c r="EE195" s="43">
        <f t="shared" si="238"/>
        <v>0</v>
      </c>
      <c r="EF195" s="43">
        <f t="shared" si="238"/>
        <v>11718.10346217</v>
      </c>
      <c r="EG195" s="43">
        <f t="shared" si="238"/>
        <v>0</v>
      </c>
      <c r="EH195" s="43">
        <f t="shared" si="238"/>
        <v>0</v>
      </c>
      <c r="EI195" s="43">
        <f t="shared" si="238"/>
        <v>12191.09445624</v>
      </c>
      <c r="EJ195" s="43">
        <f t="shared" si="238"/>
        <v>12072.50918999</v>
      </c>
      <c r="EK195" s="43">
        <f t="shared" si="238"/>
        <v>0</v>
      </c>
      <c r="EL195" s="43">
        <f t="shared" si="238"/>
        <v>11434.522267419999</v>
      </c>
      <c r="EM195" s="43">
        <f t="shared" si="238"/>
        <v>0</v>
      </c>
      <c r="EN195" s="43">
        <f t="shared" si="238"/>
        <v>11611.14374847</v>
      </c>
      <c r="EO195" s="43">
        <f t="shared" si="238"/>
        <v>0</v>
      </c>
      <c r="EP195" s="43">
        <f t="shared" si="238"/>
        <v>0</v>
      </c>
      <c r="EQ195" s="43">
        <f t="shared" si="238"/>
        <v>0</v>
      </c>
      <c r="ER195" s="43">
        <f t="shared" si="238"/>
        <v>0</v>
      </c>
      <c r="ES195" s="43">
        <f t="shared" si="238"/>
        <v>0</v>
      </c>
      <c r="ET195" s="43">
        <f t="shared" si="238"/>
        <v>0</v>
      </c>
      <c r="EU195" s="43">
        <f t="shared" si="238"/>
        <v>11325.12337643</v>
      </c>
      <c r="EV195" s="43">
        <f t="shared" si="238"/>
        <v>0</v>
      </c>
      <c r="EW195" s="43">
        <f t="shared" si="238"/>
        <v>0</v>
      </c>
      <c r="EX195" s="43">
        <f t="shared" si="238"/>
        <v>0</v>
      </c>
      <c r="EY195" s="43">
        <f t="shared" si="238"/>
        <v>11546.356126610001</v>
      </c>
      <c r="EZ195" s="43">
        <f t="shared" si="238"/>
        <v>0</v>
      </c>
      <c r="FA195" s="43">
        <f t="shared" si="238"/>
        <v>0</v>
      </c>
      <c r="FB195" s="43">
        <f t="shared" si="238"/>
        <v>0</v>
      </c>
      <c r="FC195" s="43">
        <f t="shared" si="238"/>
        <v>0</v>
      </c>
      <c r="FD195" s="43">
        <f t="shared" si="238"/>
        <v>0</v>
      </c>
      <c r="FE195" s="43">
        <f t="shared" si="238"/>
        <v>0</v>
      </c>
      <c r="FF195" s="43">
        <f t="shared" si="238"/>
        <v>0</v>
      </c>
      <c r="FG195" s="43">
        <f t="shared" si="238"/>
        <v>0</v>
      </c>
      <c r="FH195" s="43">
        <f t="shared" si="238"/>
        <v>0</v>
      </c>
      <c r="FI195" s="43">
        <f t="shared" si="238"/>
        <v>12116.048189200001</v>
      </c>
      <c r="FJ195" s="43">
        <f t="shared" si="238"/>
        <v>0</v>
      </c>
      <c r="FK195" s="43">
        <f t="shared" si="238"/>
        <v>12223.499316089999</v>
      </c>
      <c r="FL195" s="43">
        <f t="shared" si="238"/>
        <v>0</v>
      </c>
      <c r="FM195" s="43">
        <f t="shared" si="238"/>
        <v>0</v>
      </c>
      <c r="FN195" s="43">
        <f t="shared" si="238"/>
        <v>12271.108521419999</v>
      </c>
      <c r="FO195" s="43">
        <f t="shared" si="238"/>
        <v>12097.3492329</v>
      </c>
      <c r="FP195" s="43">
        <f t="shared" si="238"/>
        <v>12393.699804940001</v>
      </c>
      <c r="FQ195" s="43">
        <f t="shared" si="238"/>
        <v>0</v>
      </c>
      <c r="FR195" s="43">
        <f t="shared" si="238"/>
        <v>0</v>
      </c>
      <c r="FS195" s="43">
        <f t="shared" si="238"/>
        <v>0</v>
      </c>
      <c r="FT195" s="43">
        <f t="shared" si="238"/>
        <v>0</v>
      </c>
      <c r="FU195" s="43">
        <f t="shared" si="238"/>
        <v>12238.188046019999</v>
      </c>
      <c r="FV195" s="43">
        <f t="shared" si="238"/>
        <v>11810.51650326</v>
      </c>
      <c r="FW195" s="43">
        <f t="shared" si="238"/>
        <v>0</v>
      </c>
      <c r="FX195" s="43">
        <f t="shared" si="238"/>
        <v>0</v>
      </c>
      <c r="FY195" s="11"/>
      <c r="FZ195" s="43"/>
      <c r="GA195" s="7"/>
      <c r="GB195" s="43"/>
      <c r="GC195" s="43"/>
      <c r="GD195" s="43"/>
      <c r="GE195" s="43"/>
      <c r="GF195" s="43"/>
      <c r="GG195" s="7"/>
      <c r="GH195" s="43"/>
      <c r="GI195" s="43"/>
      <c r="GJ195" s="43"/>
      <c r="GK195" s="43"/>
      <c r="GL195" s="43"/>
      <c r="GM195" s="43"/>
    </row>
    <row r="196" spans="1:195" x14ac:dyDescent="0.35">
      <c r="A196" s="7"/>
      <c r="B196" s="7" t="s">
        <v>726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35">
      <c r="A197" s="6" t="s">
        <v>727</v>
      </c>
      <c r="B197" s="7" t="s">
        <v>728</v>
      </c>
      <c r="C197" s="7">
        <f t="shared" ref="C197:BN197" si="239">ROUND(IF((OR(C189=1,C190=1))=TRUE(),0,(C195*459)+(C42*C195*C135)),2)</f>
        <v>13099725.75</v>
      </c>
      <c r="D197" s="7">
        <f t="shared" si="239"/>
        <v>32081510.25</v>
      </c>
      <c r="E197" s="7">
        <f t="shared" si="239"/>
        <v>12123818.310000001</v>
      </c>
      <c r="F197" s="7">
        <f t="shared" si="239"/>
        <v>0</v>
      </c>
      <c r="G197" s="7">
        <f t="shared" si="239"/>
        <v>0</v>
      </c>
      <c r="H197" s="7">
        <f t="shared" si="239"/>
        <v>0</v>
      </c>
      <c r="I197" s="7">
        <f t="shared" si="239"/>
        <v>15622880.27</v>
      </c>
      <c r="J197" s="7">
        <f t="shared" si="239"/>
        <v>7641260.5</v>
      </c>
      <c r="K197" s="7">
        <f t="shared" si="239"/>
        <v>0</v>
      </c>
      <c r="L197" s="7">
        <f t="shared" si="239"/>
        <v>7932793.8799999999</v>
      </c>
      <c r="M197" s="7">
        <f t="shared" si="239"/>
        <v>6968861.3700000001</v>
      </c>
      <c r="N197" s="7">
        <f t="shared" si="239"/>
        <v>0</v>
      </c>
      <c r="O197" s="7">
        <f t="shared" si="239"/>
        <v>0</v>
      </c>
      <c r="P197" s="7">
        <f t="shared" si="239"/>
        <v>0</v>
      </c>
      <c r="Q197" s="7">
        <f t="shared" si="239"/>
        <v>54286311.810000002</v>
      </c>
      <c r="R197" s="7">
        <f t="shared" si="239"/>
        <v>10467729.16</v>
      </c>
      <c r="S197" s="7">
        <f t="shared" si="239"/>
        <v>6874958.1500000004</v>
      </c>
      <c r="T197" s="7">
        <f t="shared" si="239"/>
        <v>0</v>
      </c>
      <c r="U197" s="7">
        <f t="shared" si="239"/>
        <v>0</v>
      </c>
      <c r="V197" s="7">
        <f t="shared" si="239"/>
        <v>0</v>
      </c>
      <c r="W197" s="7">
        <f t="shared" si="239"/>
        <v>0</v>
      </c>
      <c r="X197" s="7">
        <f t="shared" si="239"/>
        <v>0</v>
      </c>
      <c r="Y197" s="7">
        <f t="shared" si="239"/>
        <v>6113359.7599999998</v>
      </c>
      <c r="Z197" s="7">
        <f t="shared" si="239"/>
        <v>0</v>
      </c>
      <c r="AA197" s="7">
        <f t="shared" si="239"/>
        <v>0</v>
      </c>
      <c r="AB197" s="7">
        <f t="shared" si="239"/>
        <v>0</v>
      </c>
      <c r="AC197" s="7">
        <f t="shared" si="239"/>
        <v>0</v>
      </c>
      <c r="AD197" s="7">
        <f t="shared" si="239"/>
        <v>0</v>
      </c>
      <c r="AE197" s="7">
        <f t="shared" si="239"/>
        <v>0</v>
      </c>
      <c r="AF197" s="7">
        <f t="shared" si="239"/>
        <v>0</v>
      </c>
      <c r="AG197" s="7">
        <f t="shared" si="239"/>
        <v>0</v>
      </c>
      <c r="AH197" s="7">
        <f t="shared" si="239"/>
        <v>6056932.5099999998</v>
      </c>
      <c r="AI197" s="7">
        <f t="shared" si="239"/>
        <v>0</v>
      </c>
      <c r="AJ197" s="7">
        <f t="shared" si="239"/>
        <v>0</v>
      </c>
      <c r="AK197" s="7">
        <f t="shared" si="239"/>
        <v>0</v>
      </c>
      <c r="AL197" s="7">
        <f t="shared" si="239"/>
        <v>0</v>
      </c>
      <c r="AM197" s="7">
        <f t="shared" si="239"/>
        <v>0</v>
      </c>
      <c r="AN197" s="7">
        <f t="shared" si="239"/>
        <v>0</v>
      </c>
      <c r="AO197" s="7">
        <f t="shared" si="239"/>
        <v>8614511.5999999996</v>
      </c>
      <c r="AP197" s="7">
        <f t="shared" si="239"/>
        <v>88316786.739999995</v>
      </c>
      <c r="AQ197" s="7">
        <f t="shared" si="239"/>
        <v>0</v>
      </c>
      <c r="AR197" s="7">
        <f t="shared" si="239"/>
        <v>0</v>
      </c>
      <c r="AS197" s="7">
        <f t="shared" si="239"/>
        <v>0</v>
      </c>
      <c r="AT197" s="7">
        <f t="shared" si="239"/>
        <v>0</v>
      </c>
      <c r="AU197" s="7">
        <f t="shared" si="239"/>
        <v>0</v>
      </c>
      <c r="AV197" s="7">
        <f t="shared" si="239"/>
        <v>0</v>
      </c>
      <c r="AW197" s="7">
        <f t="shared" si="239"/>
        <v>0</v>
      </c>
      <c r="AX197" s="7">
        <f t="shared" si="239"/>
        <v>0</v>
      </c>
      <c r="AY197" s="7">
        <f t="shared" si="239"/>
        <v>0</v>
      </c>
      <c r="AZ197" s="7">
        <f t="shared" si="239"/>
        <v>17849461.719999999</v>
      </c>
      <c r="BA197" s="7">
        <f t="shared" si="239"/>
        <v>11537564.67</v>
      </c>
      <c r="BB197" s="7">
        <f t="shared" si="239"/>
        <v>0</v>
      </c>
      <c r="BC197" s="7">
        <f t="shared" si="239"/>
        <v>27428419.43</v>
      </c>
      <c r="BD197" s="7">
        <f t="shared" si="239"/>
        <v>0</v>
      </c>
      <c r="BE197" s="7">
        <f t="shared" si="239"/>
        <v>0</v>
      </c>
      <c r="BF197" s="7">
        <f t="shared" si="239"/>
        <v>0</v>
      </c>
      <c r="BG197" s="7">
        <f t="shared" si="239"/>
        <v>6250967.3399999999</v>
      </c>
      <c r="BH197" s="7">
        <f t="shared" si="239"/>
        <v>0</v>
      </c>
      <c r="BI197" s="7">
        <f t="shared" si="239"/>
        <v>0</v>
      </c>
      <c r="BJ197" s="7">
        <f t="shared" si="239"/>
        <v>0</v>
      </c>
      <c r="BK197" s="7">
        <f t="shared" si="239"/>
        <v>23821025.68</v>
      </c>
      <c r="BL197" s="7">
        <f t="shared" si="239"/>
        <v>0</v>
      </c>
      <c r="BM197" s="7">
        <f t="shared" si="239"/>
        <v>0</v>
      </c>
      <c r="BN197" s="7">
        <f t="shared" si="239"/>
        <v>7640422.1200000001</v>
      </c>
      <c r="BO197" s="7">
        <f t="shared" ref="BO197:DZ197" si="240">ROUND(IF((OR(BO189=1,BO190=1))=TRUE(),0,(BO195*459)+(BO42*BO195*BO135)),2)</f>
        <v>0</v>
      </c>
      <c r="BP197" s="7">
        <f t="shared" si="240"/>
        <v>0</v>
      </c>
      <c r="BQ197" s="7">
        <f t="shared" si="240"/>
        <v>0</v>
      </c>
      <c r="BR197" s="7">
        <f t="shared" si="240"/>
        <v>9022289.7400000002</v>
      </c>
      <c r="BS197" s="7">
        <f t="shared" si="240"/>
        <v>6854791.7300000004</v>
      </c>
      <c r="BT197" s="7">
        <f t="shared" si="240"/>
        <v>0</v>
      </c>
      <c r="BU197" s="7">
        <f t="shared" si="240"/>
        <v>0</v>
      </c>
      <c r="BV197" s="7">
        <f t="shared" si="240"/>
        <v>0</v>
      </c>
      <c r="BW197" s="7">
        <f t="shared" si="240"/>
        <v>0</v>
      </c>
      <c r="BX197" s="7">
        <f t="shared" si="240"/>
        <v>0</v>
      </c>
      <c r="BY197" s="7">
        <f t="shared" si="240"/>
        <v>0</v>
      </c>
      <c r="BZ197" s="7">
        <f t="shared" si="240"/>
        <v>0</v>
      </c>
      <c r="CA197" s="7">
        <f t="shared" si="240"/>
        <v>0</v>
      </c>
      <c r="CB197" s="7">
        <f t="shared" si="240"/>
        <v>0</v>
      </c>
      <c r="CC197" s="7">
        <f t="shared" si="240"/>
        <v>0</v>
      </c>
      <c r="CD197" s="7">
        <f t="shared" si="240"/>
        <v>0</v>
      </c>
      <c r="CE197" s="7">
        <f t="shared" si="240"/>
        <v>0</v>
      </c>
      <c r="CF197" s="7">
        <f t="shared" si="240"/>
        <v>0</v>
      </c>
      <c r="CG197" s="7">
        <f t="shared" si="240"/>
        <v>0</v>
      </c>
      <c r="CH197" s="7">
        <f t="shared" si="240"/>
        <v>0</v>
      </c>
      <c r="CI197" s="7">
        <f t="shared" si="240"/>
        <v>5705057.3099999996</v>
      </c>
      <c r="CJ197" s="7">
        <f t="shared" si="240"/>
        <v>6380261.8499999996</v>
      </c>
      <c r="CK197" s="7">
        <f t="shared" si="240"/>
        <v>0</v>
      </c>
      <c r="CL197" s="7">
        <f t="shared" si="240"/>
        <v>0</v>
      </c>
      <c r="CM197" s="7">
        <f t="shared" si="240"/>
        <v>0</v>
      </c>
      <c r="CN197" s="7">
        <f t="shared" si="240"/>
        <v>0</v>
      </c>
      <c r="CO197" s="7">
        <f t="shared" si="240"/>
        <v>0</v>
      </c>
      <c r="CP197" s="7">
        <f t="shared" si="240"/>
        <v>6389508.6900000004</v>
      </c>
      <c r="CQ197" s="7">
        <f t="shared" si="240"/>
        <v>6275902.4400000004</v>
      </c>
      <c r="CR197" s="7">
        <f t="shared" si="240"/>
        <v>0</v>
      </c>
      <c r="CS197" s="7">
        <f t="shared" si="240"/>
        <v>0</v>
      </c>
      <c r="CT197" s="7">
        <f t="shared" si="240"/>
        <v>0</v>
      </c>
      <c r="CU197" s="7">
        <f t="shared" si="240"/>
        <v>5160756.76</v>
      </c>
      <c r="CV197" s="7">
        <f t="shared" si="240"/>
        <v>0</v>
      </c>
      <c r="CW197" s="7">
        <f t="shared" si="240"/>
        <v>0</v>
      </c>
      <c r="CX197" s="7">
        <f t="shared" si="240"/>
        <v>5734380.8200000003</v>
      </c>
      <c r="CY197" s="7">
        <f t="shared" si="240"/>
        <v>0</v>
      </c>
      <c r="CZ197" s="7">
        <f t="shared" si="240"/>
        <v>6745122.0599999996</v>
      </c>
      <c r="DA197" s="7">
        <f t="shared" si="240"/>
        <v>0</v>
      </c>
      <c r="DB197" s="7">
        <f t="shared" si="240"/>
        <v>0</v>
      </c>
      <c r="DC197" s="7">
        <f t="shared" si="240"/>
        <v>0</v>
      </c>
      <c r="DD197" s="7">
        <f t="shared" si="240"/>
        <v>0</v>
      </c>
      <c r="DE197" s="7">
        <f t="shared" si="240"/>
        <v>0</v>
      </c>
      <c r="DF197" s="7">
        <f t="shared" si="240"/>
        <v>19101109.539999999</v>
      </c>
      <c r="DG197" s="7">
        <f t="shared" si="240"/>
        <v>0</v>
      </c>
      <c r="DH197" s="7">
        <f t="shared" si="240"/>
        <v>6775899.9400000004</v>
      </c>
      <c r="DI197" s="7">
        <f t="shared" si="240"/>
        <v>7105664.8799999999</v>
      </c>
      <c r="DJ197" s="7">
        <f t="shared" si="240"/>
        <v>5936303.9199999999</v>
      </c>
      <c r="DK197" s="7">
        <f t="shared" si="240"/>
        <v>0</v>
      </c>
      <c r="DL197" s="7">
        <f t="shared" si="240"/>
        <v>10670829.58</v>
      </c>
      <c r="DM197" s="7">
        <f t="shared" si="240"/>
        <v>0</v>
      </c>
      <c r="DN197" s="7">
        <f t="shared" si="240"/>
        <v>6835780.1299999999</v>
      </c>
      <c r="DO197" s="7">
        <f t="shared" si="240"/>
        <v>8397265.0899999999</v>
      </c>
      <c r="DP197" s="7">
        <f t="shared" si="240"/>
        <v>0</v>
      </c>
      <c r="DQ197" s="7">
        <f t="shared" si="240"/>
        <v>0</v>
      </c>
      <c r="DR197" s="7">
        <f t="shared" si="240"/>
        <v>6836219.1900000004</v>
      </c>
      <c r="DS197" s="7">
        <f t="shared" si="240"/>
        <v>5966021.8399999999</v>
      </c>
      <c r="DT197" s="7">
        <f t="shared" si="240"/>
        <v>0</v>
      </c>
      <c r="DU197" s="7">
        <f t="shared" si="240"/>
        <v>0</v>
      </c>
      <c r="DV197" s="7">
        <f t="shared" si="240"/>
        <v>0</v>
      </c>
      <c r="DW197" s="7">
        <f t="shared" si="240"/>
        <v>0</v>
      </c>
      <c r="DX197" s="7">
        <f t="shared" si="240"/>
        <v>0</v>
      </c>
      <c r="DY197" s="7">
        <f t="shared" si="240"/>
        <v>0</v>
      </c>
      <c r="DZ197" s="7">
        <f t="shared" si="240"/>
        <v>0</v>
      </c>
      <c r="EA197" s="7">
        <f t="shared" ref="EA197:FX197" si="241">ROUND(IF((OR(EA189=1,EA190=1))=TRUE(),0,(EA195*459)+(EA42*EA195*EA135)),2)</f>
        <v>0</v>
      </c>
      <c r="EB197" s="7">
        <f t="shared" si="241"/>
        <v>5747411.5499999998</v>
      </c>
      <c r="EC197" s="7">
        <f t="shared" si="241"/>
        <v>0</v>
      </c>
      <c r="ED197" s="7">
        <f t="shared" si="241"/>
        <v>0</v>
      </c>
      <c r="EE197" s="7">
        <f t="shared" si="241"/>
        <v>0</v>
      </c>
      <c r="EF197" s="7">
        <f t="shared" si="241"/>
        <v>6744846.6100000003</v>
      </c>
      <c r="EG197" s="7">
        <f t="shared" si="241"/>
        <v>0</v>
      </c>
      <c r="EH197" s="7">
        <f t="shared" si="241"/>
        <v>0</v>
      </c>
      <c r="EI197" s="7">
        <f t="shared" si="241"/>
        <v>21544297.18</v>
      </c>
      <c r="EJ197" s="7">
        <f t="shared" si="241"/>
        <v>13152322.699999999</v>
      </c>
      <c r="EK197" s="7">
        <f t="shared" si="241"/>
        <v>0</v>
      </c>
      <c r="EL197" s="7">
        <f t="shared" si="241"/>
        <v>5551277.6100000003</v>
      </c>
      <c r="EM197" s="7">
        <f t="shared" si="241"/>
        <v>0</v>
      </c>
      <c r="EN197" s="7">
        <f t="shared" si="241"/>
        <v>6282836.3300000001</v>
      </c>
      <c r="EO197" s="7">
        <f t="shared" si="241"/>
        <v>0</v>
      </c>
      <c r="EP197" s="7">
        <f t="shared" si="241"/>
        <v>0</v>
      </c>
      <c r="EQ197" s="7">
        <f t="shared" si="241"/>
        <v>0</v>
      </c>
      <c r="ER197" s="7">
        <f t="shared" si="241"/>
        <v>0</v>
      </c>
      <c r="ES197" s="7">
        <f t="shared" si="241"/>
        <v>0</v>
      </c>
      <c r="ET197" s="7">
        <f t="shared" si="241"/>
        <v>0</v>
      </c>
      <c r="EU197" s="7">
        <f t="shared" si="241"/>
        <v>5900298.6799999997</v>
      </c>
      <c r="EV197" s="7">
        <f t="shared" si="241"/>
        <v>0</v>
      </c>
      <c r="EW197" s="7">
        <f t="shared" si="241"/>
        <v>0</v>
      </c>
      <c r="EX197" s="7">
        <f t="shared" si="241"/>
        <v>0</v>
      </c>
      <c r="EY197" s="7">
        <f t="shared" si="241"/>
        <v>5830863.6600000001</v>
      </c>
      <c r="EZ197" s="7">
        <f t="shared" si="241"/>
        <v>0</v>
      </c>
      <c r="FA197" s="7">
        <f t="shared" si="241"/>
        <v>0</v>
      </c>
      <c r="FB197" s="7">
        <f t="shared" si="241"/>
        <v>0</v>
      </c>
      <c r="FC197" s="7">
        <f t="shared" si="241"/>
        <v>0</v>
      </c>
      <c r="FD197" s="7">
        <f t="shared" si="241"/>
        <v>0</v>
      </c>
      <c r="FE197" s="7">
        <f t="shared" si="241"/>
        <v>0</v>
      </c>
      <c r="FF197" s="7">
        <f t="shared" si="241"/>
        <v>0</v>
      </c>
      <c r="FG197" s="7">
        <f t="shared" si="241"/>
        <v>0</v>
      </c>
      <c r="FH197" s="7">
        <f t="shared" si="241"/>
        <v>0</v>
      </c>
      <c r="FI197" s="7">
        <f t="shared" si="241"/>
        <v>6710158.2699999996</v>
      </c>
      <c r="FJ197" s="7">
        <f t="shared" si="241"/>
        <v>0</v>
      </c>
      <c r="FK197" s="7">
        <f t="shared" si="241"/>
        <v>7625556.71</v>
      </c>
      <c r="FL197" s="7">
        <f t="shared" si="241"/>
        <v>0</v>
      </c>
      <c r="FM197" s="7">
        <f t="shared" si="241"/>
        <v>0</v>
      </c>
      <c r="FN197" s="7">
        <f t="shared" si="241"/>
        <v>28688771.870000001</v>
      </c>
      <c r="FO197" s="7">
        <f t="shared" si="241"/>
        <v>6387835.9000000004</v>
      </c>
      <c r="FP197" s="7">
        <f t="shared" si="241"/>
        <v>7268756.21</v>
      </c>
      <c r="FQ197" s="7">
        <f t="shared" si="241"/>
        <v>0</v>
      </c>
      <c r="FR197" s="7">
        <f t="shared" si="241"/>
        <v>0</v>
      </c>
      <c r="FS197" s="7">
        <f t="shared" si="241"/>
        <v>0</v>
      </c>
      <c r="FT197" s="7">
        <f t="shared" si="241"/>
        <v>0</v>
      </c>
      <c r="FU197" s="7">
        <f t="shared" si="241"/>
        <v>6329590.8600000003</v>
      </c>
      <c r="FV197" s="7">
        <f t="shared" si="241"/>
        <v>6035126.6900000004</v>
      </c>
      <c r="FW197" s="7">
        <f t="shared" si="241"/>
        <v>0</v>
      </c>
      <c r="FX197" s="7">
        <f t="shared" si="241"/>
        <v>0</v>
      </c>
      <c r="FY197" s="43"/>
      <c r="FZ197" s="86"/>
      <c r="GA197" s="7"/>
      <c r="GB197" s="43"/>
      <c r="GC197" s="43"/>
      <c r="GD197" s="43"/>
      <c r="GE197" s="43"/>
      <c r="GF197" s="43"/>
      <c r="GG197" s="7"/>
      <c r="GH197" s="43"/>
      <c r="GI197" s="43"/>
      <c r="GJ197" s="43"/>
      <c r="GK197" s="43"/>
      <c r="GL197" s="43"/>
      <c r="GM197" s="43"/>
    </row>
    <row r="198" spans="1:195" x14ac:dyDescent="0.35">
      <c r="A198" s="7"/>
      <c r="B198" s="7" t="s">
        <v>729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35">
      <c r="A199" s="6" t="s">
        <v>730</v>
      </c>
      <c r="B199" s="7" t="s">
        <v>731</v>
      </c>
      <c r="C199" s="18">
        <f t="shared" ref="C199:BN199" si="242">IF((OR(C189=1,C190=1))=TRUE(),0,C95)</f>
        <v>6403.5</v>
      </c>
      <c r="D199" s="18">
        <f t="shared" si="242"/>
        <v>38753.68</v>
      </c>
      <c r="E199" s="18">
        <f t="shared" si="242"/>
        <v>5848.8399999999992</v>
      </c>
      <c r="F199" s="18">
        <f t="shared" si="242"/>
        <v>0</v>
      </c>
      <c r="G199" s="18">
        <f t="shared" si="242"/>
        <v>0</v>
      </c>
      <c r="H199" s="18">
        <f t="shared" si="242"/>
        <v>0</v>
      </c>
      <c r="I199" s="18">
        <f t="shared" si="242"/>
        <v>8216</v>
      </c>
      <c r="J199" s="18">
        <f t="shared" si="242"/>
        <v>2103.8000000000002</v>
      </c>
      <c r="K199" s="18">
        <f t="shared" si="242"/>
        <v>0</v>
      </c>
      <c r="L199" s="18">
        <f t="shared" si="242"/>
        <v>2166.6999999999998</v>
      </c>
      <c r="M199" s="18">
        <f t="shared" si="242"/>
        <v>994</v>
      </c>
      <c r="N199" s="18">
        <f t="shared" si="242"/>
        <v>0</v>
      </c>
      <c r="O199" s="18">
        <f t="shared" si="242"/>
        <v>0</v>
      </c>
      <c r="P199" s="18">
        <f t="shared" si="242"/>
        <v>0</v>
      </c>
      <c r="Q199" s="18">
        <f t="shared" si="242"/>
        <v>38812.920000000006</v>
      </c>
      <c r="R199" s="18">
        <f t="shared" si="242"/>
        <v>481.3</v>
      </c>
      <c r="S199" s="18">
        <f t="shared" si="242"/>
        <v>1602.78</v>
      </c>
      <c r="T199" s="18">
        <f t="shared" si="242"/>
        <v>0</v>
      </c>
      <c r="U199" s="18">
        <f t="shared" si="242"/>
        <v>0</v>
      </c>
      <c r="V199" s="18">
        <f t="shared" si="242"/>
        <v>0</v>
      </c>
      <c r="W199" s="18">
        <f t="shared" si="242"/>
        <v>0</v>
      </c>
      <c r="X199" s="18">
        <f t="shared" si="242"/>
        <v>0</v>
      </c>
      <c r="Y199" s="18">
        <f t="shared" si="242"/>
        <v>430.5</v>
      </c>
      <c r="Z199" s="18">
        <f t="shared" si="242"/>
        <v>0</v>
      </c>
      <c r="AA199" s="18">
        <f t="shared" si="242"/>
        <v>0</v>
      </c>
      <c r="AB199" s="18">
        <f t="shared" si="242"/>
        <v>0</v>
      </c>
      <c r="AC199" s="18">
        <f t="shared" si="242"/>
        <v>0</v>
      </c>
      <c r="AD199" s="18">
        <f t="shared" si="242"/>
        <v>0</v>
      </c>
      <c r="AE199" s="18">
        <f t="shared" si="242"/>
        <v>0</v>
      </c>
      <c r="AF199" s="18">
        <f t="shared" si="242"/>
        <v>0</v>
      </c>
      <c r="AG199" s="18">
        <f t="shared" si="242"/>
        <v>0</v>
      </c>
      <c r="AH199" s="18">
        <f t="shared" si="242"/>
        <v>974.9</v>
      </c>
      <c r="AI199" s="18">
        <f t="shared" si="242"/>
        <v>0</v>
      </c>
      <c r="AJ199" s="18">
        <f t="shared" si="242"/>
        <v>0</v>
      </c>
      <c r="AK199" s="18">
        <f t="shared" si="242"/>
        <v>0</v>
      </c>
      <c r="AL199" s="18">
        <f t="shared" si="242"/>
        <v>0</v>
      </c>
      <c r="AM199" s="18">
        <f t="shared" si="242"/>
        <v>0</v>
      </c>
      <c r="AN199" s="18">
        <f t="shared" si="242"/>
        <v>0</v>
      </c>
      <c r="AO199" s="18">
        <f t="shared" si="242"/>
        <v>4190.04</v>
      </c>
      <c r="AP199" s="18">
        <f t="shared" si="242"/>
        <v>84199.08</v>
      </c>
      <c r="AQ199" s="18">
        <f t="shared" si="242"/>
        <v>0</v>
      </c>
      <c r="AR199" s="18">
        <f t="shared" si="242"/>
        <v>0</v>
      </c>
      <c r="AS199" s="18">
        <f t="shared" si="242"/>
        <v>0</v>
      </c>
      <c r="AT199" s="18">
        <f t="shared" si="242"/>
        <v>0</v>
      </c>
      <c r="AU199" s="18">
        <f t="shared" si="242"/>
        <v>0</v>
      </c>
      <c r="AV199" s="18">
        <f t="shared" si="242"/>
        <v>0</v>
      </c>
      <c r="AW199" s="18">
        <f t="shared" si="242"/>
        <v>0</v>
      </c>
      <c r="AX199" s="18">
        <f t="shared" si="242"/>
        <v>0</v>
      </c>
      <c r="AY199" s="18">
        <f t="shared" si="242"/>
        <v>0</v>
      </c>
      <c r="AZ199" s="18">
        <f t="shared" si="242"/>
        <v>12263.64</v>
      </c>
      <c r="BA199" s="18">
        <f t="shared" si="242"/>
        <v>8905.6</v>
      </c>
      <c r="BB199" s="18">
        <f t="shared" si="242"/>
        <v>0</v>
      </c>
      <c r="BC199" s="18">
        <f t="shared" si="242"/>
        <v>24441</v>
      </c>
      <c r="BD199" s="18">
        <f t="shared" si="242"/>
        <v>0</v>
      </c>
      <c r="BE199" s="18">
        <f t="shared" si="242"/>
        <v>0</v>
      </c>
      <c r="BF199" s="18">
        <f t="shared" si="242"/>
        <v>0</v>
      </c>
      <c r="BG199" s="18">
        <f t="shared" si="242"/>
        <v>921.58</v>
      </c>
      <c r="BH199" s="18">
        <f t="shared" si="242"/>
        <v>0</v>
      </c>
      <c r="BI199" s="18">
        <f t="shared" si="242"/>
        <v>0</v>
      </c>
      <c r="BJ199" s="18">
        <f t="shared" si="242"/>
        <v>0</v>
      </c>
      <c r="BK199" s="18">
        <f t="shared" si="242"/>
        <v>20980.2</v>
      </c>
      <c r="BL199" s="18">
        <f t="shared" si="242"/>
        <v>0</v>
      </c>
      <c r="BM199" s="18">
        <f t="shared" si="242"/>
        <v>0</v>
      </c>
      <c r="BN199" s="18">
        <f t="shared" si="242"/>
        <v>3142.48</v>
      </c>
      <c r="BO199" s="18">
        <f t="shared" ref="BO199:DZ199" si="243">IF((OR(BO189=1,BO190=1))=TRUE(),0,BO95)</f>
        <v>0</v>
      </c>
      <c r="BP199" s="18">
        <f t="shared" si="243"/>
        <v>0</v>
      </c>
      <c r="BQ199" s="18">
        <f t="shared" si="243"/>
        <v>0</v>
      </c>
      <c r="BR199" s="18">
        <f t="shared" si="243"/>
        <v>4493</v>
      </c>
      <c r="BS199" s="18">
        <f t="shared" si="243"/>
        <v>1151.08</v>
      </c>
      <c r="BT199" s="18">
        <f t="shared" si="243"/>
        <v>0</v>
      </c>
      <c r="BU199" s="18">
        <f t="shared" si="243"/>
        <v>0</v>
      </c>
      <c r="BV199" s="18">
        <f t="shared" si="243"/>
        <v>0</v>
      </c>
      <c r="BW199" s="18">
        <f t="shared" si="243"/>
        <v>0</v>
      </c>
      <c r="BX199" s="18">
        <f t="shared" si="243"/>
        <v>0</v>
      </c>
      <c r="BY199" s="18">
        <f t="shared" si="243"/>
        <v>0</v>
      </c>
      <c r="BZ199" s="18">
        <f t="shared" si="243"/>
        <v>0</v>
      </c>
      <c r="CA199" s="18">
        <f t="shared" si="243"/>
        <v>0</v>
      </c>
      <c r="CB199" s="18">
        <f t="shared" si="243"/>
        <v>0</v>
      </c>
      <c r="CC199" s="18">
        <f t="shared" si="243"/>
        <v>0</v>
      </c>
      <c r="CD199" s="18">
        <f t="shared" si="243"/>
        <v>0</v>
      </c>
      <c r="CE199" s="18">
        <f t="shared" si="243"/>
        <v>0</v>
      </c>
      <c r="CF199" s="18">
        <f t="shared" si="243"/>
        <v>0</v>
      </c>
      <c r="CG199" s="18">
        <f t="shared" si="243"/>
        <v>0</v>
      </c>
      <c r="CH199" s="18">
        <f t="shared" si="243"/>
        <v>0</v>
      </c>
      <c r="CI199" s="18">
        <f t="shared" si="243"/>
        <v>689.5</v>
      </c>
      <c r="CJ199" s="18">
        <f t="shared" si="243"/>
        <v>893.6</v>
      </c>
      <c r="CK199" s="18">
        <f t="shared" si="243"/>
        <v>0</v>
      </c>
      <c r="CL199" s="18">
        <f t="shared" si="243"/>
        <v>0</v>
      </c>
      <c r="CM199" s="18">
        <f t="shared" si="243"/>
        <v>0</v>
      </c>
      <c r="CN199" s="18">
        <f t="shared" si="243"/>
        <v>0</v>
      </c>
      <c r="CO199" s="18">
        <f t="shared" si="243"/>
        <v>0</v>
      </c>
      <c r="CP199" s="18">
        <f t="shared" si="243"/>
        <v>955.42000000000007</v>
      </c>
      <c r="CQ199" s="18">
        <f t="shared" si="243"/>
        <v>774.6</v>
      </c>
      <c r="CR199" s="18">
        <f t="shared" si="243"/>
        <v>0</v>
      </c>
      <c r="CS199" s="18">
        <f t="shared" si="243"/>
        <v>0</v>
      </c>
      <c r="CT199" s="18">
        <f t="shared" si="243"/>
        <v>0</v>
      </c>
      <c r="CU199" s="18">
        <f t="shared" si="243"/>
        <v>72.8</v>
      </c>
      <c r="CV199" s="18">
        <f t="shared" si="243"/>
        <v>0</v>
      </c>
      <c r="CW199" s="18">
        <f t="shared" si="243"/>
        <v>0</v>
      </c>
      <c r="CX199" s="18">
        <f t="shared" si="243"/>
        <v>462.8</v>
      </c>
      <c r="CY199" s="18">
        <f t="shared" si="243"/>
        <v>0</v>
      </c>
      <c r="CZ199" s="18">
        <f t="shared" si="243"/>
        <v>1847.8600000000001</v>
      </c>
      <c r="DA199" s="18">
        <f t="shared" si="243"/>
        <v>0</v>
      </c>
      <c r="DB199" s="18">
        <f t="shared" si="243"/>
        <v>0</v>
      </c>
      <c r="DC199" s="18">
        <f t="shared" si="243"/>
        <v>0</v>
      </c>
      <c r="DD199" s="18">
        <f t="shared" si="243"/>
        <v>0</v>
      </c>
      <c r="DE199" s="18">
        <f t="shared" si="243"/>
        <v>0</v>
      </c>
      <c r="DF199" s="18">
        <f t="shared" si="243"/>
        <v>21177.200000000001</v>
      </c>
      <c r="DG199" s="18">
        <f t="shared" si="243"/>
        <v>0</v>
      </c>
      <c r="DH199" s="18">
        <f t="shared" si="243"/>
        <v>1846.6</v>
      </c>
      <c r="DI199" s="18">
        <f t="shared" si="243"/>
        <v>2470.88</v>
      </c>
      <c r="DJ199" s="18">
        <f t="shared" si="243"/>
        <v>628.79999999999995</v>
      </c>
      <c r="DK199" s="18">
        <f t="shared" si="243"/>
        <v>0</v>
      </c>
      <c r="DL199" s="18">
        <f t="shared" si="243"/>
        <v>5711.98</v>
      </c>
      <c r="DM199" s="18">
        <f t="shared" si="243"/>
        <v>0</v>
      </c>
      <c r="DN199" s="18">
        <f t="shared" si="243"/>
        <v>1289.0999999999999</v>
      </c>
      <c r="DO199" s="18">
        <f t="shared" si="243"/>
        <v>3255.5</v>
      </c>
      <c r="DP199" s="18">
        <f t="shared" si="243"/>
        <v>0</v>
      </c>
      <c r="DQ199" s="18">
        <f t="shared" si="243"/>
        <v>0</v>
      </c>
      <c r="DR199" s="18">
        <f t="shared" si="243"/>
        <v>1338.8799999999999</v>
      </c>
      <c r="DS199" s="18">
        <f t="shared" si="243"/>
        <v>634</v>
      </c>
      <c r="DT199" s="18">
        <f t="shared" si="243"/>
        <v>0</v>
      </c>
      <c r="DU199" s="18">
        <f t="shared" si="243"/>
        <v>0</v>
      </c>
      <c r="DV199" s="18">
        <f t="shared" si="243"/>
        <v>0</v>
      </c>
      <c r="DW199" s="18">
        <f t="shared" si="243"/>
        <v>0</v>
      </c>
      <c r="DX199" s="18">
        <f t="shared" si="243"/>
        <v>0</v>
      </c>
      <c r="DY199" s="18">
        <f t="shared" si="243"/>
        <v>0</v>
      </c>
      <c r="DZ199" s="18">
        <f t="shared" si="243"/>
        <v>0</v>
      </c>
      <c r="EA199" s="18">
        <f t="shared" ref="EA199:FX199" si="244">IF((OR(EA189=1,EA190=1))=TRUE(),0,EA95)</f>
        <v>0</v>
      </c>
      <c r="EB199" s="18">
        <f t="shared" si="244"/>
        <v>553.4</v>
      </c>
      <c r="EC199" s="18">
        <f t="shared" si="244"/>
        <v>0</v>
      </c>
      <c r="ED199" s="18">
        <f t="shared" si="244"/>
        <v>0</v>
      </c>
      <c r="EE199" s="18">
        <f t="shared" si="244"/>
        <v>0</v>
      </c>
      <c r="EF199" s="18">
        <f t="shared" si="244"/>
        <v>1389.5</v>
      </c>
      <c r="EG199" s="18">
        <f t="shared" si="244"/>
        <v>0</v>
      </c>
      <c r="EH199" s="18">
        <f t="shared" si="244"/>
        <v>0</v>
      </c>
      <c r="EI199" s="18">
        <f t="shared" si="244"/>
        <v>14126.3</v>
      </c>
      <c r="EJ199" s="18">
        <f t="shared" si="244"/>
        <v>10003.299999999999</v>
      </c>
      <c r="EK199" s="18">
        <f t="shared" si="244"/>
        <v>0</v>
      </c>
      <c r="EL199" s="18">
        <f t="shared" si="244"/>
        <v>462.5</v>
      </c>
      <c r="EM199" s="18">
        <f t="shared" si="244"/>
        <v>0</v>
      </c>
      <c r="EN199" s="18">
        <f t="shared" si="244"/>
        <v>923.5</v>
      </c>
      <c r="EO199" s="18">
        <f t="shared" si="244"/>
        <v>0</v>
      </c>
      <c r="EP199" s="18">
        <f t="shared" si="244"/>
        <v>0</v>
      </c>
      <c r="EQ199" s="18">
        <f t="shared" si="244"/>
        <v>0</v>
      </c>
      <c r="ER199" s="18">
        <f t="shared" si="244"/>
        <v>0</v>
      </c>
      <c r="ES199" s="18">
        <f t="shared" si="244"/>
        <v>0</v>
      </c>
      <c r="ET199" s="18">
        <f t="shared" si="244"/>
        <v>0</v>
      </c>
      <c r="EU199" s="18">
        <f t="shared" si="244"/>
        <v>576.6</v>
      </c>
      <c r="EV199" s="18">
        <f t="shared" si="244"/>
        <v>0</v>
      </c>
      <c r="EW199" s="18">
        <f t="shared" si="244"/>
        <v>0</v>
      </c>
      <c r="EX199" s="18">
        <f t="shared" si="244"/>
        <v>0</v>
      </c>
      <c r="EY199" s="18">
        <f t="shared" si="244"/>
        <v>211.3</v>
      </c>
      <c r="EZ199" s="18">
        <f t="shared" si="244"/>
        <v>0</v>
      </c>
      <c r="FA199" s="18">
        <f t="shared" si="244"/>
        <v>0</v>
      </c>
      <c r="FB199" s="18">
        <f t="shared" si="244"/>
        <v>0</v>
      </c>
      <c r="FC199" s="18">
        <f t="shared" si="244"/>
        <v>0</v>
      </c>
      <c r="FD199" s="18">
        <f t="shared" si="244"/>
        <v>0</v>
      </c>
      <c r="FE199" s="18">
        <f t="shared" si="244"/>
        <v>0</v>
      </c>
      <c r="FF199" s="18">
        <f t="shared" si="244"/>
        <v>0</v>
      </c>
      <c r="FG199" s="18">
        <f t="shared" si="244"/>
        <v>0</v>
      </c>
      <c r="FH199" s="18">
        <f t="shared" si="244"/>
        <v>0</v>
      </c>
      <c r="FI199" s="18">
        <f t="shared" si="244"/>
        <v>1732.8</v>
      </c>
      <c r="FJ199" s="18">
        <f t="shared" si="244"/>
        <v>0</v>
      </c>
      <c r="FK199" s="18">
        <f t="shared" si="244"/>
        <v>2543.1999999999998</v>
      </c>
      <c r="FL199" s="18">
        <f t="shared" si="244"/>
        <v>0</v>
      </c>
      <c r="FM199" s="18">
        <f t="shared" si="244"/>
        <v>0</v>
      </c>
      <c r="FN199" s="18">
        <f t="shared" si="244"/>
        <v>22089.759999999998</v>
      </c>
      <c r="FO199" s="18">
        <f t="shared" si="244"/>
        <v>1111.1600000000001</v>
      </c>
      <c r="FP199" s="18">
        <f t="shared" si="244"/>
        <v>2307.5</v>
      </c>
      <c r="FQ199" s="18">
        <f t="shared" si="244"/>
        <v>0</v>
      </c>
      <c r="FR199" s="18">
        <f t="shared" si="244"/>
        <v>0</v>
      </c>
      <c r="FS199" s="18">
        <f t="shared" si="244"/>
        <v>0</v>
      </c>
      <c r="FT199" s="18">
        <f t="shared" si="244"/>
        <v>0</v>
      </c>
      <c r="FU199" s="18">
        <f t="shared" si="244"/>
        <v>808.9</v>
      </c>
      <c r="FV199" s="18">
        <f t="shared" si="244"/>
        <v>693.8</v>
      </c>
      <c r="FW199" s="18">
        <f t="shared" si="244"/>
        <v>0</v>
      </c>
      <c r="FX199" s="18">
        <f t="shared" si="244"/>
        <v>0</v>
      </c>
      <c r="FY199" s="7"/>
      <c r="FZ199" s="18"/>
      <c r="GA199" s="7"/>
      <c r="GB199" s="43"/>
      <c r="GC199" s="43"/>
      <c r="GD199" s="43"/>
      <c r="GE199" s="43"/>
      <c r="GF199" s="43"/>
      <c r="GG199" s="7"/>
      <c r="GH199" s="43"/>
      <c r="GI199" s="43"/>
      <c r="GJ199" s="43"/>
      <c r="GK199" s="43"/>
      <c r="GL199" s="43"/>
      <c r="GM199" s="43"/>
    </row>
    <row r="200" spans="1:195" x14ac:dyDescent="0.35">
      <c r="A200" s="6" t="s">
        <v>732</v>
      </c>
      <c r="B200" s="7" t="s">
        <v>733</v>
      </c>
      <c r="C200" s="7">
        <f t="shared" ref="C200:BN200" si="245">ROUND(IF((OR(C189=1,C190=1))=TRUE(),0,(C197/459*C199)+C180+C167),2)</f>
        <v>185243448</v>
      </c>
      <c r="D200" s="7">
        <f t="shared" si="245"/>
        <v>2717681324.7399998</v>
      </c>
      <c r="E200" s="7">
        <f t="shared" si="245"/>
        <v>155557786.78</v>
      </c>
      <c r="F200" s="7">
        <f t="shared" si="245"/>
        <v>0</v>
      </c>
      <c r="G200" s="7">
        <f t="shared" si="245"/>
        <v>0</v>
      </c>
      <c r="H200" s="7">
        <f t="shared" si="245"/>
        <v>0</v>
      </c>
      <c r="I200" s="7">
        <f t="shared" si="245"/>
        <v>280873474</v>
      </c>
      <c r="J200" s="7">
        <f t="shared" si="245"/>
        <v>35148877.060000002</v>
      </c>
      <c r="K200" s="7">
        <f t="shared" si="245"/>
        <v>0</v>
      </c>
      <c r="L200" s="7">
        <f t="shared" si="245"/>
        <v>37997575.079999998</v>
      </c>
      <c r="M200" s="7">
        <f t="shared" si="245"/>
        <v>15392603.66</v>
      </c>
      <c r="N200" s="7">
        <f t="shared" si="245"/>
        <v>0</v>
      </c>
      <c r="O200" s="7">
        <f t="shared" si="245"/>
        <v>0</v>
      </c>
      <c r="P200" s="7">
        <f t="shared" si="245"/>
        <v>0</v>
      </c>
      <c r="Q200" s="7">
        <f t="shared" si="245"/>
        <v>4601191486.3599997</v>
      </c>
      <c r="R200" s="7">
        <f t="shared" si="245"/>
        <v>72851570.939999998</v>
      </c>
      <c r="S200" s="7">
        <f t="shared" si="245"/>
        <v>24186938.239999998</v>
      </c>
      <c r="T200" s="7">
        <f t="shared" si="245"/>
        <v>0</v>
      </c>
      <c r="U200" s="7">
        <f t="shared" si="245"/>
        <v>0</v>
      </c>
      <c r="V200" s="7">
        <f t="shared" si="245"/>
        <v>0</v>
      </c>
      <c r="W200" s="7">
        <f t="shared" si="245"/>
        <v>0</v>
      </c>
      <c r="X200" s="7">
        <f t="shared" si="245"/>
        <v>0</v>
      </c>
      <c r="Y200" s="7">
        <f t="shared" si="245"/>
        <v>10587614.970000001</v>
      </c>
      <c r="Z200" s="7">
        <f t="shared" si="245"/>
        <v>0</v>
      </c>
      <c r="AA200" s="7">
        <f t="shared" si="245"/>
        <v>0</v>
      </c>
      <c r="AB200" s="7">
        <f t="shared" si="245"/>
        <v>0</v>
      </c>
      <c r="AC200" s="7">
        <f t="shared" si="245"/>
        <v>0</v>
      </c>
      <c r="AD200" s="7">
        <f t="shared" si="245"/>
        <v>0</v>
      </c>
      <c r="AE200" s="7">
        <f t="shared" si="245"/>
        <v>0</v>
      </c>
      <c r="AF200" s="7">
        <f t="shared" si="245"/>
        <v>0</v>
      </c>
      <c r="AG200" s="7">
        <f t="shared" si="245"/>
        <v>0</v>
      </c>
      <c r="AH200" s="7">
        <f t="shared" si="245"/>
        <v>12864713.52</v>
      </c>
      <c r="AI200" s="7">
        <f t="shared" si="245"/>
        <v>0</v>
      </c>
      <c r="AJ200" s="7">
        <f t="shared" si="245"/>
        <v>0</v>
      </c>
      <c r="AK200" s="7">
        <f t="shared" si="245"/>
        <v>0</v>
      </c>
      <c r="AL200" s="7">
        <f t="shared" si="245"/>
        <v>0</v>
      </c>
      <c r="AM200" s="7">
        <f t="shared" si="245"/>
        <v>0</v>
      </c>
      <c r="AN200" s="7">
        <f t="shared" si="245"/>
        <v>0</v>
      </c>
      <c r="AO200" s="7">
        <f t="shared" si="245"/>
        <v>82538044.549999997</v>
      </c>
      <c r="AP200" s="7">
        <f t="shared" si="245"/>
        <v>16221012440.469999</v>
      </c>
      <c r="AQ200" s="7">
        <f t="shared" si="245"/>
        <v>0</v>
      </c>
      <c r="AR200" s="7">
        <f t="shared" si="245"/>
        <v>0</v>
      </c>
      <c r="AS200" s="7">
        <f t="shared" si="245"/>
        <v>0</v>
      </c>
      <c r="AT200" s="7">
        <f t="shared" si="245"/>
        <v>0</v>
      </c>
      <c r="AU200" s="7">
        <f t="shared" si="245"/>
        <v>0</v>
      </c>
      <c r="AV200" s="7">
        <f t="shared" si="245"/>
        <v>0</v>
      </c>
      <c r="AW200" s="7">
        <f t="shared" si="245"/>
        <v>0</v>
      </c>
      <c r="AX200" s="7">
        <f t="shared" si="245"/>
        <v>0</v>
      </c>
      <c r="AY200" s="7">
        <f t="shared" si="245"/>
        <v>0</v>
      </c>
      <c r="AZ200" s="7">
        <f t="shared" si="245"/>
        <v>478546552.81</v>
      </c>
      <c r="BA200" s="7">
        <f t="shared" si="245"/>
        <v>226499116.41999999</v>
      </c>
      <c r="BB200" s="7">
        <f t="shared" si="245"/>
        <v>0</v>
      </c>
      <c r="BC200" s="7">
        <f t="shared" si="245"/>
        <v>1466902729.3699999</v>
      </c>
      <c r="BD200" s="7">
        <f t="shared" si="245"/>
        <v>0</v>
      </c>
      <c r="BE200" s="7">
        <f t="shared" si="245"/>
        <v>0</v>
      </c>
      <c r="BF200" s="7">
        <f t="shared" si="245"/>
        <v>0</v>
      </c>
      <c r="BG200" s="7">
        <f t="shared" si="245"/>
        <v>12595029.67</v>
      </c>
      <c r="BH200" s="7">
        <f t="shared" si="245"/>
        <v>0</v>
      </c>
      <c r="BI200" s="7">
        <f t="shared" si="245"/>
        <v>0</v>
      </c>
      <c r="BJ200" s="7">
        <f t="shared" si="245"/>
        <v>0</v>
      </c>
      <c r="BK200" s="7">
        <f t="shared" si="245"/>
        <v>1214282789.6600001</v>
      </c>
      <c r="BL200" s="7">
        <f t="shared" si="245"/>
        <v>0</v>
      </c>
      <c r="BM200" s="7">
        <f t="shared" si="245"/>
        <v>0</v>
      </c>
      <c r="BN200" s="7">
        <f t="shared" si="245"/>
        <v>53231028.619999997</v>
      </c>
      <c r="BO200" s="7">
        <f t="shared" ref="BO200:DZ200" si="246">ROUND(IF((OR(BO189=1,BO190=1))=TRUE(),0,(BO197/459*BO199)+BO180+BO167),2)</f>
        <v>0</v>
      </c>
      <c r="BP200" s="7">
        <f t="shared" si="246"/>
        <v>0</v>
      </c>
      <c r="BQ200" s="7">
        <f t="shared" si="246"/>
        <v>0</v>
      </c>
      <c r="BR200" s="7">
        <f t="shared" si="246"/>
        <v>88794723.25</v>
      </c>
      <c r="BS200" s="7">
        <f t="shared" si="246"/>
        <v>17340019.670000002</v>
      </c>
      <c r="BT200" s="7">
        <f t="shared" si="246"/>
        <v>0</v>
      </c>
      <c r="BU200" s="7">
        <f t="shared" si="246"/>
        <v>0</v>
      </c>
      <c r="BV200" s="7">
        <f t="shared" si="246"/>
        <v>0</v>
      </c>
      <c r="BW200" s="7">
        <f t="shared" si="246"/>
        <v>0</v>
      </c>
      <c r="BX200" s="7">
        <f t="shared" si="246"/>
        <v>0</v>
      </c>
      <c r="BY200" s="7">
        <f t="shared" si="246"/>
        <v>0</v>
      </c>
      <c r="BZ200" s="7">
        <f t="shared" si="246"/>
        <v>0</v>
      </c>
      <c r="CA200" s="7">
        <f t="shared" si="246"/>
        <v>0</v>
      </c>
      <c r="CB200" s="7">
        <f t="shared" si="246"/>
        <v>0</v>
      </c>
      <c r="CC200" s="7">
        <f t="shared" si="246"/>
        <v>0</v>
      </c>
      <c r="CD200" s="7">
        <f t="shared" si="246"/>
        <v>0</v>
      </c>
      <c r="CE200" s="7">
        <f t="shared" si="246"/>
        <v>0</v>
      </c>
      <c r="CF200" s="7">
        <f t="shared" si="246"/>
        <v>0</v>
      </c>
      <c r="CG200" s="7">
        <f t="shared" si="246"/>
        <v>0</v>
      </c>
      <c r="CH200" s="7">
        <f t="shared" si="246"/>
        <v>0</v>
      </c>
      <c r="CI200" s="7">
        <f t="shared" si="246"/>
        <v>8618292.3000000007</v>
      </c>
      <c r="CJ200" s="7">
        <f t="shared" si="246"/>
        <v>12583732.18</v>
      </c>
      <c r="CK200" s="7">
        <f t="shared" si="246"/>
        <v>0</v>
      </c>
      <c r="CL200" s="7">
        <f t="shared" si="246"/>
        <v>0</v>
      </c>
      <c r="CM200" s="7">
        <f t="shared" si="246"/>
        <v>0</v>
      </c>
      <c r="CN200" s="7">
        <f t="shared" si="246"/>
        <v>0</v>
      </c>
      <c r="CO200" s="7">
        <f t="shared" si="246"/>
        <v>0</v>
      </c>
      <c r="CP200" s="7">
        <f t="shared" si="246"/>
        <v>13508101.109999999</v>
      </c>
      <c r="CQ200" s="7">
        <f t="shared" si="246"/>
        <v>10612084.560000001</v>
      </c>
      <c r="CR200" s="7">
        <f t="shared" si="246"/>
        <v>0</v>
      </c>
      <c r="CS200" s="7">
        <f t="shared" si="246"/>
        <v>0</v>
      </c>
      <c r="CT200" s="7">
        <f t="shared" si="246"/>
        <v>0</v>
      </c>
      <c r="CU200" s="7">
        <f t="shared" si="246"/>
        <v>4908629.8600000003</v>
      </c>
      <c r="CV200" s="7">
        <f t="shared" si="246"/>
        <v>0</v>
      </c>
      <c r="CW200" s="7">
        <f t="shared" si="246"/>
        <v>0</v>
      </c>
      <c r="CX200" s="7">
        <f t="shared" si="246"/>
        <v>5792224.1100000003</v>
      </c>
      <c r="CY200" s="7">
        <f t="shared" si="246"/>
        <v>0</v>
      </c>
      <c r="CZ200" s="7">
        <f t="shared" si="246"/>
        <v>27176451.039999999</v>
      </c>
      <c r="DA200" s="7">
        <f t="shared" si="246"/>
        <v>0</v>
      </c>
      <c r="DB200" s="7">
        <f t="shared" si="246"/>
        <v>0</v>
      </c>
      <c r="DC200" s="7">
        <f t="shared" si="246"/>
        <v>0</v>
      </c>
      <c r="DD200" s="7">
        <f t="shared" si="246"/>
        <v>0</v>
      </c>
      <c r="DE200" s="7">
        <f t="shared" si="246"/>
        <v>0</v>
      </c>
      <c r="DF200" s="7">
        <f t="shared" si="246"/>
        <v>882423390.01999998</v>
      </c>
      <c r="DG200" s="7">
        <f t="shared" si="246"/>
        <v>0</v>
      </c>
      <c r="DH200" s="7">
        <f t="shared" si="246"/>
        <v>27328790.210000001</v>
      </c>
      <c r="DI200" s="7">
        <f t="shared" si="246"/>
        <v>38368279.960000001</v>
      </c>
      <c r="DJ200" s="7">
        <f t="shared" si="246"/>
        <v>8146298.6399999997</v>
      </c>
      <c r="DK200" s="7">
        <f t="shared" si="246"/>
        <v>0</v>
      </c>
      <c r="DL200" s="7">
        <f t="shared" si="246"/>
        <v>133046948.09</v>
      </c>
      <c r="DM200" s="7">
        <f t="shared" si="246"/>
        <v>0</v>
      </c>
      <c r="DN200" s="7">
        <f t="shared" si="246"/>
        <v>19262558.440000001</v>
      </c>
      <c r="DO200" s="7">
        <f t="shared" si="246"/>
        <v>59903651.43</v>
      </c>
      <c r="DP200" s="7">
        <f t="shared" si="246"/>
        <v>0</v>
      </c>
      <c r="DQ200" s="7">
        <f t="shared" si="246"/>
        <v>0</v>
      </c>
      <c r="DR200" s="7">
        <f t="shared" si="246"/>
        <v>19956095.109999999</v>
      </c>
      <c r="DS200" s="7">
        <f t="shared" si="246"/>
        <v>8267898.5999999996</v>
      </c>
      <c r="DT200" s="7">
        <f t="shared" si="246"/>
        <v>0</v>
      </c>
      <c r="DU200" s="7">
        <f t="shared" si="246"/>
        <v>0</v>
      </c>
      <c r="DV200" s="7">
        <f t="shared" si="246"/>
        <v>0</v>
      </c>
      <c r="DW200" s="7">
        <f t="shared" si="246"/>
        <v>0</v>
      </c>
      <c r="DX200" s="7">
        <f t="shared" si="246"/>
        <v>0</v>
      </c>
      <c r="DY200" s="7">
        <f t="shared" si="246"/>
        <v>0</v>
      </c>
      <c r="DZ200" s="7">
        <f t="shared" si="246"/>
        <v>0</v>
      </c>
      <c r="EA200" s="7">
        <f t="shared" ref="EA200:FX200" si="247">ROUND(IF((OR(EA189=1,EA190=1))=TRUE(),0,(EA197/459*EA199)+EA180+EA167),2)</f>
        <v>0</v>
      </c>
      <c r="EB200" s="7">
        <f t="shared" si="247"/>
        <v>6973111.0700000003</v>
      </c>
      <c r="EC200" s="7">
        <f t="shared" si="247"/>
        <v>0</v>
      </c>
      <c r="ED200" s="7">
        <f t="shared" si="247"/>
        <v>0</v>
      </c>
      <c r="EE200" s="7">
        <f t="shared" si="247"/>
        <v>0</v>
      </c>
      <c r="EF200" s="7">
        <f t="shared" si="247"/>
        <v>20498751.890000001</v>
      </c>
      <c r="EG200" s="7">
        <f t="shared" si="247"/>
        <v>0</v>
      </c>
      <c r="EH200" s="7">
        <f t="shared" si="247"/>
        <v>0</v>
      </c>
      <c r="EI200" s="7">
        <f t="shared" si="247"/>
        <v>663686498.74000001</v>
      </c>
      <c r="EJ200" s="7">
        <f t="shared" si="247"/>
        <v>289488356.38999999</v>
      </c>
      <c r="EK200" s="7">
        <f t="shared" si="247"/>
        <v>0</v>
      </c>
      <c r="EL200" s="7">
        <f t="shared" si="247"/>
        <v>5593607.6100000003</v>
      </c>
      <c r="EM200" s="7">
        <f t="shared" si="247"/>
        <v>0</v>
      </c>
      <c r="EN200" s="7">
        <f t="shared" si="247"/>
        <v>13086552.279999999</v>
      </c>
      <c r="EO200" s="7">
        <f t="shared" si="247"/>
        <v>0</v>
      </c>
      <c r="EP200" s="7">
        <f t="shared" si="247"/>
        <v>0</v>
      </c>
      <c r="EQ200" s="7">
        <f t="shared" si="247"/>
        <v>0</v>
      </c>
      <c r="ER200" s="7">
        <f t="shared" si="247"/>
        <v>0</v>
      </c>
      <c r="ES200" s="7">
        <f t="shared" si="247"/>
        <v>0</v>
      </c>
      <c r="ET200" s="7">
        <f t="shared" si="247"/>
        <v>0</v>
      </c>
      <c r="EU200" s="7">
        <f t="shared" si="247"/>
        <v>7499562.2699999996</v>
      </c>
      <c r="EV200" s="7">
        <f t="shared" si="247"/>
        <v>0</v>
      </c>
      <c r="EW200" s="7">
        <f t="shared" si="247"/>
        <v>0</v>
      </c>
      <c r="EX200" s="7">
        <f t="shared" si="247"/>
        <v>0</v>
      </c>
      <c r="EY200" s="7">
        <f t="shared" si="247"/>
        <v>7304741.1200000001</v>
      </c>
      <c r="EZ200" s="7">
        <f t="shared" si="247"/>
        <v>0</v>
      </c>
      <c r="FA200" s="7">
        <f t="shared" si="247"/>
        <v>0</v>
      </c>
      <c r="FB200" s="7">
        <f t="shared" si="247"/>
        <v>0</v>
      </c>
      <c r="FC200" s="7">
        <f t="shared" si="247"/>
        <v>0</v>
      </c>
      <c r="FD200" s="7">
        <f t="shared" si="247"/>
        <v>0</v>
      </c>
      <c r="FE200" s="7">
        <f t="shared" si="247"/>
        <v>0</v>
      </c>
      <c r="FF200" s="7">
        <f t="shared" si="247"/>
        <v>0</v>
      </c>
      <c r="FG200" s="7">
        <f t="shared" si="247"/>
        <v>0</v>
      </c>
      <c r="FH200" s="7">
        <f t="shared" si="247"/>
        <v>0</v>
      </c>
      <c r="FI200" s="7">
        <f t="shared" si="247"/>
        <v>25440484.91</v>
      </c>
      <c r="FJ200" s="7">
        <f t="shared" si="247"/>
        <v>0</v>
      </c>
      <c r="FK200" s="7">
        <f t="shared" si="247"/>
        <v>42409565.509999998</v>
      </c>
      <c r="FL200" s="7">
        <f t="shared" si="247"/>
        <v>0</v>
      </c>
      <c r="FM200" s="7">
        <f t="shared" si="247"/>
        <v>0</v>
      </c>
      <c r="FN200" s="7">
        <f t="shared" si="247"/>
        <v>1385517566.8699999</v>
      </c>
      <c r="FO200" s="7">
        <f t="shared" si="247"/>
        <v>15517504.439999999</v>
      </c>
      <c r="FP200" s="7">
        <f t="shared" si="247"/>
        <v>36744912.229999997</v>
      </c>
      <c r="FQ200" s="7">
        <f t="shared" si="247"/>
        <v>0</v>
      </c>
      <c r="FR200" s="7">
        <f t="shared" si="247"/>
        <v>0</v>
      </c>
      <c r="FS200" s="7">
        <f t="shared" si="247"/>
        <v>0</v>
      </c>
      <c r="FT200" s="7">
        <f t="shared" si="247"/>
        <v>0</v>
      </c>
      <c r="FU200" s="7">
        <f t="shared" si="247"/>
        <v>11245059.029999999</v>
      </c>
      <c r="FV200" s="7">
        <f t="shared" si="247"/>
        <v>9212094.8200000003</v>
      </c>
      <c r="FW200" s="7">
        <f t="shared" si="247"/>
        <v>0</v>
      </c>
      <c r="FX200" s="7">
        <f t="shared" si="247"/>
        <v>0</v>
      </c>
      <c r="FY200" s="7"/>
      <c r="FZ200" s="7">
        <f>SUM(C200:FX200)</f>
        <v>31831441682.679985</v>
      </c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35">
      <c r="A201" s="7"/>
      <c r="B201" s="7" t="s">
        <v>734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18"/>
      <c r="FZ201" s="7"/>
      <c r="GA201" s="7"/>
      <c r="GB201" s="86"/>
      <c r="GC201" s="86"/>
      <c r="GD201" s="86"/>
      <c r="GE201" s="86"/>
      <c r="GF201" s="86"/>
      <c r="GG201" s="7"/>
      <c r="GH201" s="86"/>
      <c r="GI201" s="86"/>
      <c r="GJ201" s="86"/>
      <c r="GK201" s="86"/>
      <c r="GL201" s="7"/>
      <c r="GM201" s="7"/>
    </row>
    <row r="202" spans="1:195" x14ac:dyDescent="0.35">
      <c r="A202" s="6" t="s">
        <v>598</v>
      </c>
      <c r="B202" s="7" t="s">
        <v>598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x14ac:dyDescent="0.35">
      <c r="A203" s="6" t="s">
        <v>598</v>
      </c>
      <c r="B203" s="44" t="s">
        <v>735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18"/>
      <c r="GC203" s="18"/>
      <c r="GD203" s="18"/>
      <c r="GE203" s="18"/>
      <c r="GF203" s="18"/>
      <c r="GG203" s="7"/>
      <c r="GH203" s="7"/>
      <c r="GI203" s="7"/>
      <c r="GJ203" s="7"/>
      <c r="GK203" s="7"/>
      <c r="GL203" s="7"/>
      <c r="GM203" s="7"/>
    </row>
    <row r="204" spans="1:195" x14ac:dyDescent="0.35">
      <c r="A204" s="6" t="s">
        <v>736</v>
      </c>
      <c r="B204" s="7" t="s">
        <v>737</v>
      </c>
      <c r="C204" s="7">
        <f t="shared" ref="C204:BN204" si="248">+C52</f>
        <v>72225443.189999998</v>
      </c>
      <c r="D204" s="7">
        <f t="shared" si="248"/>
        <v>430377415.88</v>
      </c>
      <c r="E204" s="7">
        <f t="shared" si="248"/>
        <v>70558702.670000002</v>
      </c>
      <c r="F204" s="7">
        <f t="shared" si="248"/>
        <v>244845510.41999999</v>
      </c>
      <c r="G204" s="7">
        <f t="shared" si="248"/>
        <v>17348871.469999999</v>
      </c>
      <c r="H204" s="7">
        <f t="shared" si="248"/>
        <v>12444842.1</v>
      </c>
      <c r="I204" s="7">
        <f t="shared" si="248"/>
        <v>98542346.109999999</v>
      </c>
      <c r="J204" s="7">
        <f t="shared" si="248"/>
        <v>23005070.420000002</v>
      </c>
      <c r="K204" s="7">
        <f t="shared" si="248"/>
        <v>3999988.45</v>
      </c>
      <c r="L204" s="7">
        <f t="shared" si="248"/>
        <v>25394533.5</v>
      </c>
      <c r="M204" s="7">
        <f t="shared" si="248"/>
        <v>13468737.029999999</v>
      </c>
      <c r="N204" s="7">
        <f t="shared" si="248"/>
        <v>562335337.53999996</v>
      </c>
      <c r="O204" s="7">
        <f t="shared" si="248"/>
        <v>139764829.44999999</v>
      </c>
      <c r="P204" s="7">
        <f t="shared" si="248"/>
        <v>4946935.5</v>
      </c>
      <c r="Q204" s="7">
        <f t="shared" si="248"/>
        <v>443274217.29000002</v>
      </c>
      <c r="R204" s="7">
        <f t="shared" si="248"/>
        <v>63508387.649999999</v>
      </c>
      <c r="S204" s="7">
        <f t="shared" si="248"/>
        <v>17992781.960000001</v>
      </c>
      <c r="T204" s="7">
        <f t="shared" si="248"/>
        <v>3025903.33</v>
      </c>
      <c r="U204" s="7">
        <f t="shared" si="248"/>
        <v>1161742.24</v>
      </c>
      <c r="V204" s="7">
        <f t="shared" si="248"/>
        <v>3931927.29</v>
      </c>
      <c r="W204" s="7">
        <f t="shared" si="248"/>
        <v>3433578.72</v>
      </c>
      <c r="X204" s="7">
        <f t="shared" si="248"/>
        <v>1059857.6599999999</v>
      </c>
      <c r="Y204" s="7">
        <f t="shared" si="248"/>
        <v>10558833.970000001</v>
      </c>
      <c r="Z204" s="7">
        <f t="shared" si="248"/>
        <v>3530879.47</v>
      </c>
      <c r="AA204" s="7">
        <f t="shared" si="248"/>
        <v>327337458.30000001</v>
      </c>
      <c r="AB204" s="7">
        <f t="shared" si="248"/>
        <v>298593371.56</v>
      </c>
      <c r="AC204" s="7">
        <f t="shared" si="248"/>
        <v>10369637.310000001</v>
      </c>
      <c r="AD204" s="7">
        <f t="shared" si="248"/>
        <v>14859962.42</v>
      </c>
      <c r="AE204" s="7">
        <f t="shared" si="248"/>
        <v>1913049.93</v>
      </c>
      <c r="AF204" s="7">
        <f t="shared" si="248"/>
        <v>3131922.74</v>
      </c>
      <c r="AG204" s="7">
        <f t="shared" si="248"/>
        <v>7430644.4400000004</v>
      </c>
      <c r="AH204" s="7">
        <f t="shared" si="248"/>
        <v>10894529.74</v>
      </c>
      <c r="AI204" s="7">
        <f t="shared" si="248"/>
        <v>4958540.28</v>
      </c>
      <c r="AJ204" s="7">
        <f t="shared" si="248"/>
        <v>3130997.82</v>
      </c>
      <c r="AK204" s="7">
        <f t="shared" si="248"/>
        <v>3251395.59</v>
      </c>
      <c r="AL204" s="7">
        <f t="shared" si="248"/>
        <v>4119445.99</v>
      </c>
      <c r="AM204" s="7">
        <f t="shared" si="248"/>
        <v>4995277.1500000004</v>
      </c>
      <c r="AN204" s="7">
        <f t="shared" si="248"/>
        <v>4595356.92</v>
      </c>
      <c r="AO204" s="7">
        <f t="shared" si="248"/>
        <v>47005121.740000002</v>
      </c>
      <c r="AP204" s="7">
        <f t="shared" si="248"/>
        <v>946359094.11000001</v>
      </c>
      <c r="AQ204" s="7">
        <f t="shared" si="248"/>
        <v>3954193.91</v>
      </c>
      <c r="AR204" s="7">
        <f t="shared" si="248"/>
        <v>664896516.5</v>
      </c>
      <c r="AS204" s="7">
        <f t="shared" si="248"/>
        <v>75843323.340000004</v>
      </c>
      <c r="AT204" s="7">
        <f t="shared" si="248"/>
        <v>24877667.48</v>
      </c>
      <c r="AU204" s="7">
        <f t="shared" si="248"/>
        <v>4413146.24</v>
      </c>
      <c r="AV204" s="7">
        <f t="shared" si="248"/>
        <v>4667979.7699999996</v>
      </c>
      <c r="AW204" s="7">
        <f t="shared" si="248"/>
        <v>4091537.9</v>
      </c>
      <c r="AX204" s="7">
        <f t="shared" si="248"/>
        <v>1553475.09</v>
      </c>
      <c r="AY204" s="7">
        <f t="shared" si="248"/>
        <v>5581936.5199999996</v>
      </c>
      <c r="AZ204" s="7">
        <f t="shared" si="248"/>
        <v>137242438.63999999</v>
      </c>
      <c r="BA204" s="7">
        <f t="shared" si="248"/>
        <v>95077896.5</v>
      </c>
      <c r="BB204" s="7">
        <f t="shared" si="248"/>
        <v>80574775.75</v>
      </c>
      <c r="BC204" s="7">
        <f t="shared" si="248"/>
        <v>282971290.93000001</v>
      </c>
      <c r="BD204" s="7">
        <f t="shared" si="248"/>
        <v>37098370.640000001</v>
      </c>
      <c r="BE204" s="7">
        <f t="shared" si="248"/>
        <v>14329457.960000001</v>
      </c>
      <c r="BF204" s="7">
        <f t="shared" si="248"/>
        <v>261766920.91999999</v>
      </c>
      <c r="BG204" s="7">
        <f t="shared" si="248"/>
        <v>10866858.25</v>
      </c>
      <c r="BH204" s="7">
        <f t="shared" si="248"/>
        <v>7062954.5800000001</v>
      </c>
      <c r="BI204" s="7">
        <f t="shared" si="248"/>
        <v>4227395.8</v>
      </c>
      <c r="BJ204" s="7">
        <f t="shared" si="248"/>
        <v>64719696.420000002</v>
      </c>
      <c r="BK204" s="7">
        <f t="shared" si="248"/>
        <v>314600707.14999998</v>
      </c>
      <c r="BL204" s="7">
        <f t="shared" si="248"/>
        <v>2450693.84</v>
      </c>
      <c r="BM204" s="7">
        <f t="shared" si="248"/>
        <v>5066707.46</v>
      </c>
      <c r="BN204" s="7">
        <f t="shared" si="248"/>
        <v>33933308.479999997</v>
      </c>
      <c r="BO204" s="7">
        <f t="shared" ref="BO204:DZ204" si="249">+BO52</f>
        <v>13905792.810000001</v>
      </c>
      <c r="BP204" s="7">
        <f t="shared" si="249"/>
        <v>3294924.2</v>
      </c>
      <c r="BQ204" s="7">
        <f t="shared" si="249"/>
        <v>67702048.359999999</v>
      </c>
      <c r="BR204" s="7">
        <f t="shared" si="249"/>
        <v>46722410.539999999</v>
      </c>
      <c r="BS204" s="7">
        <f t="shared" si="249"/>
        <v>13452288.17</v>
      </c>
      <c r="BT204" s="7">
        <f t="shared" si="249"/>
        <v>5423377.0899999999</v>
      </c>
      <c r="BU204" s="7">
        <f t="shared" si="249"/>
        <v>5522574.6100000003</v>
      </c>
      <c r="BV204" s="7">
        <f t="shared" si="249"/>
        <v>13576300.4</v>
      </c>
      <c r="BW204" s="7">
        <f t="shared" si="249"/>
        <v>21478613.25</v>
      </c>
      <c r="BX204" s="7">
        <f t="shared" si="249"/>
        <v>1620405.31</v>
      </c>
      <c r="BY204" s="7">
        <f t="shared" si="249"/>
        <v>5529200.6100000003</v>
      </c>
      <c r="BZ204" s="7">
        <f t="shared" si="249"/>
        <v>3408168.08</v>
      </c>
      <c r="CA204" s="7">
        <f t="shared" si="249"/>
        <v>2936115.31</v>
      </c>
      <c r="CB204" s="7">
        <f t="shared" si="249"/>
        <v>805022082.52999997</v>
      </c>
      <c r="CC204" s="7">
        <f t="shared" si="249"/>
        <v>3282593.38</v>
      </c>
      <c r="CD204" s="7">
        <f t="shared" si="249"/>
        <v>3241087.15</v>
      </c>
      <c r="CE204" s="7">
        <f t="shared" si="249"/>
        <v>2814070.95</v>
      </c>
      <c r="CF204" s="7">
        <f t="shared" si="249"/>
        <v>2337021.67</v>
      </c>
      <c r="CG204" s="7">
        <f t="shared" si="249"/>
        <v>3417682.2</v>
      </c>
      <c r="CH204" s="7">
        <f t="shared" si="249"/>
        <v>2150336.34</v>
      </c>
      <c r="CI204" s="7">
        <f t="shared" si="249"/>
        <v>7916031.3399999999</v>
      </c>
      <c r="CJ204" s="7">
        <f t="shared" si="249"/>
        <v>10679861.119999999</v>
      </c>
      <c r="CK204" s="7">
        <f t="shared" si="249"/>
        <v>60797600.640000001</v>
      </c>
      <c r="CL204" s="7">
        <f t="shared" si="249"/>
        <v>14765318.27</v>
      </c>
      <c r="CM204" s="7">
        <f t="shared" si="249"/>
        <v>9023749.3200000003</v>
      </c>
      <c r="CN204" s="7">
        <f t="shared" si="249"/>
        <v>335002462.63999999</v>
      </c>
      <c r="CO204" s="7">
        <f t="shared" si="249"/>
        <v>151393185.50999999</v>
      </c>
      <c r="CP204" s="7">
        <f t="shared" si="249"/>
        <v>11620330.720000001</v>
      </c>
      <c r="CQ204" s="7">
        <f t="shared" si="249"/>
        <v>9747395.7699999996</v>
      </c>
      <c r="CR204" s="7">
        <f t="shared" si="249"/>
        <v>3758831.73</v>
      </c>
      <c r="CS204" s="7">
        <f t="shared" si="249"/>
        <v>4390796.87</v>
      </c>
      <c r="CT204" s="7">
        <f t="shared" si="249"/>
        <v>2135019.34</v>
      </c>
      <c r="CU204" s="7">
        <f t="shared" si="249"/>
        <v>4272068.5599999996</v>
      </c>
      <c r="CV204" s="7">
        <f t="shared" si="249"/>
        <v>995989.57</v>
      </c>
      <c r="CW204" s="7">
        <f t="shared" si="249"/>
        <v>3492858.88</v>
      </c>
      <c r="CX204" s="7">
        <f t="shared" si="249"/>
        <v>5627096.8700000001</v>
      </c>
      <c r="CY204" s="7">
        <f t="shared" si="249"/>
        <v>1078636.19</v>
      </c>
      <c r="CZ204" s="7">
        <f t="shared" si="249"/>
        <v>20302331.23</v>
      </c>
      <c r="DA204" s="7">
        <f t="shared" si="249"/>
        <v>3375932.94</v>
      </c>
      <c r="DB204" s="7">
        <f t="shared" si="249"/>
        <v>4475640.01</v>
      </c>
      <c r="DC204" s="7">
        <f t="shared" si="249"/>
        <v>3185469.79</v>
      </c>
      <c r="DD204" s="7">
        <f t="shared" si="249"/>
        <v>3031083.9</v>
      </c>
      <c r="DE204" s="7">
        <f t="shared" si="249"/>
        <v>4420160.03</v>
      </c>
      <c r="DF204" s="7">
        <f t="shared" si="249"/>
        <v>220024386.97999999</v>
      </c>
      <c r="DG204" s="7">
        <f t="shared" si="249"/>
        <v>2048529.01</v>
      </c>
      <c r="DH204" s="7">
        <f t="shared" si="249"/>
        <v>19948796.43</v>
      </c>
      <c r="DI204" s="7">
        <f t="shared" si="249"/>
        <v>26410194.329999998</v>
      </c>
      <c r="DJ204" s="7">
        <f t="shared" si="249"/>
        <v>7451121.25</v>
      </c>
      <c r="DK204" s="7">
        <f t="shared" si="249"/>
        <v>5822729.2699999996</v>
      </c>
      <c r="DL204" s="7">
        <f t="shared" si="249"/>
        <v>61877408.799999997</v>
      </c>
      <c r="DM204" s="7">
        <f t="shared" si="249"/>
        <v>4025197.77</v>
      </c>
      <c r="DN204" s="7">
        <f t="shared" si="249"/>
        <v>14812623.84</v>
      </c>
      <c r="DO204" s="7">
        <f t="shared" si="249"/>
        <v>35185875.240000002</v>
      </c>
      <c r="DP204" s="7">
        <f t="shared" si="249"/>
        <v>3563941.39</v>
      </c>
      <c r="DQ204" s="7">
        <f t="shared" si="249"/>
        <v>9249359.6099999994</v>
      </c>
      <c r="DR204" s="7">
        <f t="shared" si="249"/>
        <v>15476582.01</v>
      </c>
      <c r="DS204" s="7">
        <f t="shared" si="249"/>
        <v>8103293.5300000003</v>
      </c>
      <c r="DT204" s="7">
        <f t="shared" si="249"/>
        <v>3410038.08</v>
      </c>
      <c r="DU204" s="7">
        <f t="shared" si="249"/>
        <v>4815715.75</v>
      </c>
      <c r="DV204" s="7">
        <f t="shared" si="249"/>
        <v>3582082.77</v>
      </c>
      <c r="DW204" s="7">
        <f t="shared" si="249"/>
        <v>4411751.32</v>
      </c>
      <c r="DX204" s="7">
        <f t="shared" si="249"/>
        <v>3429291.84</v>
      </c>
      <c r="DY204" s="7">
        <f t="shared" si="249"/>
        <v>4766315.9400000004</v>
      </c>
      <c r="DZ204" s="7">
        <f t="shared" si="249"/>
        <v>8782452.1799999997</v>
      </c>
      <c r="EA204" s="7">
        <f t="shared" ref="EA204:FX204" si="250">+EA52</f>
        <v>6721729.6699999999</v>
      </c>
      <c r="EB204" s="7">
        <f t="shared" si="250"/>
        <v>6747983.3200000003</v>
      </c>
      <c r="EC204" s="7">
        <f t="shared" si="250"/>
        <v>4042403.85</v>
      </c>
      <c r="ED204" s="7">
        <f t="shared" si="250"/>
        <v>22024031.41</v>
      </c>
      <c r="EE204" s="7">
        <f t="shared" si="250"/>
        <v>3354536.51</v>
      </c>
      <c r="EF204" s="7">
        <f t="shared" si="250"/>
        <v>15879734.029999999</v>
      </c>
      <c r="EG204" s="7">
        <f t="shared" si="250"/>
        <v>3779193.05</v>
      </c>
      <c r="EH204" s="7">
        <f t="shared" si="250"/>
        <v>3768897.74</v>
      </c>
      <c r="EI204" s="7">
        <f t="shared" si="250"/>
        <v>159791904.53</v>
      </c>
      <c r="EJ204" s="7">
        <f t="shared" si="250"/>
        <v>105701643.53</v>
      </c>
      <c r="EK204" s="7">
        <f t="shared" si="250"/>
        <v>7666837.54</v>
      </c>
      <c r="EL204" s="7">
        <f t="shared" si="250"/>
        <v>5391848.4299999997</v>
      </c>
      <c r="EM204" s="7">
        <f t="shared" si="250"/>
        <v>5061055.28</v>
      </c>
      <c r="EN204" s="7">
        <f t="shared" si="250"/>
        <v>11114620.039999999</v>
      </c>
      <c r="EO204" s="7">
        <f t="shared" si="250"/>
        <v>4455954.99</v>
      </c>
      <c r="EP204" s="7">
        <f t="shared" si="250"/>
        <v>5521676.2800000003</v>
      </c>
      <c r="EQ204" s="7">
        <f t="shared" si="250"/>
        <v>28955555.170000002</v>
      </c>
      <c r="ER204" s="7">
        <f t="shared" si="250"/>
        <v>4663394.6900000004</v>
      </c>
      <c r="ES204" s="7">
        <f t="shared" si="250"/>
        <v>3170530.44</v>
      </c>
      <c r="ET204" s="7">
        <f t="shared" si="250"/>
        <v>3844495.52</v>
      </c>
      <c r="EU204" s="7">
        <f t="shared" si="250"/>
        <v>7165352.3200000003</v>
      </c>
      <c r="EV204" s="7">
        <f t="shared" si="250"/>
        <v>1738611.73</v>
      </c>
      <c r="EW204" s="7">
        <f t="shared" si="250"/>
        <v>12484856.939999999</v>
      </c>
      <c r="EX204" s="7">
        <f t="shared" si="250"/>
        <v>3360757.33</v>
      </c>
      <c r="EY204" s="7">
        <f t="shared" si="250"/>
        <v>8332261.3600000003</v>
      </c>
      <c r="EZ204" s="7">
        <f t="shared" si="250"/>
        <v>2561323</v>
      </c>
      <c r="FA204" s="7">
        <f t="shared" si="250"/>
        <v>39559467.450000003</v>
      </c>
      <c r="FB204" s="7">
        <f t="shared" si="250"/>
        <v>4469002.29</v>
      </c>
      <c r="FC204" s="7">
        <f t="shared" si="250"/>
        <v>21987105.210000001</v>
      </c>
      <c r="FD204" s="7">
        <f t="shared" si="250"/>
        <v>5221553.29</v>
      </c>
      <c r="FE204" s="7">
        <f t="shared" si="250"/>
        <v>1859462.77</v>
      </c>
      <c r="FF204" s="7">
        <f t="shared" si="250"/>
        <v>3461080.95</v>
      </c>
      <c r="FG204" s="7">
        <f t="shared" si="250"/>
        <v>2578197.79</v>
      </c>
      <c r="FH204" s="7">
        <f t="shared" si="250"/>
        <v>1531203.36</v>
      </c>
      <c r="FI204" s="7">
        <f t="shared" si="250"/>
        <v>19112473.530000001</v>
      </c>
      <c r="FJ204" s="7">
        <f t="shared" si="250"/>
        <v>20853140.969999999</v>
      </c>
      <c r="FK204" s="7">
        <f t="shared" si="250"/>
        <v>27306135.34</v>
      </c>
      <c r="FL204" s="7">
        <f t="shared" si="250"/>
        <v>83834123.879999995</v>
      </c>
      <c r="FM204" s="7">
        <f t="shared" si="250"/>
        <v>39185979.979999997</v>
      </c>
      <c r="FN204" s="7">
        <f t="shared" si="250"/>
        <v>239728245.94999999</v>
      </c>
      <c r="FO204" s="7">
        <f t="shared" si="250"/>
        <v>12134518.720000001</v>
      </c>
      <c r="FP204" s="7">
        <f t="shared" si="250"/>
        <v>24838213.27</v>
      </c>
      <c r="FQ204" s="7">
        <f t="shared" si="250"/>
        <v>10905792.33</v>
      </c>
      <c r="FR204" s="7">
        <f t="shared" si="250"/>
        <v>3137048.98</v>
      </c>
      <c r="FS204" s="7">
        <f t="shared" si="250"/>
        <v>3295490.11</v>
      </c>
      <c r="FT204" s="7">
        <f t="shared" si="250"/>
        <v>1387050.77</v>
      </c>
      <c r="FU204" s="7">
        <f t="shared" si="250"/>
        <v>10024315.800000001</v>
      </c>
      <c r="FV204" s="7">
        <f t="shared" si="250"/>
        <v>8198785.04</v>
      </c>
      <c r="FW204" s="7">
        <f t="shared" si="250"/>
        <v>3155076.85</v>
      </c>
      <c r="FX204" s="7">
        <f t="shared" si="250"/>
        <v>1344738.69</v>
      </c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35">
      <c r="A205" s="6" t="s">
        <v>738</v>
      </c>
      <c r="B205" s="7" t="s">
        <v>739</v>
      </c>
      <c r="C205" s="49">
        <f t="shared" ref="C205:BN205" si="251">C66</f>
        <v>5.1999999999999998E-2</v>
      </c>
      <c r="D205" s="49">
        <f t="shared" si="251"/>
        <v>5.1999999999999998E-2</v>
      </c>
      <c r="E205" s="49">
        <f t="shared" si="251"/>
        <v>5.1999999999999998E-2</v>
      </c>
      <c r="F205" s="49">
        <f t="shared" si="251"/>
        <v>5.1999999999999998E-2</v>
      </c>
      <c r="G205" s="49">
        <f t="shared" si="251"/>
        <v>5.1999999999999998E-2</v>
      </c>
      <c r="H205" s="49">
        <f t="shared" si="251"/>
        <v>5.1999999999999998E-2</v>
      </c>
      <c r="I205" s="49">
        <f t="shared" si="251"/>
        <v>5.1999999999999998E-2</v>
      </c>
      <c r="J205" s="49">
        <f t="shared" si="251"/>
        <v>5.1999999999999998E-2</v>
      </c>
      <c r="K205" s="49">
        <f t="shared" si="251"/>
        <v>5.1999999999999998E-2</v>
      </c>
      <c r="L205" s="49">
        <f t="shared" si="251"/>
        <v>5.1999999999999998E-2</v>
      </c>
      <c r="M205" s="49">
        <f t="shared" si="251"/>
        <v>5.1999999999999998E-2</v>
      </c>
      <c r="N205" s="49">
        <f t="shared" si="251"/>
        <v>5.1999999999999998E-2</v>
      </c>
      <c r="O205" s="49">
        <f t="shared" si="251"/>
        <v>5.1999999999999998E-2</v>
      </c>
      <c r="P205" s="49">
        <f t="shared" si="251"/>
        <v>5.1999999999999998E-2</v>
      </c>
      <c r="Q205" s="49">
        <f t="shared" si="251"/>
        <v>5.1999999999999998E-2</v>
      </c>
      <c r="R205" s="49">
        <f t="shared" si="251"/>
        <v>5.1999999999999998E-2</v>
      </c>
      <c r="S205" s="49">
        <f t="shared" si="251"/>
        <v>5.1999999999999998E-2</v>
      </c>
      <c r="T205" s="49">
        <f t="shared" si="251"/>
        <v>5.1999999999999998E-2</v>
      </c>
      <c r="U205" s="49">
        <f t="shared" si="251"/>
        <v>5.1999999999999998E-2</v>
      </c>
      <c r="V205" s="49">
        <f t="shared" si="251"/>
        <v>5.1999999999999998E-2</v>
      </c>
      <c r="W205" s="49">
        <f t="shared" si="251"/>
        <v>5.1999999999999998E-2</v>
      </c>
      <c r="X205" s="49">
        <f t="shared" si="251"/>
        <v>5.1999999999999998E-2</v>
      </c>
      <c r="Y205" s="49">
        <f t="shared" si="251"/>
        <v>5.1999999999999998E-2</v>
      </c>
      <c r="Z205" s="49">
        <f t="shared" si="251"/>
        <v>5.1999999999999998E-2</v>
      </c>
      <c r="AA205" s="49">
        <f t="shared" si="251"/>
        <v>5.1999999999999998E-2</v>
      </c>
      <c r="AB205" s="49">
        <f t="shared" si="251"/>
        <v>5.1999999999999998E-2</v>
      </c>
      <c r="AC205" s="49">
        <f t="shared" si="251"/>
        <v>5.1999999999999998E-2</v>
      </c>
      <c r="AD205" s="49">
        <f t="shared" si="251"/>
        <v>5.1999999999999998E-2</v>
      </c>
      <c r="AE205" s="49">
        <f t="shared" si="251"/>
        <v>5.1999999999999998E-2</v>
      </c>
      <c r="AF205" s="49">
        <f t="shared" si="251"/>
        <v>5.1999999999999998E-2</v>
      </c>
      <c r="AG205" s="49">
        <f t="shared" si="251"/>
        <v>5.1999999999999998E-2</v>
      </c>
      <c r="AH205" s="49">
        <f t="shared" si="251"/>
        <v>5.1999999999999998E-2</v>
      </c>
      <c r="AI205" s="49">
        <f t="shared" si="251"/>
        <v>5.1999999999999998E-2</v>
      </c>
      <c r="AJ205" s="49">
        <f t="shared" si="251"/>
        <v>5.1999999999999998E-2</v>
      </c>
      <c r="AK205" s="49">
        <f t="shared" si="251"/>
        <v>5.1999999999999998E-2</v>
      </c>
      <c r="AL205" s="49">
        <f t="shared" si="251"/>
        <v>5.1999999999999998E-2</v>
      </c>
      <c r="AM205" s="49">
        <f t="shared" si="251"/>
        <v>5.1999999999999998E-2</v>
      </c>
      <c r="AN205" s="49">
        <f t="shared" si="251"/>
        <v>5.1999999999999998E-2</v>
      </c>
      <c r="AO205" s="49">
        <f t="shared" si="251"/>
        <v>5.1999999999999998E-2</v>
      </c>
      <c r="AP205" s="49">
        <f t="shared" si="251"/>
        <v>5.1999999999999998E-2</v>
      </c>
      <c r="AQ205" s="49">
        <f t="shared" si="251"/>
        <v>5.1999999999999998E-2</v>
      </c>
      <c r="AR205" s="49">
        <f t="shared" si="251"/>
        <v>5.1999999999999998E-2</v>
      </c>
      <c r="AS205" s="49">
        <f t="shared" si="251"/>
        <v>5.1999999999999998E-2</v>
      </c>
      <c r="AT205" s="49">
        <f t="shared" si="251"/>
        <v>5.1999999999999998E-2</v>
      </c>
      <c r="AU205" s="49">
        <f t="shared" si="251"/>
        <v>5.1999999999999998E-2</v>
      </c>
      <c r="AV205" s="49">
        <f t="shared" si="251"/>
        <v>5.1999999999999998E-2</v>
      </c>
      <c r="AW205" s="49">
        <f t="shared" si="251"/>
        <v>5.1999999999999998E-2</v>
      </c>
      <c r="AX205" s="49">
        <f t="shared" si="251"/>
        <v>5.1999999999999998E-2</v>
      </c>
      <c r="AY205" s="49">
        <f t="shared" si="251"/>
        <v>5.1999999999999998E-2</v>
      </c>
      <c r="AZ205" s="100">
        <f t="shared" si="251"/>
        <v>5.1999999999999998E-2</v>
      </c>
      <c r="BA205" s="49">
        <f t="shared" si="251"/>
        <v>5.1999999999999998E-2</v>
      </c>
      <c r="BB205" s="49">
        <f t="shared" si="251"/>
        <v>5.1999999999999998E-2</v>
      </c>
      <c r="BC205" s="49">
        <f t="shared" si="251"/>
        <v>5.1999999999999998E-2</v>
      </c>
      <c r="BD205" s="49">
        <f t="shared" si="251"/>
        <v>5.1999999999999998E-2</v>
      </c>
      <c r="BE205" s="49">
        <f t="shared" si="251"/>
        <v>5.1999999999999998E-2</v>
      </c>
      <c r="BF205" s="49">
        <f t="shared" si="251"/>
        <v>5.1999999999999998E-2</v>
      </c>
      <c r="BG205" s="49">
        <f t="shared" si="251"/>
        <v>5.1999999999999998E-2</v>
      </c>
      <c r="BH205" s="49">
        <f t="shared" si="251"/>
        <v>5.1999999999999998E-2</v>
      </c>
      <c r="BI205" s="49">
        <f t="shared" si="251"/>
        <v>5.1999999999999998E-2</v>
      </c>
      <c r="BJ205" s="49">
        <f t="shared" si="251"/>
        <v>5.1999999999999998E-2</v>
      </c>
      <c r="BK205" s="49">
        <f t="shared" si="251"/>
        <v>5.1999999999999998E-2</v>
      </c>
      <c r="BL205" s="49">
        <f t="shared" si="251"/>
        <v>5.1999999999999998E-2</v>
      </c>
      <c r="BM205" s="49">
        <f t="shared" si="251"/>
        <v>5.1999999999999998E-2</v>
      </c>
      <c r="BN205" s="49">
        <f t="shared" si="251"/>
        <v>5.1999999999999998E-2</v>
      </c>
      <c r="BO205" s="49">
        <f t="shared" ref="BO205:DZ205" si="252">BO66</f>
        <v>5.1999999999999998E-2</v>
      </c>
      <c r="BP205" s="49">
        <f t="shared" si="252"/>
        <v>5.1999999999999998E-2</v>
      </c>
      <c r="BQ205" s="49">
        <f t="shared" si="252"/>
        <v>5.1999999999999998E-2</v>
      </c>
      <c r="BR205" s="49">
        <f t="shared" si="252"/>
        <v>5.1999999999999998E-2</v>
      </c>
      <c r="BS205" s="49">
        <f t="shared" si="252"/>
        <v>5.1999999999999998E-2</v>
      </c>
      <c r="BT205" s="49">
        <f t="shared" si="252"/>
        <v>5.1999999999999998E-2</v>
      </c>
      <c r="BU205" s="49">
        <f t="shared" si="252"/>
        <v>5.1999999999999998E-2</v>
      </c>
      <c r="BV205" s="49">
        <f t="shared" si="252"/>
        <v>5.1999999999999998E-2</v>
      </c>
      <c r="BW205" s="49">
        <f t="shared" si="252"/>
        <v>5.1999999999999998E-2</v>
      </c>
      <c r="BX205" s="49">
        <f t="shared" si="252"/>
        <v>5.1999999999999998E-2</v>
      </c>
      <c r="BY205" s="49">
        <f t="shared" si="252"/>
        <v>5.1999999999999998E-2</v>
      </c>
      <c r="BZ205" s="49">
        <f t="shared" si="252"/>
        <v>5.1999999999999998E-2</v>
      </c>
      <c r="CA205" s="49">
        <f t="shared" si="252"/>
        <v>5.1999999999999998E-2</v>
      </c>
      <c r="CB205" s="49">
        <f t="shared" si="252"/>
        <v>5.1999999999999998E-2</v>
      </c>
      <c r="CC205" s="49">
        <f t="shared" si="252"/>
        <v>5.1999999999999998E-2</v>
      </c>
      <c r="CD205" s="49">
        <f t="shared" si="252"/>
        <v>5.1999999999999998E-2</v>
      </c>
      <c r="CE205" s="49">
        <f t="shared" si="252"/>
        <v>5.1999999999999998E-2</v>
      </c>
      <c r="CF205" s="49">
        <f t="shared" si="252"/>
        <v>5.1999999999999998E-2</v>
      </c>
      <c r="CG205" s="49">
        <f t="shared" si="252"/>
        <v>5.1999999999999998E-2</v>
      </c>
      <c r="CH205" s="49">
        <f t="shared" si="252"/>
        <v>5.1999999999999998E-2</v>
      </c>
      <c r="CI205" s="49">
        <f t="shared" si="252"/>
        <v>5.1999999999999998E-2</v>
      </c>
      <c r="CJ205" s="49">
        <f t="shared" si="252"/>
        <v>5.1999999999999998E-2</v>
      </c>
      <c r="CK205" s="49">
        <f t="shared" si="252"/>
        <v>5.1999999999999998E-2</v>
      </c>
      <c r="CL205" s="49">
        <f t="shared" si="252"/>
        <v>5.1999999999999998E-2</v>
      </c>
      <c r="CM205" s="49">
        <f t="shared" si="252"/>
        <v>5.1999999999999998E-2</v>
      </c>
      <c r="CN205" s="49">
        <f t="shared" si="252"/>
        <v>5.1999999999999998E-2</v>
      </c>
      <c r="CO205" s="49">
        <f t="shared" si="252"/>
        <v>5.1999999999999998E-2</v>
      </c>
      <c r="CP205" s="49">
        <f t="shared" si="252"/>
        <v>5.1999999999999998E-2</v>
      </c>
      <c r="CQ205" s="49">
        <f t="shared" si="252"/>
        <v>5.1999999999999998E-2</v>
      </c>
      <c r="CR205" s="49">
        <f t="shared" si="252"/>
        <v>5.1999999999999998E-2</v>
      </c>
      <c r="CS205" s="49">
        <f t="shared" si="252"/>
        <v>5.1999999999999998E-2</v>
      </c>
      <c r="CT205" s="49">
        <f t="shared" si="252"/>
        <v>5.1999999999999998E-2</v>
      </c>
      <c r="CU205" s="49">
        <f t="shared" si="252"/>
        <v>5.1999999999999998E-2</v>
      </c>
      <c r="CV205" s="49">
        <f t="shared" si="252"/>
        <v>5.1999999999999998E-2</v>
      </c>
      <c r="CW205" s="49">
        <f t="shared" si="252"/>
        <v>5.1999999999999998E-2</v>
      </c>
      <c r="CX205" s="49">
        <f t="shared" si="252"/>
        <v>5.1999999999999998E-2</v>
      </c>
      <c r="CY205" s="49">
        <f t="shared" si="252"/>
        <v>5.1999999999999998E-2</v>
      </c>
      <c r="CZ205" s="49">
        <f t="shared" si="252"/>
        <v>5.1999999999999998E-2</v>
      </c>
      <c r="DA205" s="49">
        <f t="shared" si="252"/>
        <v>5.1999999999999998E-2</v>
      </c>
      <c r="DB205" s="49">
        <f t="shared" si="252"/>
        <v>5.1999999999999998E-2</v>
      </c>
      <c r="DC205" s="49">
        <f t="shared" si="252"/>
        <v>5.1999999999999998E-2</v>
      </c>
      <c r="DD205" s="49">
        <f t="shared" si="252"/>
        <v>5.1999999999999998E-2</v>
      </c>
      <c r="DE205" s="49">
        <f t="shared" si="252"/>
        <v>5.1999999999999998E-2</v>
      </c>
      <c r="DF205" s="49">
        <f t="shared" si="252"/>
        <v>5.1999999999999998E-2</v>
      </c>
      <c r="DG205" s="49">
        <f t="shared" si="252"/>
        <v>5.1999999999999998E-2</v>
      </c>
      <c r="DH205" s="49">
        <f t="shared" si="252"/>
        <v>5.1999999999999998E-2</v>
      </c>
      <c r="DI205" s="49">
        <f t="shared" si="252"/>
        <v>5.1999999999999998E-2</v>
      </c>
      <c r="DJ205" s="49">
        <f t="shared" si="252"/>
        <v>5.1999999999999998E-2</v>
      </c>
      <c r="DK205" s="49">
        <f t="shared" si="252"/>
        <v>5.1999999999999998E-2</v>
      </c>
      <c r="DL205" s="49">
        <f t="shared" si="252"/>
        <v>5.1999999999999998E-2</v>
      </c>
      <c r="DM205" s="49">
        <f t="shared" si="252"/>
        <v>5.1999999999999998E-2</v>
      </c>
      <c r="DN205" s="49">
        <f t="shared" si="252"/>
        <v>5.1999999999999998E-2</v>
      </c>
      <c r="DO205" s="49">
        <f t="shared" si="252"/>
        <v>5.1999999999999998E-2</v>
      </c>
      <c r="DP205" s="49">
        <f t="shared" si="252"/>
        <v>5.1999999999999998E-2</v>
      </c>
      <c r="DQ205" s="49">
        <f t="shared" si="252"/>
        <v>5.1999999999999998E-2</v>
      </c>
      <c r="DR205" s="49">
        <f t="shared" si="252"/>
        <v>5.1999999999999998E-2</v>
      </c>
      <c r="DS205" s="49">
        <f t="shared" si="252"/>
        <v>5.1999999999999998E-2</v>
      </c>
      <c r="DT205" s="49">
        <f t="shared" si="252"/>
        <v>5.1999999999999998E-2</v>
      </c>
      <c r="DU205" s="49">
        <f t="shared" si="252"/>
        <v>5.1999999999999998E-2</v>
      </c>
      <c r="DV205" s="49">
        <f t="shared" si="252"/>
        <v>5.1999999999999998E-2</v>
      </c>
      <c r="DW205" s="49">
        <f t="shared" si="252"/>
        <v>5.1999999999999998E-2</v>
      </c>
      <c r="DX205" s="49">
        <f t="shared" si="252"/>
        <v>5.1999999999999998E-2</v>
      </c>
      <c r="DY205" s="49">
        <f t="shared" si="252"/>
        <v>5.1999999999999998E-2</v>
      </c>
      <c r="DZ205" s="49">
        <f t="shared" si="252"/>
        <v>5.1999999999999998E-2</v>
      </c>
      <c r="EA205" s="49">
        <f t="shared" ref="EA205:FX205" si="253">EA66</f>
        <v>5.1999999999999998E-2</v>
      </c>
      <c r="EB205" s="49">
        <f t="shared" si="253"/>
        <v>5.1999999999999998E-2</v>
      </c>
      <c r="EC205" s="49">
        <f t="shared" si="253"/>
        <v>5.1999999999999998E-2</v>
      </c>
      <c r="ED205" s="49">
        <f t="shared" si="253"/>
        <v>5.1999999999999998E-2</v>
      </c>
      <c r="EE205" s="49">
        <f t="shared" si="253"/>
        <v>5.1999999999999998E-2</v>
      </c>
      <c r="EF205" s="49">
        <f t="shared" si="253"/>
        <v>5.1999999999999998E-2</v>
      </c>
      <c r="EG205" s="49">
        <f t="shared" si="253"/>
        <v>5.1999999999999998E-2</v>
      </c>
      <c r="EH205" s="49">
        <f t="shared" si="253"/>
        <v>5.1999999999999998E-2</v>
      </c>
      <c r="EI205" s="49">
        <f t="shared" si="253"/>
        <v>5.1999999999999998E-2</v>
      </c>
      <c r="EJ205" s="49">
        <f t="shared" si="253"/>
        <v>5.1999999999999998E-2</v>
      </c>
      <c r="EK205" s="49">
        <f t="shared" si="253"/>
        <v>5.1999999999999998E-2</v>
      </c>
      <c r="EL205" s="49">
        <f t="shared" si="253"/>
        <v>5.1999999999999998E-2</v>
      </c>
      <c r="EM205" s="49">
        <f t="shared" si="253"/>
        <v>5.1999999999999998E-2</v>
      </c>
      <c r="EN205" s="49">
        <f t="shared" si="253"/>
        <v>5.1999999999999998E-2</v>
      </c>
      <c r="EO205" s="49">
        <f t="shared" si="253"/>
        <v>5.1999999999999998E-2</v>
      </c>
      <c r="EP205" s="49">
        <f t="shared" si="253"/>
        <v>5.1999999999999998E-2</v>
      </c>
      <c r="EQ205" s="33">
        <f t="shared" si="253"/>
        <v>5.1999999999999998E-2</v>
      </c>
      <c r="ER205" s="49">
        <f t="shared" si="253"/>
        <v>5.1999999999999998E-2</v>
      </c>
      <c r="ES205" s="49">
        <f t="shared" si="253"/>
        <v>5.1999999999999998E-2</v>
      </c>
      <c r="ET205" s="49">
        <f t="shared" si="253"/>
        <v>5.1999999999999998E-2</v>
      </c>
      <c r="EU205" s="49">
        <f t="shared" si="253"/>
        <v>5.1999999999999998E-2</v>
      </c>
      <c r="EV205" s="49">
        <f t="shared" si="253"/>
        <v>5.1999999999999998E-2</v>
      </c>
      <c r="EW205" s="49">
        <f t="shared" si="253"/>
        <v>5.1999999999999998E-2</v>
      </c>
      <c r="EX205" s="49">
        <f t="shared" si="253"/>
        <v>5.1999999999999998E-2</v>
      </c>
      <c r="EY205" s="49">
        <f t="shared" si="253"/>
        <v>5.1999999999999998E-2</v>
      </c>
      <c r="EZ205" s="49">
        <f t="shared" si="253"/>
        <v>5.1999999999999998E-2</v>
      </c>
      <c r="FA205" s="49">
        <f t="shared" si="253"/>
        <v>5.1999999999999998E-2</v>
      </c>
      <c r="FB205" s="49">
        <f t="shared" si="253"/>
        <v>5.1999999999999998E-2</v>
      </c>
      <c r="FC205" s="49">
        <f t="shared" si="253"/>
        <v>5.1999999999999998E-2</v>
      </c>
      <c r="FD205" s="49">
        <f t="shared" si="253"/>
        <v>5.1999999999999998E-2</v>
      </c>
      <c r="FE205" s="49">
        <f t="shared" si="253"/>
        <v>5.1999999999999998E-2</v>
      </c>
      <c r="FF205" s="49">
        <f t="shared" si="253"/>
        <v>5.1999999999999998E-2</v>
      </c>
      <c r="FG205" s="49">
        <f t="shared" si="253"/>
        <v>5.1999999999999998E-2</v>
      </c>
      <c r="FH205" s="49">
        <f t="shared" si="253"/>
        <v>5.1999999999999998E-2</v>
      </c>
      <c r="FI205" s="49">
        <f t="shared" si="253"/>
        <v>5.1999999999999998E-2</v>
      </c>
      <c r="FJ205" s="49">
        <f t="shared" si="253"/>
        <v>5.1999999999999998E-2</v>
      </c>
      <c r="FK205" s="49">
        <f t="shared" si="253"/>
        <v>5.1999999999999998E-2</v>
      </c>
      <c r="FL205" s="49">
        <f t="shared" si="253"/>
        <v>5.1999999999999998E-2</v>
      </c>
      <c r="FM205" s="49">
        <f t="shared" si="253"/>
        <v>5.1999999999999998E-2</v>
      </c>
      <c r="FN205" s="49">
        <f t="shared" si="253"/>
        <v>5.1999999999999998E-2</v>
      </c>
      <c r="FO205" s="49">
        <f t="shared" si="253"/>
        <v>5.1999999999999998E-2</v>
      </c>
      <c r="FP205" s="49">
        <f t="shared" si="253"/>
        <v>5.1999999999999998E-2</v>
      </c>
      <c r="FQ205" s="49">
        <f t="shared" si="253"/>
        <v>5.1999999999999998E-2</v>
      </c>
      <c r="FR205" s="49">
        <f t="shared" si="253"/>
        <v>5.1999999999999998E-2</v>
      </c>
      <c r="FS205" s="49">
        <f t="shared" si="253"/>
        <v>5.1999999999999998E-2</v>
      </c>
      <c r="FT205" s="49">
        <f t="shared" si="253"/>
        <v>5.1999999999999998E-2</v>
      </c>
      <c r="FU205" s="49">
        <f t="shared" si="253"/>
        <v>5.1999999999999998E-2</v>
      </c>
      <c r="FV205" s="49">
        <f t="shared" si="253"/>
        <v>5.1999999999999998E-2</v>
      </c>
      <c r="FW205" s="49">
        <f t="shared" si="253"/>
        <v>5.1999999999999998E-2</v>
      </c>
      <c r="FX205" s="49">
        <f t="shared" si="253"/>
        <v>5.1999999999999998E-2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35">
      <c r="A206" s="6" t="s">
        <v>740</v>
      </c>
      <c r="B206" s="7" t="s">
        <v>741</v>
      </c>
      <c r="C206" s="33">
        <f t="shared" ref="C206:BN206" si="254">ROUND((C101-C23)/C23,4)</f>
        <v>5.7999999999999996E-3</v>
      </c>
      <c r="D206" s="33">
        <f t="shared" si="254"/>
        <v>-2.1600000000000001E-2</v>
      </c>
      <c r="E206" s="33">
        <f t="shared" si="254"/>
        <v>-4.6199999999999998E-2</v>
      </c>
      <c r="F206" s="33">
        <f t="shared" si="254"/>
        <v>3.9199999999999999E-2</v>
      </c>
      <c r="G206" s="33">
        <f t="shared" si="254"/>
        <v>8.7099999999999997E-2</v>
      </c>
      <c r="H206" s="33">
        <f t="shared" si="254"/>
        <v>-6.4999999999999997E-3</v>
      </c>
      <c r="I206" s="33">
        <f t="shared" si="254"/>
        <v>-5.2600000000000001E-2</v>
      </c>
      <c r="J206" s="33">
        <f t="shared" si="254"/>
        <v>-2.5700000000000001E-2</v>
      </c>
      <c r="K206" s="33">
        <f t="shared" si="254"/>
        <v>-3.6900000000000002E-2</v>
      </c>
      <c r="L206" s="33">
        <f t="shared" si="254"/>
        <v>-1.4800000000000001E-2</v>
      </c>
      <c r="M206" s="33">
        <f t="shared" si="254"/>
        <v>-5.21E-2</v>
      </c>
      <c r="N206" s="33">
        <f t="shared" si="254"/>
        <v>-1.04E-2</v>
      </c>
      <c r="O206" s="33">
        <f t="shared" si="254"/>
        <v>-1.9699999999999999E-2</v>
      </c>
      <c r="P206" s="33">
        <f t="shared" si="254"/>
        <v>-4.0899999999999999E-2</v>
      </c>
      <c r="Q206" s="33">
        <f t="shared" si="254"/>
        <v>3.7100000000000001E-2</v>
      </c>
      <c r="R206" s="33">
        <f t="shared" si="254"/>
        <v>7.3499999999999996E-2</v>
      </c>
      <c r="S206" s="33">
        <f t="shared" si="254"/>
        <v>-8.9999999999999993E-3</v>
      </c>
      <c r="T206" s="33">
        <f t="shared" si="254"/>
        <v>-1.0999999999999999E-2</v>
      </c>
      <c r="U206" s="33">
        <f t="shared" si="254"/>
        <v>8.9899999999999994E-2</v>
      </c>
      <c r="V206" s="33">
        <f t="shared" si="254"/>
        <v>-2.4199999999999999E-2</v>
      </c>
      <c r="W206" s="33">
        <f t="shared" si="254"/>
        <v>-0.36070000000000002</v>
      </c>
      <c r="X206" s="33">
        <f t="shared" si="254"/>
        <v>0</v>
      </c>
      <c r="Y206" s="33">
        <f t="shared" si="254"/>
        <v>-5.2400000000000002E-2</v>
      </c>
      <c r="Z206" s="33">
        <f t="shared" si="254"/>
        <v>2.2000000000000001E-3</v>
      </c>
      <c r="AA206" s="33">
        <f t="shared" si="254"/>
        <v>-1.9E-3</v>
      </c>
      <c r="AB206" s="33">
        <f t="shared" si="254"/>
        <v>-2.07E-2</v>
      </c>
      <c r="AC206" s="33">
        <f t="shared" si="254"/>
        <v>-2.0199999999999999E-2</v>
      </c>
      <c r="AD206" s="33">
        <f t="shared" si="254"/>
        <v>1.4E-2</v>
      </c>
      <c r="AE206" s="33">
        <f t="shared" si="254"/>
        <v>2.5399999999999999E-2</v>
      </c>
      <c r="AF206" s="33">
        <f t="shared" si="254"/>
        <v>-1.52E-2</v>
      </c>
      <c r="AG206" s="33">
        <f t="shared" si="254"/>
        <v>-1.8700000000000001E-2</v>
      </c>
      <c r="AH206" s="33">
        <f t="shared" si="254"/>
        <v>-2.87E-2</v>
      </c>
      <c r="AI206" s="33">
        <f t="shared" si="254"/>
        <v>-4.2000000000000003E-2</v>
      </c>
      <c r="AJ206" s="33">
        <f t="shared" si="254"/>
        <v>7.3200000000000001E-2</v>
      </c>
      <c r="AK206" s="33">
        <f t="shared" si="254"/>
        <v>-3.1600000000000003E-2</v>
      </c>
      <c r="AL206" s="33">
        <f t="shared" si="254"/>
        <v>3.6200000000000003E-2</v>
      </c>
      <c r="AM206" s="33">
        <f t="shared" si="254"/>
        <v>-4.6600000000000003E-2</v>
      </c>
      <c r="AN206" s="33">
        <f t="shared" si="254"/>
        <v>-5.45E-2</v>
      </c>
      <c r="AO206" s="33">
        <f t="shared" si="254"/>
        <v>1.95E-2</v>
      </c>
      <c r="AP206" s="33">
        <f t="shared" si="254"/>
        <v>4.0000000000000001E-3</v>
      </c>
      <c r="AQ206" s="33">
        <f t="shared" si="254"/>
        <v>9.5999999999999992E-3</v>
      </c>
      <c r="AR206" s="33">
        <f t="shared" si="254"/>
        <v>-1.72E-2</v>
      </c>
      <c r="AS206" s="33">
        <f t="shared" si="254"/>
        <v>-1.3599999999999999E-2</v>
      </c>
      <c r="AT206" s="33">
        <f t="shared" si="254"/>
        <v>4.1999999999999997E-3</v>
      </c>
      <c r="AU206" s="33">
        <f t="shared" si="254"/>
        <v>-6.5299999999999997E-2</v>
      </c>
      <c r="AV206" s="33">
        <f t="shared" si="254"/>
        <v>-1.5299999999999999E-2</v>
      </c>
      <c r="AW206" s="33">
        <f t="shared" si="254"/>
        <v>-2E-3</v>
      </c>
      <c r="AX206" s="33">
        <f t="shared" si="254"/>
        <v>7.3499999999999996E-2</v>
      </c>
      <c r="AY206" s="33">
        <f t="shared" si="254"/>
        <v>-1.72E-2</v>
      </c>
      <c r="AZ206" s="100">
        <f t="shared" si="254"/>
        <v>-1.6799999999999999E-2</v>
      </c>
      <c r="BA206" s="33">
        <f t="shared" si="254"/>
        <v>-1.11E-2</v>
      </c>
      <c r="BB206" s="33">
        <f t="shared" si="254"/>
        <v>-1.6199999999999999E-2</v>
      </c>
      <c r="BC206" s="33">
        <f t="shared" si="254"/>
        <v>-5.91E-2</v>
      </c>
      <c r="BD206" s="33">
        <f t="shared" si="254"/>
        <v>-1E-3</v>
      </c>
      <c r="BE206" s="33">
        <f t="shared" si="254"/>
        <v>-4.3099999999999999E-2</v>
      </c>
      <c r="BF206" s="33">
        <f t="shared" si="254"/>
        <v>1.2999999999999999E-3</v>
      </c>
      <c r="BG206" s="33">
        <f t="shared" si="254"/>
        <v>-8.9999999999999993E-3</v>
      </c>
      <c r="BH206" s="33">
        <f t="shared" si="254"/>
        <v>8.3999999999999995E-3</v>
      </c>
      <c r="BI206" s="33">
        <f t="shared" si="254"/>
        <v>-1.38E-2</v>
      </c>
      <c r="BJ206" s="33">
        <f t="shared" si="254"/>
        <v>-2.7000000000000001E-3</v>
      </c>
      <c r="BK206" s="33">
        <f t="shared" si="254"/>
        <v>9.2200000000000004E-2</v>
      </c>
      <c r="BL206" s="33">
        <f t="shared" si="254"/>
        <v>-0.15679999999999999</v>
      </c>
      <c r="BM206" s="33">
        <f t="shared" si="254"/>
        <v>5.4999999999999997E-3</v>
      </c>
      <c r="BN206" s="33">
        <f t="shared" si="254"/>
        <v>-1.8200000000000001E-2</v>
      </c>
      <c r="BO206" s="33">
        <f t="shared" ref="BO206:DZ206" si="255">ROUND((BO101-BO23)/BO23,4)</f>
        <v>-1.44E-2</v>
      </c>
      <c r="BP206" s="33">
        <f t="shared" si="255"/>
        <v>-7.3700000000000002E-2</v>
      </c>
      <c r="BQ206" s="33">
        <f t="shared" si="255"/>
        <v>-5.3E-3</v>
      </c>
      <c r="BR206" s="33">
        <f t="shared" si="255"/>
        <v>-2.7000000000000001E-3</v>
      </c>
      <c r="BS206" s="33">
        <f t="shared" si="255"/>
        <v>1.26E-2</v>
      </c>
      <c r="BT206" s="33">
        <f t="shared" si="255"/>
        <v>-4.8500000000000001E-2</v>
      </c>
      <c r="BU206" s="33">
        <f t="shared" si="255"/>
        <v>-2.8799999999999999E-2</v>
      </c>
      <c r="BV206" s="33">
        <f t="shared" si="255"/>
        <v>-5.9999999999999995E-4</v>
      </c>
      <c r="BW206" s="33">
        <f t="shared" si="255"/>
        <v>8.0999999999999996E-3</v>
      </c>
      <c r="BX206" s="33">
        <f t="shared" si="255"/>
        <v>-1.29E-2</v>
      </c>
      <c r="BY206" s="33">
        <f t="shared" si="255"/>
        <v>-3.85E-2</v>
      </c>
      <c r="BZ206" s="33">
        <f t="shared" si="255"/>
        <v>8.7400000000000005E-2</v>
      </c>
      <c r="CA206" s="33">
        <f t="shared" si="255"/>
        <v>-3.85E-2</v>
      </c>
      <c r="CB206" s="33">
        <f t="shared" si="255"/>
        <v>-2.23E-2</v>
      </c>
      <c r="CC206" s="33">
        <f t="shared" si="255"/>
        <v>-5.1999999999999998E-3</v>
      </c>
      <c r="CD206" s="33">
        <f t="shared" si="255"/>
        <v>-0.29730000000000001</v>
      </c>
      <c r="CE206" s="33">
        <f t="shared" si="255"/>
        <v>3.0599999999999999E-2</v>
      </c>
      <c r="CF206" s="33">
        <f t="shared" si="255"/>
        <v>-5.5199999999999999E-2</v>
      </c>
      <c r="CG206" s="33">
        <f t="shared" si="255"/>
        <v>-1.0800000000000001E-2</v>
      </c>
      <c r="CH206" s="33">
        <f t="shared" si="255"/>
        <v>-4.36E-2</v>
      </c>
      <c r="CI206" s="33">
        <f t="shared" si="255"/>
        <v>-1.9599999999999999E-2</v>
      </c>
      <c r="CJ206" s="33">
        <f t="shared" si="255"/>
        <v>-0.03</v>
      </c>
      <c r="CK206" s="33">
        <f t="shared" si="255"/>
        <v>-0.13450000000000001</v>
      </c>
      <c r="CL206" s="33">
        <f t="shared" si="255"/>
        <v>-2.92E-2</v>
      </c>
      <c r="CM206" s="33">
        <f t="shared" si="255"/>
        <v>-6.6100000000000006E-2</v>
      </c>
      <c r="CN206" s="33">
        <f t="shared" si="255"/>
        <v>-1.17E-2</v>
      </c>
      <c r="CO206" s="33">
        <f t="shared" si="255"/>
        <v>-1.47E-2</v>
      </c>
      <c r="CP206" s="33">
        <f t="shared" si="255"/>
        <v>-3.9600000000000003E-2</v>
      </c>
      <c r="CQ206" s="33">
        <f t="shared" si="255"/>
        <v>-2.9100000000000001E-2</v>
      </c>
      <c r="CR206" s="33">
        <f t="shared" si="255"/>
        <v>-4.9500000000000002E-2</v>
      </c>
      <c r="CS206" s="33">
        <f t="shared" si="255"/>
        <v>-6.0100000000000001E-2</v>
      </c>
      <c r="CT206" s="33">
        <f t="shared" si="255"/>
        <v>0.1026</v>
      </c>
      <c r="CU206" s="33">
        <f t="shared" si="255"/>
        <v>0.16209999999999999</v>
      </c>
      <c r="CV206" s="33">
        <f t="shared" si="255"/>
        <v>0</v>
      </c>
      <c r="CW206" s="33">
        <f t="shared" si="255"/>
        <v>-2.3999999999999998E-3</v>
      </c>
      <c r="CX206" s="33">
        <f t="shared" si="255"/>
        <v>-1.6400000000000001E-2</v>
      </c>
      <c r="CY206" s="33">
        <f t="shared" si="255"/>
        <v>0</v>
      </c>
      <c r="CZ206" s="33">
        <f t="shared" si="255"/>
        <v>-3.2099999999999997E-2</v>
      </c>
      <c r="DA206" s="33">
        <f t="shared" si="255"/>
        <v>-7.9000000000000008E-3</v>
      </c>
      <c r="DB206" s="33">
        <f t="shared" si="255"/>
        <v>-1.2999999999999999E-2</v>
      </c>
      <c r="DC206" s="33">
        <f t="shared" si="255"/>
        <v>5.4999999999999997E-3</v>
      </c>
      <c r="DD206" s="33">
        <f t="shared" si="255"/>
        <v>8.2799999999999999E-2</v>
      </c>
      <c r="DE206" s="33">
        <f t="shared" si="255"/>
        <v>-6.4100000000000004E-2</v>
      </c>
      <c r="DF206" s="33">
        <f t="shared" si="255"/>
        <v>-1.04E-2</v>
      </c>
      <c r="DG206" s="33">
        <f t="shared" si="255"/>
        <v>-1.5800000000000002E-2</v>
      </c>
      <c r="DH206" s="33">
        <f t="shared" si="255"/>
        <v>-3.15E-2</v>
      </c>
      <c r="DI206" s="33">
        <f t="shared" si="255"/>
        <v>-2.35E-2</v>
      </c>
      <c r="DJ206" s="33">
        <f t="shared" si="255"/>
        <v>-1.5900000000000001E-2</v>
      </c>
      <c r="DK206" s="33">
        <f t="shared" si="255"/>
        <v>-8.6999999999999994E-3</v>
      </c>
      <c r="DL206" s="33">
        <f t="shared" si="255"/>
        <v>-1.9E-3</v>
      </c>
      <c r="DM206" s="33">
        <f t="shared" si="255"/>
        <v>-7.7000000000000002E-3</v>
      </c>
      <c r="DN206" s="33">
        <f t="shared" si="255"/>
        <v>-8.8999999999999999E-3</v>
      </c>
      <c r="DO206" s="33">
        <f t="shared" si="255"/>
        <v>7.6E-3</v>
      </c>
      <c r="DP206" s="33">
        <f t="shared" si="255"/>
        <v>-3.5000000000000001E-3</v>
      </c>
      <c r="DQ206" s="33">
        <f t="shared" si="255"/>
        <v>3.3000000000000002E-2</v>
      </c>
      <c r="DR206" s="33">
        <f t="shared" si="255"/>
        <v>-2.1100000000000001E-2</v>
      </c>
      <c r="DS206" s="33">
        <f t="shared" si="255"/>
        <v>-5.5399999999999998E-2</v>
      </c>
      <c r="DT206" s="33">
        <f t="shared" si="255"/>
        <v>-1.77E-2</v>
      </c>
      <c r="DU206" s="33">
        <f t="shared" si="255"/>
        <v>-0.01</v>
      </c>
      <c r="DV206" s="33">
        <f t="shared" si="255"/>
        <v>-1.54E-2</v>
      </c>
      <c r="DW206" s="33">
        <f t="shared" si="255"/>
        <v>-2.0199999999999999E-2</v>
      </c>
      <c r="DX206" s="33">
        <f t="shared" si="255"/>
        <v>-1.1999999999999999E-3</v>
      </c>
      <c r="DY206" s="33">
        <f t="shared" si="255"/>
        <v>-2.7799999999999998E-2</v>
      </c>
      <c r="DZ206" s="33">
        <f t="shared" si="255"/>
        <v>-4.3299999999999998E-2</v>
      </c>
      <c r="EA206" s="33">
        <f t="shared" ref="EA206:FX206" si="256">ROUND((EA101-EA23)/EA23,4)</f>
        <v>-4.5499999999999999E-2</v>
      </c>
      <c r="EB206" s="33">
        <f t="shared" si="256"/>
        <v>-3.0700000000000002E-2</v>
      </c>
      <c r="EC206" s="33">
        <f t="shared" si="256"/>
        <v>-2.6800000000000001E-2</v>
      </c>
      <c r="ED206" s="33">
        <f t="shared" si="256"/>
        <v>-1.09E-2</v>
      </c>
      <c r="EE206" s="33">
        <f t="shared" si="256"/>
        <v>2.5999999999999999E-3</v>
      </c>
      <c r="EF206" s="33">
        <f t="shared" si="256"/>
        <v>-2.8500000000000001E-2</v>
      </c>
      <c r="EG206" s="33">
        <f t="shared" si="256"/>
        <v>1.6000000000000001E-3</v>
      </c>
      <c r="EH206" s="33">
        <f t="shared" si="256"/>
        <v>-0.01</v>
      </c>
      <c r="EI206" s="33">
        <f t="shared" si="256"/>
        <v>-2.2700000000000001E-2</v>
      </c>
      <c r="EJ206" s="33">
        <f t="shared" si="256"/>
        <v>-5.5999999999999999E-3</v>
      </c>
      <c r="EK206" s="33">
        <f t="shared" si="256"/>
        <v>-2.3300000000000001E-2</v>
      </c>
      <c r="EL206" s="33">
        <f t="shared" si="256"/>
        <v>-1.0699999999999999E-2</v>
      </c>
      <c r="EM206" s="33">
        <f t="shared" si="256"/>
        <v>-2.8500000000000001E-2</v>
      </c>
      <c r="EN206" s="33">
        <f t="shared" si="256"/>
        <v>-3.5000000000000003E-2</v>
      </c>
      <c r="EO206" s="33">
        <f t="shared" si="256"/>
        <v>-0.04</v>
      </c>
      <c r="EP206" s="33">
        <f t="shared" si="256"/>
        <v>-2.8999999999999998E-3</v>
      </c>
      <c r="EQ206" s="33">
        <f t="shared" si="256"/>
        <v>-1.2699999999999999E-2</v>
      </c>
      <c r="ER206" s="33">
        <f t="shared" si="256"/>
        <v>-1.12E-2</v>
      </c>
      <c r="ES206" s="33">
        <f t="shared" si="256"/>
        <v>-5.9900000000000002E-2</v>
      </c>
      <c r="ET206" s="33">
        <f t="shared" si="256"/>
        <v>-1.4800000000000001E-2</v>
      </c>
      <c r="EU206" s="33">
        <f t="shared" si="256"/>
        <v>1.9E-3</v>
      </c>
      <c r="EV206" s="33">
        <f t="shared" si="256"/>
        <v>2.2200000000000001E-2</v>
      </c>
      <c r="EW206" s="33">
        <f t="shared" si="256"/>
        <v>-2.1999999999999999E-2</v>
      </c>
      <c r="EX206" s="33">
        <f t="shared" si="256"/>
        <v>0</v>
      </c>
      <c r="EY206" s="33">
        <f t="shared" si="256"/>
        <v>-0.16189999999999999</v>
      </c>
      <c r="EZ206" s="33">
        <f t="shared" si="256"/>
        <v>-7.6E-3</v>
      </c>
      <c r="FA206" s="33">
        <f t="shared" si="256"/>
        <v>-9.1999999999999998E-3</v>
      </c>
      <c r="FB206" s="33">
        <f t="shared" si="256"/>
        <v>-4.1799999999999997E-2</v>
      </c>
      <c r="FC206" s="33">
        <f t="shared" si="256"/>
        <v>-6.9900000000000004E-2</v>
      </c>
      <c r="FD206" s="33">
        <f t="shared" si="256"/>
        <v>-8.0999999999999996E-3</v>
      </c>
      <c r="FE206" s="33">
        <f t="shared" si="256"/>
        <v>-4.41E-2</v>
      </c>
      <c r="FF206" s="33">
        <f t="shared" si="256"/>
        <v>-2.4899999999999999E-2</v>
      </c>
      <c r="FG206" s="33">
        <f t="shared" si="256"/>
        <v>-1.72E-2</v>
      </c>
      <c r="FH206" s="33">
        <f t="shared" si="256"/>
        <v>0</v>
      </c>
      <c r="FI206" s="33">
        <f t="shared" si="256"/>
        <v>-2.2599999999999999E-2</v>
      </c>
      <c r="FJ206" s="33">
        <f t="shared" si="256"/>
        <v>-2E-3</v>
      </c>
      <c r="FK206" s="33">
        <f t="shared" si="256"/>
        <v>-1.21E-2</v>
      </c>
      <c r="FL206" s="33">
        <f t="shared" si="256"/>
        <v>3.3500000000000002E-2</v>
      </c>
      <c r="FM206" s="33">
        <f t="shared" si="256"/>
        <v>2.2499999999999999E-2</v>
      </c>
      <c r="FN206" s="33">
        <f t="shared" si="256"/>
        <v>1.6400000000000001E-2</v>
      </c>
      <c r="FO206" s="33">
        <f t="shared" si="256"/>
        <v>1.8499999999999999E-2</v>
      </c>
      <c r="FP206" s="33">
        <f t="shared" si="256"/>
        <v>6.3E-3</v>
      </c>
      <c r="FQ206" s="33">
        <f t="shared" si="256"/>
        <v>-3.7000000000000002E-3</v>
      </c>
      <c r="FR206" s="33">
        <f t="shared" si="256"/>
        <v>-7.6E-3</v>
      </c>
      <c r="FS206" s="33">
        <f t="shared" si="256"/>
        <v>-6.2799999999999995E-2</v>
      </c>
      <c r="FT206" s="33">
        <f t="shared" si="256"/>
        <v>-5.62E-2</v>
      </c>
      <c r="FU206" s="33">
        <f t="shared" si="256"/>
        <v>-2.1600000000000001E-2</v>
      </c>
      <c r="FV206" s="33">
        <f t="shared" si="256"/>
        <v>-4.0000000000000001E-3</v>
      </c>
      <c r="FW206" s="33">
        <f t="shared" si="256"/>
        <v>-4.7699999999999999E-2</v>
      </c>
      <c r="FX206" s="33">
        <f t="shared" si="256"/>
        <v>0.13039999999999999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35">
      <c r="A207" s="7"/>
      <c r="B207" s="7" t="s">
        <v>742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6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49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35">
      <c r="A208" s="6" t="s">
        <v>743</v>
      </c>
      <c r="B208" s="7" t="s">
        <v>744</v>
      </c>
      <c r="C208" s="7">
        <f t="shared" ref="C208:BN208" si="257">ROUND((C204)*(1+C205+C206),2)</f>
        <v>76400073.810000002</v>
      </c>
      <c r="D208" s="7">
        <f t="shared" si="257"/>
        <v>443460889.31999999</v>
      </c>
      <c r="E208" s="7">
        <f t="shared" si="257"/>
        <v>70967943.150000006</v>
      </c>
      <c r="F208" s="7">
        <f t="shared" si="257"/>
        <v>267175420.97</v>
      </c>
      <c r="G208" s="7">
        <f t="shared" si="257"/>
        <v>19762099.489999998</v>
      </c>
      <c r="H208" s="7">
        <f t="shared" si="257"/>
        <v>13011082.42</v>
      </c>
      <c r="I208" s="7">
        <f t="shared" si="257"/>
        <v>98483220.700000003</v>
      </c>
      <c r="J208" s="7">
        <f t="shared" si="257"/>
        <v>23610103.77</v>
      </c>
      <c r="K208" s="7">
        <f t="shared" si="257"/>
        <v>4060388.28</v>
      </c>
      <c r="L208" s="7">
        <f t="shared" si="257"/>
        <v>26339210.149999999</v>
      </c>
      <c r="M208" s="7">
        <f t="shared" si="257"/>
        <v>13467390.16</v>
      </c>
      <c r="N208" s="7">
        <f t="shared" si="257"/>
        <v>585728487.58000004</v>
      </c>
      <c r="O208" s="7">
        <f t="shared" si="257"/>
        <v>144279233.44</v>
      </c>
      <c r="P208" s="7">
        <f t="shared" si="257"/>
        <v>5001846.4800000004</v>
      </c>
      <c r="Q208" s="7">
        <f t="shared" si="257"/>
        <v>482769950.05000001</v>
      </c>
      <c r="R208" s="7">
        <f t="shared" si="257"/>
        <v>71478690.299999997</v>
      </c>
      <c r="S208" s="7">
        <f t="shared" si="257"/>
        <v>18766471.579999998</v>
      </c>
      <c r="T208" s="7">
        <f t="shared" si="257"/>
        <v>3149965.37</v>
      </c>
      <c r="U208" s="7">
        <f t="shared" si="257"/>
        <v>1326593.46</v>
      </c>
      <c r="V208" s="7">
        <f t="shared" si="257"/>
        <v>4041234.87</v>
      </c>
      <c r="W208" s="7">
        <f t="shared" si="257"/>
        <v>2373632.9700000002</v>
      </c>
      <c r="X208" s="7">
        <f t="shared" si="257"/>
        <v>1114970.26</v>
      </c>
      <c r="Y208" s="7">
        <f t="shared" si="257"/>
        <v>10554610.439999999</v>
      </c>
      <c r="Z208" s="7">
        <f t="shared" si="257"/>
        <v>3722253.14</v>
      </c>
      <c r="AA208" s="7">
        <f t="shared" si="257"/>
        <v>343737064.95999998</v>
      </c>
      <c r="AB208" s="7">
        <f t="shared" si="257"/>
        <v>307939344.08999997</v>
      </c>
      <c r="AC208" s="7">
        <f t="shared" si="257"/>
        <v>10699391.779999999</v>
      </c>
      <c r="AD208" s="7">
        <f t="shared" si="257"/>
        <v>15840719.939999999</v>
      </c>
      <c r="AE208" s="7">
        <f t="shared" si="257"/>
        <v>2061119.99</v>
      </c>
      <c r="AF208" s="7">
        <f t="shared" si="257"/>
        <v>3247177.5</v>
      </c>
      <c r="AG208" s="7">
        <f t="shared" si="257"/>
        <v>7678084.9000000004</v>
      </c>
      <c r="AH208" s="7">
        <f t="shared" si="257"/>
        <v>11148372.279999999</v>
      </c>
      <c r="AI208" s="7">
        <f t="shared" si="257"/>
        <v>5008125.68</v>
      </c>
      <c r="AJ208" s="7">
        <f t="shared" si="257"/>
        <v>3522998.75</v>
      </c>
      <c r="AK208" s="7">
        <f t="shared" si="257"/>
        <v>3317724.06</v>
      </c>
      <c r="AL208" s="7">
        <f t="shared" si="257"/>
        <v>4482781.13</v>
      </c>
      <c r="AM208" s="7">
        <f t="shared" si="257"/>
        <v>5022251.6500000004</v>
      </c>
      <c r="AN208" s="7">
        <f t="shared" si="257"/>
        <v>4583868.53</v>
      </c>
      <c r="AO208" s="7">
        <f t="shared" si="257"/>
        <v>50365987.939999998</v>
      </c>
      <c r="AP208" s="7">
        <f t="shared" si="257"/>
        <v>999355203.38</v>
      </c>
      <c r="AQ208" s="7">
        <f t="shared" si="257"/>
        <v>4197772.25</v>
      </c>
      <c r="AR208" s="7">
        <f t="shared" si="257"/>
        <v>688034915.26999998</v>
      </c>
      <c r="AS208" s="7">
        <f t="shared" si="257"/>
        <v>78755706.959999993</v>
      </c>
      <c r="AT208" s="7">
        <f t="shared" si="257"/>
        <v>26275792.390000001</v>
      </c>
      <c r="AU208" s="7">
        <f t="shared" si="257"/>
        <v>4354451.4000000004</v>
      </c>
      <c r="AV208" s="7">
        <f t="shared" si="257"/>
        <v>4839294.63</v>
      </c>
      <c r="AW208" s="7">
        <f t="shared" si="257"/>
        <v>4296114.8</v>
      </c>
      <c r="AX208" s="7">
        <f t="shared" si="257"/>
        <v>1748436.21</v>
      </c>
      <c r="AY208" s="7">
        <f t="shared" si="257"/>
        <v>5776187.9100000001</v>
      </c>
      <c r="AZ208" s="7">
        <f t="shared" si="257"/>
        <v>142073372.47999999</v>
      </c>
      <c r="BA208" s="7">
        <f t="shared" si="257"/>
        <v>98966582.469999999</v>
      </c>
      <c r="BB208" s="7">
        <f t="shared" si="257"/>
        <v>83459352.719999999</v>
      </c>
      <c r="BC208" s="7">
        <f t="shared" si="257"/>
        <v>280962194.75999999</v>
      </c>
      <c r="BD208" s="7">
        <f t="shared" si="257"/>
        <v>38990387.539999999</v>
      </c>
      <c r="BE208" s="7">
        <f t="shared" si="257"/>
        <v>14456990.140000001</v>
      </c>
      <c r="BF208" s="7">
        <f t="shared" si="257"/>
        <v>275719097.81</v>
      </c>
      <c r="BG208" s="7">
        <f t="shared" si="257"/>
        <v>11334133.15</v>
      </c>
      <c r="BH208" s="7">
        <f t="shared" si="257"/>
        <v>7489557.04</v>
      </c>
      <c r="BI208" s="7">
        <f t="shared" si="257"/>
        <v>4388882.32</v>
      </c>
      <c r="BJ208" s="7">
        <f t="shared" si="257"/>
        <v>67910377.450000003</v>
      </c>
      <c r="BK208" s="7">
        <f t="shared" si="257"/>
        <v>359966129.12</v>
      </c>
      <c r="BL208" s="7">
        <f t="shared" si="257"/>
        <v>2193861.13</v>
      </c>
      <c r="BM208" s="7">
        <f t="shared" si="257"/>
        <v>5358043.1399999997</v>
      </c>
      <c r="BN208" s="7">
        <f t="shared" si="257"/>
        <v>35080254.310000002</v>
      </c>
      <c r="BO208" s="7">
        <f t="shared" ref="BO208:DZ208" si="258">ROUND((BO204)*(1+BO205+BO206),2)</f>
        <v>14428650.619999999</v>
      </c>
      <c r="BP208" s="7">
        <f t="shared" si="258"/>
        <v>3223424.34</v>
      </c>
      <c r="BQ208" s="7">
        <f t="shared" si="258"/>
        <v>70863734.019999996</v>
      </c>
      <c r="BR208" s="7">
        <f t="shared" si="258"/>
        <v>49025825.380000003</v>
      </c>
      <c r="BS208" s="7">
        <f t="shared" si="258"/>
        <v>14321305.99</v>
      </c>
      <c r="BT208" s="7">
        <f t="shared" si="258"/>
        <v>5442358.9100000001</v>
      </c>
      <c r="BU208" s="7">
        <f t="shared" si="258"/>
        <v>5650698.3399999999</v>
      </c>
      <c r="BV208" s="7">
        <f t="shared" si="258"/>
        <v>14274122.24</v>
      </c>
      <c r="BW208" s="7">
        <f t="shared" si="258"/>
        <v>22769477.91</v>
      </c>
      <c r="BX208" s="7">
        <f t="shared" si="258"/>
        <v>1683763.16</v>
      </c>
      <c r="BY208" s="7">
        <f t="shared" si="258"/>
        <v>5603844.8200000003</v>
      </c>
      <c r="BZ208" s="7">
        <f t="shared" si="258"/>
        <v>3883266.71</v>
      </c>
      <c r="CA208" s="7">
        <f t="shared" si="258"/>
        <v>2975752.87</v>
      </c>
      <c r="CB208" s="7">
        <f t="shared" si="258"/>
        <v>828931238.38</v>
      </c>
      <c r="CC208" s="7">
        <f t="shared" si="258"/>
        <v>3436218.75</v>
      </c>
      <c r="CD208" s="7">
        <f t="shared" si="258"/>
        <v>2446048.4700000002</v>
      </c>
      <c r="CE208" s="7">
        <f t="shared" si="258"/>
        <v>3046513.21</v>
      </c>
      <c r="CF208" s="7">
        <f t="shared" si="258"/>
        <v>2329543.2000000002</v>
      </c>
      <c r="CG208" s="7">
        <f t="shared" si="258"/>
        <v>3558490.71</v>
      </c>
      <c r="CH208" s="7">
        <f t="shared" si="258"/>
        <v>2168399.17</v>
      </c>
      <c r="CI208" s="7">
        <f t="shared" si="258"/>
        <v>8172510.7599999998</v>
      </c>
      <c r="CJ208" s="7">
        <f t="shared" si="258"/>
        <v>10914818.060000001</v>
      </c>
      <c r="CK208" s="7">
        <f t="shared" si="258"/>
        <v>55781798.590000004</v>
      </c>
      <c r="CL208" s="7">
        <f t="shared" si="258"/>
        <v>15101967.529999999</v>
      </c>
      <c r="CM208" s="7">
        <f t="shared" si="258"/>
        <v>8896514.4499999993</v>
      </c>
      <c r="CN208" s="7">
        <f t="shared" si="258"/>
        <v>348503061.88</v>
      </c>
      <c r="CO208" s="7">
        <f t="shared" si="258"/>
        <v>157040151.33000001</v>
      </c>
      <c r="CP208" s="7">
        <f t="shared" si="258"/>
        <v>11764422.82</v>
      </c>
      <c r="CQ208" s="7">
        <f t="shared" si="258"/>
        <v>9970611.1300000008</v>
      </c>
      <c r="CR208" s="7">
        <f t="shared" si="258"/>
        <v>3768228.81</v>
      </c>
      <c r="CS208" s="7">
        <f t="shared" si="258"/>
        <v>4355231.42</v>
      </c>
      <c r="CT208" s="7">
        <f t="shared" si="258"/>
        <v>2465093.33</v>
      </c>
      <c r="CU208" s="7">
        <f t="shared" si="258"/>
        <v>5186718.4400000004</v>
      </c>
      <c r="CV208" s="7">
        <f t="shared" si="258"/>
        <v>1047781.03</v>
      </c>
      <c r="CW208" s="7">
        <f t="shared" si="258"/>
        <v>3666104.68</v>
      </c>
      <c r="CX208" s="7">
        <f t="shared" si="258"/>
        <v>5827421.5199999996</v>
      </c>
      <c r="CY208" s="7">
        <f t="shared" si="258"/>
        <v>1134725.27</v>
      </c>
      <c r="CZ208" s="7">
        <f t="shared" si="258"/>
        <v>20706347.620000001</v>
      </c>
      <c r="DA208" s="7">
        <f t="shared" si="258"/>
        <v>3524811.58</v>
      </c>
      <c r="DB208" s="7">
        <f t="shared" si="258"/>
        <v>4650189.97</v>
      </c>
      <c r="DC208" s="7">
        <f t="shared" si="258"/>
        <v>3368634.3</v>
      </c>
      <c r="DD208" s="7">
        <f t="shared" si="258"/>
        <v>3439674.01</v>
      </c>
      <c r="DE208" s="7">
        <f t="shared" si="258"/>
        <v>4366676.09</v>
      </c>
      <c r="DF208" s="7">
        <f t="shared" si="258"/>
        <v>229177401.47999999</v>
      </c>
      <c r="DG208" s="7">
        <f t="shared" si="258"/>
        <v>2122685.7599999998</v>
      </c>
      <c r="DH208" s="7">
        <f t="shared" si="258"/>
        <v>20357746.760000002</v>
      </c>
      <c r="DI208" s="7">
        <f t="shared" si="258"/>
        <v>27162884.870000001</v>
      </c>
      <c r="DJ208" s="7">
        <f t="shared" si="258"/>
        <v>7720106.7300000004</v>
      </c>
      <c r="DK208" s="7">
        <f t="shared" si="258"/>
        <v>6074853.4500000002</v>
      </c>
      <c r="DL208" s="7">
        <f t="shared" si="258"/>
        <v>64977466.979999997</v>
      </c>
      <c r="DM208" s="7">
        <f t="shared" si="258"/>
        <v>4203514.03</v>
      </c>
      <c r="DN208" s="7">
        <f t="shared" si="258"/>
        <v>15451047.93</v>
      </c>
      <c r="DO208" s="7">
        <f t="shared" si="258"/>
        <v>37282953.399999999</v>
      </c>
      <c r="DP208" s="7">
        <f t="shared" si="258"/>
        <v>3736792.55</v>
      </c>
      <c r="DQ208" s="7">
        <f t="shared" si="258"/>
        <v>10035555.18</v>
      </c>
      <c r="DR208" s="7">
        <f t="shared" si="258"/>
        <v>15954808.390000001</v>
      </c>
      <c r="DS208" s="7">
        <f t="shared" si="258"/>
        <v>8075742.3300000001</v>
      </c>
      <c r="DT208" s="7">
        <f t="shared" si="258"/>
        <v>3527002.39</v>
      </c>
      <c r="DU208" s="7">
        <f t="shared" si="258"/>
        <v>5017975.8099999996</v>
      </c>
      <c r="DV208" s="7">
        <f t="shared" si="258"/>
        <v>3713187</v>
      </c>
      <c r="DW208" s="7">
        <f t="shared" si="258"/>
        <v>4552045.01</v>
      </c>
      <c r="DX208" s="7">
        <f t="shared" si="258"/>
        <v>3603499.87</v>
      </c>
      <c r="DY208" s="7">
        <f t="shared" si="258"/>
        <v>4881660.79</v>
      </c>
      <c r="DZ208" s="7">
        <f t="shared" si="258"/>
        <v>8858859.5099999998</v>
      </c>
      <c r="EA208" s="7">
        <f t="shared" ref="EA208:FX208" si="259">ROUND((EA204)*(1+EA205+EA206),2)</f>
        <v>6765420.9100000001</v>
      </c>
      <c r="EB208" s="7">
        <f t="shared" si="259"/>
        <v>6891715.3600000003</v>
      </c>
      <c r="EC208" s="7">
        <f t="shared" si="259"/>
        <v>4144272.43</v>
      </c>
      <c r="ED208" s="7">
        <f t="shared" si="259"/>
        <v>22929219.100000001</v>
      </c>
      <c r="EE208" s="7">
        <f t="shared" si="259"/>
        <v>3537694.2</v>
      </c>
      <c r="EF208" s="7">
        <f t="shared" si="259"/>
        <v>16252907.779999999</v>
      </c>
      <c r="EG208" s="7">
        <f t="shared" si="259"/>
        <v>3981757.8</v>
      </c>
      <c r="EH208" s="7">
        <f t="shared" si="259"/>
        <v>3927191.45</v>
      </c>
      <c r="EI208" s="7">
        <f t="shared" si="259"/>
        <v>164473807.33000001</v>
      </c>
      <c r="EJ208" s="7">
        <f t="shared" si="259"/>
        <v>110606199.79000001</v>
      </c>
      <c r="EK208" s="7">
        <f t="shared" si="259"/>
        <v>7886875.7800000003</v>
      </c>
      <c r="EL208" s="7">
        <f t="shared" si="259"/>
        <v>5614531.7699999996</v>
      </c>
      <c r="EM208" s="7">
        <f t="shared" si="259"/>
        <v>5179990.08</v>
      </c>
      <c r="EN208" s="7">
        <f t="shared" si="259"/>
        <v>11303568.58</v>
      </c>
      <c r="EO208" s="7">
        <f t="shared" si="259"/>
        <v>4509426.45</v>
      </c>
      <c r="EP208" s="7">
        <f t="shared" si="259"/>
        <v>5792790.5899999999</v>
      </c>
      <c r="EQ208" s="7">
        <f t="shared" si="259"/>
        <v>30093508.489999998</v>
      </c>
      <c r="ER208" s="7">
        <f t="shared" si="259"/>
        <v>4853661.1900000004</v>
      </c>
      <c r="ES208" s="7">
        <f t="shared" si="259"/>
        <v>3145483.25</v>
      </c>
      <c r="ET208" s="7">
        <f t="shared" si="259"/>
        <v>3987510.75</v>
      </c>
      <c r="EU208" s="7">
        <f t="shared" si="259"/>
        <v>7551564.8099999996</v>
      </c>
      <c r="EV208" s="7">
        <f t="shared" si="259"/>
        <v>1867616.72</v>
      </c>
      <c r="EW208" s="7">
        <f t="shared" si="259"/>
        <v>12859402.65</v>
      </c>
      <c r="EX208" s="7">
        <f t="shared" si="259"/>
        <v>3535516.71</v>
      </c>
      <c r="EY208" s="7">
        <f t="shared" si="259"/>
        <v>7416545.8399999999</v>
      </c>
      <c r="EZ208" s="7">
        <f t="shared" si="259"/>
        <v>2675045.7400000002</v>
      </c>
      <c r="FA208" s="7">
        <f t="shared" si="259"/>
        <v>41252612.659999996</v>
      </c>
      <c r="FB208" s="7">
        <f t="shared" si="259"/>
        <v>4514586.1100000003</v>
      </c>
      <c r="FC208" s="7">
        <f t="shared" si="259"/>
        <v>21593536.030000001</v>
      </c>
      <c r="FD208" s="7">
        <f t="shared" si="259"/>
        <v>5450779.4800000004</v>
      </c>
      <c r="FE208" s="7">
        <f t="shared" si="259"/>
        <v>1874152.53</v>
      </c>
      <c r="FF208" s="7">
        <f t="shared" si="259"/>
        <v>3554876.24</v>
      </c>
      <c r="FG208" s="7">
        <f t="shared" si="259"/>
        <v>2667919.0699999998</v>
      </c>
      <c r="FH208" s="7">
        <f t="shared" si="259"/>
        <v>1610825.93</v>
      </c>
      <c r="FI208" s="7">
        <f t="shared" si="259"/>
        <v>19674380.25</v>
      </c>
      <c r="FJ208" s="7">
        <f t="shared" si="259"/>
        <v>21895798.02</v>
      </c>
      <c r="FK208" s="7">
        <f t="shared" si="259"/>
        <v>28395650.140000001</v>
      </c>
      <c r="FL208" s="7">
        <f t="shared" si="259"/>
        <v>91001941.469999999</v>
      </c>
      <c r="FM208" s="7">
        <f t="shared" si="259"/>
        <v>42105335.490000002</v>
      </c>
      <c r="FN208" s="7">
        <f t="shared" si="259"/>
        <v>256125657.97</v>
      </c>
      <c r="FO208" s="7">
        <f t="shared" si="259"/>
        <v>12990002.289999999</v>
      </c>
      <c r="FP208" s="7">
        <f t="shared" si="259"/>
        <v>26286281.100000001</v>
      </c>
      <c r="FQ208" s="7">
        <f t="shared" si="259"/>
        <v>11432542.1</v>
      </c>
      <c r="FR208" s="7">
        <f t="shared" si="259"/>
        <v>3276333.95</v>
      </c>
      <c r="FS208" s="7">
        <f t="shared" si="259"/>
        <v>3259898.82</v>
      </c>
      <c r="FT208" s="7">
        <f t="shared" si="259"/>
        <v>1381225.16</v>
      </c>
      <c r="FU208" s="7">
        <f t="shared" si="259"/>
        <v>10329055</v>
      </c>
      <c r="FV208" s="7">
        <f t="shared" si="259"/>
        <v>8592326.7200000007</v>
      </c>
      <c r="FW208" s="7">
        <f t="shared" si="259"/>
        <v>3168643.68</v>
      </c>
      <c r="FX208" s="7">
        <f t="shared" si="259"/>
        <v>1590019.03</v>
      </c>
      <c r="FY208" s="33"/>
      <c r="FZ208" s="7">
        <f>SUM(C208:FX208)</f>
        <v>9741695432.9500065</v>
      </c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35">
      <c r="A209" s="7"/>
      <c r="B209" s="7" t="s">
        <v>745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49"/>
      <c r="GC209" s="49"/>
      <c r="GD209" s="49"/>
      <c r="GE209" s="49"/>
      <c r="GF209" s="49"/>
      <c r="GG209" s="7"/>
      <c r="GH209" s="7"/>
      <c r="GI209" s="7"/>
      <c r="GJ209" s="7"/>
      <c r="GK209" s="7"/>
      <c r="GL209" s="7"/>
      <c r="GM209" s="7"/>
    </row>
    <row r="210" spans="1:195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35">
      <c r="A211" s="7"/>
      <c r="B211" s="44" t="s">
        <v>746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35">
      <c r="A212" s="6" t="s">
        <v>747</v>
      </c>
      <c r="B212" s="7" t="s">
        <v>748</v>
      </c>
      <c r="C212" s="7">
        <f t="shared" ref="C212:BN212" si="260">ROUND(C39,2)</f>
        <v>10753.67</v>
      </c>
      <c r="D212" s="7">
        <f t="shared" si="260"/>
        <v>10753.67</v>
      </c>
      <c r="E212" s="7">
        <f t="shared" si="260"/>
        <v>10753.67</v>
      </c>
      <c r="F212" s="7">
        <f t="shared" si="260"/>
        <v>10753.67</v>
      </c>
      <c r="G212" s="7">
        <f t="shared" si="260"/>
        <v>10753.67</v>
      </c>
      <c r="H212" s="7">
        <f t="shared" si="260"/>
        <v>10753.67</v>
      </c>
      <c r="I212" s="7">
        <f t="shared" si="260"/>
        <v>10753.67</v>
      </c>
      <c r="J212" s="7">
        <f t="shared" si="260"/>
        <v>10753.67</v>
      </c>
      <c r="K212" s="7">
        <f t="shared" si="260"/>
        <v>10753.67</v>
      </c>
      <c r="L212" s="7">
        <f t="shared" si="260"/>
        <v>10753.67</v>
      </c>
      <c r="M212" s="7">
        <f t="shared" si="260"/>
        <v>10753.67</v>
      </c>
      <c r="N212" s="7">
        <f t="shared" si="260"/>
        <v>10753.67</v>
      </c>
      <c r="O212" s="7">
        <f t="shared" si="260"/>
        <v>10753.67</v>
      </c>
      <c r="P212" s="7">
        <f t="shared" si="260"/>
        <v>10753.67</v>
      </c>
      <c r="Q212" s="7">
        <f t="shared" si="260"/>
        <v>10753.67</v>
      </c>
      <c r="R212" s="7">
        <f t="shared" si="260"/>
        <v>10753.67</v>
      </c>
      <c r="S212" s="7">
        <f t="shared" si="260"/>
        <v>10753.67</v>
      </c>
      <c r="T212" s="7">
        <f t="shared" si="260"/>
        <v>10753.67</v>
      </c>
      <c r="U212" s="7">
        <f t="shared" si="260"/>
        <v>10753.67</v>
      </c>
      <c r="V212" s="7">
        <f t="shared" si="260"/>
        <v>10753.67</v>
      </c>
      <c r="W212" s="7">
        <f t="shared" si="260"/>
        <v>10753.67</v>
      </c>
      <c r="X212" s="7">
        <f t="shared" si="260"/>
        <v>10753.67</v>
      </c>
      <c r="Y212" s="7">
        <f t="shared" si="260"/>
        <v>10753.67</v>
      </c>
      <c r="Z212" s="7">
        <f t="shared" si="260"/>
        <v>10753.67</v>
      </c>
      <c r="AA212" s="7">
        <f t="shared" si="260"/>
        <v>10753.67</v>
      </c>
      <c r="AB212" s="7">
        <f t="shared" si="260"/>
        <v>10753.67</v>
      </c>
      <c r="AC212" s="7">
        <f t="shared" si="260"/>
        <v>10753.67</v>
      </c>
      <c r="AD212" s="7">
        <f t="shared" si="260"/>
        <v>10753.67</v>
      </c>
      <c r="AE212" s="7">
        <f t="shared" si="260"/>
        <v>10753.67</v>
      </c>
      <c r="AF212" s="7">
        <f t="shared" si="260"/>
        <v>10753.67</v>
      </c>
      <c r="AG212" s="7">
        <f t="shared" si="260"/>
        <v>10753.67</v>
      </c>
      <c r="AH212" s="7">
        <f t="shared" si="260"/>
        <v>10753.67</v>
      </c>
      <c r="AI212" s="7">
        <f t="shared" si="260"/>
        <v>10753.67</v>
      </c>
      <c r="AJ212" s="7">
        <f t="shared" si="260"/>
        <v>10753.67</v>
      </c>
      <c r="AK212" s="7">
        <f t="shared" si="260"/>
        <v>10753.67</v>
      </c>
      <c r="AL212" s="7">
        <f t="shared" si="260"/>
        <v>10753.67</v>
      </c>
      <c r="AM212" s="7">
        <f t="shared" si="260"/>
        <v>10753.67</v>
      </c>
      <c r="AN212" s="7">
        <f t="shared" si="260"/>
        <v>10753.67</v>
      </c>
      <c r="AO212" s="7">
        <f t="shared" si="260"/>
        <v>10753.67</v>
      </c>
      <c r="AP212" s="7">
        <f t="shared" si="260"/>
        <v>10753.67</v>
      </c>
      <c r="AQ212" s="7">
        <f t="shared" si="260"/>
        <v>10753.67</v>
      </c>
      <c r="AR212" s="7">
        <f t="shared" si="260"/>
        <v>10753.67</v>
      </c>
      <c r="AS212" s="7">
        <f t="shared" si="260"/>
        <v>10753.67</v>
      </c>
      <c r="AT212" s="7">
        <f t="shared" si="260"/>
        <v>10753.67</v>
      </c>
      <c r="AU212" s="7">
        <f t="shared" si="260"/>
        <v>10753.67</v>
      </c>
      <c r="AV212" s="7">
        <f t="shared" si="260"/>
        <v>10753.67</v>
      </c>
      <c r="AW212" s="7">
        <f t="shared" si="260"/>
        <v>10753.67</v>
      </c>
      <c r="AX212" s="7">
        <f t="shared" si="260"/>
        <v>10753.67</v>
      </c>
      <c r="AY212" s="7">
        <f t="shared" si="260"/>
        <v>10753.67</v>
      </c>
      <c r="AZ212" s="7">
        <f t="shared" si="260"/>
        <v>10753.67</v>
      </c>
      <c r="BA212" s="7">
        <f t="shared" si="260"/>
        <v>10753.67</v>
      </c>
      <c r="BB212" s="7">
        <f t="shared" si="260"/>
        <v>10753.67</v>
      </c>
      <c r="BC212" s="7">
        <f t="shared" si="260"/>
        <v>10753.67</v>
      </c>
      <c r="BD212" s="7">
        <f t="shared" si="260"/>
        <v>10753.67</v>
      </c>
      <c r="BE212" s="7">
        <f t="shared" si="260"/>
        <v>10753.67</v>
      </c>
      <c r="BF212" s="7">
        <f t="shared" si="260"/>
        <v>10753.67</v>
      </c>
      <c r="BG212" s="7">
        <f t="shared" si="260"/>
        <v>10753.67</v>
      </c>
      <c r="BH212" s="7">
        <f t="shared" si="260"/>
        <v>10753.67</v>
      </c>
      <c r="BI212" s="7">
        <f t="shared" si="260"/>
        <v>10753.67</v>
      </c>
      <c r="BJ212" s="7">
        <f t="shared" si="260"/>
        <v>10753.67</v>
      </c>
      <c r="BK212" s="7">
        <f t="shared" si="260"/>
        <v>10753.67</v>
      </c>
      <c r="BL212" s="7">
        <f t="shared" si="260"/>
        <v>10753.67</v>
      </c>
      <c r="BM212" s="7">
        <f t="shared" si="260"/>
        <v>10753.67</v>
      </c>
      <c r="BN212" s="7">
        <f t="shared" si="260"/>
        <v>10753.67</v>
      </c>
      <c r="BO212" s="7">
        <f t="shared" ref="BO212:DZ212" si="261">ROUND(BO39,2)</f>
        <v>10753.67</v>
      </c>
      <c r="BP212" s="7">
        <f t="shared" si="261"/>
        <v>10753.67</v>
      </c>
      <c r="BQ212" s="7">
        <f t="shared" si="261"/>
        <v>10753.67</v>
      </c>
      <c r="BR212" s="7">
        <f t="shared" si="261"/>
        <v>10753.67</v>
      </c>
      <c r="BS212" s="7">
        <f t="shared" si="261"/>
        <v>10753.67</v>
      </c>
      <c r="BT212" s="7">
        <f t="shared" si="261"/>
        <v>10753.67</v>
      </c>
      <c r="BU212" s="7">
        <f t="shared" si="261"/>
        <v>10753.67</v>
      </c>
      <c r="BV212" s="7">
        <f t="shared" si="261"/>
        <v>10753.67</v>
      </c>
      <c r="BW212" s="7">
        <f t="shared" si="261"/>
        <v>10753.67</v>
      </c>
      <c r="BX212" s="7">
        <f t="shared" si="261"/>
        <v>10753.67</v>
      </c>
      <c r="BY212" s="7">
        <f t="shared" si="261"/>
        <v>10753.67</v>
      </c>
      <c r="BZ212" s="7">
        <f t="shared" si="261"/>
        <v>10753.67</v>
      </c>
      <c r="CA212" s="7">
        <f t="shared" si="261"/>
        <v>10753.67</v>
      </c>
      <c r="CB212" s="7">
        <f t="shared" si="261"/>
        <v>10753.67</v>
      </c>
      <c r="CC212" s="7">
        <f t="shared" si="261"/>
        <v>10753.67</v>
      </c>
      <c r="CD212" s="7">
        <f t="shared" si="261"/>
        <v>10753.67</v>
      </c>
      <c r="CE212" s="7">
        <f t="shared" si="261"/>
        <v>10753.67</v>
      </c>
      <c r="CF212" s="7">
        <f t="shared" si="261"/>
        <v>10753.67</v>
      </c>
      <c r="CG212" s="7">
        <f t="shared" si="261"/>
        <v>10753.67</v>
      </c>
      <c r="CH212" s="7">
        <f t="shared" si="261"/>
        <v>10753.67</v>
      </c>
      <c r="CI212" s="7">
        <f t="shared" si="261"/>
        <v>10753.67</v>
      </c>
      <c r="CJ212" s="7">
        <f t="shared" si="261"/>
        <v>10753.67</v>
      </c>
      <c r="CK212" s="7">
        <f t="shared" si="261"/>
        <v>10753.67</v>
      </c>
      <c r="CL212" s="7">
        <f t="shared" si="261"/>
        <v>10753.67</v>
      </c>
      <c r="CM212" s="7">
        <f t="shared" si="261"/>
        <v>10753.67</v>
      </c>
      <c r="CN212" s="7">
        <f t="shared" si="261"/>
        <v>10753.67</v>
      </c>
      <c r="CO212" s="7">
        <f t="shared" si="261"/>
        <v>10753.67</v>
      </c>
      <c r="CP212" s="7">
        <f t="shared" si="261"/>
        <v>10753.67</v>
      </c>
      <c r="CQ212" s="7">
        <f t="shared" si="261"/>
        <v>10753.67</v>
      </c>
      <c r="CR212" s="7">
        <f t="shared" si="261"/>
        <v>10753.67</v>
      </c>
      <c r="CS212" s="7">
        <f t="shared" si="261"/>
        <v>10753.67</v>
      </c>
      <c r="CT212" s="7">
        <f t="shared" si="261"/>
        <v>10753.67</v>
      </c>
      <c r="CU212" s="7">
        <f t="shared" si="261"/>
        <v>10753.67</v>
      </c>
      <c r="CV212" s="7">
        <f t="shared" si="261"/>
        <v>10753.67</v>
      </c>
      <c r="CW212" s="7">
        <f t="shared" si="261"/>
        <v>10753.67</v>
      </c>
      <c r="CX212" s="7">
        <f t="shared" si="261"/>
        <v>10753.67</v>
      </c>
      <c r="CY212" s="7">
        <f t="shared" si="261"/>
        <v>10753.67</v>
      </c>
      <c r="CZ212" s="7">
        <f t="shared" si="261"/>
        <v>10753.67</v>
      </c>
      <c r="DA212" s="7">
        <f t="shared" si="261"/>
        <v>10753.67</v>
      </c>
      <c r="DB212" s="7">
        <f t="shared" si="261"/>
        <v>10753.67</v>
      </c>
      <c r="DC212" s="7">
        <f t="shared" si="261"/>
        <v>10753.67</v>
      </c>
      <c r="DD212" s="7">
        <f t="shared" si="261"/>
        <v>10753.67</v>
      </c>
      <c r="DE212" s="7">
        <f t="shared" si="261"/>
        <v>10753.67</v>
      </c>
      <c r="DF212" s="7">
        <f t="shared" si="261"/>
        <v>10753.67</v>
      </c>
      <c r="DG212" s="7">
        <f t="shared" si="261"/>
        <v>10753.67</v>
      </c>
      <c r="DH212" s="7">
        <f t="shared" si="261"/>
        <v>10753.67</v>
      </c>
      <c r="DI212" s="7">
        <f t="shared" si="261"/>
        <v>10753.67</v>
      </c>
      <c r="DJ212" s="7">
        <f t="shared" si="261"/>
        <v>10753.67</v>
      </c>
      <c r="DK212" s="7">
        <f t="shared" si="261"/>
        <v>10753.67</v>
      </c>
      <c r="DL212" s="7">
        <f t="shared" si="261"/>
        <v>10753.67</v>
      </c>
      <c r="DM212" s="7">
        <f t="shared" si="261"/>
        <v>10753.67</v>
      </c>
      <c r="DN212" s="7">
        <f t="shared" si="261"/>
        <v>10753.67</v>
      </c>
      <c r="DO212" s="7">
        <f t="shared" si="261"/>
        <v>10753.67</v>
      </c>
      <c r="DP212" s="7">
        <f t="shared" si="261"/>
        <v>10753.67</v>
      </c>
      <c r="DQ212" s="7">
        <f t="shared" si="261"/>
        <v>10753.67</v>
      </c>
      <c r="DR212" s="7">
        <f t="shared" si="261"/>
        <v>10753.67</v>
      </c>
      <c r="DS212" s="7">
        <f t="shared" si="261"/>
        <v>10753.67</v>
      </c>
      <c r="DT212" s="7">
        <f t="shared" si="261"/>
        <v>10753.67</v>
      </c>
      <c r="DU212" s="7">
        <f t="shared" si="261"/>
        <v>10753.67</v>
      </c>
      <c r="DV212" s="7">
        <f t="shared" si="261"/>
        <v>10753.67</v>
      </c>
      <c r="DW212" s="7">
        <f t="shared" si="261"/>
        <v>10753.67</v>
      </c>
      <c r="DX212" s="7">
        <f t="shared" si="261"/>
        <v>10753.67</v>
      </c>
      <c r="DY212" s="7">
        <f t="shared" si="261"/>
        <v>10753.67</v>
      </c>
      <c r="DZ212" s="7">
        <f t="shared" si="261"/>
        <v>10753.67</v>
      </c>
      <c r="EA212" s="7">
        <f t="shared" ref="EA212:FX212" si="262">ROUND(EA39,2)</f>
        <v>10753.67</v>
      </c>
      <c r="EB212" s="7">
        <f t="shared" si="262"/>
        <v>10753.67</v>
      </c>
      <c r="EC212" s="7">
        <f t="shared" si="262"/>
        <v>10753.67</v>
      </c>
      <c r="ED212" s="7">
        <f t="shared" si="262"/>
        <v>10753.67</v>
      </c>
      <c r="EE212" s="7">
        <f t="shared" si="262"/>
        <v>10753.67</v>
      </c>
      <c r="EF212" s="7">
        <f t="shared" si="262"/>
        <v>10753.67</v>
      </c>
      <c r="EG212" s="7">
        <f t="shared" si="262"/>
        <v>10753.67</v>
      </c>
      <c r="EH212" s="7">
        <f t="shared" si="262"/>
        <v>10753.67</v>
      </c>
      <c r="EI212" s="7">
        <f t="shared" si="262"/>
        <v>10753.67</v>
      </c>
      <c r="EJ212" s="7">
        <f t="shared" si="262"/>
        <v>10753.67</v>
      </c>
      <c r="EK212" s="7">
        <f t="shared" si="262"/>
        <v>10753.67</v>
      </c>
      <c r="EL212" s="7">
        <f t="shared" si="262"/>
        <v>10753.67</v>
      </c>
      <c r="EM212" s="7">
        <f t="shared" si="262"/>
        <v>10753.67</v>
      </c>
      <c r="EN212" s="7">
        <f t="shared" si="262"/>
        <v>10753.67</v>
      </c>
      <c r="EO212" s="7">
        <f t="shared" si="262"/>
        <v>10753.67</v>
      </c>
      <c r="EP212" s="7">
        <f t="shared" si="262"/>
        <v>10753.67</v>
      </c>
      <c r="EQ212" s="7">
        <f t="shared" si="262"/>
        <v>10753.67</v>
      </c>
      <c r="ER212" s="7">
        <f t="shared" si="262"/>
        <v>10753.67</v>
      </c>
      <c r="ES212" s="7">
        <f t="shared" si="262"/>
        <v>10753.67</v>
      </c>
      <c r="ET212" s="7">
        <f t="shared" si="262"/>
        <v>10753.67</v>
      </c>
      <c r="EU212" s="7">
        <f t="shared" si="262"/>
        <v>10753.67</v>
      </c>
      <c r="EV212" s="7">
        <f t="shared" si="262"/>
        <v>10753.67</v>
      </c>
      <c r="EW212" s="7">
        <f t="shared" si="262"/>
        <v>10753.67</v>
      </c>
      <c r="EX212" s="7">
        <f t="shared" si="262"/>
        <v>10753.67</v>
      </c>
      <c r="EY212" s="7">
        <f t="shared" si="262"/>
        <v>10753.67</v>
      </c>
      <c r="EZ212" s="7">
        <f t="shared" si="262"/>
        <v>10753.67</v>
      </c>
      <c r="FA212" s="7">
        <f t="shared" si="262"/>
        <v>10753.67</v>
      </c>
      <c r="FB212" s="7">
        <f t="shared" si="262"/>
        <v>10753.67</v>
      </c>
      <c r="FC212" s="7">
        <f t="shared" si="262"/>
        <v>10753.67</v>
      </c>
      <c r="FD212" s="7">
        <f t="shared" si="262"/>
        <v>10753.67</v>
      </c>
      <c r="FE212" s="7">
        <f t="shared" si="262"/>
        <v>10753.67</v>
      </c>
      <c r="FF212" s="7">
        <f t="shared" si="262"/>
        <v>10753.67</v>
      </c>
      <c r="FG212" s="7">
        <f t="shared" si="262"/>
        <v>10753.67</v>
      </c>
      <c r="FH212" s="7">
        <f t="shared" si="262"/>
        <v>10753.67</v>
      </c>
      <c r="FI212" s="7">
        <f t="shared" si="262"/>
        <v>10753.67</v>
      </c>
      <c r="FJ212" s="7">
        <f t="shared" si="262"/>
        <v>10753.67</v>
      </c>
      <c r="FK212" s="7">
        <f t="shared" si="262"/>
        <v>10753.67</v>
      </c>
      <c r="FL212" s="7">
        <f t="shared" si="262"/>
        <v>10753.67</v>
      </c>
      <c r="FM212" s="7">
        <f t="shared" si="262"/>
        <v>10753.67</v>
      </c>
      <c r="FN212" s="7">
        <f t="shared" si="262"/>
        <v>10753.67</v>
      </c>
      <c r="FO212" s="7">
        <f t="shared" si="262"/>
        <v>10753.67</v>
      </c>
      <c r="FP212" s="7">
        <f t="shared" si="262"/>
        <v>10753.67</v>
      </c>
      <c r="FQ212" s="7">
        <f t="shared" si="262"/>
        <v>10753.67</v>
      </c>
      <c r="FR212" s="7">
        <f t="shared" si="262"/>
        <v>10753.67</v>
      </c>
      <c r="FS212" s="7">
        <f t="shared" si="262"/>
        <v>10753.67</v>
      </c>
      <c r="FT212" s="7">
        <f t="shared" si="262"/>
        <v>10753.67</v>
      </c>
      <c r="FU212" s="7">
        <f t="shared" si="262"/>
        <v>10753.67</v>
      </c>
      <c r="FV212" s="7">
        <f t="shared" si="262"/>
        <v>10753.67</v>
      </c>
      <c r="FW212" s="7">
        <f t="shared" si="262"/>
        <v>10753.67</v>
      </c>
      <c r="FX212" s="7">
        <f t="shared" si="262"/>
        <v>10753.67</v>
      </c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35">
      <c r="A213" s="6" t="s">
        <v>749</v>
      </c>
      <c r="B213" s="7" t="s">
        <v>750</v>
      </c>
      <c r="C213" s="18">
        <f t="shared" ref="C213:BN213" si="263">ROUND(C95,1)</f>
        <v>6403.5</v>
      </c>
      <c r="D213" s="18">
        <f t="shared" si="263"/>
        <v>38753.699999999997</v>
      </c>
      <c r="E213" s="18">
        <f t="shared" si="263"/>
        <v>5848.8</v>
      </c>
      <c r="F213" s="18">
        <f t="shared" si="263"/>
        <v>21985.599999999999</v>
      </c>
      <c r="G213" s="18">
        <f t="shared" si="263"/>
        <v>1707</v>
      </c>
      <c r="H213" s="18">
        <f t="shared" si="263"/>
        <v>1103.3</v>
      </c>
      <c r="I213" s="18">
        <f t="shared" si="263"/>
        <v>8216</v>
      </c>
      <c r="J213" s="18">
        <f t="shared" si="263"/>
        <v>2103.8000000000002</v>
      </c>
      <c r="K213" s="18">
        <f t="shared" si="263"/>
        <v>253.3</v>
      </c>
      <c r="L213" s="18">
        <f t="shared" si="263"/>
        <v>2166.6999999999998</v>
      </c>
      <c r="M213" s="18">
        <f t="shared" si="263"/>
        <v>994</v>
      </c>
      <c r="N213" s="18">
        <f t="shared" si="263"/>
        <v>50997.3</v>
      </c>
      <c r="O213" s="18">
        <f t="shared" si="263"/>
        <v>13092.4</v>
      </c>
      <c r="P213" s="18">
        <f t="shared" si="263"/>
        <v>316.5</v>
      </c>
      <c r="Q213" s="18">
        <f t="shared" si="263"/>
        <v>38812.9</v>
      </c>
      <c r="R213" s="18">
        <f t="shared" si="263"/>
        <v>481.3</v>
      </c>
      <c r="S213" s="18">
        <f t="shared" si="263"/>
        <v>1602.8</v>
      </c>
      <c r="T213" s="18">
        <f t="shared" si="263"/>
        <v>161.5</v>
      </c>
      <c r="U213" s="18">
        <f t="shared" si="263"/>
        <v>57</v>
      </c>
      <c r="V213" s="18">
        <f t="shared" si="263"/>
        <v>257.60000000000002</v>
      </c>
      <c r="W213" s="18">
        <f t="shared" si="263"/>
        <v>132.5</v>
      </c>
      <c r="X213" s="18">
        <f t="shared" si="263"/>
        <v>50</v>
      </c>
      <c r="Y213" s="18">
        <f t="shared" si="263"/>
        <v>430.5</v>
      </c>
      <c r="Z213" s="18">
        <f t="shared" si="263"/>
        <v>230.8</v>
      </c>
      <c r="AA213" s="18">
        <f t="shared" si="263"/>
        <v>30620.6</v>
      </c>
      <c r="AB213" s="18">
        <f t="shared" si="263"/>
        <v>27143.7</v>
      </c>
      <c r="AC213" s="18">
        <f t="shared" si="263"/>
        <v>921</v>
      </c>
      <c r="AD213" s="18">
        <f t="shared" si="263"/>
        <v>1421.6</v>
      </c>
      <c r="AE213" s="18">
        <f t="shared" si="263"/>
        <v>97</v>
      </c>
      <c r="AF213" s="18">
        <f t="shared" si="263"/>
        <v>168.4</v>
      </c>
      <c r="AG213" s="18">
        <f t="shared" si="263"/>
        <v>610.6</v>
      </c>
      <c r="AH213" s="18">
        <f t="shared" si="263"/>
        <v>974.9</v>
      </c>
      <c r="AI213" s="18">
        <f t="shared" si="263"/>
        <v>369.3</v>
      </c>
      <c r="AJ213" s="18">
        <f t="shared" si="263"/>
        <v>176</v>
      </c>
      <c r="AK213" s="18">
        <f t="shared" si="263"/>
        <v>171.8</v>
      </c>
      <c r="AL213" s="18">
        <f t="shared" si="263"/>
        <v>286</v>
      </c>
      <c r="AM213" s="18">
        <f t="shared" si="263"/>
        <v>370</v>
      </c>
      <c r="AN213" s="18">
        <f t="shared" si="263"/>
        <v>309.39999999999998</v>
      </c>
      <c r="AO213" s="18">
        <f t="shared" si="263"/>
        <v>4190</v>
      </c>
      <c r="AP213" s="18">
        <f t="shared" si="263"/>
        <v>84199.1</v>
      </c>
      <c r="AQ213" s="18">
        <f t="shared" si="263"/>
        <v>241.5</v>
      </c>
      <c r="AR213" s="18">
        <f t="shared" si="263"/>
        <v>61429.3</v>
      </c>
      <c r="AS213" s="18">
        <f t="shared" si="263"/>
        <v>6578</v>
      </c>
      <c r="AT213" s="18">
        <f t="shared" si="263"/>
        <v>2337.6</v>
      </c>
      <c r="AU213" s="18">
        <f t="shared" si="263"/>
        <v>272</v>
      </c>
      <c r="AV213" s="18">
        <f t="shared" si="263"/>
        <v>308.5</v>
      </c>
      <c r="AW213" s="18">
        <f t="shared" si="263"/>
        <v>252.5</v>
      </c>
      <c r="AX213" s="18">
        <f t="shared" si="263"/>
        <v>73</v>
      </c>
      <c r="AY213" s="18">
        <f t="shared" si="263"/>
        <v>414.3</v>
      </c>
      <c r="AZ213" s="18">
        <f t="shared" si="263"/>
        <v>12263.6</v>
      </c>
      <c r="BA213" s="18">
        <f t="shared" si="263"/>
        <v>8905.6</v>
      </c>
      <c r="BB213" s="18">
        <f t="shared" si="263"/>
        <v>7625.6</v>
      </c>
      <c r="BC213" s="18">
        <f t="shared" si="263"/>
        <v>24441</v>
      </c>
      <c r="BD213" s="18">
        <f t="shared" si="263"/>
        <v>3608.5</v>
      </c>
      <c r="BE213" s="18">
        <f t="shared" si="263"/>
        <v>1242.8</v>
      </c>
      <c r="BF213" s="18">
        <f t="shared" si="263"/>
        <v>24375.599999999999</v>
      </c>
      <c r="BG213" s="18">
        <f t="shared" si="263"/>
        <v>921.6</v>
      </c>
      <c r="BH213" s="18">
        <f t="shared" si="263"/>
        <v>544.79999999999995</v>
      </c>
      <c r="BI213" s="18">
        <f t="shared" si="263"/>
        <v>258.2</v>
      </c>
      <c r="BJ213" s="18">
        <f t="shared" si="263"/>
        <v>6260.6</v>
      </c>
      <c r="BK213" s="18">
        <f t="shared" si="263"/>
        <v>20980.2</v>
      </c>
      <c r="BL213" s="18">
        <f t="shared" si="263"/>
        <v>88.9</v>
      </c>
      <c r="BM213" s="18">
        <f t="shared" si="263"/>
        <v>344</v>
      </c>
      <c r="BN213" s="18">
        <f t="shared" si="263"/>
        <v>3142.5</v>
      </c>
      <c r="BO213" s="18">
        <f t="shared" ref="BO213:DZ213" si="264">ROUND(BO95,1)</f>
        <v>1274.9000000000001</v>
      </c>
      <c r="BP213" s="18">
        <f t="shared" si="264"/>
        <v>168.4</v>
      </c>
      <c r="BQ213" s="18">
        <f t="shared" si="264"/>
        <v>5900.9</v>
      </c>
      <c r="BR213" s="18">
        <f t="shared" si="264"/>
        <v>4493</v>
      </c>
      <c r="BS213" s="18">
        <f t="shared" si="264"/>
        <v>1151.0999999999999</v>
      </c>
      <c r="BT213" s="18">
        <f t="shared" si="264"/>
        <v>383.5</v>
      </c>
      <c r="BU213" s="18">
        <f t="shared" si="264"/>
        <v>397.2</v>
      </c>
      <c r="BV213" s="18">
        <f t="shared" si="264"/>
        <v>1247.5</v>
      </c>
      <c r="BW213" s="18">
        <f t="shared" si="264"/>
        <v>2017</v>
      </c>
      <c r="BX213" s="18">
        <f t="shared" si="264"/>
        <v>68.900000000000006</v>
      </c>
      <c r="BY213" s="18">
        <f t="shared" si="264"/>
        <v>452.2</v>
      </c>
      <c r="BZ213" s="18">
        <f t="shared" si="264"/>
        <v>224</v>
      </c>
      <c r="CA213" s="18">
        <f t="shared" si="264"/>
        <v>147.4</v>
      </c>
      <c r="CB213" s="18">
        <f t="shared" si="264"/>
        <v>73844.3</v>
      </c>
      <c r="CC213" s="18">
        <f t="shared" si="264"/>
        <v>191</v>
      </c>
      <c r="CD213" s="18">
        <f t="shared" si="264"/>
        <v>151.30000000000001</v>
      </c>
      <c r="CE213" s="18">
        <f t="shared" si="264"/>
        <v>158.5</v>
      </c>
      <c r="CF213" s="18">
        <f t="shared" si="264"/>
        <v>119.9</v>
      </c>
      <c r="CG213" s="18">
        <f t="shared" si="264"/>
        <v>202.1</v>
      </c>
      <c r="CH213" s="18">
        <f t="shared" si="264"/>
        <v>98.7</v>
      </c>
      <c r="CI213" s="18">
        <f t="shared" si="264"/>
        <v>689.5</v>
      </c>
      <c r="CJ213" s="18">
        <f t="shared" si="264"/>
        <v>893.6</v>
      </c>
      <c r="CK213" s="18">
        <f t="shared" si="264"/>
        <v>4927.3999999999996</v>
      </c>
      <c r="CL213" s="18">
        <f t="shared" si="264"/>
        <v>1259.4000000000001</v>
      </c>
      <c r="CM213" s="18">
        <f t="shared" si="264"/>
        <v>692.3</v>
      </c>
      <c r="CN213" s="18">
        <f t="shared" si="264"/>
        <v>31265.4</v>
      </c>
      <c r="CO213" s="18">
        <f t="shared" si="264"/>
        <v>14418.1</v>
      </c>
      <c r="CP213" s="18">
        <f t="shared" si="264"/>
        <v>955.4</v>
      </c>
      <c r="CQ213" s="18">
        <f t="shared" si="264"/>
        <v>774.6</v>
      </c>
      <c r="CR213" s="18">
        <f t="shared" si="264"/>
        <v>222.7</v>
      </c>
      <c r="CS213" s="18">
        <f t="shared" si="264"/>
        <v>300.2</v>
      </c>
      <c r="CT213" s="18">
        <f t="shared" si="264"/>
        <v>115</v>
      </c>
      <c r="CU213" s="18">
        <f t="shared" si="264"/>
        <v>72.8</v>
      </c>
      <c r="CV213" s="18">
        <f t="shared" si="264"/>
        <v>50</v>
      </c>
      <c r="CW213" s="18">
        <f t="shared" si="264"/>
        <v>204.5</v>
      </c>
      <c r="CX213" s="18">
        <f t="shared" si="264"/>
        <v>462.8</v>
      </c>
      <c r="CY213" s="18">
        <f t="shared" si="264"/>
        <v>50</v>
      </c>
      <c r="CZ213" s="18">
        <f t="shared" si="264"/>
        <v>1847.9</v>
      </c>
      <c r="DA213" s="18">
        <f t="shared" si="264"/>
        <v>200.7</v>
      </c>
      <c r="DB213" s="18">
        <f t="shared" si="264"/>
        <v>318.3</v>
      </c>
      <c r="DC213" s="18">
        <f t="shared" si="264"/>
        <v>183</v>
      </c>
      <c r="DD213" s="18">
        <f t="shared" si="264"/>
        <v>170</v>
      </c>
      <c r="DE213" s="18">
        <f t="shared" si="264"/>
        <v>296.5</v>
      </c>
      <c r="DF213" s="18">
        <f t="shared" si="264"/>
        <v>21177.200000000001</v>
      </c>
      <c r="DG213" s="18">
        <f t="shared" si="264"/>
        <v>93.5</v>
      </c>
      <c r="DH213" s="18">
        <f t="shared" si="264"/>
        <v>1846.6</v>
      </c>
      <c r="DI213" s="18">
        <f t="shared" si="264"/>
        <v>2470.9</v>
      </c>
      <c r="DJ213" s="18">
        <f t="shared" si="264"/>
        <v>628.79999999999995</v>
      </c>
      <c r="DK213" s="18">
        <f t="shared" si="264"/>
        <v>480.3</v>
      </c>
      <c r="DL213" s="18">
        <f t="shared" si="264"/>
        <v>5712</v>
      </c>
      <c r="DM213" s="18">
        <f t="shared" si="264"/>
        <v>232.8</v>
      </c>
      <c r="DN213" s="18">
        <f t="shared" si="264"/>
        <v>1289.0999999999999</v>
      </c>
      <c r="DO213" s="18">
        <f t="shared" si="264"/>
        <v>3255.5</v>
      </c>
      <c r="DP213" s="18">
        <f t="shared" si="264"/>
        <v>200.3</v>
      </c>
      <c r="DQ213" s="18">
        <f t="shared" si="264"/>
        <v>843</v>
      </c>
      <c r="DR213" s="18">
        <f t="shared" si="264"/>
        <v>1338.9</v>
      </c>
      <c r="DS213" s="18">
        <f t="shared" si="264"/>
        <v>634</v>
      </c>
      <c r="DT213" s="18">
        <f t="shared" si="264"/>
        <v>177.3</v>
      </c>
      <c r="DU213" s="18">
        <f t="shared" si="264"/>
        <v>356.1</v>
      </c>
      <c r="DV213" s="18">
        <f t="shared" si="264"/>
        <v>210.5</v>
      </c>
      <c r="DW213" s="18">
        <f t="shared" si="264"/>
        <v>305.60000000000002</v>
      </c>
      <c r="DX213" s="18">
        <f t="shared" si="264"/>
        <v>166.6</v>
      </c>
      <c r="DY213" s="18">
        <f t="shared" si="264"/>
        <v>304</v>
      </c>
      <c r="DZ213" s="18">
        <f t="shared" si="264"/>
        <v>704</v>
      </c>
      <c r="EA213" s="18">
        <f t="shared" ref="EA213:FX213" si="265">ROUND(EA95,1)</f>
        <v>524.70000000000005</v>
      </c>
      <c r="EB213" s="18">
        <f t="shared" si="265"/>
        <v>553.4</v>
      </c>
      <c r="EC213" s="18">
        <f t="shared" si="265"/>
        <v>293.10000000000002</v>
      </c>
      <c r="ED213" s="18">
        <f t="shared" si="265"/>
        <v>1569.3</v>
      </c>
      <c r="EE213" s="18">
        <f t="shared" si="265"/>
        <v>194</v>
      </c>
      <c r="EF213" s="18">
        <f t="shared" si="265"/>
        <v>1389.5</v>
      </c>
      <c r="EG213" s="18">
        <f t="shared" si="265"/>
        <v>256</v>
      </c>
      <c r="EH213" s="18">
        <f t="shared" si="265"/>
        <v>247.5</v>
      </c>
      <c r="EI213" s="18">
        <f t="shared" si="265"/>
        <v>14126.3</v>
      </c>
      <c r="EJ213" s="18">
        <f t="shared" si="265"/>
        <v>10003.299999999999</v>
      </c>
      <c r="EK213" s="18">
        <f t="shared" si="265"/>
        <v>670</v>
      </c>
      <c r="EL213" s="18">
        <f t="shared" si="265"/>
        <v>462.5</v>
      </c>
      <c r="EM213" s="18">
        <f t="shared" si="265"/>
        <v>383.6</v>
      </c>
      <c r="EN213" s="18">
        <f t="shared" si="265"/>
        <v>923.5</v>
      </c>
      <c r="EO213" s="18">
        <f t="shared" si="265"/>
        <v>314.39999999999998</v>
      </c>
      <c r="EP213" s="18">
        <f t="shared" si="265"/>
        <v>419.8</v>
      </c>
      <c r="EQ213" s="18">
        <f t="shared" si="265"/>
        <v>2659.2</v>
      </c>
      <c r="ER213" s="18">
        <f t="shared" si="265"/>
        <v>308</v>
      </c>
      <c r="ES213" s="18">
        <f t="shared" si="265"/>
        <v>164.9</v>
      </c>
      <c r="ET213" s="18">
        <f t="shared" si="265"/>
        <v>193.5</v>
      </c>
      <c r="EU213" s="18">
        <f t="shared" si="265"/>
        <v>576.6</v>
      </c>
      <c r="EV213" s="18">
        <f t="shared" si="265"/>
        <v>73.2</v>
      </c>
      <c r="EW213" s="18">
        <f t="shared" si="265"/>
        <v>844.6</v>
      </c>
      <c r="EX213" s="18">
        <f t="shared" si="265"/>
        <v>170</v>
      </c>
      <c r="EY213" s="18">
        <f t="shared" si="265"/>
        <v>211.3</v>
      </c>
      <c r="EZ213" s="18">
        <f t="shared" si="265"/>
        <v>130</v>
      </c>
      <c r="FA213" s="18">
        <f t="shared" si="265"/>
        <v>3418.3</v>
      </c>
      <c r="FB213" s="18">
        <f t="shared" si="265"/>
        <v>295.7</v>
      </c>
      <c r="FC213" s="18">
        <f t="shared" si="265"/>
        <v>1946.8</v>
      </c>
      <c r="FD213" s="18">
        <f t="shared" si="265"/>
        <v>402.7</v>
      </c>
      <c r="FE213" s="18">
        <f t="shared" si="265"/>
        <v>82.4</v>
      </c>
      <c r="FF213" s="18">
        <f t="shared" si="265"/>
        <v>192.1</v>
      </c>
      <c r="FG213" s="18">
        <f t="shared" si="265"/>
        <v>125.8</v>
      </c>
      <c r="FH213" s="18">
        <f t="shared" si="265"/>
        <v>71</v>
      </c>
      <c r="FI213" s="18">
        <f t="shared" si="265"/>
        <v>1732.8</v>
      </c>
      <c r="FJ213" s="18">
        <f t="shared" si="265"/>
        <v>2013</v>
      </c>
      <c r="FK213" s="18">
        <f t="shared" si="265"/>
        <v>2543.1999999999998</v>
      </c>
      <c r="FL213" s="18">
        <f t="shared" si="265"/>
        <v>8456.4</v>
      </c>
      <c r="FM213" s="18">
        <f t="shared" si="265"/>
        <v>3905.5</v>
      </c>
      <c r="FN213" s="18">
        <f t="shared" si="265"/>
        <v>22089.8</v>
      </c>
      <c r="FO213" s="18">
        <f t="shared" si="265"/>
        <v>1111.2</v>
      </c>
      <c r="FP213" s="18">
        <f t="shared" si="265"/>
        <v>2307.5</v>
      </c>
      <c r="FQ213" s="18">
        <f t="shared" si="265"/>
        <v>985.5</v>
      </c>
      <c r="FR213" s="18">
        <f t="shared" si="265"/>
        <v>169.5</v>
      </c>
      <c r="FS213" s="18">
        <f t="shared" si="265"/>
        <v>177.5</v>
      </c>
      <c r="FT213" s="18">
        <f t="shared" si="265"/>
        <v>57.1</v>
      </c>
      <c r="FU213" s="18">
        <f t="shared" si="265"/>
        <v>808.9</v>
      </c>
      <c r="FV213" s="18">
        <f t="shared" si="265"/>
        <v>693.8</v>
      </c>
      <c r="FW213" s="18">
        <f t="shared" si="265"/>
        <v>157.6</v>
      </c>
      <c r="FX213" s="18">
        <f t="shared" si="265"/>
        <v>65</v>
      </c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35">
      <c r="A214" s="6" t="s">
        <v>751</v>
      </c>
      <c r="B214" s="7" t="s">
        <v>752</v>
      </c>
      <c r="C214" s="101">
        <f t="shared" ref="C214:BN214" si="266">C40</f>
        <v>10244</v>
      </c>
      <c r="D214" s="101">
        <f t="shared" si="266"/>
        <v>10244</v>
      </c>
      <c r="E214" s="101">
        <f t="shared" si="266"/>
        <v>10244</v>
      </c>
      <c r="F214" s="101">
        <f t="shared" si="266"/>
        <v>10244</v>
      </c>
      <c r="G214" s="101">
        <f t="shared" si="266"/>
        <v>10244</v>
      </c>
      <c r="H214" s="101">
        <f t="shared" si="266"/>
        <v>10244</v>
      </c>
      <c r="I214" s="101">
        <f t="shared" si="266"/>
        <v>10244</v>
      </c>
      <c r="J214" s="101">
        <f t="shared" si="266"/>
        <v>10244</v>
      </c>
      <c r="K214" s="101">
        <f t="shared" si="266"/>
        <v>10244</v>
      </c>
      <c r="L214" s="101">
        <f t="shared" si="266"/>
        <v>10244</v>
      </c>
      <c r="M214" s="101">
        <f t="shared" si="266"/>
        <v>10244</v>
      </c>
      <c r="N214" s="101">
        <f t="shared" si="266"/>
        <v>10244</v>
      </c>
      <c r="O214" s="101">
        <f t="shared" si="266"/>
        <v>10244</v>
      </c>
      <c r="P214" s="101">
        <f t="shared" si="266"/>
        <v>10244</v>
      </c>
      <c r="Q214" s="101">
        <f t="shared" si="266"/>
        <v>10244</v>
      </c>
      <c r="R214" s="101">
        <f t="shared" si="266"/>
        <v>10244</v>
      </c>
      <c r="S214" s="101">
        <f t="shared" si="266"/>
        <v>10244</v>
      </c>
      <c r="T214" s="101">
        <f t="shared" si="266"/>
        <v>10244</v>
      </c>
      <c r="U214" s="101">
        <f t="shared" si="266"/>
        <v>10244</v>
      </c>
      <c r="V214" s="101">
        <f t="shared" si="266"/>
        <v>10244</v>
      </c>
      <c r="W214" s="101">
        <f t="shared" si="266"/>
        <v>10244</v>
      </c>
      <c r="X214" s="101">
        <f t="shared" si="266"/>
        <v>10244</v>
      </c>
      <c r="Y214" s="101">
        <f t="shared" si="266"/>
        <v>10244</v>
      </c>
      <c r="Z214" s="101">
        <f t="shared" si="266"/>
        <v>10244</v>
      </c>
      <c r="AA214" s="101">
        <f t="shared" si="266"/>
        <v>10244</v>
      </c>
      <c r="AB214" s="101">
        <f t="shared" si="266"/>
        <v>10244</v>
      </c>
      <c r="AC214" s="101">
        <f t="shared" si="266"/>
        <v>10244</v>
      </c>
      <c r="AD214" s="101">
        <f t="shared" si="266"/>
        <v>10244</v>
      </c>
      <c r="AE214" s="101">
        <f t="shared" si="266"/>
        <v>10244</v>
      </c>
      <c r="AF214" s="101">
        <f t="shared" si="266"/>
        <v>10244</v>
      </c>
      <c r="AG214" s="101">
        <f t="shared" si="266"/>
        <v>10244</v>
      </c>
      <c r="AH214" s="101">
        <f t="shared" si="266"/>
        <v>10244</v>
      </c>
      <c r="AI214" s="101">
        <f t="shared" si="266"/>
        <v>10244</v>
      </c>
      <c r="AJ214" s="101">
        <f t="shared" si="266"/>
        <v>10244</v>
      </c>
      <c r="AK214" s="101">
        <f t="shared" si="266"/>
        <v>10244</v>
      </c>
      <c r="AL214" s="101">
        <f t="shared" si="266"/>
        <v>10244</v>
      </c>
      <c r="AM214" s="101">
        <f t="shared" si="266"/>
        <v>10244</v>
      </c>
      <c r="AN214" s="101">
        <f t="shared" si="266"/>
        <v>10244</v>
      </c>
      <c r="AO214" s="101">
        <f t="shared" si="266"/>
        <v>10244</v>
      </c>
      <c r="AP214" s="101">
        <f t="shared" si="266"/>
        <v>10244</v>
      </c>
      <c r="AQ214" s="101">
        <f t="shared" si="266"/>
        <v>10244</v>
      </c>
      <c r="AR214" s="101">
        <f t="shared" si="266"/>
        <v>10244</v>
      </c>
      <c r="AS214" s="101">
        <f t="shared" si="266"/>
        <v>10244</v>
      </c>
      <c r="AT214" s="101">
        <f t="shared" si="266"/>
        <v>10244</v>
      </c>
      <c r="AU214" s="101">
        <f t="shared" si="266"/>
        <v>10244</v>
      </c>
      <c r="AV214" s="101">
        <f t="shared" si="266"/>
        <v>10244</v>
      </c>
      <c r="AW214" s="101">
        <f t="shared" si="266"/>
        <v>10244</v>
      </c>
      <c r="AX214" s="101">
        <f t="shared" si="266"/>
        <v>10244</v>
      </c>
      <c r="AY214" s="101">
        <f t="shared" si="266"/>
        <v>10244</v>
      </c>
      <c r="AZ214" s="101">
        <f t="shared" si="266"/>
        <v>10244</v>
      </c>
      <c r="BA214" s="101">
        <f t="shared" si="266"/>
        <v>10244</v>
      </c>
      <c r="BB214" s="101">
        <f t="shared" si="266"/>
        <v>10244</v>
      </c>
      <c r="BC214" s="101">
        <f t="shared" si="266"/>
        <v>10244</v>
      </c>
      <c r="BD214" s="101">
        <f t="shared" si="266"/>
        <v>10244</v>
      </c>
      <c r="BE214" s="101">
        <f t="shared" si="266"/>
        <v>10244</v>
      </c>
      <c r="BF214" s="101">
        <f t="shared" si="266"/>
        <v>10244</v>
      </c>
      <c r="BG214" s="101">
        <f t="shared" si="266"/>
        <v>10244</v>
      </c>
      <c r="BH214" s="101">
        <f t="shared" si="266"/>
        <v>10244</v>
      </c>
      <c r="BI214" s="101">
        <f t="shared" si="266"/>
        <v>10244</v>
      </c>
      <c r="BJ214" s="101">
        <f t="shared" si="266"/>
        <v>10244</v>
      </c>
      <c r="BK214" s="101">
        <f t="shared" si="266"/>
        <v>10244</v>
      </c>
      <c r="BL214" s="101">
        <f t="shared" si="266"/>
        <v>10244</v>
      </c>
      <c r="BM214" s="101">
        <f t="shared" si="266"/>
        <v>10244</v>
      </c>
      <c r="BN214" s="101">
        <f t="shared" si="266"/>
        <v>10244</v>
      </c>
      <c r="BO214" s="101">
        <f t="shared" ref="BO214:DZ214" si="267">BO40</f>
        <v>10244</v>
      </c>
      <c r="BP214" s="101">
        <f t="shared" si="267"/>
        <v>10244</v>
      </c>
      <c r="BQ214" s="101">
        <f t="shared" si="267"/>
        <v>10244</v>
      </c>
      <c r="BR214" s="101">
        <f t="shared" si="267"/>
        <v>10244</v>
      </c>
      <c r="BS214" s="101">
        <f t="shared" si="267"/>
        <v>10244</v>
      </c>
      <c r="BT214" s="101">
        <f t="shared" si="267"/>
        <v>10244</v>
      </c>
      <c r="BU214" s="101">
        <f t="shared" si="267"/>
        <v>10244</v>
      </c>
      <c r="BV214" s="101">
        <f t="shared" si="267"/>
        <v>10244</v>
      </c>
      <c r="BW214" s="101">
        <f t="shared" si="267"/>
        <v>10244</v>
      </c>
      <c r="BX214" s="101">
        <f t="shared" si="267"/>
        <v>10244</v>
      </c>
      <c r="BY214" s="101">
        <f t="shared" si="267"/>
        <v>10244</v>
      </c>
      <c r="BZ214" s="101">
        <f t="shared" si="267"/>
        <v>10244</v>
      </c>
      <c r="CA214" s="101">
        <f t="shared" si="267"/>
        <v>10244</v>
      </c>
      <c r="CB214" s="101">
        <f t="shared" si="267"/>
        <v>10244</v>
      </c>
      <c r="CC214" s="101">
        <f t="shared" si="267"/>
        <v>10244</v>
      </c>
      <c r="CD214" s="101">
        <f t="shared" si="267"/>
        <v>10244</v>
      </c>
      <c r="CE214" s="101">
        <f t="shared" si="267"/>
        <v>10244</v>
      </c>
      <c r="CF214" s="101">
        <f t="shared" si="267"/>
        <v>10244</v>
      </c>
      <c r="CG214" s="101">
        <f t="shared" si="267"/>
        <v>10244</v>
      </c>
      <c r="CH214" s="101">
        <f t="shared" si="267"/>
        <v>10244</v>
      </c>
      <c r="CI214" s="101">
        <f t="shared" si="267"/>
        <v>10244</v>
      </c>
      <c r="CJ214" s="101">
        <f t="shared" si="267"/>
        <v>10244</v>
      </c>
      <c r="CK214" s="101">
        <f t="shared" si="267"/>
        <v>10244</v>
      </c>
      <c r="CL214" s="101">
        <f t="shared" si="267"/>
        <v>10244</v>
      </c>
      <c r="CM214" s="101">
        <f t="shared" si="267"/>
        <v>10244</v>
      </c>
      <c r="CN214" s="101">
        <f t="shared" si="267"/>
        <v>10244</v>
      </c>
      <c r="CO214" s="101">
        <f t="shared" si="267"/>
        <v>10244</v>
      </c>
      <c r="CP214" s="101">
        <f t="shared" si="267"/>
        <v>10244</v>
      </c>
      <c r="CQ214" s="101">
        <f t="shared" si="267"/>
        <v>10244</v>
      </c>
      <c r="CR214" s="101">
        <f t="shared" si="267"/>
        <v>10244</v>
      </c>
      <c r="CS214" s="101">
        <f t="shared" si="267"/>
        <v>10244</v>
      </c>
      <c r="CT214" s="101">
        <f t="shared" si="267"/>
        <v>10244</v>
      </c>
      <c r="CU214" s="101">
        <f t="shared" si="267"/>
        <v>10244</v>
      </c>
      <c r="CV214" s="101">
        <f t="shared" si="267"/>
        <v>10244</v>
      </c>
      <c r="CW214" s="101">
        <f t="shared" si="267"/>
        <v>10244</v>
      </c>
      <c r="CX214" s="101">
        <f t="shared" si="267"/>
        <v>10244</v>
      </c>
      <c r="CY214" s="101">
        <f t="shared" si="267"/>
        <v>10244</v>
      </c>
      <c r="CZ214" s="101">
        <f t="shared" si="267"/>
        <v>10244</v>
      </c>
      <c r="DA214" s="101">
        <f t="shared" si="267"/>
        <v>10244</v>
      </c>
      <c r="DB214" s="101">
        <f t="shared" si="267"/>
        <v>10244</v>
      </c>
      <c r="DC214" s="101">
        <f t="shared" si="267"/>
        <v>10244</v>
      </c>
      <c r="DD214" s="101">
        <f t="shared" si="267"/>
        <v>10244</v>
      </c>
      <c r="DE214" s="101">
        <f t="shared" si="267"/>
        <v>10244</v>
      </c>
      <c r="DF214" s="101">
        <f t="shared" si="267"/>
        <v>10244</v>
      </c>
      <c r="DG214" s="101">
        <f t="shared" si="267"/>
        <v>10244</v>
      </c>
      <c r="DH214" s="101">
        <f t="shared" si="267"/>
        <v>10244</v>
      </c>
      <c r="DI214" s="101">
        <f t="shared" si="267"/>
        <v>10244</v>
      </c>
      <c r="DJ214" s="101">
        <f t="shared" si="267"/>
        <v>10244</v>
      </c>
      <c r="DK214" s="101">
        <f t="shared" si="267"/>
        <v>10244</v>
      </c>
      <c r="DL214" s="101">
        <f t="shared" si="267"/>
        <v>10244</v>
      </c>
      <c r="DM214" s="101">
        <f t="shared" si="267"/>
        <v>10244</v>
      </c>
      <c r="DN214" s="101">
        <f t="shared" si="267"/>
        <v>10244</v>
      </c>
      <c r="DO214" s="101">
        <f t="shared" si="267"/>
        <v>10244</v>
      </c>
      <c r="DP214" s="101">
        <f t="shared" si="267"/>
        <v>10244</v>
      </c>
      <c r="DQ214" s="101">
        <f t="shared" si="267"/>
        <v>10244</v>
      </c>
      <c r="DR214" s="101">
        <f t="shared" si="267"/>
        <v>10244</v>
      </c>
      <c r="DS214" s="101">
        <f t="shared" si="267"/>
        <v>10244</v>
      </c>
      <c r="DT214" s="101">
        <f t="shared" si="267"/>
        <v>10244</v>
      </c>
      <c r="DU214" s="101">
        <f t="shared" si="267"/>
        <v>10244</v>
      </c>
      <c r="DV214" s="101">
        <f t="shared" si="267"/>
        <v>10244</v>
      </c>
      <c r="DW214" s="101">
        <f t="shared" si="267"/>
        <v>10244</v>
      </c>
      <c r="DX214" s="101">
        <f t="shared" si="267"/>
        <v>10244</v>
      </c>
      <c r="DY214" s="101">
        <f t="shared" si="267"/>
        <v>10244</v>
      </c>
      <c r="DZ214" s="101">
        <f t="shared" si="267"/>
        <v>10244</v>
      </c>
      <c r="EA214" s="101">
        <f t="shared" ref="EA214:FX214" si="268">EA40</f>
        <v>10244</v>
      </c>
      <c r="EB214" s="101">
        <f t="shared" si="268"/>
        <v>10244</v>
      </c>
      <c r="EC214" s="101">
        <f t="shared" si="268"/>
        <v>10244</v>
      </c>
      <c r="ED214" s="101">
        <f t="shared" si="268"/>
        <v>10244</v>
      </c>
      <c r="EE214" s="101">
        <f t="shared" si="268"/>
        <v>10244</v>
      </c>
      <c r="EF214" s="101">
        <f t="shared" si="268"/>
        <v>10244</v>
      </c>
      <c r="EG214" s="101">
        <f t="shared" si="268"/>
        <v>10244</v>
      </c>
      <c r="EH214" s="101">
        <f t="shared" si="268"/>
        <v>10244</v>
      </c>
      <c r="EI214" s="101">
        <f t="shared" si="268"/>
        <v>10244</v>
      </c>
      <c r="EJ214" s="101">
        <f t="shared" si="268"/>
        <v>10244</v>
      </c>
      <c r="EK214" s="101">
        <f t="shared" si="268"/>
        <v>10244</v>
      </c>
      <c r="EL214" s="101">
        <f t="shared" si="268"/>
        <v>10244</v>
      </c>
      <c r="EM214" s="101">
        <f t="shared" si="268"/>
        <v>10244</v>
      </c>
      <c r="EN214" s="101">
        <f t="shared" si="268"/>
        <v>10244</v>
      </c>
      <c r="EO214" s="101">
        <f t="shared" si="268"/>
        <v>10244</v>
      </c>
      <c r="EP214" s="101">
        <f t="shared" si="268"/>
        <v>10244</v>
      </c>
      <c r="EQ214" s="101">
        <f t="shared" si="268"/>
        <v>10244</v>
      </c>
      <c r="ER214" s="101">
        <f t="shared" si="268"/>
        <v>10244</v>
      </c>
      <c r="ES214" s="101">
        <f t="shared" si="268"/>
        <v>10244</v>
      </c>
      <c r="ET214" s="101">
        <f t="shared" si="268"/>
        <v>10244</v>
      </c>
      <c r="EU214" s="101">
        <f t="shared" si="268"/>
        <v>10244</v>
      </c>
      <c r="EV214" s="101">
        <f t="shared" si="268"/>
        <v>10244</v>
      </c>
      <c r="EW214" s="101">
        <f t="shared" si="268"/>
        <v>10244</v>
      </c>
      <c r="EX214" s="101">
        <f t="shared" si="268"/>
        <v>10244</v>
      </c>
      <c r="EY214" s="101">
        <f t="shared" si="268"/>
        <v>10244</v>
      </c>
      <c r="EZ214" s="101">
        <f t="shared" si="268"/>
        <v>10244</v>
      </c>
      <c r="FA214" s="101">
        <f t="shared" si="268"/>
        <v>10244</v>
      </c>
      <c r="FB214" s="101">
        <f t="shared" si="268"/>
        <v>10244</v>
      </c>
      <c r="FC214" s="101">
        <f t="shared" si="268"/>
        <v>10244</v>
      </c>
      <c r="FD214" s="101">
        <f t="shared" si="268"/>
        <v>10244</v>
      </c>
      <c r="FE214" s="101">
        <f t="shared" si="268"/>
        <v>10244</v>
      </c>
      <c r="FF214" s="101">
        <f t="shared" si="268"/>
        <v>10244</v>
      </c>
      <c r="FG214" s="101">
        <f t="shared" si="268"/>
        <v>10244</v>
      </c>
      <c r="FH214" s="101">
        <f t="shared" si="268"/>
        <v>10244</v>
      </c>
      <c r="FI214" s="101">
        <f t="shared" si="268"/>
        <v>10244</v>
      </c>
      <c r="FJ214" s="101">
        <f t="shared" si="268"/>
        <v>10244</v>
      </c>
      <c r="FK214" s="101">
        <f t="shared" si="268"/>
        <v>10244</v>
      </c>
      <c r="FL214" s="101">
        <f t="shared" si="268"/>
        <v>10244</v>
      </c>
      <c r="FM214" s="101">
        <f t="shared" si="268"/>
        <v>10244</v>
      </c>
      <c r="FN214" s="101">
        <f t="shared" si="268"/>
        <v>10244</v>
      </c>
      <c r="FO214" s="101">
        <f t="shared" si="268"/>
        <v>10244</v>
      </c>
      <c r="FP214" s="101">
        <f t="shared" si="268"/>
        <v>10244</v>
      </c>
      <c r="FQ214" s="101">
        <f t="shared" si="268"/>
        <v>10244</v>
      </c>
      <c r="FR214" s="101">
        <f t="shared" si="268"/>
        <v>10244</v>
      </c>
      <c r="FS214" s="101">
        <f t="shared" si="268"/>
        <v>10244</v>
      </c>
      <c r="FT214" s="101">
        <f t="shared" si="268"/>
        <v>10244</v>
      </c>
      <c r="FU214" s="101">
        <f t="shared" si="268"/>
        <v>10244</v>
      </c>
      <c r="FV214" s="101">
        <f t="shared" si="268"/>
        <v>10244</v>
      </c>
      <c r="FW214" s="101">
        <f t="shared" si="268"/>
        <v>10244</v>
      </c>
      <c r="FX214" s="101">
        <f t="shared" si="268"/>
        <v>10244</v>
      </c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35">
      <c r="A215" s="6" t="s">
        <v>753</v>
      </c>
      <c r="B215" s="7" t="s">
        <v>754</v>
      </c>
      <c r="C215" s="101">
        <v>9588</v>
      </c>
      <c r="D215" s="101">
        <v>9588</v>
      </c>
      <c r="E215" s="101">
        <v>9588</v>
      </c>
      <c r="F215" s="101">
        <v>9588</v>
      </c>
      <c r="G215" s="101">
        <v>9588</v>
      </c>
      <c r="H215" s="101">
        <v>9588</v>
      </c>
      <c r="I215" s="101">
        <v>9588</v>
      </c>
      <c r="J215" s="101">
        <v>9588</v>
      </c>
      <c r="K215" s="101">
        <v>9588</v>
      </c>
      <c r="L215" s="101">
        <v>9588</v>
      </c>
      <c r="M215" s="101">
        <v>9588</v>
      </c>
      <c r="N215" s="101">
        <v>9588</v>
      </c>
      <c r="O215" s="101">
        <v>9588</v>
      </c>
      <c r="P215" s="101">
        <v>9588</v>
      </c>
      <c r="Q215" s="101">
        <v>9588</v>
      </c>
      <c r="R215" s="101">
        <v>9588</v>
      </c>
      <c r="S215" s="101">
        <v>9588</v>
      </c>
      <c r="T215" s="101">
        <v>9588</v>
      </c>
      <c r="U215" s="101">
        <v>9588</v>
      </c>
      <c r="V215" s="101">
        <v>9588</v>
      </c>
      <c r="W215" s="101">
        <v>9588</v>
      </c>
      <c r="X215" s="101">
        <v>9588</v>
      </c>
      <c r="Y215" s="101">
        <v>9588</v>
      </c>
      <c r="Z215" s="101">
        <v>9588</v>
      </c>
      <c r="AA215" s="101">
        <v>9588</v>
      </c>
      <c r="AB215" s="101">
        <v>9588</v>
      </c>
      <c r="AC215" s="101">
        <v>9588</v>
      </c>
      <c r="AD215" s="101">
        <v>9588</v>
      </c>
      <c r="AE215" s="101">
        <v>9588</v>
      </c>
      <c r="AF215" s="101">
        <v>9588</v>
      </c>
      <c r="AG215" s="101">
        <v>9588</v>
      </c>
      <c r="AH215" s="101">
        <v>9588</v>
      </c>
      <c r="AI215" s="101">
        <v>9588</v>
      </c>
      <c r="AJ215" s="101">
        <v>9588</v>
      </c>
      <c r="AK215" s="101">
        <v>9588</v>
      </c>
      <c r="AL215" s="101">
        <v>9588</v>
      </c>
      <c r="AM215" s="101">
        <v>9588</v>
      </c>
      <c r="AN215" s="101">
        <v>9588</v>
      </c>
      <c r="AO215" s="101">
        <v>9588</v>
      </c>
      <c r="AP215" s="101">
        <v>9588</v>
      </c>
      <c r="AQ215" s="101">
        <v>9588</v>
      </c>
      <c r="AR215" s="101">
        <v>9588</v>
      </c>
      <c r="AS215" s="101">
        <v>9588</v>
      </c>
      <c r="AT215" s="101">
        <v>9588</v>
      </c>
      <c r="AU215" s="101">
        <v>9588</v>
      </c>
      <c r="AV215" s="101">
        <v>9588</v>
      </c>
      <c r="AW215" s="101">
        <v>9588</v>
      </c>
      <c r="AX215" s="101">
        <v>9588</v>
      </c>
      <c r="AY215" s="101">
        <v>9588</v>
      </c>
      <c r="AZ215" s="101">
        <v>9588</v>
      </c>
      <c r="BA215" s="101">
        <v>9588</v>
      </c>
      <c r="BB215" s="101">
        <v>9588</v>
      </c>
      <c r="BC215" s="101">
        <v>9588</v>
      </c>
      <c r="BD215" s="101">
        <v>9588</v>
      </c>
      <c r="BE215" s="101">
        <v>9588</v>
      </c>
      <c r="BF215" s="101">
        <v>9588</v>
      </c>
      <c r="BG215" s="101">
        <v>9588</v>
      </c>
      <c r="BH215" s="101">
        <v>9588</v>
      </c>
      <c r="BI215" s="101">
        <v>9588</v>
      </c>
      <c r="BJ215" s="101">
        <v>9588</v>
      </c>
      <c r="BK215" s="101">
        <v>9588</v>
      </c>
      <c r="BL215" s="101">
        <v>9588</v>
      </c>
      <c r="BM215" s="101">
        <v>9588</v>
      </c>
      <c r="BN215" s="101">
        <v>9588</v>
      </c>
      <c r="BO215" s="101">
        <v>9588</v>
      </c>
      <c r="BP215" s="101">
        <v>9588</v>
      </c>
      <c r="BQ215" s="101">
        <v>9588</v>
      </c>
      <c r="BR215" s="101">
        <v>9588</v>
      </c>
      <c r="BS215" s="101">
        <v>9588</v>
      </c>
      <c r="BT215" s="101">
        <v>9588</v>
      </c>
      <c r="BU215" s="101">
        <v>9588</v>
      </c>
      <c r="BV215" s="101">
        <v>9588</v>
      </c>
      <c r="BW215" s="101">
        <v>9588</v>
      </c>
      <c r="BX215" s="101">
        <v>9588</v>
      </c>
      <c r="BY215" s="101">
        <v>9588</v>
      </c>
      <c r="BZ215" s="101">
        <v>9588</v>
      </c>
      <c r="CA215" s="101">
        <v>9588</v>
      </c>
      <c r="CB215" s="101">
        <v>9588</v>
      </c>
      <c r="CC215" s="101">
        <v>9588</v>
      </c>
      <c r="CD215" s="101">
        <v>9588</v>
      </c>
      <c r="CE215" s="101">
        <v>9588</v>
      </c>
      <c r="CF215" s="101">
        <v>9588</v>
      </c>
      <c r="CG215" s="101">
        <v>9588</v>
      </c>
      <c r="CH215" s="101">
        <v>9588</v>
      </c>
      <c r="CI215" s="101">
        <v>9588</v>
      </c>
      <c r="CJ215" s="101">
        <v>9588</v>
      </c>
      <c r="CK215" s="101">
        <v>9588</v>
      </c>
      <c r="CL215" s="101">
        <v>9588</v>
      </c>
      <c r="CM215" s="101">
        <v>9588</v>
      </c>
      <c r="CN215" s="101">
        <v>9588</v>
      </c>
      <c r="CO215" s="101">
        <v>9588</v>
      </c>
      <c r="CP215" s="101">
        <v>9588</v>
      </c>
      <c r="CQ215" s="101">
        <v>9588</v>
      </c>
      <c r="CR215" s="101">
        <v>9588</v>
      </c>
      <c r="CS215" s="101">
        <v>9588</v>
      </c>
      <c r="CT215" s="101">
        <v>9588</v>
      </c>
      <c r="CU215" s="101">
        <v>9588</v>
      </c>
      <c r="CV215" s="101">
        <v>9588</v>
      </c>
      <c r="CW215" s="101">
        <v>9588</v>
      </c>
      <c r="CX215" s="101">
        <v>9588</v>
      </c>
      <c r="CY215" s="101">
        <v>9588</v>
      </c>
      <c r="CZ215" s="101">
        <v>9588</v>
      </c>
      <c r="DA215" s="101">
        <v>9588</v>
      </c>
      <c r="DB215" s="101">
        <v>9588</v>
      </c>
      <c r="DC215" s="101">
        <v>9588</v>
      </c>
      <c r="DD215" s="101">
        <v>9588</v>
      </c>
      <c r="DE215" s="101">
        <v>9588</v>
      </c>
      <c r="DF215" s="101">
        <v>9588</v>
      </c>
      <c r="DG215" s="101">
        <v>9588</v>
      </c>
      <c r="DH215" s="101">
        <v>9588</v>
      </c>
      <c r="DI215" s="101">
        <v>9588</v>
      </c>
      <c r="DJ215" s="101">
        <v>9588</v>
      </c>
      <c r="DK215" s="101">
        <v>9588</v>
      </c>
      <c r="DL215" s="101">
        <v>9588</v>
      </c>
      <c r="DM215" s="101">
        <v>9588</v>
      </c>
      <c r="DN215" s="101">
        <v>9588</v>
      </c>
      <c r="DO215" s="101">
        <v>9588</v>
      </c>
      <c r="DP215" s="101">
        <v>9588</v>
      </c>
      <c r="DQ215" s="101">
        <v>9588</v>
      </c>
      <c r="DR215" s="101">
        <v>9588</v>
      </c>
      <c r="DS215" s="101">
        <v>9588</v>
      </c>
      <c r="DT215" s="101">
        <v>9588</v>
      </c>
      <c r="DU215" s="101">
        <v>9588</v>
      </c>
      <c r="DV215" s="101">
        <v>9588</v>
      </c>
      <c r="DW215" s="101">
        <v>9588</v>
      </c>
      <c r="DX215" s="101">
        <v>9588</v>
      </c>
      <c r="DY215" s="101">
        <v>9588</v>
      </c>
      <c r="DZ215" s="101">
        <v>9588</v>
      </c>
      <c r="EA215" s="101">
        <v>9588</v>
      </c>
      <c r="EB215" s="101">
        <v>9588</v>
      </c>
      <c r="EC215" s="101">
        <v>9588</v>
      </c>
      <c r="ED215" s="101">
        <v>9588</v>
      </c>
      <c r="EE215" s="101">
        <v>9588</v>
      </c>
      <c r="EF215" s="101">
        <v>9588</v>
      </c>
      <c r="EG215" s="101">
        <v>9588</v>
      </c>
      <c r="EH215" s="101">
        <v>9588</v>
      </c>
      <c r="EI215" s="101">
        <v>9588</v>
      </c>
      <c r="EJ215" s="101">
        <v>9588</v>
      </c>
      <c r="EK215" s="101">
        <v>9588</v>
      </c>
      <c r="EL215" s="101">
        <v>9588</v>
      </c>
      <c r="EM215" s="101">
        <v>9588</v>
      </c>
      <c r="EN215" s="101">
        <v>9588</v>
      </c>
      <c r="EO215" s="101">
        <v>9588</v>
      </c>
      <c r="EP215" s="101">
        <v>9588</v>
      </c>
      <c r="EQ215" s="101">
        <v>9588</v>
      </c>
      <c r="ER215" s="101">
        <v>9588</v>
      </c>
      <c r="ES215" s="101">
        <v>9588</v>
      </c>
      <c r="ET215" s="101">
        <v>9588</v>
      </c>
      <c r="EU215" s="101">
        <v>9588</v>
      </c>
      <c r="EV215" s="101">
        <v>9588</v>
      </c>
      <c r="EW215" s="101">
        <v>9588</v>
      </c>
      <c r="EX215" s="101">
        <v>9588</v>
      </c>
      <c r="EY215" s="101">
        <v>9588</v>
      </c>
      <c r="EZ215" s="101">
        <v>9588</v>
      </c>
      <c r="FA215" s="101">
        <v>9588</v>
      </c>
      <c r="FB215" s="101">
        <v>9588</v>
      </c>
      <c r="FC215" s="101">
        <v>9588</v>
      </c>
      <c r="FD215" s="101">
        <v>9588</v>
      </c>
      <c r="FE215" s="101">
        <v>9588</v>
      </c>
      <c r="FF215" s="101">
        <v>9588</v>
      </c>
      <c r="FG215" s="101">
        <v>9588</v>
      </c>
      <c r="FH215" s="101">
        <v>9588</v>
      </c>
      <c r="FI215" s="101">
        <v>9588</v>
      </c>
      <c r="FJ215" s="101">
        <v>9588</v>
      </c>
      <c r="FK215" s="101">
        <v>9588</v>
      </c>
      <c r="FL215" s="101">
        <v>9588</v>
      </c>
      <c r="FM215" s="101">
        <v>9588</v>
      </c>
      <c r="FN215" s="101">
        <v>9588</v>
      </c>
      <c r="FO215" s="101">
        <v>9588</v>
      </c>
      <c r="FP215" s="101">
        <v>9588</v>
      </c>
      <c r="FQ215" s="101">
        <v>9588</v>
      </c>
      <c r="FR215" s="101">
        <v>9588</v>
      </c>
      <c r="FS215" s="101">
        <v>9588</v>
      </c>
      <c r="FT215" s="101">
        <v>9588</v>
      </c>
      <c r="FU215" s="101">
        <v>9588</v>
      </c>
      <c r="FV215" s="101">
        <v>9588</v>
      </c>
      <c r="FW215" s="101">
        <v>9588</v>
      </c>
      <c r="FX215" s="101">
        <v>9588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35">
      <c r="A216" s="6" t="s">
        <v>755</v>
      </c>
      <c r="B216" s="7" t="s">
        <v>756</v>
      </c>
      <c r="C216" s="18">
        <f t="shared" ref="C216:BN216" si="269">ROUND(C99+C100+C96+C98+C14,1)</f>
        <v>156</v>
      </c>
      <c r="D216" s="18">
        <f t="shared" si="269"/>
        <v>610</v>
      </c>
      <c r="E216" s="18">
        <f t="shared" si="269"/>
        <v>11</v>
      </c>
      <c r="F216" s="18">
        <f t="shared" si="269"/>
        <v>2047</v>
      </c>
      <c r="G216" s="18">
        <f t="shared" si="269"/>
        <v>1</v>
      </c>
      <c r="H216" s="18">
        <f t="shared" si="269"/>
        <v>1</v>
      </c>
      <c r="I216" s="18">
        <f t="shared" si="269"/>
        <v>15</v>
      </c>
      <c r="J216" s="18">
        <f t="shared" si="269"/>
        <v>0</v>
      </c>
      <c r="K216" s="18">
        <f t="shared" si="269"/>
        <v>0</v>
      </c>
      <c r="L216" s="18">
        <f t="shared" si="269"/>
        <v>23</v>
      </c>
      <c r="M216" s="18">
        <f t="shared" si="269"/>
        <v>14</v>
      </c>
      <c r="N216" s="18">
        <f t="shared" si="269"/>
        <v>183.5</v>
      </c>
      <c r="O216" s="18">
        <f t="shared" si="269"/>
        <v>106</v>
      </c>
      <c r="P216" s="18">
        <f t="shared" si="269"/>
        <v>0</v>
      </c>
      <c r="Q216" s="18">
        <f t="shared" si="269"/>
        <v>220.5</v>
      </c>
      <c r="R216" s="18">
        <f t="shared" si="269"/>
        <v>6029</v>
      </c>
      <c r="S216" s="18">
        <f t="shared" si="269"/>
        <v>14</v>
      </c>
      <c r="T216" s="18">
        <f t="shared" si="269"/>
        <v>0</v>
      </c>
      <c r="U216" s="18">
        <f t="shared" si="269"/>
        <v>0</v>
      </c>
      <c r="V216" s="18">
        <f t="shared" si="269"/>
        <v>0</v>
      </c>
      <c r="W216" s="18">
        <f t="shared" si="269"/>
        <v>1</v>
      </c>
      <c r="X216" s="18">
        <f t="shared" si="269"/>
        <v>0</v>
      </c>
      <c r="Y216" s="18">
        <f t="shared" si="269"/>
        <v>473.5</v>
      </c>
      <c r="Z216" s="18">
        <f t="shared" si="269"/>
        <v>0</v>
      </c>
      <c r="AA216" s="18">
        <f t="shared" si="269"/>
        <v>416.5</v>
      </c>
      <c r="AB216" s="18">
        <f t="shared" si="269"/>
        <v>272.5</v>
      </c>
      <c r="AC216" s="18">
        <f t="shared" si="269"/>
        <v>0</v>
      </c>
      <c r="AD216" s="18">
        <f t="shared" si="269"/>
        <v>6.5</v>
      </c>
      <c r="AE216" s="18">
        <f t="shared" si="269"/>
        <v>0</v>
      </c>
      <c r="AF216" s="18">
        <f t="shared" si="269"/>
        <v>0</v>
      </c>
      <c r="AG216" s="18">
        <f t="shared" si="269"/>
        <v>0</v>
      </c>
      <c r="AH216" s="18">
        <f t="shared" si="269"/>
        <v>0</v>
      </c>
      <c r="AI216" s="18">
        <f t="shared" si="269"/>
        <v>0</v>
      </c>
      <c r="AJ216" s="18">
        <f t="shared" si="269"/>
        <v>0</v>
      </c>
      <c r="AK216" s="18">
        <f t="shared" si="269"/>
        <v>0</v>
      </c>
      <c r="AL216" s="18">
        <f t="shared" si="269"/>
        <v>0</v>
      </c>
      <c r="AM216" s="18">
        <f t="shared" si="269"/>
        <v>0</v>
      </c>
      <c r="AN216" s="18">
        <f t="shared" si="269"/>
        <v>1</v>
      </c>
      <c r="AO216" s="18">
        <f t="shared" si="269"/>
        <v>370.5</v>
      </c>
      <c r="AP216" s="18">
        <f t="shared" si="269"/>
        <v>802</v>
      </c>
      <c r="AQ216" s="18">
        <f t="shared" si="269"/>
        <v>0.5</v>
      </c>
      <c r="AR216" s="18">
        <f t="shared" si="269"/>
        <v>1468</v>
      </c>
      <c r="AS216" s="18">
        <f t="shared" si="269"/>
        <v>17</v>
      </c>
      <c r="AT216" s="18">
        <f t="shared" si="269"/>
        <v>4</v>
      </c>
      <c r="AU216" s="18">
        <f t="shared" si="269"/>
        <v>0</v>
      </c>
      <c r="AV216" s="18">
        <f t="shared" si="269"/>
        <v>0</v>
      </c>
      <c r="AW216" s="18">
        <f t="shared" si="269"/>
        <v>2</v>
      </c>
      <c r="AX216" s="18">
        <f t="shared" si="269"/>
        <v>0</v>
      </c>
      <c r="AY216" s="18">
        <f t="shared" si="269"/>
        <v>0</v>
      </c>
      <c r="AZ216" s="18">
        <f t="shared" si="269"/>
        <v>99</v>
      </c>
      <c r="BA216" s="18">
        <f t="shared" si="269"/>
        <v>240.5</v>
      </c>
      <c r="BB216" s="18">
        <f t="shared" si="269"/>
        <v>10</v>
      </c>
      <c r="BC216" s="18">
        <f t="shared" si="269"/>
        <v>520</v>
      </c>
      <c r="BD216" s="18">
        <f t="shared" si="269"/>
        <v>4</v>
      </c>
      <c r="BE216" s="18">
        <f t="shared" si="269"/>
        <v>0</v>
      </c>
      <c r="BF216" s="18">
        <f t="shared" si="269"/>
        <v>1228</v>
      </c>
      <c r="BG216" s="18">
        <f t="shared" si="269"/>
        <v>0</v>
      </c>
      <c r="BH216" s="18">
        <f t="shared" si="269"/>
        <v>40</v>
      </c>
      <c r="BI216" s="18">
        <f t="shared" si="269"/>
        <v>0</v>
      </c>
      <c r="BJ216" s="18">
        <f t="shared" si="269"/>
        <v>17.5</v>
      </c>
      <c r="BK216" s="18">
        <f t="shared" si="269"/>
        <v>12104</v>
      </c>
      <c r="BL216" s="18">
        <f t="shared" si="269"/>
        <v>4.5</v>
      </c>
      <c r="BM216" s="18">
        <f t="shared" si="269"/>
        <v>18.5</v>
      </c>
      <c r="BN216" s="18">
        <f t="shared" si="269"/>
        <v>48.5</v>
      </c>
      <c r="BO216" s="18">
        <f t="shared" ref="BO216:DZ216" si="270">ROUND(BO99+BO100+BO96+BO98+BO14,1)</f>
        <v>3</v>
      </c>
      <c r="BP216" s="18">
        <f t="shared" si="270"/>
        <v>0</v>
      </c>
      <c r="BQ216" s="18">
        <f t="shared" si="270"/>
        <v>3</v>
      </c>
      <c r="BR216" s="18">
        <f t="shared" si="270"/>
        <v>0</v>
      </c>
      <c r="BS216" s="18">
        <f t="shared" si="270"/>
        <v>0</v>
      </c>
      <c r="BT216" s="18">
        <f t="shared" si="270"/>
        <v>0</v>
      </c>
      <c r="BU216" s="18">
        <f t="shared" si="270"/>
        <v>0</v>
      </c>
      <c r="BV216" s="18">
        <f t="shared" si="270"/>
        <v>0</v>
      </c>
      <c r="BW216" s="18">
        <f t="shared" si="270"/>
        <v>0</v>
      </c>
      <c r="BX216" s="18">
        <f t="shared" si="270"/>
        <v>0</v>
      </c>
      <c r="BY216" s="18">
        <f t="shared" si="270"/>
        <v>3</v>
      </c>
      <c r="BZ216" s="18">
        <f t="shared" si="270"/>
        <v>0</v>
      </c>
      <c r="CA216" s="18">
        <f t="shared" si="270"/>
        <v>0</v>
      </c>
      <c r="CB216" s="18">
        <f t="shared" si="270"/>
        <v>1062.5</v>
      </c>
      <c r="CC216" s="18">
        <f t="shared" si="270"/>
        <v>0</v>
      </c>
      <c r="CD216" s="18">
        <f t="shared" si="270"/>
        <v>0</v>
      </c>
      <c r="CE216" s="18">
        <f t="shared" si="270"/>
        <v>0</v>
      </c>
      <c r="CF216" s="18">
        <f t="shared" si="270"/>
        <v>0</v>
      </c>
      <c r="CG216" s="18">
        <f t="shared" si="270"/>
        <v>0</v>
      </c>
      <c r="CH216" s="18">
        <f t="shared" si="270"/>
        <v>0</v>
      </c>
      <c r="CI216" s="18">
        <f t="shared" si="270"/>
        <v>0</v>
      </c>
      <c r="CJ216" s="18">
        <f t="shared" si="270"/>
        <v>1</v>
      </c>
      <c r="CK216" s="18">
        <f t="shared" si="270"/>
        <v>23.5</v>
      </c>
      <c r="CL216" s="18">
        <f t="shared" si="270"/>
        <v>9.5</v>
      </c>
      <c r="CM216" s="18">
        <f t="shared" si="270"/>
        <v>2</v>
      </c>
      <c r="CN216" s="18">
        <f t="shared" si="270"/>
        <v>915</v>
      </c>
      <c r="CO216" s="18">
        <f t="shared" si="270"/>
        <v>72.5</v>
      </c>
      <c r="CP216" s="18">
        <f t="shared" si="270"/>
        <v>5</v>
      </c>
      <c r="CQ216" s="18">
        <f t="shared" si="270"/>
        <v>0</v>
      </c>
      <c r="CR216" s="18">
        <f t="shared" si="270"/>
        <v>0</v>
      </c>
      <c r="CS216" s="18">
        <f t="shared" si="270"/>
        <v>0</v>
      </c>
      <c r="CT216" s="18">
        <f t="shared" si="270"/>
        <v>0</v>
      </c>
      <c r="CU216" s="18">
        <f t="shared" si="270"/>
        <v>398</v>
      </c>
      <c r="CV216" s="18">
        <f t="shared" si="270"/>
        <v>0</v>
      </c>
      <c r="CW216" s="18">
        <f t="shared" si="270"/>
        <v>0</v>
      </c>
      <c r="CX216" s="18">
        <f t="shared" si="270"/>
        <v>0</v>
      </c>
      <c r="CY216" s="18">
        <f t="shared" si="270"/>
        <v>0</v>
      </c>
      <c r="CZ216" s="18">
        <f t="shared" si="270"/>
        <v>0</v>
      </c>
      <c r="DA216" s="18">
        <f t="shared" si="270"/>
        <v>0</v>
      </c>
      <c r="DB216" s="18">
        <f t="shared" si="270"/>
        <v>0</v>
      </c>
      <c r="DC216" s="18">
        <f t="shared" si="270"/>
        <v>0</v>
      </c>
      <c r="DD216" s="18">
        <f t="shared" si="270"/>
        <v>0</v>
      </c>
      <c r="DE216" s="18">
        <f t="shared" si="270"/>
        <v>0</v>
      </c>
      <c r="DF216" s="18">
        <f t="shared" si="270"/>
        <v>48.5</v>
      </c>
      <c r="DG216" s="18">
        <f t="shared" si="270"/>
        <v>0</v>
      </c>
      <c r="DH216" s="18">
        <f t="shared" si="270"/>
        <v>0</v>
      </c>
      <c r="DI216" s="18">
        <f t="shared" si="270"/>
        <v>4</v>
      </c>
      <c r="DJ216" s="18">
        <f t="shared" si="270"/>
        <v>1</v>
      </c>
      <c r="DK216" s="18">
        <f t="shared" si="270"/>
        <v>1</v>
      </c>
      <c r="DL216" s="18">
        <f t="shared" si="270"/>
        <v>0</v>
      </c>
      <c r="DM216" s="18">
        <f t="shared" si="270"/>
        <v>0</v>
      </c>
      <c r="DN216" s="18">
        <f t="shared" si="270"/>
        <v>1.5</v>
      </c>
      <c r="DO216" s="18">
        <f t="shared" si="270"/>
        <v>1</v>
      </c>
      <c r="DP216" s="18">
        <f t="shared" si="270"/>
        <v>0</v>
      </c>
      <c r="DQ216" s="18">
        <f t="shared" si="270"/>
        <v>1</v>
      </c>
      <c r="DR216" s="18">
        <f t="shared" si="270"/>
        <v>0</v>
      </c>
      <c r="DS216" s="18">
        <f t="shared" si="270"/>
        <v>0</v>
      </c>
      <c r="DT216" s="18">
        <f t="shared" si="270"/>
        <v>0</v>
      </c>
      <c r="DU216" s="18">
        <f t="shared" si="270"/>
        <v>0</v>
      </c>
      <c r="DV216" s="18">
        <f t="shared" si="270"/>
        <v>0</v>
      </c>
      <c r="DW216" s="18">
        <f t="shared" si="270"/>
        <v>0</v>
      </c>
      <c r="DX216" s="18">
        <f t="shared" si="270"/>
        <v>0</v>
      </c>
      <c r="DY216" s="18">
        <f t="shared" si="270"/>
        <v>0</v>
      </c>
      <c r="DZ216" s="18">
        <f t="shared" si="270"/>
        <v>1</v>
      </c>
      <c r="EA216" s="18">
        <f t="shared" ref="EA216:FX216" si="271">ROUND(EA99+EA100+EA96+EA98+EA14,1)</f>
        <v>0</v>
      </c>
      <c r="EB216" s="18">
        <f t="shared" si="271"/>
        <v>0</v>
      </c>
      <c r="EC216" s="18">
        <f t="shared" si="271"/>
        <v>0</v>
      </c>
      <c r="ED216" s="18">
        <f t="shared" si="271"/>
        <v>0</v>
      </c>
      <c r="EE216" s="18">
        <f t="shared" si="271"/>
        <v>0</v>
      </c>
      <c r="EF216" s="18">
        <f t="shared" si="271"/>
        <v>2</v>
      </c>
      <c r="EG216" s="18">
        <f t="shared" si="271"/>
        <v>0</v>
      </c>
      <c r="EH216" s="18">
        <f t="shared" si="271"/>
        <v>0</v>
      </c>
      <c r="EI216" s="18">
        <f t="shared" si="271"/>
        <v>26.5</v>
      </c>
      <c r="EJ216" s="18">
        <f t="shared" si="271"/>
        <v>236.5</v>
      </c>
      <c r="EK216" s="18">
        <f t="shared" si="271"/>
        <v>0</v>
      </c>
      <c r="EL216" s="18">
        <f t="shared" si="271"/>
        <v>0</v>
      </c>
      <c r="EM216" s="18">
        <f t="shared" si="271"/>
        <v>0</v>
      </c>
      <c r="EN216" s="18">
        <f t="shared" si="271"/>
        <v>43</v>
      </c>
      <c r="EO216" s="18">
        <f t="shared" si="271"/>
        <v>0</v>
      </c>
      <c r="EP216" s="18">
        <f t="shared" si="271"/>
        <v>0</v>
      </c>
      <c r="EQ216" s="18">
        <f t="shared" si="271"/>
        <v>2</v>
      </c>
      <c r="ER216" s="18">
        <f t="shared" si="271"/>
        <v>2</v>
      </c>
      <c r="ES216" s="18">
        <f t="shared" si="271"/>
        <v>0</v>
      </c>
      <c r="ET216" s="18">
        <f t="shared" si="271"/>
        <v>0</v>
      </c>
      <c r="EU216" s="18">
        <f t="shared" si="271"/>
        <v>0</v>
      </c>
      <c r="EV216" s="18">
        <f t="shared" si="271"/>
        <v>0</v>
      </c>
      <c r="EW216" s="18">
        <f t="shared" si="271"/>
        <v>0</v>
      </c>
      <c r="EX216" s="18">
        <f t="shared" si="271"/>
        <v>0</v>
      </c>
      <c r="EY216" s="18">
        <f t="shared" si="271"/>
        <v>450</v>
      </c>
      <c r="EZ216" s="18">
        <f t="shared" si="271"/>
        <v>0</v>
      </c>
      <c r="FA216" s="18">
        <f t="shared" si="271"/>
        <v>12</v>
      </c>
      <c r="FB216" s="18">
        <f t="shared" si="271"/>
        <v>0</v>
      </c>
      <c r="FC216" s="18">
        <f t="shared" si="271"/>
        <v>4</v>
      </c>
      <c r="FD216" s="18">
        <f t="shared" si="271"/>
        <v>0</v>
      </c>
      <c r="FE216" s="18">
        <f t="shared" si="271"/>
        <v>0</v>
      </c>
      <c r="FF216" s="18">
        <f t="shared" si="271"/>
        <v>0</v>
      </c>
      <c r="FG216" s="18">
        <f t="shared" si="271"/>
        <v>0</v>
      </c>
      <c r="FH216" s="18">
        <f t="shared" si="271"/>
        <v>0</v>
      </c>
      <c r="FI216" s="18">
        <f t="shared" si="271"/>
        <v>0</v>
      </c>
      <c r="FJ216" s="18">
        <f t="shared" si="271"/>
        <v>0</v>
      </c>
      <c r="FK216" s="18">
        <f t="shared" si="271"/>
        <v>0</v>
      </c>
      <c r="FL216" s="18">
        <f t="shared" si="271"/>
        <v>0</v>
      </c>
      <c r="FM216" s="18">
        <f t="shared" si="271"/>
        <v>0</v>
      </c>
      <c r="FN216" s="18">
        <f t="shared" si="271"/>
        <v>283</v>
      </c>
      <c r="FO216" s="18">
        <f t="shared" si="271"/>
        <v>2</v>
      </c>
      <c r="FP216" s="18">
        <f t="shared" si="271"/>
        <v>0</v>
      </c>
      <c r="FQ216" s="18">
        <f t="shared" si="271"/>
        <v>0</v>
      </c>
      <c r="FR216" s="18">
        <f t="shared" si="271"/>
        <v>0</v>
      </c>
      <c r="FS216" s="18">
        <f t="shared" si="271"/>
        <v>0</v>
      </c>
      <c r="FT216" s="18">
        <f t="shared" si="271"/>
        <v>0</v>
      </c>
      <c r="FU216" s="18">
        <f t="shared" si="271"/>
        <v>0</v>
      </c>
      <c r="FV216" s="18">
        <f t="shared" si="271"/>
        <v>1</v>
      </c>
      <c r="FW216" s="18">
        <f t="shared" si="271"/>
        <v>2</v>
      </c>
      <c r="FX216" s="18">
        <f t="shared" si="271"/>
        <v>0</v>
      </c>
      <c r="FY216" s="18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35">
      <c r="A217" s="6" t="s">
        <v>757</v>
      </c>
      <c r="B217" s="7" t="s">
        <v>758</v>
      </c>
      <c r="C217" s="18">
        <f>C15+C34</f>
        <v>1</v>
      </c>
      <c r="D217" s="18">
        <f t="shared" ref="D217:BO217" si="272">D15+D34</f>
        <v>30.5</v>
      </c>
      <c r="E217" s="18">
        <f t="shared" si="272"/>
        <v>0</v>
      </c>
      <c r="F217" s="18">
        <f t="shared" si="272"/>
        <v>3</v>
      </c>
      <c r="G217" s="18">
        <f t="shared" si="272"/>
        <v>2</v>
      </c>
      <c r="H217" s="18">
        <f t="shared" si="272"/>
        <v>2</v>
      </c>
      <c r="I217" s="18">
        <f t="shared" si="272"/>
        <v>12.5</v>
      </c>
      <c r="J217" s="18">
        <f t="shared" si="272"/>
        <v>0</v>
      </c>
      <c r="K217" s="18">
        <f t="shared" si="272"/>
        <v>0</v>
      </c>
      <c r="L217" s="18">
        <f t="shared" si="272"/>
        <v>23</v>
      </c>
      <c r="M217" s="18">
        <f t="shared" si="272"/>
        <v>5</v>
      </c>
      <c r="N217" s="18">
        <f t="shared" si="272"/>
        <v>140</v>
      </c>
      <c r="O217" s="18">
        <f t="shared" si="272"/>
        <v>60</v>
      </c>
      <c r="P217" s="18">
        <f t="shared" si="272"/>
        <v>0</v>
      </c>
      <c r="Q217" s="18">
        <f t="shared" si="272"/>
        <v>144.5</v>
      </c>
      <c r="R217" s="18">
        <f t="shared" si="272"/>
        <v>2</v>
      </c>
      <c r="S217" s="18">
        <f t="shared" si="272"/>
        <v>0</v>
      </c>
      <c r="T217" s="18">
        <f t="shared" si="272"/>
        <v>0</v>
      </c>
      <c r="U217" s="18">
        <f t="shared" si="272"/>
        <v>0</v>
      </c>
      <c r="V217" s="18">
        <f t="shared" si="272"/>
        <v>0</v>
      </c>
      <c r="W217" s="18">
        <f t="shared" si="272"/>
        <v>1</v>
      </c>
      <c r="X217" s="18">
        <f t="shared" si="272"/>
        <v>0</v>
      </c>
      <c r="Y217" s="18">
        <f t="shared" si="272"/>
        <v>0</v>
      </c>
      <c r="Z217" s="18">
        <f t="shared" si="272"/>
        <v>1</v>
      </c>
      <c r="AA217" s="18">
        <f t="shared" si="272"/>
        <v>15</v>
      </c>
      <c r="AB217" s="18">
        <f t="shared" si="272"/>
        <v>50</v>
      </c>
      <c r="AC217" s="18">
        <f t="shared" si="272"/>
        <v>0</v>
      </c>
      <c r="AD217" s="18">
        <f t="shared" si="272"/>
        <v>2</v>
      </c>
      <c r="AE217" s="18">
        <f t="shared" si="272"/>
        <v>0</v>
      </c>
      <c r="AF217" s="18">
        <f t="shared" si="272"/>
        <v>0</v>
      </c>
      <c r="AG217" s="18">
        <f t="shared" si="272"/>
        <v>2.5</v>
      </c>
      <c r="AH217" s="18">
        <f t="shared" si="272"/>
        <v>0</v>
      </c>
      <c r="AI217" s="18">
        <f t="shared" si="272"/>
        <v>0</v>
      </c>
      <c r="AJ217" s="18">
        <f t="shared" si="272"/>
        <v>0</v>
      </c>
      <c r="AK217" s="18">
        <f t="shared" si="272"/>
        <v>0</v>
      </c>
      <c r="AL217" s="18">
        <f t="shared" si="272"/>
        <v>0</v>
      </c>
      <c r="AM217" s="18">
        <f t="shared" si="272"/>
        <v>0</v>
      </c>
      <c r="AN217" s="18">
        <f t="shared" si="272"/>
        <v>0</v>
      </c>
      <c r="AO217" s="18">
        <f t="shared" si="272"/>
        <v>4</v>
      </c>
      <c r="AP217" s="18">
        <f t="shared" si="272"/>
        <v>197.5</v>
      </c>
      <c r="AQ217" s="18">
        <f t="shared" si="272"/>
        <v>1</v>
      </c>
      <c r="AR217" s="18">
        <f t="shared" si="272"/>
        <v>65</v>
      </c>
      <c r="AS217" s="18">
        <f t="shared" si="272"/>
        <v>20</v>
      </c>
      <c r="AT217" s="18">
        <f t="shared" si="272"/>
        <v>5</v>
      </c>
      <c r="AU217" s="18">
        <f t="shared" si="272"/>
        <v>0</v>
      </c>
      <c r="AV217" s="18">
        <f t="shared" si="272"/>
        <v>0</v>
      </c>
      <c r="AW217" s="18">
        <f t="shared" si="272"/>
        <v>1</v>
      </c>
      <c r="AX217" s="18">
        <f t="shared" si="272"/>
        <v>0</v>
      </c>
      <c r="AY217" s="18">
        <f t="shared" si="272"/>
        <v>4</v>
      </c>
      <c r="AZ217" s="18">
        <f t="shared" si="272"/>
        <v>0</v>
      </c>
      <c r="BA217" s="18">
        <f t="shared" si="272"/>
        <v>7</v>
      </c>
      <c r="BB217" s="18">
        <f t="shared" si="272"/>
        <v>14</v>
      </c>
      <c r="BC217" s="18">
        <f t="shared" si="272"/>
        <v>23</v>
      </c>
      <c r="BD217" s="18">
        <f t="shared" si="272"/>
        <v>5</v>
      </c>
      <c r="BE217" s="18">
        <f t="shared" si="272"/>
        <v>0</v>
      </c>
      <c r="BF217" s="18">
        <f t="shared" si="272"/>
        <v>35</v>
      </c>
      <c r="BG217" s="18">
        <f t="shared" si="272"/>
        <v>0</v>
      </c>
      <c r="BH217" s="18">
        <f t="shared" si="272"/>
        <v>13.5</v>
      </c>
      <c r="BI217" s="18">
        <f t="shared" si="272"/>
        <v>0</v>
      </c>
      <c r="BJ217" s="18">
        <f t="shared" si="272"/>
        <v>22</v>
      </c>
      <c r="BK217" s="18">
        <f t="shared" si="272"/>
        <v>110</v>
      </c>
      <c r="BL217" s="18">
        <f t="shared" si="272"/>
        <v>6</v>
      </c>
      <c r="BM217" s="18">
        <f t="shared" si="272"/>
        <v>4</v>
      </c>
      <c r="BN217" s="18">
        <f t="shared" si="272"/>
        <v>43.5</v>
      </c>
      <c r="BO217" s="18">
        <f t="shared" si="272"/>
        <v>2.5</v>
      </c>
      <c r="BP217" s="18">
        <f t="shared" ref="BP217:EA217" si="273">BP15+BP34</f>
        <v>0</v>
      </c>
      <c r="BQ217" s="18">
        <f t="shared" si="273"/>
        <v>1.5</v>
      </c>
      <c r="BR217" s="18">
        <f t="shared" si="273"/>
        <v>0</v>
      </c>
      <c r="BS217" s="18">
        <f t="shared" si="273"/>
        <v>0</v>
      </c>
      <c r="BT217" s="18">
        <f t="shared" si="273"/>
        <v>1</v>
      </c>
      <c r="BU217" s="18">
        <f t="shared" si="273"/>
        <v>1</v>
      </c>
      <c r="BV217" s="18">
        <f t="shared" si="273"/>
        <v>0</v>
      </c>
      <c r="BW217" s="18">
        <f t="shared" si="273"/>
        <v>0</v>
      </c>
      <c r="BX217" s="18">
        <f t="shared" si="273"/>
        <v>0</v>
      </c>
      <c r="BY217" s="18">
        <f t="shared" si="273"/>
        <v>0</v>
      </c>
      <c r="BZ217" s="18">
        <f t="shared" si="273"/>
        <v>0</v>
      </c>
      <c r="CA217" s="18">
        <f t="shared" si="273"/>
        <v>0</v>
      </c>
      <c r="CB217" s="18">
        <f t="shared" si="273"/>
        <v>206</v>
      </c>
      <c r="CC217" s="18">
        <f t="shared" si="273"/>
        <v>0</v>
      </c>
      <c r="CD217" s="18">
        <f t="shared" si="273"/>
        <v>0</v>
      </c>
      <c r="CE217" s="18">
        <f t="shared" si="273"/>
        <v>0</v>
      </c>
      <c r="CF217" s="18">
        <f t="shared" si="273"/>
        <v>0</v>
      </c>
      <c r="CG217" s="18">
        <f t="shared" si="273"/>
        <v>0</v>
      </c>
      <c r="CH217" s="18">
        <f t="shared" si="273"/>
        <v>0</v>
      </c>
      <c r="CI217" s="18">
        <f t="shared" si="273"/>
        <v>0</v>
      </c>
      <c r="CJ217" s="18">
        <f t="shared" si="273"/>
        <v>2</v>
      </c>
      <c r="CK217" s="18">
        <f t="shared" si="273"/>
        <v>0</v>
      </c>
      <c r="CL217" s="18">
        <f t="shared" si="273"/>
        <v>3</v>
      </c>
      <c r="CM217" s="18">
        <f t="shared" si="273"/>
        <v>1</v>
      </c>
      <c r="CN217" s="18">
        <f t="shared" si="273"/>
        <v>174.5</v>
      </c>
      <c r="CO217" s="18">
        <f t="shared" si="273"/>
        <v>73</v>
      </c>
      <c r="CP217" s="18">
        <f t="shared" si="273"/>
        <v>5</v>
      </c>
      <c r="CQ217" s="18">
        <f t="shared" si="273"/>
        <v>2</v>
      </c>
      <c r="CR217" s="18">
        <f t="shared" si="273"/>
        <v>0</v>
      </c>
      <c r="CS217" s="18">
        <f t="shared" si="273"/>
        <v>0</v>
      </c>
      <c r="CT217" s="18">
        <f t="shared" si="273"/>
        <v>0</v>
      </c>
      <c r="CU217" s="18">
        <f t="shared" si="273"/>
        <v>1</v>
      </c>
      <c r="CV217" s="18">
        <f t="shared" si="273"/>
        <v>0</v>
      </c>
      <c r="CW217" s="18">
        <f t="shared" si="273"/>
        <v>0</v>
      </c>
      <c r="CX217" s="18">
        <f t="shared" si="273"/>
        <v>0</v>
      </c>
      <c r="CY217" s="18">
        <f t="shared" si="273"/>
        <v>0</v>
      </c>
      <c r="CZ217" s="18">
        <f t="shared" si="273"/>
        <v>0</v>
      </c>
      <c r="DA217" s="18">
        <f t="shared" si="273"/>
        <v>0</v>
      </c>
      <c r="DB217" s="18">
        <f t="shared" si="273"/>
        <v>0</v>
      </c>
      <c r="DC217" s="18">
        <f t="shared" si="273"/>
        <v>0</v>
      </c>
      <c r="DD217" s="18">
        <f t="shared" si="273"/>
        <v>0</v>
      </c>
      <c r="DE217" s="18">
        <f t="shared" si="273"/>
        <v>0</v>
      </c>
      <c r="DF217" s="18">
        <f t="shared" si="273"/>
        <v>30.5</v>
      </c>
      <c r="DG217" s="18">
        <f t="shared" si="273"/>
        <v>0</v>
      </c>
      <c r="DH217" s="18">
        <f t="shared" si="273"/>
        <v>0</v>
      </c>
      <c r="DI217" s="18">
        <f t="shared" si="273"/>
        <v>4.5</v>
      </c>
      <c r="DJ217" s="18">
        <f t="shared" si="273"/>
        <v>0</v>
      </c>
      <c r="DK217" s="18">
        <f t="shared" si="273"/>
        <v>0</v>
      </c>
      <c r="DL217" s="18">
        <f t="shared" si="273"/>
        <v>6</v>
      </c>
      <c r="DM217" s="18">
        <f t="shared" si="273"/>
        <v>0</v>
      </c>
      <c r="DN217" s="18">
        <f t="shared" si="273"/>
        <v>0</v>
      </c>
      <c r="DO217" s="18">
        <f t="shared" si="273"/>
        <v>0</v>
      </c>
      <c r="DP217" s="18">
        <f t="shared" si="273"/>
        <v>0</v>
      </c>
      <c r="DQ217" s="18">
        <f t="shared" si="273"/>
        <v>0</v>
      </c>
      <c r="DR217" s="18">
        <f t="shared" si="273"/>
        <v>0</v>
      </c>
      <c r="DS217" s="18">
        <f t="shared" si="273"/>
        <v>0</v>
      </c>
      <c r="DT217" s="18">
        <f t="shared" si="273"/>
        <v>0</v>
      </c>
      <c r="DU217" s="18">
        <f t="shared" si="273"/>
        <v>0</v>
      </c>
      <c r="DV217" s="18">
        <f t="shared" si="273"/>
        <v>0</v>
      </c>
      <c r="DW217" s="18">
        <f t="shared" si="273"/>
        <v>0</v>
      </c>
      <c r="DX217" s="18">
        <f t="shared" si="273"/>
        <v>0</v>
      </c>
      <c r="DY217" s="18">
        <f t="shared" si="273"/>
        <v>0</v>
      </c>
      <c r="DZ217" s="18">
        <f t="shared" si="273"/>
        <v>2</v>
      </c>
      <c r="EA217" s="18">
        <f t="shared" si="273"/>
        <v>2</v>
      </c>
      <c r="EB217" s="18">
        <f t="shared" ref="EB217:FX217" si="274">EB15+EB34</f>
        <v>0</v>
      </c>
      <c r="EC217" s="18">
        <f t="shared" si="274"/>
        <v>1</v>
      </c>
      <c r="ED217" s="18">
        <f t="shared" si="274"/>
        <v>0</v>
      </c>
      <c r="EE217" s="18">
        <f t="shared" si="274"/>
        <v>0</v>
      </c>
      <c r="EF217" s="18">
        <f t="shared" si="274"/>
        <v>2</v>
      </c>
      <c r="EG217" s="18">
        <f t="shared" si="274"/>
        <v>1</v>
      </c>
      <c r="EH217" s="18">
        <f t="shared" si="274"/>
        <v>1</v>
      </c>
      <c r="EI217" s="18">
        <f t="shared" si="274"/>
        <v>12.5</v>
      </c>
      <c r="EJ217" s="18">
        <f t="shared" si="274"/>
        <v>31</v>
      </c>
      <c r="EK217" s="18">
        <f t="shared" si="274"/>
        <v>0</v>
      </c>
      <c r="EL217" s="18">
        <f t="shared" si="274"/>
        <v>0</v>
      </c>
      <c r="EM217" s="18">
        <f t="shared" si="274"/>
        <v>1</v>
      </c>
      <c r="EN217" s="18">
        <f t="shared" si="274"/>
        <v>0</v>
      </c>
      <c r="EO217" s="18">
        <f t="shared" si="274"/>
        <v>0</v>
      </c>
      <c r="EP217" s="18">
        <f t="shared" si="274"/>
        <v>0</v>
      </c>
      <c r="EQ217" s="18">
        <f t="shared" si="274"/>
        <v>0</v>
      </c>
      <c r="ER217" s="18">
        <f t="shared" si="274"/>
        <v>0</v>
      </c>
      <c r="ES217" s="18">
        <f t="shared" si="274"/>
        <v>0</v>
      </c>
      <c r="ET217" s="18">
        <f t="shared" si="274"/>
        <v>0</v>
      </c>
      <c r="EU217" s="18">
        <f t="shared" si="274"/>
        <v>2</v>
      </c>
      <c r="EV217" s="18">
        <f t="shared" si="274"/>
        <v>5</v>
      </c>
      <c r="EW217" s="18">
        <f t="shared" si="274"/>
        <v>0</v>
      </c>
      <c r="EX217" s="18">
        <f t="shared" si="274"/>
        <v>0</v>
      </c>
      <c r="EY217" s="18">
        <f t="shared" si="274"/>
        <v>0</v>
      </c>
      <c r="EZ217" s="18">
        <f t="shared" si="274"/>
        <v>0</v>
      </c>
      <c r="FA217" s="18">
        <f t="shared" si="274"/>
        <v>8</v>
      </c>
      <c r="FB217" s="18">
        <f t="shared" si="274"/>
        <v>0</v>
      </c>
      <c r="FC217" s="18">
        <f t="shared" si="274"/>
        <v>8</v>
      </c>
      <c r="FD217" s="18">
        <f t="shared" si="274"/>
        <v>1</v>
      </c>
      <c r="FE217" s="18">
        <f t="shared" si="274"/>
        <v>0</v>
      </c>
      <c r="FF217" s="18">
        <f t="shared" si="274"/>
        <v>0</v>
      </c>
      <c r="FG217" s="18">
        <f t="shared" si="274"/>
        <v>0</v>
      </c>
      <c r="FH217" s="18">
        <f t="shared" si="274"/>
        <v>0</v>
      </c>
      <c r="FI217" s="18">
        <f t="shared" si="274"/>
        <v>0</v>
      </c>
      <c r="FJ217" s="18">
        <f t="shared" si="274"/>
        <v>0</v>
      </c>
      <c r="FK217" s="18">
        <f t="shared" si="274"/>
        <v>0</v>
      </c>
      <c r="FL217" s="18">
        <f t="shared" si="274"/>
        <v>0</v>
      </c>
      <c r="FM217" s="18">
        <f t="shared" si="274"/>
        <v>5</v>
      </c>
      <c r="FN217" s="18">
        <f t="shared" si="274"/>
        <v>4.5</v>
      </c>
      <c r="FO217" s="18">
        <f t="shared" si="274"/>
        <v>0</v>
      </c>
      <c r="FP217" s="18">
        <f t="shared" si="274"/>
        <v>0</v>
      </c>
      <c r="FQ217" s="18">
        <f t="shared" si="274"/>
        <v>0</v>
      </c>
      <c r="FR217" s="18">
        <f t="shared" si="274"/>
        <v>0</v>
      </c>
      <c r="FS217" s="18">
        <f t="shared" si="274"/>
        <v>0</v>
      </c>
      <c r="FT217" s="18">
        <f t="shared" si="274"/>
        <v>0</v>
      </c>
      <c r="FU217" s="18">
        <f t="shared" si="274"/>
        <v>0</v>
      </c>
      <c r="FV217" s="18">
        <f t="shared" si="274"/>
        <v>1</v>
      </c>
      <c r="FW217" s="18">
        <f t="shared" si="274"/>
        <v>0</v>
      </c>
      <c r="FX217" s="18">
        <f t="shared" si="274"/>
        <v>0</v>
      </c>
      <c r="FY217" s="18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35">
      <c r="A218" s="6" t="s">
        <v>759</v>
      </c>
      <c r="B218" s="7" t="s">
        <v>760</v>
      </c>
      <c r="C218" s="7">
        <f>ROUND((C212*C213)+(C214*C216)+(C215*C217),2)</f>
        <v>70468777.849999994</v>
      </c>
      <c r="D218" s="7">
        <f t="shared" ref="D218:BO218" si="275">ROUND((D212*D213)+(D214*D216)+(D215*D217),2)</f>
        <v>423285775.07999998</v>
      </c>
      <c r="E218" s="7">
        <f t="shared" si="275"/>
        <v>63008749.100000001</v>
      </c>
      <c r="F218" s="7">
        <f t="shared" si="275"/>
        <v>257424119.15000001</v>
      </c>
      <c r="G218" s="7">
        <f t="shared" si="275"/>
        <v>18385934.690000001</v>
      </c>
      <c r="H218" s="7">
        <f t="shared" si="275"/>
        <v>11893944.109999999</v>
      </c>
      <c r="I218" s="7">
        <f t="shared" si="275"/>
        <v>88625662.719999999</v>
      </c>
      <c r="J218" s="7">
        <f t="shared" si="275"/>
        <v>22623570.949999999</v>
      </c>
      <c r="K218" s="7">
        <f t="shared" si="275"/>
        <v>2723904.61</v>
      </c>
      <c r="L218" s="7">
        <f t="shared" si="275"/>
        <v>23756112.789999999</v>
      </c>
      <c r="M218" s="7">
        <f t="shared" si="275"/>
        <v>10880503.98</v>
      </c>
      <c r="N218" s="7">
        <f t="shared" si="275"/>
        <v>551630229.09000003</v>
      </c>
      <c r="O218" s="7">
        <f t="shared" si="275"/>
        <v>142452493.11000001</v>
      </c>
      <c r="P218" s="7">
        <f t="shared" si="275"/>
        <v>3403536.56</v>
      </c>
      <c r="Q218" s="7">
        <f t="shared" si="275"/>
        <v>421025386.33999997</v>
      </c>
      <c r="R218" s="7">
        <f t="shared" si="275"/>
        <v>66955993.369999997</v>
      </c>
      <c r="S218" s="7">
        <f t="shared" si="275"/>
        <v>17379398.280000001</v>
      </c>
      <c r="T218" s="7">
        <f t="shared" si="275"/>
        <v>1736717.71</v>
      </c>
      <c r="U218" s="7">
        <f t="shared" si="275"/>
        <v>612959.18999999994</v>
      </c>
      <c r="V218" s="7">
        <f t="shared" si="275"/>
        <v>2770145.39</v>
      </c>
      <c r="W218" s="7">
        <f t="shared" si="275"/>
        <v>1444693.28</v>
      </c>
      <c r="X218" s="7">
        <f t="shared" si="275"/>
        <v>537683.5</v>
      </c>
      <c r="Y218" s="7">
        <f t="shared" si="275"/>
        <v>9479988.9399999995</v>
      </c>
      <c r="Z218" s="7">
        <f t="shared" si="275"/>
        <v>2491535.04</v>
      </c>
      <c r="AA218" s="7">
        <f t="shared" si="275"/>
        <v>333694273.60000002</v>
      </c>
      <c r="AB218" s="7">
        <f t="shared" si="275"/>
        <v>295165282.38</v>
      </c>
      <c r="AC218" s="7">
        <f t="shared" si="275"/>
        <v>9904130.0700000003</v>
      </c>
      <c r="AD218" s="7">
        <f t="shared" si="275"/>
        <v>15373179.27</v>
      </c>
      <c r="AE218" s="7">
        <f t="shared" si="275"/>
        <v>1043105.99</v>
      </c>
      <c r="AF218" s="7">
        <f t="shared" si="275"/>
        <v>1810918.03</v>
      </c>
      <c r="AG218" s="7">
        <f t="shared" si="275"/>
        <v>6590160.9000000004</v>
      </c>
      <c r="AH218" s="7">
        <f t="shared" si="275"/>
        <v>10483752.880000001</v>
      </c>
      <c r="AI218" s="7">
        <f t="shared" si="275"/>
        <v>3971330.33</v>
      </c>
      <c r="AJ218" s="7">
        <f t="shared" si="275"/>
        <v>1892645.92</v>
      </c>
      <c r="AK218" s="7">
        <f t="shared" si="275"/>
        <v>1847480.51</v>
      </c>
      <c r="AL218" s="7">
        <f t="shared" si="275"/>
        <v>3075549.62</v>
      </c>
      <c r="AM218" s="7">
        <f t="shared" si="275"/>
        <v>3978857.9</v>
      </c>
      <c r="AN218" s="7">
        <f t="shared" si="275"/>
        <v>3337429.5</v>
      </c>
      <c r="AO218" s="7">
        <f t="shared" si="275"/>
        <v>48891631.299999997</v>
      </c>
      <c r="AP218" s="7">
        <f t="shared" si="275"/>
        <v>915558653.70000005</v>
      </c>
      <c r="AQ218" s="7">
        <f t="shared" si="275"/>
        <v>2611721.31</v>
      </c>
      <c r="AR218" s="7">
        <f t="shared" si="275"/>
        <v>676251832.52999997</v>
      </c>
      <c r="AS218" s="7">
        <f t="shared" si="275"/>
        <v>71103549.260000005</v>
      </c>
      <c r="AT218" s="7">
        <f t="shared" si="275"/>
        <v>25226694.989999998</v>
      </c>
      <c r="AU218" s="7">
        <f t="shared" si="275"/>
        <v>2924998.24</v>
      </c>
      <c r="AV218" s="7">
        <f t="shared" si="275"/>
        <v>3317507.2</v>
      </c>
      <c r="AW218" s="7">
        <f t="shared" si="275"/>
        <v>2745377.68</v>
      </c>
      <c r="AX218" s="7">
        <f t="shared" si="275"/>
        <v>785017.91</v>
      </c>
      <c r="AY218" s="7">
        <f t="shared" si="275"/>
        <v>4493597.4800000004</v>
      </c>
      <c r="AZ218" s="7">
        <f t="shared" si="275"/>
        <v>132892863.41</v>
      </c>
      <c r="BA218" s="7">
        <f t="shared" si="275"/>
        <v>98298681.549999997</v>
      </c>
      <c r="BB218" s="7">
        <f t="shared" si="275"/>
        <v>82239857.950000003</v>
      </c>
      <c r="BC218" s="7">
        <f t="shared" si="275"/>
        <v>268377852.47</v>
      </c>
      <c r="BD218" s="7">
        <f t="shared" si="275"/>
        <v>38893534.200000003</v>
      </c>
      <c r="BE218" s="7">
        <f t="shared" si="275"/>
        <v>13364661.08</v>
      </c>
      <c r="BF218" s="7">
        <f t="shared" si="275"/>
        <v>275042370.44999999</v>
      </c>
      <c r="BG218" s="7">
        <f t="shared" si="275"/>
        <v>9910582.2699999996</v>
      </c>
      <c r="BH218" s="7">
        <f t="shared" si="275"/>
        <v>6397797.4199999999</v>
      </c>
      <c r="BI218" s="7">
        <f t="shared" si="275"/>
        <v>2776597.59</v>
      </c>
      <c r="BJ218" s="7">
        <f t="shared" si="275"/>
        <v>67714632.400000006</v>
      </c>
      <c r="BK218" s="7">
        <f t="shared" si="275"/>
        <v>350662203.32999998</v>
      </c>
      <c r="BL218" s="7">
        <f t="shared" si="275"/>
        <v>1059627.26</v>
      </c>
      <c r="BM218" s="7">
        <f t="shared" si="275"/>
        <v>3927128.48</v>
      </c>
      <c r="BN218" s="7">
        <f t="shared" si="275"/>
        <v>34707319.979999997</v>
      </c>
      <c r="BO218" s="7">
        <f t="shared" si="275"/>
        <v>13764555.880000001</v>
      </c>
      <c r="BP218" s="7">
        <f t="shared" ref="BP218:EA218" si="276">ROUND((BP212*BP213)+(BP214*BP216)+(BP215*BP217),2)</f>
        <v>1810918.03</v>
      </c>
      <c r="BQ218" s="7">
        <f t="shared" si="276"/>
        <v>63501445.299999997</v>
      </c>
      <c r="BR218" s="7">
        <f t="shared" si="276"/>
        <v>48316239.310000002</v>
      </c>
      <c r="BS218" s="7">
        <f t="shared" si="276"/>
        <v>12378549.539999999</v>
      </c>
      <c r="BT218" s="7">
        <f t="shared" si="276"/>
        <v>4133620.45</v>
      </c>
      <c r="BU218" s="7">
        <f t="shared" si="276"/>
        <v>4280945.72</v>
      </c>
      <c r="BV218" s="7">
        <f t="shared" si="276"/>
        <v>13415203.33</v>
      </c>
      <c r="BW218" s="7">
        <f t="shared" si="276"/>
        <v>21690152.390000001</v>
      </c>
      <c r="BX218" s="7">
        <f t="shared" si="276"/>
        <v>740927.86</v>
      </c>
      <c r="BY218" s="7">
        <f t="shared" si="276"/>
        <v>4893541.57</v>
      </c>
      <c r="BZ218" s="7">
        <f t="shared" si="276"/>
        <v>2408822.08</v>
      </c>
      <c r="CA218" s="7">
        <f t="shared" si="276"/>
        <v>1585090.96</v>
      </c>
      <c r="CB218" s="7">
        <f t="shared" si="276"/>
        <v>806956611.58000004</v>
      </c>
      <c r="CC218" s="7">
        <f t="shared" si="276"/>
        <v>2053950.97</v>
      </c>
      <c r="CD218" s="7">
        <f t="shared" si="276"/>
        <v>1627030.27</v>
      </c>
      <c r="CE218" s="7">
        <f t="shared" si="276"/>
        <v>1704456.7</v>
      </c>
      <c r="CF218" s="7">
        <f t="shared" si="276"/>
        <v>1289365.03</v>
      </c>
      <c r="CG218" s="7">
        <f t="shared" si="276"/>
        <v>2173316.71</v>
      </c>
      <c r="CH218" s="7">
        <f t="shared" si="276"/>
        <v>1061387.23</v>
      </c>
      <c r="CI218" s="7">
        <f t="shared" si="276"/>
        <v>7414655.4699999997</v>
      </c>
      <c r="CJ218" s="7">
        <f t="shared" si="276"/>
        <v>9638899.5099999998</v>
      </c>
      <c r="CK218" s="7">
        <f t="shared" si="276"/>
        <v>53228367.560000002</v>
      </c>
      <c r="CL218" s="7">
        <f t="shared" si="276"/>
        <v>13669254</v>
      </c>
      <c r="CM218" s="7">
        <f t="shared" si="276"/>
        <v>7474841.7400000002</v>
      </c>
      <c r="CN218" s="7">
        <f t="shared" si="276"/>
        <v>347264160.01999998</v>
      </c>
      <c r="CO218" s="7">
        <f t="shared" si="276"/>
        <v>156490103.43000001</v>
      </c>
      <c r="CP218" s="7">
        <f t="shared" si="276"/>
        <v>10373216.32</v>
      </c>
      <c r="CQ218" s="7">
        <f t="shared" si="276"/>
        <v>8348968.7800000003</v>
      </c>
      <c r="CR218" s="7">
        <f t="shared" si="276"/>
        <v>2394842.31</v>
      </c>
      <c r="CS218" s="7">
        <f t="shared" si="276"/>
        <v>3228251.73</v>
      </c>
      <c r="CT218" s="7">
        <f t="shared" si="276"/>
        <v>1236672.05</v>
      </c>
      <c r="CU218" s="7">
        <f t="shared" si="276"/>
        <v>4869567.18</v>
      </c>
      <c r="CV218" s="7">
        <f t="shared" si="276"/>
        <v>537683.5</v>
      </c>
      <c r="CW218" s="7">
        <f t="shared" si="276"/>
        <v>2199125.52</v>
      </c>
      <c r="CX218" s="7">
        <f t="shared" si="276"/>
        <v>4976798.4800000004</v>
      </c>
      <c r="CY218" s="7">
        <f t="shared" si="276"/>
        <v>537683.5</v>
      </c>
      <c r="CZ218" s="7">
        <f t="shared" si="276"/>
        <v>19871706.789999999</v>
      </c>
      <c r="DA218" s="7">
        <f t="shared" si="276"/>
        <v>2158261.5699999998</v>
      </c>
      <c r="DB218" s="7">
        <f t="shared" si="276"/>
        <v>3422893.16</v>
      </c>
      <c r="DC218" s="7">
        <f t="shared" si="276"/>
        <v>1967921.61</v>
      </c>
      <c r="DD218" s="7">
        <f t="shared" si="276"/>
        <v>1828123.9</v>
      </c>
      <c r="DE218" s="7">
        <f t="shared" si="276"/>
        <v>3188463.16</v>
      </c>
      <c r="DF218" s="7">
        <f t="shared" si="276"/>
        <v>228521888.31999999</v>
      </c>
      <c r="DG218" s="7">
        <f t="shared" si="276"/>
        <v>1005468.15</v>
      </c>
      <c r="DH218" s="7">
        <f t="shared" si="276"/>
        <v>19857727.02</v>
      </c>
      <c r="DI218" s="7">
        <f t="shared" si="276"/>
        <v>26655365.199999999</v>
      </c>
      <c r="DJ218" s="7">
        <f t="shared" si="276"/>
        <v>6772151.7000000002</v>
      </c>
      <c r="DK218" s="7">
        <f t="shared" si="276"/>
        <v>5175231.7</v>
      </c>
      <c r="DL218" s="7">
        <f t="shared" si="276"/>
        <v>61482491.039999999</v>
      </c>
      <c r="DM218" s="7">
        <f t="shared" si="276"/>
        <v>2503454.38</v>
      </c>
      <c r="DN218" s="7">
        <f t="shared" si="276"/>
        <v>13877922</v>
      </c>
      <c r="DO218" s="7">
        <f t="shared" si="276"/>
        <v>35018816.689999998</v>
      </c>
      <c r="DP218" s="7">
        <f t="shared" si="276"/>
        <v>2153960.1</v>
      </c>
      <c r="DQ218" s="7">
        <f t="shared" si="276"/>
        <v>9075587.8100000005</v>
      </c>
      <c r="DR218" s="7">
        <f t="shared" si="276"/>
        <v>14398088.76</v>
      </c>
      <c r="DS218" s="7">
        <f t="shared" si="276"/>
        <v>6817826.7800000003</v>
      </c>
      <c r="DT218" s="7">
        <f t="shared" si="276"/>
        <v>1906625.69</v>
      </c>
      <c r="DU218" s="7">
        <f t="shared" si="276"/>
        <v>3829381.89</v>
      </c>
      <c r="DV218" s="7">
        <f t="shared" si="276"/>
        <v>2263647.54</v>
      </c>
      <c r="DW218" s="7">
        <f t="shared" si="276"/>
        <v>3286321.55</v>
      </c>
      <c r="DX218" s="7">
        <f t="shared" si="276"/>
        <v>1791561.42</v>
      </c>
      <c r="DY218" s="7">
        <f t="shared" si="276"/>
        <v>3269115.68</v>
      </c>
      <c r="DZ218" s="7">
        <f t="shared" si="276"/>
        <v>7600003.6799999997</v>
      </c>
      <c r="EA218" s="7">
        <f t="shared" si="276"/>
        <v>5661626.6500000004</v>
      </c>
      <c r="EB218" s="7">
        <f t="shared" ref="EB218:FX218" si="277">ROUND((EB212*EB213)+(EB214*EB216)+(EB215*EB217),2)</f>
        <v>5951080.9800000004</v>
      </c>
      <c r="EC218" s="7">
        <f t="shared" si="277"/>
        <v>3161488.68</v>
      </c>
      <c r="ED218" s="7">
        <f t="shared" si="277"/>
        <v>16875734.329999998</v>
      </c>
      <c r="EE218" s="7">
        <f t="shared" si="277"/>
        <v>2086211.98</v>
      </c>
      <c r="EF218" s="7">
        <f t="shared" si="277"/>
        <v>14981888.470000001</v>
      </c>
      <c r="EG218" s="7">
        <f t="shared" si="277"/>
        <v>2762527.52</v>
      </c>
      <c r="EH218" s="7">
        <f t="shared" si="277"/>
        <v>2671121.33</v>
      </c>
      <c r="EI218" s="7">
        <f t="shared" si="277"/>
        <v>152300884.52000001</v>
      </c>
      <c r="EJ218" s="7">
        <f t="shared" si="277"/>
        <v>110292121.11</v>
      </c>
      <c r="EK218" s="7">
        <f t="shared" si="277"/>
        <v>7204958.9000000004</v>
      </c>
      <c r="EL218" s="7">
        <f t="shared" si="277"/>
        <v>4973572.38</v>
      </c>
      <c r="EM218" s="7">
        <f t="shared" si="277"/>
        <v>4134695.81</v>
      </c>
      <c r="EN218" s="7">
        <f t="shared" si="277"/>
        <v>10371506.25</v>
      </c>
      <c r="EO218" s="7">
        <f t="shared" si="277"/>
        <v>3380953.85</v>
      </c>
      <c r="EP218" s="7">
        <f t="shared" si="277"/>
        <v>4514390.67</v>
      </c>
      <c r="EQ218" s="7">
        <f t="shared" si="277"/>
        <v>28616647.260000002</v>
      </c>
      <c r="ER218" s="7">
        <f t="shared" si="277"/>
        <v>3332618.36</v>
      </c>
      <c r="ES218" s="7">
        <f t="shared" si="277"/>
        <v>1773280.18</v>
      </c>
      <c r="ET218" s="7">
        <f t="shared" si="277"/>
        <v>2080835.15</v>
      </c>
      <c r="EU218" s="7">
        <f t="shared" si="277"/>
        <v>6219742.1200000001</v>
      </c>
      <c r="EV218" s="7">
        <f t="shared" si="277"/>
        <v>835108.64</v>
      </c>
      <c r="EW218" s="7">
        <f t="shared" si="277"/>
        <v>9082549.6799999997</v>
      </c>
      <c r="EX218" s="7">
        <f t="shared" si="277"/>
        <v>1828123.9</v>
      </c>
      <c r="EY218" s="7">
        <f t="shared" si="277"/>
        <v>6882050.4699999997</v>
      </c>
      <c r="EZ218" s="7">
        <f t="shared" si="277"/>
        <v>1397977.1</v>
      </c>
      <c r="FA218" s="7">
        <f t="shared" si="277"/>
        <v>36958902.159999996</v>
      </c>
      <c r="FB218" s="7">
        <f t="shared" si="277"/>
        <v>3179860.22</v>
      </c>
      <c r="FC218" s="7">
        <f t="shared" si="277"/>
        <v>21052924.760000002</v>
      </c>
      <c r="FD218" s="7">
        <f t="shared" si="277"/>
        <v>4340090.91</v>
      </c>
      <c r="FE218" s="7">
        <f t="shared" si="277"/>
        <v>886102.41</v>
      </c>
      <c r="FF218" s="7">
        <f t="shared" si="277"/>
        <v>2065780.01</v>
      </c>
      <c r="FG218" s="7">
        <f t="shared" si="277"/>
        <v>1352811.69</v>
      </c>
      <c r="FH218" s="7">
        <f t="shared" si="277"/>
        <v>763510.57</v>
      </c>
      <c r="FI218" s="7">
        <f t="shared" si="277"/>
        <v>18633959.379999999</v>
      </c>
      <c r="FJ218" s="7">
        <f t="shared" si="277"/>
        <v>21647137.710000001</v>
      </c>
      <c r="FK218" s="7">
        <f t="shared" si="277"/>
        <v>27348733.539999999</v>
      </c>
      <c r="FL218" s="7">
        <f t="shared" si="277"/>
        <v>90937334.989999995</v>
      </c>
      <c r="FM218" s="7">
        <f t="shared" si="277"/>
        <v>42046398.189999998</v>
      </c>
      <c r="FN218" s="7">
        <f t="shared" si="277"/>
        <v>240488617.56999999</v>
      </c>
      <c r="FO218" s="7">
        <f t="shared" si="277"/>
        <v>11969966.1</v>
      </c>
      <c r="FP218" s="7">
        <f t="shared" si="277"/>
        <v>24814093.530000001</v>
      </c>
      <c r="FQ218" s="7">
        <f t="shared" si="277"/>
        <v>10597741.789999999</v>
      </c>
      <c r="FR218" s="7">
        <f t="shared" si="277"/>
        <v>1822747.07</v>
      </c>
      <c r="FS218" s="7">
        <f t="shared" si="277"/>
        <v>1908776.43</v>
      </c>
      <c r="FT218" s="7">
        <f t="shared" si="277"/>
        <v>614034.56000000006</v>
      </c>
      <c r="FU218" s="7">
        <f t="shared" si="277"/>
        <v>8698643.6600000001</v>
      </c>
      <c r="FV218" s="7">
        <f t="shared" si="277"/>
        <v>7480728.25</v>
      </c>
      <c r="FW218" s="7">
        <f t="shared" si="277"/>
        <v>1715266.39</v>
      </c>
      <c r="FX218" s="7">
        <f t="shared" si="277"/>
        <v>698988.55</v>
      </c>
      <c r="FY218" s="18"/>
      <c r="FZ218" s="7">
        <f>SUM(C218:FX218)</f>
        <v>9176108279.1999989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18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35">
      <c r="A220" s="6" t="s">
        <v>598</v>
      </c>
      <c r="B220" s="44" t="s">
        <v>761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35">
      <c r="A221" s="6" t="s">
        <v>762</v>
      </c>
      <c r="B221" s="7" t="s">
        <v>763</v>
      </c>
      <c r="C221" s="7">
        <f t="shared" ref="C221:BN221" si="278">+C126</f>
        <v>67219896.909999996</v>
      </c>
      <c r="D221" s="7">
        <f t="shared" si="278"/>
        <v>408390315.44</v>
      </c>
      <c r="E221" s="7">
        <f t="shared" si="278"/>
        <v>60860704.090000004</v>
      </c>
      <c r="F221" s="7">
        <f t="shared" si="278"/>
        <v>229721339.91</v>
      </c>
      <c r="G221" s="7">
        <f t="shared" si="278"/>
        <v>18667952.84</v>
      </c>
      <c r="H221" s="7">
        <f t="shared" si="278"/>
        <v>12313812.039999999</v>
      </c>
      <c r="I221" s="7">
        <f t="shared" si="278"/>
        <v>85626200.310000002</v>
      </c>
      <c r="J221" s="7">
        <f t="shared" si="278"/>
        <v>21172980.359999999</v>
      </c>
      <c r="K221" s="7">
        <f t="shared" si="278"/>
        <v>3826816.5</v>
      </c>
      <c r="L221" s="7">
        <f t="shared" si="278"/>
        <v>23567771.379999999</v>
      </c>
      <c r="M221" s="7">
        <f t="shared" si="278"/>
        <v>11447641</v>
      </c>
      <c r="N221" s="7">
        <f t="shared" si="278"/>
        <v>553565616.99000001</v>
      </c>
      <c r="O221" s="7">
        <f t="shared" si="278"/>
        <v>138597425.36000001</v>
      </c>
      <c r="P221" s="7">
        <f t="shared" si="278"/>
        <v>4674247.6399999997</v>
      </c>
      <c r="Q221" s="7">
        <f t="shared" si="278"/>
        <v>414852961.67000002</v>
      </c>
      <c r="R221" s="7">
        <f t="shared" si="278"/>
        <v>5014961.42</v>
      </c>
      <c r="S221" s="7">
        <f t="shared" si="278"/>
        <v>17186920.719999999</v>
      </c>
      <c r="T221" s="7">
        <f t="shared" si="278"/>
        <v>2895625.68</v>
      </c>
      <c r="U221" s="7">
        <f t="shared" si="278"/>
        <v>1216360.04</v>
      </c>
      <c r="V221" s="7">
        <f t="shared" si="278"/>
        <v>3772835.56</v>
      </c>
      <c r="W221" s="7">
        <f t="shared" si="278"/>
        <v>2480518.91</v>
      </c>
      <c r="X221" s="7">
        <f t="shared" si="278"/>
        <v>1077973.76</v>
      </c>
      <c r="Y221" s="7">
        <f t="shared" si="278"/>
        <v>4451519.25</v>
      </c>
      <c r="Z221" s="7">
        <f t="shared" si="278"/>
        <v>3504158.93</v>
      </c>
      <c r="AA221" s="7">
        <f t="shared" si="278"/>
        <v>324864878.19999999</v>
      </c>
      <c r="AB221" s="7">
        <f t="shared" si="278"/>
        <v>294279848.86000001</v>
      </c>
      <c r="AC221" s="7">
        <f t="shared" si="278"/>
        <v>10275887.939999999</v>
      </c>
      <c r="AD221" s="7">
        <f t="shared" si="278"/>
        <v>15067462.710000001</v>
      </c>
      <c r="AE221" s="7">
        <f t="shared" si="278"/>
        <v>1927078.83</v>
      </c>
      <c r="AF221" s="7">
        <f t="shared" si="278"/>
        <v>3063041.09</v>
      </c>
      <c r="AG221" s="7">
        <f t="shared" si="278"/>
        <v>7383036.3700000001</v>
      </c>
      <c r="AH221" s="7">
        <f t="shared" si="278"/>
        <v>10253713.17</v>
      </c>
      <c r="AI221" s="7">
        <f t="shared" si="278"/>
        <v>4722972.5599999996</v>
      </c>
      <c r="AJ221" s="7">
        <f t="shared" si="278"/>
        <v>3140752.88</v>
      </c>
      <c r="AK221" s="7">
        <f t="shared" si="278"/>
        <v>3036128.77</v>
      </c>
      <c r="AL221" s="7">
        <f t="shared" si="278"/>
        <v>4026775.33</v>
      </c>
      <c r="AM221" s="7">
        <f t="shared" si="278"/>
        <v>4767222.24</v>
      </c>
      <c r="AN221" s="7">
        <f t="shared" si="278"/>
        <v>4377582.8</v>
      </c>
      <c r="AO221" s="7">
        <f t="shared" si="278"/>
        <v>42962872.460000001</v>
      </c>
      <c r="AP221" s="7">
        <f t="shared" si="278"/>
        <v>900631511.45000005</v>
      </c>
      <c r="AQ221" s="7">
        <f t="shared" si="278"/>
        <v>3903323.03</v>
      </c>
      <c r="AR221" s="7">
        <f t="shared" si="278"/>
        <v>657075471.19000006</v>
      </c>
      <c r="AS221" s="7">
        <f t="shared" si="278"/>
        <v>73841475.930000007</v>
      </c>
      <c r="AT221" s="7">
        <f t="shared" si="278"/>
        <v>25381739.300000001</v>
      </c>
      <c r="AU221" s="7">
        <f t="shared" si="278"/>
        <v>4240496.53</v>
      </c>
      <c r="AV221" s="7">
        <f t="shared" si="278"/>
        <v>4555547.7</v>
      </c>
      <c r="AW221" s="7">
        <f t="shared" si="278"/>
        <v>4061187.65</v>
      </c>
      <c r="AX221" s="7">
        <f t="shared" si="278"/>
        <v>1631862.46</v>
      </c>
      <c r="AY221" s="7">
        <f t="shared" si="278"/>
        <v>5375902.3200000003</v>
      </c>
      <c r="AZ221" s="7">
        <f t="shared" si="278"/>
        <v>127227819.53</v>
      </c>
      <c r="BA221" s="7">
        <f t="shared" si="278"/>
        <v>90340932.939999998</v>
      </c>
      <c r="BB221" s="7">
        <f t="shared" si="278"/>
        <v>77930993.129999995</v>
      </c>
      <c r="BC221" s="7">
        <f t="shared" si="278"/>
        <v>253878277.25999999</v>
      </c>
      <c r="BD221" s="7">
        <f t="shared" si="278"/>
        <v>37598883.299999997</v>
      </c>
      <c r="BE221" s="7">
        <f t="shared" si="278"/>
        <v>13800315.42</v>
      </c>
      <c r="BF221" s="7">
        <f t="shared" si="278"/>
        <v>255147200.06</v>
      </c>
      <c r="BG221" s="7">
        <f t="shared" si="278"/>
        <v>10424464.77</v>
      </c>
      <c r="BH221" s="7">
        <f t="shared" si="278"/>
        <v>6561504.7300000004</v>
      </c>
      <c r="BI221" s="7">
        <f t="shared" si="278"/>
        <v>4055301.05</v>
      </c>
      <c r="BJ221" s="7">
        <f t="shared" si="278"/>
        <v>65897208.420000002</v>
      </c>
      <c r="BK221" s="7">
        <f t="shared" si="278"/>
        <v>218433615.02000001</v>
      </c>
      <c r="BL221" s="7">
        <f t="shared" si="278"/>
        <v>1895042.89</v>
      </c>
      <c r="BM221" s="7">
        <f t="shared" si="278"/>
        <v>4634522.7</v>
      </c>
      <c r="BN221" s="7">
        <f t="shared" si="278"/>
        <v>31517612.440000001</v>
      </c>
      <c r="BO221" s="7">
        <f t="shared" ref="BO221:DZ221" si="279">+BO126</f>
        <v>13418496.890000001</v>
      </c>
      <c r="BP221" s="7">
        <f t="shared" si="279"/>
        <v>3074298.43</v>
      </c>
      <c r="BQ221" s="7">
        <f t="shared" si="279"/>
        <v>65680845.479999997</v>
      </c>
      <c r="BR221" s="7">
        <f t="shared" si="279"/>
        <v>46494106.600000001</v>
      </c>
      <c r="BS221" s="7">
        <f t="shared" si="279"/>
        <v>12887491.73</v>
      </c>
      <c r="BT221" s="7">
        <f t="shared" si="279"/>
        <v>5303560.3099999996</v>
      </c>
      <c r="BU221" s="7">
        <f t="shared" si="279"/>
        <v>5408765.3300000001</v>
      </c>
      <c r="BV221" s="7">
        <f t="shared" si="279"/>
        <v>13659403.25</v>
      </c>
      <c r="BW221" s="7">
        <f t="shared" si="279"/>
        <v>21760514.34</v>
      </c>
      <c r="BX221" s="7">
        <f t="shared" si="279"/>
        <v>1597247.75</v>
      </c>
      <c r="BY221" s="7">
        <f t="shared" si="279"/>
        <v>5460012.2999999998</v>
      </c>
      <c r="BZ221" s="7">
        <f t="shared" si="279"/>
        <v>3493941.87</v>
      </c>
      <c r="CA221" s="7">
        <f t="shared" si="279"/>
        <v>2879301.84</v>
      </c>
      <c r="CB221" s="7">
        <f t="shared" si="279"/>
        <v>782855874.95000005</v>
      </c>
      <c r="CC221" s="7">
        <f t="shared" si="279"/>
        <v>3186214.35</v>
      </c>
      <c r="CD221" s="7">
        <f t="shared" si="279"/>
        <v>2683935.4500000002</v>
      </c>
      <c r="CE221" s="7">
        <f t="shared" si="279"/>
        <v>2840778.03</v>
      </c>
      <c r="CF221" s="7">
        <f t="shared" si="279"/>
        <v>2237432.1800000002</v>
      </c>
      <c r="CG221" s="7">
        <f t="shared" si="279"/>
        <v>3326555.79</v>
      </c>
      <c r="CH221" s="7">
        <f t="shared" si="279"/>
        <v>1970095.79</v>
      </c>
      <c r="CI221" s="7">
        <f t="shared" si="279"/>
        <v>7430134.9000000004</v>
      </c>
      <c r="CJ221" s="7">
        <f t="shared" si="279"/>
        <v>10102928.949999999</v>
      </c>
      <c r="CK221" s="7">
        <f t="shared" si="279"/>
        <v>52789346.990000002</v>
      </c>
      <c r="CL221" s="7">
        <f t="shared" si="279"/>
        <v>14238980.619999999</v>
      </c>
      <c r="CM221" s="7">
        <f t="shared" si="279"/>
        <v>8309354.0499999998</v>
      </c>
      <c r="CN221" s="7">
        <f t="shared" si="279"/>
        <v>319576001.42000002</v>
      </c>
      <c r="CO221" s="7">
        <f t="shared" si="279"/>
        <v>147159375.49000001</v>
      </c>
      <c r="CP221" s="7">
        <f t="shared" si="279"/>
        <v>10940803.84</v>
      </c>
      <c r="CQ221" s="7">
        <f t="shared" si="279"/>
        <v>8764872.7799999993</v>
      </c>
      <c r="CR221" s="7">
        <f t="shared" si="279"/>
        <v>3606594.31</v>
      </c>
      <c r="CS221" s="7">
        <f t="shared" si="279"/>
        <v>4220726.33</v>
      </c>
      <c r="CT221" s="7">
        <f t="shared" si="279"/>
        <v>2225278.69</v>
      </c>
      <c r="CU221" s="7">
        <f t="shared" si="279"/>
        <v>774546.06</v>
      </c>
      <c r="CV221" s="7">
        <f t="shared" si="279"/>
        <v>1029982.52</v>
      </c>
      <c r="CW221" s="7">
        <f t="shared" si="279"/>
        <v>3448991.1</v>
      </c>
      <c r="CX221" s="7">
        <f t="shared" si="279"/>
        <v>5453208.7999999998</v>
      </c>
      <c r="CY221" s="7">
        <f t="shared" si="279"/>
        <v>1087734.69</v>
      </c>
      <c r="CZ221" s="7">
        <f t="shared" si="279"/>
        <v>19258211.890000001</v>
      </c>
      <c r="DA221" s="7">
        <f t="shared" si="279"/>
        <v>3426414.9</v>
      </c>
      <c r="DB221" s="7">
        <f t="shared" si="279"/>
        <v>4483079.22</v>
      </c>
      <c r="DC221" s="7">
        <f t="shared" si="279"/>
        <v>3263794.28</v>
      </c>
      <c r="DD221" s="7">
        <f t="shared" si="279"/>
        <v>3098528.3</v>
      </c>
      <c r="DE221" s="7">
        <f t="shared" si="279"/>
        <v>4260254.2</v>
      </c>
      <c r="DF221" s="7">
        <f t="shared" si="279"/>
        <v>209539931.84</v>
      </c>
      <c r="DG221" s="7">
        <f t="shared" si="279"/>
        <v>1990878.18</v>
      </c>
      <c r="DH221" s="7">
        <f t="shared" si="279"/>
        <v>18880928.219999999</v>
      </c>
      <c r="DI221" s="7">
        <f t="shared" si="279"/>
        <v>24919185.620000001</v>
      </c>
      <c r="DJ221" s="7">
        <f t="shared" si="279"/>
        <v>7282796.1500000004</v>
      </c>
      <c r="DK221" s="7">
        <f t="shared" si="279"/>
        <v>5650720.9900000002</v>
      </c>
      <c r="DL221" s="7">
        <f t="shared" si="279"/>
        <v>59957518.719999999</v>
      </c>
      <c r="DM221" s="7">
        <f t="shared" si="279"/>
        <v>3934931.2</v>
      </c>
      <c r="DN221" s="7">
        <f t="shared" si="279"/>
        <v>14078317.51</v>
      </c>
      <c r="DO221" s="7">
        <f t="shared" si="279"/>
        <v>33663000.310000002</v>
      </c>
      <c r="DP221" s="7">
        <f t="shared" si="279"/>
        <v>3558634.14</v>
      </c>
      <c r="DQ221" s="7">
        <f t="shared" si="279"/>
        <v>9498144.2799999993</v>
      </c>
      <c r="DR221" s="7">
        <f t="shared" si="279"/>
        <v>14120087.27</v>
      </c>
      <c r="DS221" s="7">
        <f t="shared" si="279"/>
        <v>7198462.4199999999</v>
      </c>
      <c r="DT221" s="7">
        <f t="shared" si="279"/>
        <v>3197886.89</v>
      </c>
      <c r="DU221" s="7">
        <f t="shared" si="279"/>
        <v>4706672.45</v>
      </c>
      <c r="DV221" s="7">
        <f t="shared" si="279"/>
        <v>3521686.67</v>
      </c>
      <c r="DW221" s="7">
        <f t="shared" si="279"/>
        <v>4305657.55</v>
      </c>
      <c r="DX221" s="7">
        <f t="shared" si="279"/>
        <v>3465461.4</v>
      </c>
      <c r="DY221" s="7">
        <f t="shared" si="279"/>
        <v>4776880.17</v>
      </c>
      <c r="DZ221" s="7">
        <f t="shared" si="279"/>
        <v>8516026.6799999997</v>
      </c>
      <c r="EA221" s="7">
        <f t="shared" ref="EA221:FX221" si="280">+EA126</f>
        <v>6430259.4500000002</v>
      </c>
      <c r="EB221" s="7">
        <f t="shared" si="280"/>
        <v>6292197.2599999998</v>
      </c>
      <c r="EC221" s="7">
        <f t="shared" si="280"/>
        <v>4004135.61</v>
      </c>
      <c r="ED221" s="7">
        <f t="shared" si="280"/>
        <v>22724689.66</v>
      </c>
      <c r="EE221" s="7">
        <f t="shared" si="280"/>
        <v>3239104.81</v>
      </c>
      <c r="EF221" s="7">
        <f t="shared" si="280"/>
        <v>14485137.98</v>
      </c>
      <c r="EG221" s="7">
        <f t="shared" si="280"/>
        <v>3640407.04</v>
      </c>
      <c r="EH221" s="7">
        <f t="shared" si="280"/>
        <v>3673349.6</v>
      </c>
      <c r="EI221" s="7">
        <f t="shared" si="280"/>
        <v>143181142.37</v>
      </c>
      <c r="EJ221" s="7">
        <f t="shared" si="280"/>
        <v>100405046.13</v>
      </c>
      <c r="EK221" s="7">
        <f t="shared" si="280"/>
        <v>7526817.9500000002</v>
      </c>
      <c r="EL221" s="7">
        <f t="shared" si="280"/>
        <v>5285477.51</v>
      </c>
      <c r="EM221" s="7">
        <f t="shared" si="280"/>
        <v>4888472.67</v>
      </c>
      <c r="EN221" s="7">
        <f t="shared" si="280"/>
        <v>9818133.7699999996</v>
      </c>
      <c r="EO221" s="7">
        <f t="shared" si="280"/>
        <v>4321554.71</v>
      </c>
      <c r="EP221" s="7">
        <f t="shared" si="280"/>
        <v>5605271.3700000001</v>
      </c>
      <c r="EQ221" s="7">
        <f t="shared" si="280"/>
        <v>29256769.010000002</v>
      </c>
      <c r="ER221" s="7">
        <f t="shared" si="280"/>
        <v>4683625.4000000004</v>
      </c>
      <c r="ES221" s="7">
        <f t="shared" si="280"/>
        <v>2933069.36</v>
      </c>
      <c r="ET221" s="7">
        <f t="shared" si="280"/>
        <v>3749242.93</v>
      </c>
      <c r="EU221" s="7">
        <f t="shared" si="280"/>
        <v>6400361.1500000004</v>
      </c>
      <c r="EV221" s="7">
        <f t="shared" si="280"/>
        <v>1629363.36</v>
      </c>
      <c r="EW221" s="7">
        <f t="shared" si="280"/>
        <v>12467573.34</v>
      </c>
      <c r="EX221" s="7">
        <f t="shared" si="280"/>
        <v>3334207.64</v>
      </c>
      <c r="EY221" s="7">
        <f t="shared" si="280"/>
        <v>2357599.41</v>
      </c>
      <c r="EZ221" s="7">
        <f t="shared" si="280"/>
        <v>2507428.11</v>
      </c>
      <c r="FA221" s="7">
        <f t="shared" si="280"/>
        <v>38539448.149999999</v>
      </c>
      <c r="FB221" s="7">
        <f t="shared" si="280"/>
        <v>4252358.66</v>
      </c>
      <c r="FC221" s="7">
        <f t="shared" si="280"/>
        <v>20696607.989999998</v>
      </c>
      <c r="FD221" s="7">
        <f t="shared" si="280"/>
        <v>5097814.84</v>
      </c>
      <c r="FE221" s="7">
        <f t="shared" si="280"/>
        <v>1739935.36</v>
      </c>
      <c r="FF221" s="7">
        <f t="shared" si="280"/>
        <v>3366974.16</v>
      </c>
      <c r="FG221" s="7">
        <f t="shared" si="280"/>
        <v>2517234.64</v>
      </c>
      <c r="FH221" s="7">
        <f t="shared" si="280"/>
        <v>1518435.96</v>
      </c>
      <c r="FI221" s="7">
        <f t="shared" si="280"/>
        <v>18367173.82</v>
      </c>
      <c r="FJ221" s="7">
        <f t="shared" si="280"/>
        <v>20902639.129999999</v>
      </c>
      <c r="FK221" s="7">
        <f t="shared" si="280"/>
        <v>26352874.41</v>
      </c>
      <c r="FL221" s="7">
        <f t="shared" si="280"/>
        <v>85448535.189999998</v>
      </c>
      <c r="FM221" s="7">
        <f t="shared" si="280"/>
        <v>39635493.509999998</v>
      </c>
      <c r="FN221" s="7">
        <f t="shared" si="280"/>
        <v>225366978.69</v>
      </c>
      <c r="FO221" s="7">
        <f t="shared" si="280"/>
        <v>12122738.33</v>
      </c>
      <c r="FP221" s="7">
        <f t="shared" si="280"/>
        <v>24317352.16</v>
      </c>
      <c r="FQ221" s="7">
        <f t="shared" si="280"/>
        <v>10791353.109999999</v>
      </c>
      <c r="FR221" s="7">
        <f t="shared" si="280"/>
        <v>3139929.34</v>
      </c>
      <c r="FS221" s="7">
        <f t="shared" si="280"/>
        <v>3228157.21</v>
      </c>
      <c r="FT221" s="7">
        <f t="shared" si="280"/>
        <v>1283547.07</v>
      </c>
      <c r="FU221" s="7">
        <f t="shared" si="280"/>
        <v>9323166.8699999992</v>
      </c>
      <c r="FV221" s="7">
        <f t="shared" si="280"/>
        <v>7871266.8700000001</v>
      </c>
      <c r="FW221" s="7">
        <f t="shared" si="280"/>
        <v>2970727.12</v>
      </c>
      <c r="FX221" s="7">
        <f t="shared" si="280"/>
        <v>1494599.27</v>
      </c>
      <c r="FY221" s="7"/>
      <c r="FZ221" s="7">
        <f>SUM(C221:FX221)</f>
        <v>8781415627.2500038</v>
      </c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35">
      <c r="A222" s="6" t="s">
        <v>764</v>
      </c>
      <c r="B222" s="7" t="s">
        <v>765</v>
      </c>
      <c r="C222" s="7">
        <f t="shared" ref="C222:BN222" si="281">+C160</f>
        <v>7859492.0599999996</v>
      </c>
      <c r="D222" s="7">
        <f t="shared" si="281"/>
        <v>21861713.170000002</v>
      </c>
      <c r="E222" s="7">
        <f t="shared" si="281"/>
        <v>7245394.9199999999</v>
      </c>
      <c r="F222" s="7">
        <f t="shared" si="281"/>
        <v>11961065.73</v>
      </c>
      <c r="G222" s="7">
        <f t="shared" si="281"/>
        <v>922177.19</v>
      </c>
      <c r="H222" s="7">
        <f t="shared" si="281"/>
        <v>597330.93000000005</v>
      </c>
      <c r="I222" s="7">
        <f t="shared" si="281"/>
        <v>11799603.48</v>
      </c>
      <c r="J222" s="7">
        <f t="shared" si="281"/>
        <v>2705610.6</v>
      </c>
      <c r="K222" s="7">
        <f t="shared" si="281"/>
        <v>270128.21999999997</v>
      </c>
      <c r="L222" s="7">
        <f t="shared" si="281"/>
        <v>2071964.21</v>
      </c>
      <c r="M222" s="7">
        <f t="shared" si="281"/>
        <v>1571797.15</v>
      </c>
      <c r="N222" s="7">
        <f t="shared" si="281"/>
        <v>24707527.66</v>
      </c>
      <c r="O222" s="7">
        <f t="shared" si="281"/>
        <v>3940187.9</v>
      </c>
      <c r="P222" s="7">
        <f t="shared" si="281"/>
        <v>280720.69</v>
      </c>
      <c r="Q222" s="7">
        <f t="shared" si="281"/>
        <v>55603940.57</v>
      </c>
      <c r="R222" s="7">
        <f t="shared" si="281"/>
        <v>3932248.33</v>
      </c>
      <c r="S222" s="7">
        <f t="shared" si="281"/>
        <v>1194874.23</v>
      </c>
      <c r="T222" s="7">
        <f t="shared" si="281"/>
        <v>156847.89000000001</v>
      </c>
      <c r="U222" s="7">
        <f t="shared" si="281"/>
        <v>98589.18</v>
      </c>
      <c r="V222" s="7">
        <f t="shared" si="281"/>
        <v>319343.58</v>
      </c>
      <c r="W222" s="7">
        <f t="shared" si="281"/>
        <v>89635.66</v>
      </c>
      <c r="X222" s="7">
        <f t="shared" si="281"/>
        <v>56917.01</v>
      </c>
      <c r="Y222" s="7">
        <f t="shared" si="281"/>
        <v>1347470.85</v>
      </c>
      <c r="Z222" s="7">
        <f t="shared" si="281"/>
        <v>164154.97</v>
      </c>
      <c r="AA222" s="7">
        <f t="shared" si="281"/>
        <v>14424354.52</v>
      </c>
      <c r="AB222" s="7">
        <f t="shared" si="281"/>
        <v>9709130.6699999999</v>
      </c>
      <c r="AC222" s="7">
        <f t="shared" si="281"/>
        <v>425763.17</v>
      </c>
      <c r="AD222" s="7">
        <f t="shared" si="281"/>
        <v>705635.48</v>
      </c>
      <c r="AE222" s="7">
        <f t="shared" si="281"/>
        <v>161397.82</v>
      </c>
      <c r="AF222" s="7">
        <f t="shared" si="281"/>
        <v>196223.8</v>
      </c>
      <c r="AG222" s="7">
        <f t="shared" si="281"/>
        <v>177599.15</v>
      </c>
      <c r="AH222" s="7">
        <f t="shared" si="281"/>
        <v>789731.76</v>
      </c>
      <c r="AI222" s="7">
        <f t="shared" si="281"/>
        <v>284375.89</v>
      </c>
      <c r="AJ222" s="7">
        <f t="shared" si="281"/>
        <v>319071.94</v>
      </c>
      <c r="AK222" s="7">
        <f t="shared" si="281"/>
        <v>315983.59999999998</v>
      </c>
      <c r="AL222" s="7">
        <f t="shared" si="281"/>
        <v>398397.32</v>
      </c>
      <c r="AM222" s="7">
        <f t="shared" si="281"/>
        <v>336127.82</v>
      </c>
      <c r="AN222" s="7">
        <f t="shared" si="281"/>
        <v>162992.09</v>
      </c>
      <c r="AO222" s="7">
        <f t="shared" si="281"/>
        <v>2488304.58</v>
      </c>
      <c r="AP222" s="7">
        <f t="shared" si="281"/>
        <v>80025460.200000003</v>
      </c>
      <c r="AQ222" s="7">
        <f t="shared" si="281"/>
        <v>283948.57</v>
      </c>
      <c r="AR222" s="7">
        <f t="shared" si="281"/>
        <v>13962718.720000001</v>
      </c>
      <c r="AS222" s="7">
        <f t="shared" si="281"/>
        <v>3523915.49</v>
      </c>
      <c r="AT222" s="7">
        <f t="shared" si="281"/>
        <v>645488.38</v>
      </c>
      <c r="AU222" s="7">
        <f t="shared" si="281"/>
        <v>151161.23000000001</v>
      </c>
      <c r="AV222" s="7">
        <f t="shared" si="281"/>
        <v>316658.56</v>
      </c>
      <c r="AW222" s="7">
        <f t="shared" si="281"/>
        <v>167144.01</v>
      </c>
      <c r="AX222" s="7">
        <f t="shared" si="281"/>
        <v>107300.55</v>
      </c>
      <c r="AY222" s="7">
        <f t="shared" si="281"/>
        <v>315469.32</v>
      </c>
      <c r="AZ222" s="7">
        <f t="shared" si="281"/>
        <v>11961669.199999999</v>
      </c>
      <c r="BA222" s="7">
        <f t="shared" si="281"/>
        <v>4941770.05</v>
      </c>
      <c r="BB222" s="7">
        <f t="shared" si="281"/>
        <v>3732054.11</v>
      </c>
      <c r="BC222" s="7">
        <f t="shared" si="281"/>
        <v>19408282.859999999</v>
      </c>
      <c r="BD222" s="7">
        <f t="shared" si="281"/>
        <v>633049.12</v>
      </c>
      <c r="BE222" s="7">
        <f t="shared" si="281"/>
        <v>436662.06</v>
      </c>
      <c r="BF222" s="7">
        <f t="shared" si="281"/>
        <v>5141882.43</v>
      </c>
      <c r="BG222" s="7">
        <f t="shared" si="281"/>
        <v>579435.78</v>
      </c>
      <c r="BH222" s="7">
        <f t="shared" si="281"/>
        <v>200602.83</v>
      </c>
      <c r="BI222" s="7">
        <f t="shared" si="281"/>
        <v>354893.81</v>
      </c>
      <c r="BJ222" s="7">
        <f t="shared" si="281"/>
        <v>1369562.21</v>
      </c>
      <c r="BK222" s="7">
        <f t="shared" si="281"/>
        <v>15063195.08</v>
      </c>
      <c r="BL222" s="7">
        <f t="shared" si="281"/>
        <v>75716.45</v>
      </c>
      <c r="BM222" s="7">
        <f t="shared" si="281"/>
        <v>350175.91</v>
      </c>
      <c r="BN222" s="7">
        <f t="shared" si="281"/>
        <v>1838537.42</v>
      </c>
      <c r="BO222" s="7">
        <f t="shared" ref="BO222:DZ222" si="282">+BO160</f>
        <v>609152.81999999995</v>
      </c>
      <c r="BP222" s="7">
        <f t="shared" si="282"/>
        <v>157731.23000000001</v>
      </c>
      <c r="BQ222" s="7">
        <f t="shared" si="282"/>
        <v>3238083.82</v>
      </c>
      <c r="BR222" s="7">
        <f t="shared" si="282"/>
        <v>2832860.14</v>
      </c>
      <c r="BS222" s="7">
        <f t="shared" si="282"/>
        <v>1243843.02</v>
      </c>
      <c r="BT222" s="7">
        <f t="shared" si="282"/>
        <v>236316.14</v>
      </c>
      <c r="BU222" s="7">
        <f t="shared" si="282"/>
        <v>273052.78000000003</v>
      </c>
      <c r="BV222" s="7">
        <f t="shared" si="282"/>
        <v>536609.25</v>
      </c>
      <c r="BW222" s="7">
        <f t="shared" si="282"/>
        <v>925399.05</v>
      </c>
      <c r="BX222" s="7">
        <f t="shared" si="282"/>
        <v>73440.94</v>
      </c>
      <c r="BY222" s="7">
        <f t="shared" si="282"/>
        <v>512917.56</v>
      </c>
      <c r="BZ222" s="7">
        <f t="shared" si="282"/>
        <v>300790.96000000002</v>
      </c>
      <c r="CA222" s="7">
        <f t="shared" si="282"/>
        <v>97747.8</v>
      </c>
      <c r="CB222" s="7">
        <f t="shared" si="282"/>
        <v>26285378.59</v>
      </c>
      <c r="CC222" s="7">
        <f t="shared" si="282"/>
        <v>248624.81</v>
      </c>
      <c r="CD222" s="7">
        <f t="shared" si="282"/>
        <v>23415.7</v>
      </c>
      <c r="CE222" s="7">
        <f t="shared" si="282"/>
        <v>159155.26</v>
      </c>
      <c r="CF222" s="7">
        <f t="shared" si="282"/>
        <v>103007.72</v>
      </c>
      <c r="CG222" s="7">
        <f t="shared" si="282"/>
        <v>92439.08</v>
      </c>
      <c r="CH222" s="7">
        <f t="shared" si="282"/>
        <v>140840.89000000001</v>
      </c>
      <c r="CI222" s="7">
        <f t="shared" si="282"/>
        <v>617345.61</v>
      </c>
      <c r="CJ222" s="7">
        <f t="shared" si="282"/>
        <v>823567.68</v>
      </c>
      <c r="CK222" s="7">
        <f t="shared" si="282"/>
        <v>2336727.29</v>
      </c>
      <c r="CL222" s="7">
        <f t="shared" si="282"/>
        <v>444739.19</v>
      </c>
      <c r="CM222" s="7">
        <f t="shared" si="282"/>
        <v>367709.62</v>
      </c>
      <c r="CN222" s="7">
        <f t="shared" si="282"/>
        <v>12392991.630000001</v>
      </c>
      <c r="CO222" s="7">
        <f t="shared" si="282"/>
        <v>5790310.7599999998</v>
      </c>
      <c r="CP222" s="7">
        <f t="shared" si="282"/>
        <v>598839.64</v>
      </c>
      <c r="CQ222" s="7">
        <f t="shared" si="282"/>
        <v>959568.22</v>
      </c>
      <c r="CR222" s="7">
        <f t="shared" si="282"/>
        <v>145753.70000000001</v>
      </c>
      <c r="CS222" s="7">
        <f t="shared" si="282"/>
        <v>184575.93</v>
      </c>
      <c r="CT222" s="7">
        <f t="shared" si="282"/>
        <v>215948.78</v>
      </c>
      <c r="CU222" s="7">
        <f t="shared" si="282"/>
        <v>266549.38</v>
      </c>
      <c r="CV222" s="7">
        <f t="shared" si="282"/>
        <v>20517.25</v>
      </c>
      <c r="CW222" s="7">
        <f t="shared" si="282"/>
        <v>232136.5</v>
      </c>
      <c r="CX222" s="7">
        <f t="shared" si="282"/>
        <v>328895.65000000002</v>
      </c>
      <c r="CY222" s="7">
        <f t="shared" si="282"/>
        <v>36547.89</v>
      </c>
      <c r="CZ222" s="7">
        <f t="shared" si="282"/>
        <v>1096047.06</v>
      </c>
      <c r="DA222" s="7">
        <f t="shared" si="282"/>
        <v>100385.25</v>
      </c>
      <c r="DB222" s="7">
        <f t="shared" si="282"/>
        <v>155492.29</v>
      </c>
      <c r="DC222" s="7">
        <f t="shared" si="282"/>
        <v>102729.26</v>
      </c>
      <c r="DD222" s="7">
        <f t="shared" si="282"/>
        <v>234030.02</v>
      </c>
      <c r="DE222" s="7">
        <f t="shared" si="282"/>
        <v>158110.75</v>
      </c>
      <c r="DF222" s="7">
        <f t="shared" si="282"/>
        <v>11382091.32</v>
      </c>
      <c r="DG222" s="7">
        <f t="shared" si="282"/>
        <v>94540.1</v>
      </c>
      <c r="DH222" s="7">
        <f t="shared" si="282"/>
        <v>1298814</v>
      </c>
      <c r="DI222" s="7">
        <f t="shared" si="282"/>
        <v>1415553.05</v>
      </c>
      <c r="DJ222" s="7">
        <f t="shared" si="282"/>
        <v>473575.17</v>
      </c>
      <c r="DK222" s="7">
        <f t="shared" si="282"/>
        <v>278971.26</v>
      </c>
      <c r="DL222" s="7">
        <f t="shared" si="282"/>
        <v>4332657.32</v>
      </c>
      <c r="DM222" s="7">
        <f t="shared" si="282"/>
        <v>232242.07</v>
      </c>
      <c r="DN222" s="7">
        <f t="shared" si="282"/>
        <v>1304236.9099999999</v>
      </c>
      <c r="DO222" s="7">
        <f t="shared" si="282"/>
        <v>2480384.06</v>
      </c>
      <c r="DP222" s="7">
        <f t="shared" si="282"/>
        <v>140710.85</v>
      </c>
      <c r="DQ222" s="7">
        <f t="shared" si="282"/>
        <v>340986.76</v>
      </c>
      <c r="DR222" s="7">
        <f t="shared" si="282"/>
        <v>1711068.15</v>
      </c>
      <c r="DS222" s="7">
        <f t="shared" si="282"/>
        <v>785712.4</v>
      </c>
      <c r="DT222" s="7">
        <f t="shared" si="282"/>
        <v>327472.28000000003</v>
      </c>
      <c r="DU222" s="7">
        <f t="shared" si="282"/>
        <v>312456.44</v>
      </c>
      <c r="DV222" s="7">
        <f t="shared" si="282"/>
        <v>145351.13</v>
      </c>
      <c r="DW222" s="7">
        <f t="shared" si="282"/>
        <v>259861.09</v>
      </c>
      <c r="DX222" s="7">
        <f t="shared" si="282"/>
        <v>139783.32</v>
      </c>
      <c r="DY222" s="7">
        <f t="shared" si="282"/>
        <v>137649.57</v>
      </c>
      <c r="DZ222" s="7">
        <f t="shared" si="282"/>
        <v>209610.38</v>
      </c>
      <c r="EA222" s="7">
        <f t="shared" ref="EA222:FX222" si="283">+EA160</f>
        <v>319711.46999999997</v>
      </c>
      <c r="EB222" s="7">
        <f t="shared" si="283"/>
        <v>501016.94</v>
      </c>
      <c r="EC222" s="7">
        <f t="shared" si="283"/>
        <v>156558.82999999999</v>
      </c>
      <c r="ED222" s="7">
        <f t="shared" si="283"/>
        <v>179503.76</v>
      </c>
      <c r="EE222" s="7">
        <f t="shared" si="283"/>
        <v>277294.09000000003</v>
      </c>
      <c r="EF222" s="7">
        <f t="shared" si="283"/>
        <v>1629779.53</v>
      </c>
      <c r="EG222" s="7">
        <f t="shared" si="283"/>
        <v>282927.88</v>
      </c>
      <c r="EH222" s="7">
        <f t="shared" si="283"/>
        <v>221914.84</v>
      </c>
      <c r="EI222" s="7">
        <f t="shared" si="283"/>
        <v>18804292.02</v>
      </c>
      <c r="EJ222" s="7">
        <f t="shared" si="283"/>
        <v>6531394.9800000004</v>
      </c>
      <c r="EK222" s="7">
        <f t="shared" si="283"/>
        <v>330281.27</v>
      </c>
      <c r="EL222" s="7">
        <f t="shared" si="283"/>
        <v>305461.86</v>
      </c>
      <c r="EM222" s="7">
        <f t="shared" si="283"/>
        <v>265170.33</v>
      </c>
      <c r="EN222" s="7">
        <f t="shared" si="283"/>
        <v>1135596.6100000001</v>
      </c>
      <c r="EO222" s="7">
        <f t="shared" si="283"/>
        <v>232737.16</v>
      </c>
      <c r="EP222" s="7">
        <f t="shared" si="283"/>
        <v>184260.95</v>
      </c>
      <c r="EQ222" s="7">
        <f t="shared" si="283"/>
        <v>648243.39</v>
      </c>
      <c r="ER222" s="7">
        <f t="shared" si="283"/>
        <v>139961.32999999999</v>
      </c>
      <c r="ES222" s="7">
        <f t="shared" si="283"/>
        <v>251863.32</v>
      </c>
      <c r="ET222" s="7">
        <f t="shared" si="283"/>
        <v>348766.78</v>
      </c>
      <c r="EU222" s="7">
        <f t="shared" si="283"/>
        <v>1087476.6399999999</v>
      </c>
      <c r="EV222" s="7">
        <f t="shared" si="283"/>
        <v>114856.76</v>
      </c>
      <c r="EW222" s="7">
        <f t="shared" si="283"/>
        <v>435228.43</v>
      </c>
      <c r="EX222" s="7">
        <f t="shared" si="283"/>
        <v>212526.32</v>
      </c>
      <c r="EY222" s="7">
        <f t="shared" si="283"/>
        <v>563057.89</v>
      </c>
      <c r="EZ222" s="7">
        <f t="shared" si="283"/>
        <v>149288.41</v>
      </c>
      <c r="FA222" s="7">
        <f t="shared" si="283"/>
        <v>1765849.26</v>
      </c>
      <c r="FB222" s="7">
        <f t="shared" si="283"/>
        <v>370157.97</v>
      </c>
      <c r="FC222" s="7">
        <f t="shared" si="283"/>
        <v>620260.37</v>
      </c>
      <c r="FD222" s="7">
        <f t="shared" si="283"/>
        <v>264321.76</v>
      </c>
      <c r="FE222" s="7">
        <f t="shared" si="283"/>
        <v>129481.60000000001</v>
      </c>
      <c r="FF222" s="7">
        <f t="shared" si="283"/>
        <v>220001.35</v>
      </c>
      <c r="FG222" s="7">
        <f t="shared" si="283"/>
        <v>129663.6</v>
      </c>
      <c r="FH222" s="7">
        <f t="shared" si="283"/>
        <v>84690.23</v>
      </c>
      <c r="FI222" s="7">
        <f t="shared" si="283"/>
        <v>1014295.37</v>
      </c>
      <c r="FJ222" s="7">
        <f t="shared" si="283"/>
        <v>928313.93</v>
      </c>
      <c r="FK222" s="7">
        <f t="shared" si="283"/>
        <v>1808242.19</v>
      </c>
      <c r="FL222" s="7">
        <f t="shared" si="283"/>
        <v>1744255.97</v>
      </c>
      <c r="FM222" s="7">
        <f t="shared" si="283"/>
        <v>1110544.82</v>
      </c>
      <c r="FN222" s="7">
        <f t="shared" si="283"/>
        <v>23649568.350000001</v>
      </c>
      <c r="FO222" s="7">
        <f t="shared" si="283"/>
        <v>774056.04</v>
      </c>
      <c r="FP222" s="7">
        <f t="shared" si="283"/>
        <v>1346257.51</v>
      </c>
      <c r="FQ222" s="7">
        <f t="shared" si="283"/>
        <v>444400.08</v>
      </c>
      <c r="FR222" s="7">
        <f t="shared" si="283"/>
        <v>100033.15</v>
      </c>
      <c r="FS222" s="7">
        <f t="shared" si="283"/>
        <v>92316.2</v>
      </c>
      <c r="FT222" s="7">
        <f t="shared" si="283"/>
        <v>84970.37</v>
      </c>
      <c r="FU222" s="7">
        <f t="shared" si="283"/>
        <v>773387.52</v>
      </c>
      <c r="FV222" s="7">
        <f t="shared" si="283"/>
        <v>668860.28</v>
      </c>
      <c r="FW222" s="7">
        <f t="shared" si="283"/>
        <v>193398.86</v>
      </c>
      <c r="FX222" s="7">
        <f t="shared" si="283"/>
        <v>82225.95</v>
      </c>
      <c r="FY222" s="7"/>
      <c r="FZ222" s="7">
        <f>SUM(C222:FX222)</f>
        <v>524453359.19999969</v>
      </c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35">
      <c r="A223" s="6" t="s">
        <v>766</v>
      </c>
      <c r="B223" s="7" t="s">
        <v>767</v>
      </c>
      <c r="C223" s="7">
        <f>+C221+C222</f>
        <v>75079388.969999999</v>
      </c>
      <c r="D223" s="7">
        <f t="shared" ref="D223:BO223" si="284">+D221+D222</f>
        <v>430252028.61000001</v>
      </c>
      <c r="E223" s="7">
        <f t="shared" si="284"/>
        <v>68106099.010000005</v>
      </c>
      <c r="F223" s="7">
        <f t="shared" si="284"/>
        <v>241682405.63999999</v>
      </c>
      <c r="G223" s="7">
        <f t="shared" si="284"/>
        <v>19590130.030000001</v>
      </c>
      <c r="H223" s="7">
        <f t="shared" si="284"/>
        <v>12911142.969999999</v>
      </c>
      <c r="I223" s="7">
        <f t="shared" si="284"/>
        <v>97425803.790000007</v>
      </c>
      <c r="J223" s="7">
        <f t="shared" si="284"/>
        <v>23878590.960000001</v>
      </c>
      <c r="K223" s="7">
        <f t="shared" si="284"/>
        <v>4096944.7199999997</v>
      </c>
      <c r="L223" s="7">
        <f t="shared" si="284"/>
        <v>25639735.59</v>
      </c>
      <c r="M223" s="7">
        <f t="shared" si="284"/>
        <v>13019438.15</v>
      </c>
      <c r="N223" s="7">
        <f t="shared" si="284"/>
        <v>578273144.64999998</v>
      </c>
      <c r="O223" s="7">
        <f t="shared" si="284"/>
        <v>142537613.26000002</v>
      </c>
      <c r="P223" s="7">
        <f t="shared" si="284"/>
        <v>4954968.33</v>
      </c>
      <c r="Q223" s="7">
        <f t="shared" si="284"/>
        <v>470456902.24000001</v>
      </c>
      <c r="R223" s="7">
        <f t="shared" si="284"/>
        <v>8947209.75</v>
      </c>
      <c r="S223" s="7">
        <f t="shared" si="284"/>
        <v>18381794.949999999</v>
      </c>
      <c r="T223" s="7">
        <f t="shared" si="284"/>
        <v>3052473.5700000003</v>
      </c>
      <c r="U223" s="7">
        <f t="shared" si="284"/>
        <v>1314949.22</v>
      </c>
      <c r="V223" s="7">
        <f t="shared" si="284"/>
        <v>4092179.14</v>
      </c>
      <c r="W223" s="7">
        <f t="shared" si="284"/>
        <v>2570154.5700000003</v>
      </c>
      <c r="X223" s="7">
        <f t="shared" si="284"/>
        <v>1134890.77</v>
      </c>
      <c r="Y223" s="7">
        <f t="shared" si="284"/>
        <v>5798990.0999999996</v>
      </c>
      <c r="Z223" s="7">
        <f t="shared" si="284"/>
        <v>3668313.9000000004</v>
      </c>
      <c r="AA223" s="7">
        <f t="shared" si="284"/>
        <v>339289232.71999997</v>
      </c>
      <c r="AB223" s="7">
        <f t="shared" si="284"/>
        <v>303988979.53000003</v>
      </c>
      <c r="AC223" s="7">
        <f t="shared" si="284"/>
        <v>10701651.109999999</v>
      </c>
      <c r="AD223" s="7">
        <f t="shared" si="284"/>
        <v>15773098.190000001</v>
      </c>
      <c r="AE223" s="7">
        <f t="shared" si="284"/>
        <v>2088476.6500000001</v>
      </c>
      <c r="AF223" s="7">
        <f t="shared" si="284"/>
        <v>3259264.8899999997</v>
      </c>
      <c r="AG223" s="7">
        <f t="shared" si="284"/>
        <v>7560635.5200000005</v>
      </c>
      <c r="AH223" s="7">
        <f t="shared" si="284"/>
        <v>11043444.93</v>
      </c>
      <c r="AI223" s="7">
        <f t="shared" si="284"/>
        <v>5007348.4499999993</v>
      </c>
      <c r="AJ223" s="7">
        <f t="shared" si="284"/>
        <v>3459824.82</v>
      </c>
      <c r="AK223" s="7">
        <f t="shared" si="284"/>
        <v>3352112.37</v>
      </c>
      <c r="AL223" s="7">
        <f t="shared" si="284"/>
        <v>4425172.6500000004</v>
      </c>
      <c r="AM223" s="7">
        <f t="shared" si="284"/>
        <v>5103350.0600000005</v>
      </c>
      <c r="AN223" s="7">
        <f t="shared" si="284"/>
        <v>4540574.8899999997</v>
      </c>
      <c r="AO223" s="7">
        <f t="shared" si="284"/>
        <v>45451177.039999999</v>
      </c>
      <c r="AP223" s="7">
        <f t="shared" si="284"/>
        <v>980656971.6500001</v>
      </c>
      <c r="AQ223" s="7">
        <f t="shared" si="284"/>
        <v>4187271.5999999996</v>
      </c>
      <c r="AR223" s="7">
        <f t="shared" si="284"/>
        <v>671038189.91000009</v>
      </c>
      <c r="AS223" s="7">
        <f t="shared" si="284"/>
        <v>77365391.420000002</v>
      </c>
      <c r="AT223" s="7">
        <f t="shared" si="284"/>
        <v>26027227.68</v>
      </c>
      <c r="AU223" s="7">
        <f t="shared" si="284"/>
        <v>4391657.7600000007</v>
      </c>
      <c r="AV223" s="7">
        <f t="shared" si="284"/>
        <v>4872206.26</v>
      </c>
      <c r="AW223" s="7">
        <f t="shared" si="284"/>
        <v>4228331.66</v>
      </c>
      <c r="AX223" s="7">
        <f t="shared" si="284"/>
        <v>1739163.01</v>
      </c>
      <c r="AY223" s="7">
        <f t="shared" si="284"/>
        <v>5691371.6400000006</v>
      </c>
      <c r="AZ223" s="7">
        <f t="shared" si="284"/>
        <v>139189488.72999999</v>
      </c>
      <c r="BA223" s="7">
        <f t="shared" si="284"/>
        <v>95282702.989999995</v>
      </c>
      <c r="BB223" s="7">
        <f t="shared" si="284"/>
        <v>81663047.239999995</v>
      </c>
      <c r="BC223" s="7">
        <f t="shared" si="284"/>
        <v>273286560.12</v>
      </c>
      <c r="BD223" s="7">
        <f t="shared" si="284"/>
        <v>38231932.419999994</v>
      </c>
      <c r="BE223" s="7">
        <f t="shared" si="284"/>
        <v>14236977.48</v>
      </c>
      <c r="BF223" s="7">
        <f t="shared" si="284"/>
        <v>260289082.49000001</v>
      </c>
      <c r="BG223" s="7">
        <f t="shared" si="284"/>
        <v>11003900.549999999</v>
      </c>
      <c r="BH223" s="7">
        <f t="shared" si="284"/>
        <v>6762107.5600000005</v>
      </c>
      <c r="BI223" s="7">
        <f t="shared" si="284"/>
        <v>4410194.8599999994</v>
      </c>
      <c r="BJ223" s="7">
        <f t="shared" si="284"/>
        <v>67266770.629999995</v>
      </c>
      <c r="BK223" s="7">
        <f t="shared" si="284"/>
        <v>233496810.10000002</v>
      </c>
      <c r="BL223" s="7">
        <f t="shared" si="284"/>
        <v>1970759.3399999999</v>
      </c>
      <c r="BM223" s="7">
        <f t="shared" si="284"/>
        <v>4984698.6100000003</v>
      </c>
      <c r="BN223" s="7">
        <f t="shared" si="284"/>
        <v>33356149.859999999</v>
      </c>
      <c r="BO223" s="7">
        <f t="shared" si="284"/>
        <v>14027649.710000001</v>
      </c>
      <c r="BP223" s="7">
        <f t="shared" ref="BP223:EA223" si="285">+BP221+BP222</f>
        <v>3232029.66</v>
      </c>
      <c r="BQ223" s="7">
        <f t="shared" si="285"/>
        <v>68918929.299999997</v>
      </c>
      <c r="BR223" s="7">
        <f t="shared" si="285"/>
        <v>49326966.740000002</v>
      </c>
      <c r="BS223" s="7">
        <f t="shared" si="285"/>
        <v>14131334.75</v>
      </c>
      <c r="BT223" s="7">
        <f t="shared" si="285"/>
        <v>5539876.4499999993</v>
      </c>
      <c r="BU223" s="7">
        <f t="shared" si="285"/>
        <v>5681818.1100000003</v>
      </c>
      <c r="BV223" s="7">
        <f t="shared" si="285"/>
        <v>14196012.5</v>
      </c>
      <c r="BW223" s="7">
        <f t="shared" si="285"/>
        <v>22685913.390000001</v>
      </c>
      <c r="BX223" s="7">
        <f t="shared" si="285"/>
        <v>1670688.69</v>
      </c>
      <c r="BY223" s="7">
        <f t="shared" si="285"/>
        <v>5972929.8599999994</v>
      </c>
      <c r="BZ223" s="7">
        <f t="shared" si="285"/>
        <v>3794732.83</v>
      </c>
      <c r="CA223" s="7">
        <f t="shared" si="285"/>
        <v>2977049.6399999997</v>
      </c>
      <c r="CB223" s="7">
        <f t="shared" si="285"/>
        <v>809141253.54000008</v>
      </c>
      <c r="CC223" s="7">
        <f t="shared" si="285"/>
        <v>3434839.16</v>
      </c>
      <c r="CD223" s="7">
        <f t="shared" si="285"/>
        <v>2707351.1500000004</v>
      </c>
      <c r="CE223" s="7">
        <f t="shared" si="285"/>
        <v>2999933.29</v>
      </c>
      <c r="CF223" s="7">
        <f t="shared" si="285"/>
        <v>2340439.9000000004</v>
      </c>
      <c r="CG223" s="7">
        <f t="shared" si="285"/>
        <v>3418994.87</v>
      </c>
      <c r="CH223" s="7">
        <f t="shared" si="285"/>
        <v>2110936.6800000002</v>
      </c>
      <c r="CI223" s="7">
        <f t="shared" si="285"/>
        <v>8047480.5100000007</v>
      </c>
      <c r="CJ223" s="7">
        <f t="shared" si="285"/>
        <v>10926496.629999999</v>
      </c>
      <c r="CK223" s="7">
        <f t="shared" si="285"/>
        <v>55126074.280000001</v>
      </c>
      <c r="CL223" s="7">
        <f t="shared" si="285"/>
        <v>14683719.809999999</v>
      </c>
      <c r="CM223" s="7">
        <f t="shared" si="285"/>
        <v>8677063.6699999999</v>
      </c>
      <c r="CN223" s="7">
        <f t="shared" si="285"/>
        <v>331968993.05000001</v>
      </c>
      <c r="CO223" s="7">
        <f t="shared" si="285"/>
        <v>152949686.25</v>
      </c>
      <c r="CP223" s="7">
        <f t="shared" si="285"/>
        <v>11539643.48</v>
      </c>
      <c r="CQ223" s="7">
        <f t="shared" si="285"/>
        <v>9724441</v>
      </c>
      <c r="CR223" s="7">
        <f t="shared" si="285"/>
        <v>3752348.0100000002</v>
      </c>
      <c r="CS223" s="7">
        <f t="shared" si="285"/>
        <v>4405302.26</v>
      </c>
      <c r="CT223" s="7">
        <f t="shared" si="285"/>
        <v>2441227.4699999997</v>
      </c>
      <c r="CU223" s="7">
        <f t="shared" si="285"/>
        <v>1041095.4400000001</v>
      </c>
      <c r="CV223" s="7">
        <f t="shared" si="285"/>
        <v>1050499.77</v>
      </c>
      <c r="CW223" s="7">
        <f t="shared" si="285"/>
        <v>3681127.6</v>
      </c>
      <c r="CX223" s="7">
        <f t="shared" si="285"/>
        <v>5782104.4500000002</v>
      </c>
      <c r="CY223" s="7">
        <f t="shared" si="285"/>
        <v>1124282.5799999998</v>
      </c>
      <c r="CZ223" s="7">
        <f t="shared" si="285"/>
        <v>20354258.949999999</v>
      </c>
      <c r="DA223" s="7">
        <f t="shared" si="285"/>
        <v>3526800.15</v>
      </c>
      <c r="DB223" s="7">
        <f t="shared" si="285"/>
        <v>4638571.51</v>
      </c>
      <c r="DC223" s="7">
        <f t="shared" si="285"/>
        <v>3366523.5399999996</v>
      </c>
      <c r="DD223" s="7">
        <f t="shared" si="285"/>
        <v>3332558.32</v>
      </c>
      <c r="DE223" s="7">
        <f t="shared" si="285"/>
        <v>4418364.95</v>
      </c>
      <c r="DF223" s="7">
        <f t="shared" si="285"/>
        <v>220922023.16</v>
      </c>
      <c r="DG223" s="7">
        <f t="shared" si="285"/>
        <v>2085418.28</v>
      </c>
      <c r="DH223" s="7">
        <f t="shared" si="285"/>
        <v>20179742.219999999</v>
      </c>
      <c r="DI223" s="7">
        <f t="shared" si="285"/>
        <v>26334738.670000002</v>
      </c>
      <c r="DJ223" s="7">
        <f t="shared" si="285"/>
        <v>7756371.3200000003</v>
      </c>
      <c r="DK223" s="7">
        <f t="shared" si="285"/>
        <v>5929692.25</v>
      </c>
      <c r="DL223" s="7">
        <f t="shared" si="285"/>
        <v>64290176.039999999</v>
      </c>
      <c r="DM223" s="7">
        <f t="shared" si="285"/>
        <v>4167173.27</v>
      </c>
      <c r="DN223" s="7">
        <f t="shared" si="285"/>
        <v>15382554.42</v>
      </c>
      <c r="DO223" s="7">
        <f t="shared" si="285"/>
        <v>36143384.370000005</v>
      </c>
      <c r="DP223" s="7">
        <f t="shared" si="285"/>
        <v>3699344.99</v>
      </c>
      <c r="DQ223" s="7">
        <f t="shared" si="285"/>
        <v>9839131.0399999991</v>
      </c>
      <c r="DR223" s="7">
        <f t="shared" si="285"/>
        <v>15831155.42</v>
      </c>
      <c r="DS223" s="7">
        <f t="shared" si="285"/>
        <v>7984174.8200000003</v>
      </c>
      <c r="DT223" s="7">
        <f t="shared" si="285"/>
        <v>3525359.17</v>
      </c>
      <c r="DU223" s="7">
        <f t="shared" si="285"/>
        <v>5019128.8900000006</v>
      </c>
      <c r="DV223" s="7">
        <f t="shared" si="285"/>
        <v>3667037.8</v>
      </c>
      <c r="DW223" s="7">
        <f t="shared" si="285"/>
        <v>4565518.6399999997</v>
      </c>
      <c r="DX223" s="7">
        <f t="shared" si="285"/>
        <v>3605244.7199999997</v>
      </c>
      <c r="DY223" s="7">
        <f t="shared" si="285"/>
        <v>4914529.74</v>
      </c>
      <c r="DZ223" s="7">
        <f t="shared" si="285"/>
        <v>8725637.0600000005</v>
      </c>
      <c r="EA223" s="7">
        <f t="shared" si="285"/>
        <v>6749970.9199999999</v>
      </c>
      <c r="EB223" s="7">
        <f t="shared" ref="EB223:FX223" si="286">+EB221+EB222</f>
        <v>6793214.2000000002</v>
      </c>
      <c r="EC223" s="7">
        <f t="shared" si="286"/>
        <v>4160694.44</v>
      </c>
      <c r="ED223" s="7">
        <f t="shared" si="286"/>
        <v>22904193.420000002</v>
      </c>
      <c r="EE223" s="7">
        <f t="shared" si="286"/>
        <v>3516398.9</v>
      </c>
      <c r="EF223" s="7">
        <f t="shared" si="286"/>
        <v>16114917.51</v>
      </c>
      <c r="EG223" s="7">
        <f t="shared" si="286"/>
        <v>3923334.92</v>
      </c>
      <c r="EH223" s="7">
        <f t="shared" si="286"/>
        <v>3895264.44</v>
      </c>
      <c r="EI223" s="7">
        <f t="shared" si="286"/>
        <v>161985434.39000002</v>
      </c>
      <c r="EJ223" s="7">
        <f t="shared" si="286"/>
        <v>106936441.11</v>
      </c>
      <c r="EK223" s="7">
        <f t="shared" si="286"/>
        <v>7857099.2200000007</v>
      </c>
      <c r="EL223" s="7">
        <f t="shared" si="286"/>
        <v>5590939.3700000001</v>
      </c>
      <c r="EM223" s="7">
        <f t="shared" si="286"/>
        <v>5153643</v>
      </c>
      <c r="EN223" s="7">
        <f t="shared" si="286"/>
        <v>10953730.379999999</v>
      </c>
      <c r="EO223" s="7">
        <f t="shared" si="286"/>
        <v>4554291.87</v>
      </c>
      <c r="EP223" s="7">
        <f t="shared" si="286"/>
        <v>5789532.3200000003</v>
      </c>
      <c r="EQ223" s="7">
        <f t="shared" si="286"/>
        <v>29905012.400000002</v>
      </c>
      <c r="ER223" s="7">
        <f t="shared" si="286"/>
        <v>4823586.7300000004</v>
      </c>
      <c r="ES223" s="7">
        <f t="shared" si="286"/>
        <v>3184932.6799999997</v>
      </c>
      <c r="ET223" s="7">
        <f t="shared" si="286"/>
        <v>4098009.71</v>
      </c>
      <c r="EU223" s="7">
        <f t="shared" si="286"/>
        <v>7487837.79</v>
      </c>
      <c r="EV223" s="7">
        <f t="shared" si="286"/>
        <v>1744220.12</v>
      </c>
      <c r="EW223" s="7">
        <f t="shared" si="286"/>
        <v>12902801.77</v>
      </c>
      <c r="EX223" s="7">
        <f t="shared" si="286"/>
        <v>3546733.96</v>
      </c>
      <c r="EY223" s="7">
        <f t="shared" si="286"/>
        <v>2920657.3000000003</v>
      </c>
      <c r="EZ223" s="7">
        <f t="shared" si="286"/>
        <v>2656716.52</v>
      </c>
      <c r="FA223" s="7">
        <f t="shared" si="286"/>
        <v>40305297.409999996</v>
      </c>
      <c r="FB223" s="7">
        <f t="shared" si="286"/>
        <v>4622516.63</v>
      </c>
      <c r="FC223" s="7">
        <f t="shared" si="286"/>
        <v>21316868.359999999</v>
      </c>
      <c r="FD223" s="7">
        <f t="shared" si="286"/>
        <v>5362136.5999999996</v>
      </c>
      <c r="FE223" s="7">
        <f t="shared" si="286"/>
        <v>1869416.9600000002</v>
      </c>
      <c r="FF223" s="7">
        <f t="shared" si="286"/>
        <v>3586975.5100000002</v>
      </c>
      <c r="FG223" s="7">
        <f t="shared" si="286"/>
        <v>2646898.2400000002</v>
      </c>
      <c r="FH223" s="7">
        <f t="shared" si="286"/>
        <v>1603126.19</v>
      </c>
      <c r="FI223" s="7">
        <f t="shared" si="286"/>
        <v>19381469.190000001</v>
      </c>
      <c r="FJ223" s="7">
        <f t="shared" si="286"/>
        <v>21830953.059999999</v>
      </c>
      <c r="FK223" s="7">
        <f t="shared" si="286"/>
        <v>28161116.600000001</v>
      </c>
      <c r="FL223" s="7">
        <f t="shared" si="286"/>
        <v>87192791.159999996</v>
      </c>
      <c r="FM223" s="7">
        <f t="shared" si="286"/>
        <v>40746038.329999998</v>
      </c>
      <c r="FN223" s="7">
        <f t="shared" si="286"/>
        <v>249016547.03999999</v>
      </c>
      <c r="FO223" s="7">
        <f t="shared" si="286"/>
        <v>12896794.370000001</v>
      </c>
      <c r="FP223" s="7">
        <f t="shared" si="286"/>
        <v>25663609.670000002</v>
      </c>
      <c r="FQ223" s="7">
        <f t="shared" si="286"/>
        <v>11235753.189999999</v>
      </c>
      <c r="FR223" s="7">
        <f t="shared" si="286"/>
        <v>3239962.4899999998</v>
      </c>
      <c r="FS223" s="7">
        <f t="shared" si="286"/>
        <v>3320473.41</v>
      </c>
      <c r="FT223" s="7">
        <f t="shared" si="286"/>
        <v>1368517.44</v>
      </c>
      <c r="FU223" s="7">
        <f t="shared" si="286"/>
        <v>10096554.389999999</v>
      </c>
      <c r="FV223" s="7">
        <f t="shared" si="286"/>
        <v>8540127.1500000004</v>
      </c>
      <c r="FW223" s="7">
        <f t="shared" si="286"/>
        <v>3164125.98</v>
      </c>
      <c r="FX223" s="7">
        <f t="shared" si="286"/>
        <v>1576825.22</v>
      </c>
      <c r="FY223" s="7"/>
      <c r="FZ223" s="7">
        <f>SUM(C223:FX223)</f>
        <v>9305868986.4499989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35">
      <c r="A224" s="6" t="s">
        <v>768</v>
      </c>
      <c r="B224" s="7" t="s">
        <v>769</v>
      </c>
      <c r="C224" s="7">
        <f t="shared" ref="C224:BN224" si="287">C167</f>
        <v>881778.92</v>
      </c>
      <c r="D224" s="7">
        <f t="shared" si="287"/>
        <v>2712085.08</v>
      </c>
      <c r="E224" s="7">
        <f t="shared" si="287"/>
        <v>956489.52</v>
      </c>
      <c r="F224" s="7">
        <f t="shared" si="287"/>
        <v>1625820.56</v>
      </c>
      <c r="G224" s="7">
        <f t="shared" si="287"/>
        <v>98862.5</v>
      </c>
      <c r="H224" s="7">
        <f t="shared" si="287"/>
        <v>55358.02</v>
      </c>
      <c r="I224" s="7">
        <f t="shared" si="287"/>
        <v>953810.84</v>
      </c>
      <c r="J224" s="7">
        <f t="shared" si="287"/>
        <v>125600.72</v>
      </c>
      <c r="K224" s="7">
        <f t="shared" si="287"/>
        <v>3625.88</v>
      </c>
      <c r="L224" s="7">
        <f t="shared" si="287"/>
        <v>94849.76</v>
      </c>
      <c r="M224" s="7">
        <f t="shared" si="287"/>
        <v>109639.38</v>
      </c>
      <c r="N224" s="7">
        <f t="shared" si="287"/>
        <v>3199127.38</v>
      </c>
      <c r="O224" s="7">
        <f t="shared" si="287"/>
        <v>242209.92000000001</v>
      </c>
      <c r="P224" s="7">
        <f t="shared" si="287"/>
        <v>20085.23</v>
      </c>
      <c r="Q224" s="7">
        <f t="shared" si="287"/>
        <v>7121128.21</v>
      </c>
      <c r="R224" s="7">
        <f t="shared" si="287"/>
        <v>95026.9</v>
      </c>
      <c r="S224" s="7">
        <f t="shared" si="287"/>
        <v>36887.33</v>
      </c>
      <c r="T224" s="7">
        <f t="shared" si="287"/>
        <v>0</v>
      </c>
      <c r="U224" s="7">
        <f t="shared" si="287"/>
        <v>0</v>
      </c>
      <c r="V224" s="7">
        <f t="shared" si="287"/>
        <v>0</v>
      </c>
      <c r="W224" s="7">
        <f t="shared" si="287"/>
        <v>0</v>
      </c>
      <c r="X224" s="7">
        <f t="shared" si="287"/>
        <v>0</v>
      </c>
      <c r="Y224" s="7">
        <f t="shared" si="287"/>
        <v>3308.91</v>
      </c>
      <c r="Z224" s="7">
        <f t="shared" si="287"/>
        <v>4858.45</v>
      </c>
      <c r="AA224" s="7">
        <f t="shared" si="287"/>
        <v>1320652.76</v>
      </c>
      <c r="AB224" s="7">
        <f t="shared" si="287"/>
        <v>927169.57</v>
      </c>
      <c r="AC224" s="7">
        <f t="shared" si="287"/>
        <v>16959.12</v>
      </c>
      <c r="AD224" s="7">
        <f t="shared" si="287"/>
        <v>18654.150000000001</v>
      </c>
      <c r="AE224" s="7">
        <f t="shared" si="287"/>
        <v>4768.03</v>
      </c>
      <c r="AF224" s="7">
        <f t="shared" si="287"/>
        <v>7275.63</v>
      </c>
      <c r="AG224" s="7">
        <f t="shared" si="287"/>
        <v>8705.84</v>
      </c>
      <c r="AH224" s="7">
        <f t="shared" si="287"/>
        <v>0</v>
      </c>
      <c r="AI224" s="7">
        <f t="shared" si="287"/>
        <v>2046.24</v>
      </c>
      <c r="AJ224" s="7">
        <f t="shared" si="287"/>
        <v>2855.23</v>
      </c>
      <c r="AK224" s="7">
        <f t="shared" si="287"/>
        <v>0</v>
      </c>
      <c r="AL224" s="7">
        <f t="shared" si="287"/>
        <v>6758.22</v>
      </c>
      <c r="AM224" s="7">
        <f t="shared" si="287"/>
        <v>0</v>
      </c>
      <c r="AN224" s="7">
        <f t="shared" si="287"/>
        <v>0</v>
      </c>
      <c r="AO224" s="7">
        <f t="shared" si="287"/>
        <v>65623.48</v>
      </c>
      <c r="AP224" s="7">
        <f t="shared" si="287"/>
        <v>10048673.529999999</v>
      </c>
      <c r="AQ224" s="7">
        <f t="shared" si="287"/>
        <v>0</v>
      </c>
      <c r="AR224" s="7">
        <f t="shared" si="287"/>
        <v>1032849.27</v>
      </c>
      <c r="AS224" s="7">
        <f t="shared" si="287"/>
        <v>811829.67</v>
      </c>
      <c r="AT224" s="7">
        <f t="shared" si="287"/>
        <v>25190.639999999999</v>
      </c>
      <c r="AU224" s="7">
        <f t="shared" si="287"/>
        <v>6236.02</v>
      </c>
      <c r="AV224" s="7">
        <f t="shared" si="287"/>
        <v>3544.02</v>
      </c>
      <c r="AW224" s="7">
        <f t="shared" si="287"/>
        <v>1286.71</v>
      </c>
      <c r="AX224" s="7">
        <f t="shared" si="287"/>
        <v>14306.74</v>
      </c>
      <c r="AY224" s="7">
        <f t="shared" si="287"/>
        <v>4152.28</v>
      </c>
      <c r="AZ224" s="7">
        <f t="shared" si="287"/>
        <v>627445.32999999996</v>
      </c>
      <c r="BA224" s="7">
        <f t="shared" si="287"/>
        <v>114427.52</v>
      </c>
      <c r="BB224" s="7">
        <f t="shared" si="287"/>
        <v>90750.53</v>
      </c>
      <c r="BC224" s="7">
        <f t="shared" si="287"/>
        <v>836808.4</v>
      </c>
      <c r="BD224" s="7">
        <f t="shared" si="287"/>
        <v>30841.82</v>
      </c>
      <c r="BE224" s="7">
        <f t="shared" si="287"/>
        <v>2665.01</v>
      </c>
      <c r="BF224" s="7">
        <f t="shared" si="287"/>
        <v>243679.2</v>
      </c>
      <c r="BG224" s="7">
        <f t="shared" si="287"/>
        <v>44340.17</v>
      </c>
      <c r="BH224" s="7">
        <f t="shared" si="287"/>
        <v>5781.06</v>
      </c>
      <c r="BI224" s="7">
        <f t="shared" si="287"/>
        <v>16334.29</v>
      </c>
      <c r="BJ224" s="7">
        <f t="shared" si="287"/>
        <v>46313.09</v>
      </c>
      <c r="BK224" s="7">
        <f t="shared" si="287"/>
        <v>411459.21</v>
      </c>
      <c r="BL224" s="7">
        <f t="shared" si="287"/>
        <v>3410.65</v>
      </c>
      <c r="BM224" s="7">
        <f t="shared" si="287"/>
        <v>5388.98</v>
      </c>
      <c r="BN224" s="7">
        <f t="shared" si="287"/>
        <v>8023.58</v>
      </c>
      <c r="BO224" s="7">
        <f t="shared" ref="BO224:DZ224" si="288">BO167</f>
        <v>5052.07</v>
      </c>
      <c r="BP224" s="7">
        <f t="shared" si="288"/>
        <v>1460.47</v>
      </c>
      <c r="BQ224" s="7">
        <f t="shared" si="288"/>
        <v>808530.33</v>
      </c>
      <c r="BR224" s="7">
        <f t="shared" si="288"/>
        <v>478497.1</v>
      </c>
      <c r="BS224" s="7">
        <f t="shared" si="288"/>
        <v>149575.96</v>
      </c>
      <c r="BT224" s="7">
        <f t="shared" si="288"/>
        <v>1106.3499999999999</v>
      </c>
      <c r="BU224" s="7">
        <f t="shared" si="288"/>
        <v>39217.629999999997</v>
      </c>
      <c r="BV224" s="7">
        <f t="shared" si="288"/>
        <v>51681.27</v>
      </c>
      <c r="BW224" s="7">
        <f t="shared" si="288"/>
        <v>102707.04</v>
      </c>
      <c r="BX224" s="7">
        <f t="shared" si="288"/>
        <v>0</v>
      </c>
      <c r="BY224" s="7">
        <f t="shared" si="288"/>
        <v>0</v>
      </c>
      <c r="BZ224" s="7">
        <f t="shared" si="288"/>
        <v>0</v>
      </c>
      <c r="CA224" s="7">
        <f t="shared" si="288"/>
        <v>6250.86</v>
      </c>
      <c r="CB224" s="7">
        <f t="shared" si="288"/>
        <v>1649583.98</v>
      </c>
      <c r="CC224" s="7">
        <f t="shared" si="288"/>
        <v>0</v>
      </c>
      <c r="CD224" s="7">
        <f t="shared" si="288"/>
        <v>1419.13</v>
      </c>
      <c r="CE224" s="7">
        <f t="shared" si="288"/>
        <v>1433.83</v>
      </c>
      <c r="CF224" s="7">
        <f t="shared" si="288"/>
        <v>0</v>
      </c>
      <c r="CG224" s="7">
        <f t="shared" si="288"/>
        <v>13167.96</v>
      </c>
      <c r="CH224" s="7">
        <f t="shared" si="288"/>
        <v>7984.18</v>
      </c>
      <c r="CI224" s="7">
        <f t="shared" si="288"/>
        <v>48277.02</v>
      </c>
      <c r="CJ224" s="7">
        <f t="shared" si="288"/>
        <v>132957.07999999999</v>
      </c>
      <c r="CK224" s="7">
        <f t="shared" si="288"/>
        <v>89135.72</v>
      </c>
      <c r="CL224" s="7">
        <f t="shared" si="288"/>
        <v>18089.86</v>
      </c>
      <c r="CM224" s="7">
        <f t="shared" si="288"/>
        <v>3840.81</v>
      </c>
      <c r="CN224" s="7">
        <f t="shared" si="288"/>
        <v>738393.57</v>
      </c>
      <c r="CO224" s="7">
        <f t="shared" si="288"/>
        <v>242508.15</v>
      </c>
      <c r="CP224" s="7">
        <f t="shared" si="288"/>
        <v>109018.69</v>
      </c>
      <c r="CQ224" s="7">
        <f t="shared" si="288"/>
        <v>1810.46</v>
      </c>
      <c r="CR224" s="7">
        <f t="shared" si="288"/>
        <v>0</v>
      </c>
      <c r="CS224" s="7">
        <f t="shared" si="288"/>
        <v>2249.5500000000002</v>
      </c>
      <c r="CT224" s="7">
        <f t="shared" si="288"/>
        <v>1548.02</v>
      </c>
      <c r="CU224" s="7">
        <f t="shared" si="288"/>
        <v>3404.6</v>
      </c>
      <c r="CV224" s="7">
        <f t="shared" si="288"/>
        <v>0</v>
      </c>
      <c r="CW224" s="7">
        <f t="shared" si="288"/>
        <v>0</v>
      </c>
      <c r="CX224" s="7">
        <f t="shared" si="288"/>
        <v>10369.11</v>
      </c>
      <c r="CY224" s="7">
        <f t="shared" si="288"/>
        <v>0</v>
      </c>
      <c r="CZ224" s="7">
        <f t="shared" si="288"/>
        <v>21677.08</v>
      </c>
      <c r="DA224" s="7">
        <f t="shared" si="288"/>
        <v>0</v>
      </c>
      <c r="DB224" s="7">
        <f t="shared" si="288"/>
        <v>6760.53</v>
      </c>
      <c r="DC224" s="7">
        <f t="shared" si="288"/>
        <v>0</v>
      </c>
      <c r="DD224" s="7">
        <f t="shared" si="288"/>
        <v>5832.52</v>
      </c>
      <c r="DE224" s="7">
        <f t="shared" si="288"/>
        <v>1149.48</v>
      </c>
      <c r="DF224" s="7">
        <f t="shared" si="288"/>
        <v>353039.34</v>
      </c>
      <c r="DG224" s="7">
        <f t="shared" si="288"/>
        <v>0</v>
      </c>
      <c r="DH224" s="7">
        <f t="shared" si="288"/>
        <v>68709.97</v>
      </c>
      <c r="DI224" s="7">
        <f t="shared" si="288"/>
        <v>33079.01</v>
      </c>
      <c r="DJ224" s="7">
        <f t="shared" si="288"/>
        <v>3706.26</v>
      </c>
      <c r="DK224" s="7">
        <f t="shared" si="288"/>
        <v>9411.99</v>
      </c>
      <c r="DL224" s="7">
        <f t="shared" si="288"/>
        <v>197339.17</v>
      </c>
      <c r="DM224" s="7">
        <f t="shared" si="288"/>
        <v>0</v>
      </c>
      <c r="DN224" s="7">
        <f t="shared" si="288"/>
        <v>48926.28</v>
      </c>
      <c r="DO224" s="7">
        <f t="shared" si="288"/>
        <v>335027.25</v>
      </c>
      <c r="DP224" s="7">
        <f t="shared" si="288"/>
        <v>0</v>
      </c>
      <c r="DQ224" s="7">
        <f t="shared" si="288"/>
        <v>40561.47</v>
      </c>
      <c r="DR224" s="7">
        <f t="shared" si="288"/>
        <v>15186.29</v>
      </c>
      <c r="DS224" s="7">
        <f t="shared" si="288"/>
        <v>27249.7</v>
      </c>
      <c r="DT224" s="7">
        <f t="shared" si="288"/>
        <v>4328.78</v>
      </c>
      <c r="DU224" s="7">
        <f t="shared" si="288"/>
        <v>2114.7600000000002</v>
      </c>
      <c r="DV224" s="7">
        <f t="shared" si="288"/>
        <v>2676.82</v>
      </c>
      <c r="DW224" s="7">
        <f t="shared" si="288"/>
        <v>0</v>
      </c>
      <c r="DX224" s="7">
        <f t="shared" si="288"/>
        <v>3328.17</v>
      </c>
      <c r="DY224" s="7">
        <f t="shared" si="288"/>
        <v>1257.07</v>
      </c>
      <c r="DZ224" s="7">
        <f t="shared" si="288"/>
        <v>0</v>
      </c>
      <c r="EA224" s="7">
        <f t="shared" ref="EA224:FX224" si="289">EA167</f>
        <v>21569</v>
      </c>
      <c r="EB224" s="7">
        <f t="shared" si="289"/>
        <v>43661.07</v>
      </c>
      <c r="EC224" s="7">
        <f t="shared" si="289"/>
        <v>1092.9100000000001</v>
      </c>
      <c r="ED224" s="7">
        <f t="shared" si="289"/>
        <v>48655.42</v>
      </c>
      <c r="EE224" s="7">
        <f t="shared" si="289"/>
        <v>16028.56</v>
      </c>
      <c r="EF224" s="7">
        <f t="shared" si="289"/>
        <v>40864.870000000003</v>
      </c>
      <c r="EG224" s="7">
        <f t="shared" si="289"/>
        <v>42092.21</v>
      </c>
      <c r="EH224" s="7">
        <f t="shared" si="289"/>
        <v>14248.14</v>
      </c>
      <c r="EI224" s="7">
        <f t="shared" si="289"/>
        <v>242447.98</v>
      </c>
      <c r="EJ224" s="7">
        <f t="shared" si="289"/>
        <v>130884.99</v>
      </c>
      <c r="EK224" s="7">
        <f t="shared" si="289"/>
        <v>9885.9699999999993</v>
      </c>
      <c r="EL224" s="7">
        <f t="shared" si="289"/>
        <v>0</v>
      </c>
      <c r="EM224" s="7">
        <f t="shared" si="289"/>
        <v>2038.99</v>
      </c>
      <c r="EN224" s="7">
        <f t="shared" si="289"/>
        <v>5103.09</v>
      </c>
      <c r="EO224" s="7">
        <f t="shared" si="289"/>
        <v>6597.79</v>
      </c>
      <c r="EP224" s="7">
        <f t="shared" si="289"/>
        <v>14954.51</v>
      </c>
      <c r="EQ224" s="7">
        <f t="shared" si="289"/>
        <v>104739.94</v>
      </c>
      <c r="ER224" s="7">
        <f t="shared" si="289"/>
        <v>15814.84</v>
      </c>
      <c r="ES224" s="7">
        <f t="shared" si="289"/>
        <v>4268.87</v>
      </c>
      <c r="ET224" s="7">
        <f t="shared" si="289"/>
        <v>6200.3</v>
      </c>
      <c r="EU224" s="7">
        <f t="shared" si="289"/>
        <v>68377.08</v>
      </c>
      <c r="EV224" s="7">
        <f t="shared" si="289"/>
        <v>7122.9</v>
      </c>
      <c r="EW224" s="7">
        <f t="shared" si="289"/>
        <v>44875</v>
      </c>
      <c r="EX224" s="7">
        <f t="shared" si="289"/>
        <v>3138.08</v>
      </c>
      <c r="EY224" s="7">
        <f t="shared" si="289"/>
        <v>10711.29</v>
      </c>
      <c r="EZ224" s="7">
        <f t="shared" si="289"/>
        <v>0</v>
      </c>
      <c r="FA224" s="7">
        <f t="shared" si="289"/>
        <v>455487.73</v>
      </c>
      <c r="FB224" s="7">
        <f t="shared" si="289"/>
        <v>2300.9</v>
      </c>
      <c r="FC224" s="7">
        <f t="shared" si="289"/>
        <v>13607.8</v>
      </c>
      <c r="FD224" s="7">
        <f t="shared" si="289"/>
        <v>4050.91</v>
      </c>
      <c r="FE224" s="7">
        <f t="shared" si="289"/>
        <v>21960.35</v>
      </c>
      <c r="FF224" s="7">
        <f t="shared" si="289"/>
        <v>2804.35</v>
      </c>
      <c r="FG224" s="7">
        <f t="shared" si="289"/>
        <v>4802.3599999999997</v>
      </c>
      <c r="FH224" s="7">
        <f t="shared" si="289"/>
        <v>0</v>
      </c>
      <c r="FI224" s="7">
        <f t="shared" si="289"/>
        <v>108541.01</v>
      </c>
      <c r="FJ224" s="7">
        <f t="shared" si="289"/>
        <v>48180.95</v>
      </c>
      <c r="FK224" s="7">
        <f t="shared" si="289"/>
        <v>158332.78</v>
      </c>
      <c r="FL224" s="7">
        <f t="shared" si="289"/>
        <v>106704.57</v>
      </c>
      <c r="FM224" s="7">
        <f t="shared" si="289"/>
        <v>63327.48</v>
      </c>
      <c r="FN224" s="7">
        <f t="shared" si="289"/>
        <v>1904159.06</v>
      </c>
      <c r="FO224" s="7">
        <f t="shared" si="289"/>
        <v>33165.160000000003</v>
      </c>
      <c r="FP224" s="7">
        <f t="shared" si="289"/>
        <v>203180.3</v>
      </c>
      <c r="FQ224" s="7">
        <f t="shared" si="289"/>
        <v>48180.57</v>
      </c>
      <c r="FR224" s="7">
        <f t="shared" si="289"/>
        <v>0</v>
      </c>
      <c r="FS224" s="7">
        <f t="shared" si="289"/>
        <v>0</v>
      </c>
      <c r="FT224" s="7">
        <f t="shared" si="289"/>
        <v>0</v>
      </c>
      <c r="FU224" s="7">
        <f t="shared" si="289"/>
        <v>90361.76</v>
      </c>
      <c r="FV224" s="7">
        <f t="shared" si="289"/>
        <v>69886.14</v>
      </c>
      <c r="FW224" s="7">
        <f t="shared" si="289"/>
        <v>9047.9</v>
      </c>
      <c r="FX224" s="7">
        <f t="shared" si="289"/>
        <v>1839.51</v>
      </c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35">
      <c r="A225" s="6" t="s">
        <v>770</v>
      </c>
      <c r="B225" s="7" t="s">
        <v>771</v>
      </c>
      <c r="C225" s="7">
        <f t="shared" ref="C225:BN225" si="290">C180</f>
        <v>1607652</v>
      </c>
      <c r="D225" s="7">
        <f t="shared" si="290"/>
        <v>6305662</v>
      </c>
      <c r="E225" s="7">
        <f t="shared" si="290"/>
        <v>112684</v>
      </c>
      <c r="F225" s="7">
        <f t="shared" si="290"/>
        <v>20998232</v>
      </c>
      <c r="G225" s="7">
        <f t="shared" si="290"/>
        <v>29420</v>
      </c>
      <c r="H225" s="7">
        <f t="shared" si="290"/>
        <v>29420</v>
      </c>
      <c r="I225" s="7">
        <f t="shared" si="290"/>
        <v>273510</v>
      </c>
      <c r="J225" s="7">
        <f t="shared" si="290"/>
        <v>0</v>
      </c>
      <c r="K225" s="7">
        <f t="shared" si="290"/>
        <v>0</v>
      </c>
      <c r="L225" s="7">
        <f t="shared" si="290"/>
        <v>456136</v>
      </c>
      <c r="M225" s="7">
        <f t="shared" si="290"/>
        <v>191356</v>
      </c>
      <c r="N225" s="7">
        <f t="shared" si="290"/>
        <v>3222094</v>
      </c>
      <c r="O225" s="7">
        <f t="shared" si="290"/>
        <v>1661144</v>
      </c>
      <c r="P225" s="7">
        <f t="shared" si="290"/>
        <v>0</v>
      </c>
      <c r="Q225" s="7">
        <f t="shared" si="290"/>
        <v>3634024</v>
      </c>
      <c r="R225" s="7">
        <f t="shared" si="290"/>
        <v>61780252</v>
      </c>
      <c r="S225" s="7">
        <f t="shared" si="290"/>
        <v>143416</v>
      </c>
      <c r="T225" s="7">
        <f t="shared" si="290"/>
        <v>0</v>
      </c>
      <c r="U225" s="7">
        <f t="shared" si="290"/>
        <v>0</v>
      </c>
      <c r="V225" s="7">
        <f t="shared" si="290"/>
        <v>0</v>
      </c>
      <c r="W225" s="7">
        <f t="shared" si="290"/>
        <v>19832</v>
      </c>
      <c r="X225" s="7">
        <f t="shared" si="290"/>
        <v>0</v>
      </c>
      <c r="Y225" s="7">
        <f t="shared" si="290"/>
        <v>4850534</v>
      </c>
      <c r="Z225" s="7">
        <f t="shared" si="290"/>
        <v>9588</v>
      </c>
      <c r="AA225" s="7">
        <f t="shared" si="290"/>
        <v>4410446</v>
      </c>
      <c r="AB225" s="7">
        <f t="shared" si="290"/>
        <v>3270890</v>
      </c>
      <c r="AC225" s="7">
        <f t="shared" si="290"/>
        <v>0</v>
      </c>
      <c r="AD225" s="7">
        <f t="shared" si="290"/>
        <v>85762</v>
      </c>
      <c r="AE225" s="7">
        <f t="shared" si="290"/>
        <v>0</v>
      </c>
      <c r="AF225" s="7">
        <f t="shared" si="290"/>
        <v>0</v>
      </c>
      <c r="AG225" s="7">
        <f t="shared" si="290"/>
        <v>23970</v>
      </c>
      <c r="AH225" s="7">
        <f t="shared" si="290"/>
        <v>0</v>
      </c>
      <c r="AI225" s="7">
        <f t="shared" si="290"/>
        <v>0</v>
      </c>
      <c r="AJ225" s="7">
        <f t="shared" si="290"/>
        <v>0</v>
      </c>
      <c r="AK225" s="7">
        <f t="shared" si="290"/>
        <v>0</v>
      </c>
      <c r="AL225" s="7">
        <f t="shared" si="290"/>
        <v>0</v>
      </c>
      <c r="AM225" s="7">
        <f t="shared" si="290"/>
        <v>0</v>
      </c>
      <c r="AN225" s="7">
        <f t="shared" si="290"/>
        <v>10244</v>
      </c>
      <c r="AO225" s="7">
        <f t="shared" si="290"/>
        <v>3833754</v>
      </c>
      <c r="AP225" s="7">
        <f t="shared" si="290"/>
        <v>10109318</v>
      </c>
      <c r="AQ225" s="7">
        <f t="shared" si="290"/>
        <v>14710</v>
      </c>
      <c r="AR225" s="7">
        <f t="shared" si="290"/>
        <v>15661412</v>
      </c>
      <c r="AS225" s="7">
        <f t="shared" si="290"/>
        <v>365908</v>
      </c>
      <c r="AT225" s="7">
        <f t="shared" si="290"/>
        <v>88916</v>
      </c>
      <c r="AU225" s="7">
        <f t="shared" si="290"/>
        <v>0</v>
      </c>
      <c r="AV225" s="7">
        <f t="shared" si="290"/>
        <v>0</v>
      </c>
      <c r="AW225" s="7">
        <f t="shared" si="290"/>
        <v>30076</v>
      </c>
      <c r="AX225" s="7">
        <f t="shared" si="290"/>
        <v>0</v>
      </c>
      <c r="AY225" s="7">
        <f t="shared" si="290"/>
        <v>38352</v>
      </c>
      <c r="AZ225" s="7">
        <f t="shared" si="290"/>
        <v>1014156</v>
      </c>
      <c r="BA225" s="7">
        <f t="shared" si="290"/>
        <v>2530798</v>
      </c>
      <c r="BB225" s="7">
        <f t="shared" si="290"/>
        <v>236672</v>
      </c>
      <c r="BC225" s="7">
        <f t="shared" si="290"/>
        <v>5547404</v>
      </c>
      <c r="BD225" s="7">
        <f t="shared" si="290"/>
        <v>88916</v>
      </c>
      <c r="BE225" s="7">
        <f t="shared" si="290"/>
        <v>0</v>
      </c>
      <c r="BF225" s="7">
        <f t="shared" si="290"/>
        <v>12915212</v>
      </c>
      <c r="BG225" s="7">
        <f t="shared" si="290"/>
        <v>0</v>
      </c>
      <c r="BH225" s="7">
        <f t="shared" si="290"/>
        <v>539198</v>
      </c>
      <c r="BI225" s="7">
        <f t="shared" si="290"/>
        <v>0</v>
      </c>
      <c r="BJ225" s="7">
        <f t="shared" si="290"/>
        <v>390206</v>
      </c>
      <c r="BK225" s="7">
        <f t="shared" si="290"/>
        <v>125048056</v>
      </c>
      <c r="BL225" s="7">
        <f t="shared" si="290"/>
        <v>103626</v>
      </c>
      <c r="BM225" s="7">
        <f t="shared" si="290"/>
        <v>227866</v>
      </c>
      <c r="BN225" s="7">
        <f t="shared" si="290"/>
        <v>913912</v>
      </c>
      <c r="BO225" s="7">
        <f t="shared" ref="BO225:DZ225" si="291">BO180</f>
        <v>54702</v>
      </c>
      <c r="BP225" s="7">
        <f t="shared" si="291"/>
        <v>0</v>
      </c>
      <c r="BQ225" s="7">
        <f t="shared" si="291"/>
        <v>45114</v>
      </c>
      <c r="BR225" s="7">
        <f t="shared" si="291"/>
        <v>0</v>
      </c>
      <c r="BS225" s="7">
        <f t="shared" si="291"/>
        <v>0</v>
      </c>
      <c r="BT225" s="7">
        <f t="shared" si="291"/>
        <v>9588</v>
      </c>
      <c r="BU225" s="7">
        <f t="shared" si="291"/>
        <v>9588</v>
      </c>
      <c r="BV225" s="7">
        <f t="shared" si="291"/>
        <v>0</v>
      </c>
      <c r="BW225" s="7">
        <f t="shared" si="291"/>
        <v>0</v>
      </c>
      <c r="BX225" s="7">
        <f t="shared" si="291"/>
        <v>0</v>
      </c>
      <c r="BY225" s="7">
        <f t="shared" si="291"/>
        <v>30732</v>
      </c>
      <c r="BZ225" s="7">
        <f t="shared" si="291"/>
        <v>0</v>
      </c>
      <c r="CA225" s="7">
        <f t="shared" si="291"/>
        <v>0</v>
      </c>
      <c r="CB225" s="7">
        <f t="shared" si="291"/>
        <v>12859378</v>
      </c>
      <c r="CC225" s="7">
        <f t="shared" si="291"/>
        <v>0</v>
      </c>
      <c r="CD225" s="7">
        <f t="shared" si="291"/>
        <v>0</v>
      </c>
      <c r="CE225" s="7">
        <f t="shared" si="291"/>
        <v>0</v>
      </c>
      <c r="CF225" s="7">
        <f t="shared" si="291"/>
        <v>0</v>
      </c>
      <c r="CG225" s="7">
        <f t="shared" si="291"/>
        <v>0</v>
      </c>
      <c r="CH225" s="7">
        <f t="shared" si="291"/>
        <v>0</v>
      </c>
      <c r="CI225" s="7">
        <f t="shared" si="291"/>
        <v>0</v>
      </c>
      <c r="CJ225" s="7">
        <f t="shared" si="291"/>
        <v>29420</v>
      </c>
      <c r="CK225" s="7">
        <f t="shared" si="291"/>
        <v>240734</v>
      </c>
      <c r="CL225" s="7">
        <f t="shared" si="291"/>
        <v>126082</v>
      </c>
      <c r="CM225" s="7">
        <f t="shared" si="291"/>
        <v>30076</v>
      </c>
      <c r="CN225" s="7">
        <f t="shared" si="291"/>
        <v>11046366</v>
      </c>
      <c r="CO225" s="7">
        <f t="shared" si="291"/>
        <v>1442614</v>
      </c>
      <c r="CP225" s="7">
        <f t="shared" si="291"/>
        <v>99160</v>
      </c>
      <c r="CQ225" s="7">
        <f t="shared" si="291"/>
        <v>19176</v>
      </c>
      <c r="CR225" s="7">
        <f t="shared" si="291"/>
        <v>0</v>
      </c>
      <c r="CS225" s="7">
        <f t="shared" si="291"/>
        <v>0</v>
      </c>
      <c r="CT225" s="7">
        <f t="shared" si="291"/>
        <v>0</v>
      </c>
      <c r="CU225" s="7">
        <f t="shared" si="291"/>
        <v>4086700</v>
      </c>
      <c r="CV225" s="7">
        <f t="shared" si="291"/>
        <v>0</v>
      </c>
      <c r="CW225" s="7">
        <f t="shared" si="291"/>
        <v>0</v>
      </c>
      <c r="CX225" s="7">
        <f t="shared" si="291"/>
        <v>0</v>
      </c>
      <c r="CY225" s="7">
        <f t="shared" si="291"/>
        <v>0</v>
      </c>
      <c r="CZ225" s="7">
        <f t="shared" si="291"/>
        <v>0</v>
      </c>
      <c r="DA225" s="7">
        <f t="shared" si="291"/>
        <v>0</v>
      </c>
      <c r="DB225" s="7">
        <f t="shared" si="291"/>
        <v>0</v>
      </c>
      <c r="DC225" s="7">
        <f t="shared" si="291"/>
        <v>0</v>
      </c>
      <c r="DD225" s="7">
        <f t="shared" si="291"/>
        <v>0</v>
      </c>
      <c r="DE225" s="7">
        <f t="shared" si="291"/>
        <v>0</v>
      </c>
      <c r="DF225" s="7">
        <f t="shared" si="291"/>
        <v>789268</v>
      </c>
      <c r="DG225" s="7">
        <f t="shared" si="291"/>
        <v>0</v>
      </c>
      <c r="DH225" s="7">
        <f t="shared" si="291"/>
        <v>0</v>
      </c>
      <c r="DI225" s="7">
        <f t="shared" si="291"/>
        <v>84122</v>
      </c>
      <c r="DJ225" s="7">
        <f t="shared" si="291"/>
        <v>10244</v>
      </c>
      <c r="DK225" s="7">
        <f t="shared" si="291"/>
        <v>10244</v>
      </c>
      <c r="DL225" s="7">
        <f t="shared" si="291"/>
        <v>57528</v>
      </c>
      <c r="DM225" s="7">
        <f t="shared" si="291"/>
        <v>0</v>
      </c>
      <c r="DN225" s="7">
        <f t="shared" si="291"/>
        <v>15366</v>
      </c>
      <c r="DO225" s="7">
        <f t="shared" si="291"/>
        <v>10244</v>
      </c>
      <c r="DP225" s="7">
        <f t="shared" si="291"/>
        <v>0</v>
      </c>
      <c r="DQ225" s="7">
        <f t="shared" si="291"/>
        <v>10244</v>
      </c>
      <c r="DR225" s="7">
        <f t="shared" si="291"/>
        <v>0</v>
      </c>
      <c r="DS225" s="7">
        <f t="shared" si="291"/>
        <v>0</v>
      </c>
      <c r="DT225" s="7">
        <f t="shared" si="291"/>
        <v>0</v>
      </c>
      <c r="DU225" s="7">
        <f t="shared" si="291"/>
        <v>0</v>
      </c>
      <c r="DV225" s="7">
        <f t="shared" si="291"/>
        <v>0</v>
      </c>
      <c r="DW225" s="7">
        <f t="shared" si="291"/>
        <v>0</v>
      </c>
      <c r="DX225" s="7">
        <f t="shared" si="291"/>
        <v>0</v>
      </c>
      <c r="DY225" s="7">
        <f t="shared" si="291"/>
        <v>0</v>
      </c>
      <c r="DZ225" s="7">
        <f t="shared" si="291"/>
        <v>29420</v>
      </c>
      <c r="EA225" s="7">
        <f t="shared" ref="EA225:FX225" si="292">EA180</f>
        <v>19176</v>
      </c>
      <c r="EB225" s="7">
        <f t="shared" si="292"/>
        <v>0</v>
      </c>
      <c r="EC225" s="7">
        <f t="shared" si="292"/>
        <v>9588</v>
      </c>
      <c r="ED225" s="7">
        <f t="shared" si="292"/>
        <v>0</v>
      </c>
      <c r="EE225" s="7">
        <f t="shared" si="292"/>
        <v>0</v>
      </c>
      <c r="EF225" s="7">
        <f t="shared" si="292"/>
        <v>39664</v>
      </c>
      <c r="EG225" s="7">
        <f t="shared" si="292"/>
        <v>9588</v>
      </c>
      <c r="EH225" s="7">
        <f t="shared" si="292"/>
        <v>9588</v>
      </c>
      <c r="EI225" s="7">
        <f t="shared" si="292"/>
        <v>391316</v>
      </c>
      <c r="EJ225" s="7">
        <f t="shared" si="292"/>
        <v>2719934</v>
      </c>
      <c r="EK225" s="7">
        <f t="shared" si="292"/>
        <v>0</v>
      </c>
      <c r="EL225" s="7">
        <f t="shared" si="292"/>
        <v>0</v>
      </c>
      <c r="EM225" s="7">
        <f t="shared" si="292"/>
        <v>9588</v>
      </c>
      <c r="EN225" s="7">
        <f t="shared" si="292"/>
        <v>440492</v>
      </c>
      <c r="EO225" s="7">
        <f t="shared" si="292"/>
        <v>0</v>
      </c>
      <c r="EP225" s="7">
        <f t="shared" si="292"/>
        <v>0</v>
      </c>
      <c r="EQ225" s="7">
        <f t="shared" si="292"/>
        <v>20488</v>
      </c>
      <c r="ER225" s="7">
        <f t="shared" si="292"/>
        <v>20488</v>
      </c>
      <c r="ES225" s="7">
        <f t="shared" si="292"/>
        <v>0</v>
      </c>
      <c r="ET225" s="7">
        <f t="shared" si="292"/>
        <v>0</v>
      </c>
      <c r="EU225" s="7">
        <f t="shared" si="292"/>
        <v>19176</v>
      </c>
      <c r="EV225" s="7">
        <f t="shared" si="292"/>
        <v>47940</v>
      </c>
      <c r="EW225" s="7">
        <f t="shared" si="292"/>
        <v>0</v>
      </c>
      <c r="EX225" s="7">
        <f t="shared" si="292"/>
        <v>0</v>
      </c>
      <c r="EY225" s="7">
        <f t="shared" si="292"/>
        <v>4609800</v>
      </c>
      <c r="EZ225" s="7">
        <f t="shared" si="292"/>
        <v>0</v>
      </c>
      <c r="FA225" s="7">
        <f t="shared" si="292"/>
        <v>199632</v>
      </c>
      <c r="FB225" s="7">
        <f t="shared" si="292"/>
        <v>0</v>
      </c>
      <c r="FC225" s="7">
        <f t="shared" si="292"/>
        <v>117680</v>
      </c>
      <c r="FD225" s="7">
        <f t="shared" si="292"/>
        <v>9588</v>
      </c>
      <c r="FE225" s="7">
        <f t="shared" si="292"/>
        <v>0</v>
      </c>
      <c r="FF225" s="7">
        <f t="shared" si="292"/>
        <v>0</v>
      </c>
      <c r="FG225" s="7">
        <f t="shared" si="292"/>
        <v>0</v>
      </c>
      <c r="FH225" s="7">
        <f t="shared" si="292"/>
        <v>0</v>
      </c>
      <c r="FI225" s="7">
        <f t="shared" si="292"/>
        <v>0</v>
      </c>
      <c r="FJ225" s="7">
        <f t="shared" si="292"/>
        <v>0</v>
      </c>
      <c r="FK225" s="7">
        <f t="shared" si="292"/>
        <v>0</v>
      </c>
      <c r="FL225" s="7">
        <f t="shared" si="292"/>
        <v>0</v>
      </c>
      <c r="FM225" s="7">
        <f t="shared" si="292"/>
        <v>47940</v>
      </c>
      <c r="FN225" s="7">
        <f t="shared" si="292"/>
        <v>2942198</v>
      </c>
      <c r="FO225" s="7">
        <f t="shared" si="292"/>
        <v>20488</v>
      </c>
      <c r="FP225" s="7">
        <f t="shared" si="292"/>
        <v>0</v>
      </c>
      <c r="FQ225" s="7">
        <f t="shared" si="292"/>
        <v>0</v>
      </c>
      <c r="FR225" s="7">
        <f t="shared" si="292"/>
        <v>0</v>
      </c>
      <c r="FS225" s="7">
        <f t="shared" si="292"/>
        <v>0</v>
      </c>
      <c r="FT225" s="7">
        <f t="shared" si="292"/>
        <v>0</v>
      </c>
      <c r="FU225" s="7">
        <f t="shared" si="292"/>
        <v>0</v>
      </c>
      <c r="FV225" s="7">
        <f t="shared" si="292"/>
        <v>19832</v>
      </c>
      <c r="FW225" s="7">
        <f t="shared" si="292"/>
        <v>20488</v>
      </c>
      <c r="FX225" s="7">
        <f t="shared" si="292"/>
        <v>0</v>
      </c>
      <c r="FY225" s="7"/>
      <c r="FZ225" s="7">
        <f>SUM(C225:FX225)</f>
        <v>335715518</v>
      </c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35">
      <c r="A226" s="6" t="s">
        <v>772</v>
      </c>
      <c r="B226" s="7" t="s">
        <v>773</v>
      </c>
      <c r="C226" s="7">
        <f>C223+C224+C225</f>
        <v>77568819.890000001</v>
      </c>
      <c r="D226" s="7">
        <f t="shared" ref="D226:BO226" si="293">D223+D224+D225</f>
        <v>439269775.69</v>
      </c>
      <c r="E226" s="7">
        <f t="shared" si="293"/>
        <v>69175272.530000001</v>
      </c>
      <c r="F226" s="7">
        <f t="shared" si="293"/>
        <v>264306458.19999999</v>
      </c>
      <c r="G226" s="7">
        <f t="shared" si="293"/>
        <v>19718412.530000001</v>
      </c>
      <c r="H226" s="7">
        <f t="shared" si="293"/>
        <v>12995920.989999998</v>
      </c>
      <c r="I226" s="7">
        <f t="shared" si="293"/>
        <v>98653124.63000001</v>
      </c>
      <c r="J226" s="7">
        <f t="shared" si="293"/>
        <v>24004191.68</v>
      </c>
      <c r="K226" s="7">
        <f t="shared" si="293"/>
        <v>4100570.5999999996</v>
      </c>
      <c r="L226" s="7">
        <f t="shared" si="293"/>
        <v>26190721.350000001</v>
      </c>
      <c r="M226" s="7">
        <f t="shared" si="293"/>
        <v>13320433.530000001</v>
      </c>
      <c r="N226" s="7">
        <f t="shared" si="293"/>
        <v>584694366.02999997</v>
      </c>
      <c r="O226" s="7">
        <f t="shared" si="293"/>
        <v>144440967.18000001</v>
      </c>
      <c r="P226" s="7">
        <f t="shared" si="293"/>
        <v>4975053.5600000005</v>
      </c>
      <c r="Q226" s="7">
        <f t="shared" si="293"/>
        <v>481212054.44999999</v>
      </c>
      <c r="R226" s="7">
        <f t="shared" si="293"/>
        <v>70822488.650000006</v>
      </c>
      <c r="S226" s="7">
        <f t="shared" si="293"/>
        <v>18562098.279999997</v>
      </c>
      <c r="T226" s="7">
        <f t="shared" si="293"/>
        <v>3052473.5700000003</v>
      </c>
      <c r="U226" s="7">
        <f t="shared" si="293"/>
        <v>1314949.22</v>
      </c>
      <c r="V226" s="7">
        <f t="shared" si="293"/>
        <v>4092179.14</v>
      </c>
      <c r="W226" s="7">
        <f t="shared" si="293"/>
        <v>2589986.5700000003</v>
      </c>
      <c r="X226" s="7">
        <f t="shared" si="293"/>
        <v>1134890.77</v>
      </c>
      <c r="Y226" s="7">
        <f t="shared" si="293"/>
        <v>10652833.01</v>
      </c>
      <c r="Z226" s="7">
        <f t="shared" si="293"/>
        <v>3682760.3500000006</v>
      </c>
      <c r="AA226" s="7">
        <f t="shared" si="293"/>
        <v>345020331.47999996</v>
      </c>
      <c r="AB226" s="7">
        <f t="shared" si="293"/>
        <v>308187039.10000002</v>
      </c>
      <c r="AC226" s="7">
        <f t="shared" si="293"/>
        <v>10718610.229999999</v>
      </c>
      <c r="AD226" s="7">
        <f t="shared" si="293"/>
        <v>15877514.340000002</v>
      </c>
      <c r="AE226" s="7">
        <f t="shared" si="293"/>
        <v>2093244.6800000002</v>
      </c>
      <c r="AF226" s="7">
        <f t="shared" si="293"/>
        <v>3266540.5199999996</v>
      </c>
      <c r="AG226" s="7">
        <f t="shared" si="293"/>
        <v>7593311.3600000003</v>
      </c>
      <c r="AH226" s="7">
        <f t="shared" si="293"/>
        <v>11043444.93</v>
      </c>
      <c r="AI226" s="7">
        <f t="shared" si="293"/>
        <v>5009394.6899999995</v>
      </c>
      <c r="AJ226" s="7">
        <f t="shared" si="293"/>
        <v>3462680.05</v>
      </c>
      <c r="AK226" s="7">
        <f t="shared" si="293"/>
        <v>3352112.37</v>
      </c>
      <c r="AL226" s="7">
        <f t="shared" si="293"/>
        <v>4431930.87</v>
      </c>
      <c r="AM226" s="7">
        <f t="shared" si="293"/>
        <v>5103350.0600000005</v>
      </c>
      <c r="AN226" s="7">
        <f t="shared" si="293"/>
        <v>4550818.8899999997</v>
      </c>
      <c r="AO226" s="7">
        <f t="shared" si="293"/>
        <v>49350554.519999996</v>
      </c>
      <c r="AP226" s="7">
        <f t="shared" si="293"/>
        <v>1000814963.1800001</v>
      </c>
      <c r="AQ226" s="7">
        <f t="shared" si="293"/>
        <v>4201981.5999999996</v>
      </c>
      <c r="AR226" s="7">
        <f t="shared" si="293"/>
        <v>687732451.18000007</v>
      </c>
      <c r="AS226" s="7">
        <f t="shared" si="293"/>
        <v>78543129.090000004</v>
      </c>
      <c r="AT226" s="7">
        <f t="shared" si="293"/>
        <v>26141334.32</v>
      </c>
      <c r="AU226" s="7">
        <f t="shared" si="293"/>
        <v>4397893.78</v>
      </c>
      <c r="AV226" s="7">
        <f t="shared" si="293"/>
        <v>4875750.2799999993</v>
      </c>
      <c r="AW226" s="7">
        <f t="shared" si="293"/>
        <v>4259694.37</v>
      </c>
      <c r="AX226" s="7">
        <f t="shared" si="293"/>
        <v>1753469.75</v>
      </c>
      <c r="AY226" s="7">
        <f t="shared" si="293"/>
        <v>5733875.9200000009</v>
      </c>
      <c r="AZ226" s="7">
        <f t="shared" si="293"/>
        <v>140831090.06</v>
      </c>
      <c r="BA226" s="7">
        <f t="shared" si="293"/>
        <v>97927928.50999999</v>
      </c>
      <c r="BB226" s="7">
        <f t="shared" si="293"/>
        <v>81990469.769999996</v>
      </c>
      <c r="BC226" s="7">
        <f t="shared" si="293"/>
        <v>279670772.51999998</v>
      </c>
      <c r="BD226" s="7">
        <f t="shared" si="293"/>
        <v>38351690.239999995</v>
      </c>
      <c r="BE226" s="7">
        <f t="shared" si="293"/>
        <v>14239642.49</v>
      </c>
      <c r="BF226" s="7">
        <f t="shared" si="293"/>
        <v>273447973.69</v>
      </c>
      <c r="BG226" s="7">
        <f t="shared" si="293"/>
        <v>11048240.719999999</v>
      </c>
      <c r="BH226" s="7">
        <f t="shared" si="293"/>
        <v>7307086.6200000001</v>
      </c>
      <c r="BI226" s="7">
        <f t="shared" si="293"/>
        <v>4426529.1499999994</v>
      </c>
      <c r="BJ226" s="7">
        <f t="shared" si="293"/>
        <v>67703289.719999999</v>
      </c>
      <c r="BK226" s="7">
        <f t="shared" si="293"/>
        <v>358956325.31000006</v>
      </c>
      <c r="BL226" s="7">
        <f t="shared" si="293"/>
        <v>2077795.9899999998</v>
      </c>
      <c r="BM226" s="7">
        <f t="shared" si="293"/>
        <v>5217953.5900000008</v>
      </c>
      <c r="BN226" s="7">
        <f t="shared" si="293"/>
        <v>34278085.439999998</v>
      </c>
      <c r="BO226" s="7">
        <f t="shared" si="293"/>
        <v>14087403.780000001</v>
      </c>
      <c r="BP226" s="7">
        <f t="shared" ref="BP226:EA226" si="294">BP223+BP224+BP225</f>
        <v>3233490.1300000004</v>
      </c>
      <c r="BQ226" s="7">
        <f t="shared" si="294"/>
        <v>69772573.629999995</v>
      </c>
      <c r="BR226" s="7">
        <f t="shared" si="294"/>
        <v>49805463.840000004</v>
      </c>
      <c r="BS226" s="7">
        <f t="shared" si="294"/>
        <v>14280910.710000001</v>
      </c>
      <c r="BT226" s="7">
        <f t="shared" si="294"/>
        <v>5550570.7999999989</v>
      </c>
      <c r="BU226" s="7">
        <f t="shared" si="294"/>
        <v>5730623.7400000002</v>
      </c>
      <c r="BV226" s="7">
        <f t="shared" si="294"/>
        <v>14247693.77</v>
      </c>
      <c r="BW226" s="7">
        <f t="shared" si="294"/>
        <v>22788620.43</v>
      </c>
      <c r="BX226" s="7">
        <f t="shared" si="294"/>
        <v>1670688.69</v>
      </c>
      <c r="BY226" s="7">
        <f t="shared" si="294"/>
        <v>6003661.8599999994</v>
      </c>
      <c r="BZ226" s="7">
        <f t="shared" si="294"/>
        <v>3794732.83</v>
      </c>
      <c r="CA226" s="7">
        <f t="shared" si="294"/>
        <v>2983300.4999999995</v>
      </c>
      <c r="CB226" s="7">
        <f t="shared" si="294"/>
        <v>823650215.5200001</v>
      </c>
      <c r="CC226" s="7">
        <f t="shared" si="294"/>
        <v>3434839.16</v>
      </c>
      <c r="CD226" s="7">
        <f t="shared" si="294"/>
        <v>2708770.2800000003</v>
      </c>
      <c r="CE226" s="7">
        <f t="shared" si="294"/>
        <v>3001367.12</v>
      </c>
      <c r="CF226" s="7">
        <f t="shared" si="294"/>
        <v>2340439.9000000004</v>
      </c>
      <c r="CG226" s="7">
        <f t="shared" si="294"/>
        <v>3432162.83</v>
      </c>
      <c r="CH226" s="7">
        <f t="shared" si="294"/>
        <v>2118920.8600000003</v>
      </c>
      <c r="CI226" s="7">
        <f t="shared" si="294"/>
        <v>8095757.5300000003</v>
      </c>
      <c r="CJ226" s="7">
        <f t="shared" si="294"/>
        <v>11088873.709999999</v>
      </c>
      <c r="CK226" s="7">
        <f t="shared" si="294"/>
        <v>55455944</v>
      </c>
      <c r="CL226" s="7">
        <f t="shared" si="294"/>
        <v>14827891.669999998</v>
      </c>
      <c r="CM226" s="7">
        <f t="shared" si="294"/>
        <v>8710980.4800000004</v>
      </c>
      <c r="CN226" s="7">
        <f t="shared" si="294"/>
        <v>343753752.62</v>
      </c>
      <c r="CO226" s="7">
        <f t="shared" si="294"/>
        <v>154634808.40000001</v>
      </c>
      <c r="CP226" s="7">
        <f t="shared" si="294"/>
        <v>11747822.17</v>
      </c>
      <c r="CQ226" s="7">
        <f t="shared" si="294"/>
        <v>9745427.4600000009</v>
      </c>
      <c r="CR226" s="7">
        <f t="shared" si="294"/>
        <v>3752348.0100000002</v>
      </c>
      <c r="CS226" s="7">
        <f t="shared" si="294"/>
        <v>4407551.8099999996</v>
      </c>
      <c r="CT226" s="7">
        <f t="shared" si="294"/>
        <v>2442775.4899999998</v>
      </c>
      <c r="CU226" s="7">
        <f t="shared" si="294"/>
        <v>5131200.04</v>
      </c>
      <c r="CV226" s="7">
        <f t="shared" si="294"/>
        <v>1050499.77</v>
      </c>
      <c r="CW226" s="7">
        <f t="shared" si="294"/>
        <v>3681127.6</v>
      </c>
      <c r="CX226" s="7">
        <f t="shared" si="294"/>
        <v>5792473.5600000005</v>
      </c>
      <c r="CY226" s="7">
        <f t="shared" si="294"/>
        <v>1124282.5799999998</v>
      </c>
      <c r="CZ226" s="7">
        <f t="shared" si="294"/>
        <v>20375936.029999997</v>
      </c>
      <c r="DA226" s="7">
        <f t="shared" si="294"/>
        <v>3526800.15</v>
      </c>
      <c r="DB226" s="7">
        <f t="shared" si="294"/>
        <v>4645332.04</v>
      </c>
      <c r="DC226" s="7">
        <f t="shared" si="294"/>
        <v>3366523.5399999996</v>
      </c>
      <c r="DD226" s="7">
        <f t="shared" si="294"/>
        <v>3338390.84</v>
      </c>
      <c r="DE226" s="7">
        <f t="shared" si="294"/>
        <v>4419514.4300000006</v>
      </c>
      <c r="DF226" s="7">
        <f t="shared" si="294"/>
        <v>222064330.5</v>
      </c>
      <c r="DG226" s="7">
        <f t="shared" si="294"/>
        <v>2085418.28</v>
      </c>
      <c r="DH226" s="7">
        <f t="shared" si="294"/>
        <v>20248452.189999998</v>
      </c>
      <c r="DI226" s="7">
        <f t="shared" si="294"/>
        <v>26451939.680000003</v>
      </c>
      <c r="DJ226" s="7">
        <f t="shared" si="294"/>
        <v>7770321.5800000001</v>
      </c>
      <c r="DK226" s="7">
        <f t="shared" si="294"/>
        <v>5949348.2400000002</v>
      </c>
      <c r="DL226" s="7">
        <f t="shared" si="294"/>
        <v>64545043.210000001</v>
      </c>
      <c r="DM226" s="7">
        <f t="shared" si="294"/>
        <v>4167173.27</v>
      </c>
      <c r="DN226" s="7">
        <f t="shared" si="294"/>
        <v>15446846.699999999</v>
      </c>
      <c r="DO226" s="7">
        <f t="shared" si="294"/>
        <v>36488655.620000005</v>
      </c>
      <c r="DP226" s="7">
        <f t="shared" si="294"/>
        <v>3699344.99</v>
      </c>
      <c r="DQ226" s="7">
        <f t="shared" si="294"/>
        <v>9889936.5099999998</v>
      </c>
      <c r="DR226" s="7">
        <f t="shared" si="294"/>
        <v>15846341.709999999</v>
      </c>
      <c r="DS226" s="7">
        <f t="shared" si="294"/>
        <v>8011424.5200000005</v>
      </c>
      <c r="DT226" s="7">
        <f t="shared" si="294"/>
        <v>3529687.9499999997</v>
      </c>
      <c r="DU226" s="7">
        <f t="shared" si="294"/>
        <v>5021243.6500000004</v>
      </c>
      <c r="DV226" s="7">
        <f t="shared" si="294"/>
        <v>3669714.6199999996</v>
      </c>
      <c r="DW226" s="7">
        <f t="shared" si="294"/>
        <v>4565518.6399999997</v>
      </c>
      <c r="DX226" s="7">
        <f t="shared" si="294"/>
        <v>3608572.8899999997</v>
      </c>
      <c r="DY226" s="7">
        <f t="shared" si="294"/>
        <v>4915786.8100000005</v>
      </c>
      <c r="DZ226" s="7">
        <f t="shared" si="294"/>
        <v>8755057.0600000005</v>
      </c>
      <c r="EA226" s="7">
        <f t="shared" si="294"/>
        <v>6790715.9199999999</v>
      </c>
      <c r="EB226" s="7">
        <f t="shared" ref="EB226:FX226" si="295">EB223+EB224+EB225</f>
        <v>6836875.2700000005</v>
      </c>
      <c r="EC226" s="7">
        <f t="shared" si="295"/>
        <v>4171375.35</v>
      </c>
      <c r="ED226" s="7">
        <f t="shared" si="295"/>
        <v>22952848.840000004</v>
      </c>
      <c r="EE226" s="7">
        <f t="shared" si="295"/>
        <v>3532427.46</v>
      </c>
      <c r="EF226" s="7">
        <f t="shared" si="295"/>
        <v>16195446.379999999</v>
      </c>
      <c r="EG226" s="7">
        <f t="shared" si="295"/>
        <v>3975015.13</v>
      </c>
      <c r="EH226" s="7">
        <f t="shared" si="295"/>
        <v>3919100.58</v>
      </c>
      <c r="EI226" s="7">
        <f t="shared" si="295"/>
        <v>162619198.37</v>
      </c>
      <c r="EJ226" s="7">
        <f t="shared" si="295"/>
        <v>109787260.09999999</v>
      </c>
      <c r="EK226" s="7">
        <f t="shared" si="295"/>
        <v>7866985.1900000004</v>
      </c>
      <c r="EL226" s="7">
        <f t="shared" si="295"/>
        <v>5590939.3700000001</v>
      </c>
      <c r="EM226" s="7">
        <f t="shared" si="295"/>
        <v>5165269.99</v>
      </c>
      <c r="EN226" s="7">
        <f t="shared" si="295"/>
        <v>11399325.469999999</v>
      </c>
      <c r="EO226" s="7">
        <f t="shared" si="295"/>
        <v>4560889.66</v>
      </c>
      <c r="EP226" s="7">
        <f t="shared" si="295"/>
        <v>5804486.8300000001</v>
      </c>
      <c r="EQ226" s="7">
        <f t="shared" si="295"/>
        <v>30030240.340000004</v>
      </c>
      <c r="ER226" s="7">
        <f t="shared" si="295"/>
        <v>4859889.57</v>
      </c>
      <c r="ES226" s="7">
        <f t="shared" si="295"/>
        <v>3189201.55</v>
      </c>
      <c r="ET226" s="7">
        <f t="shared" si="295"/>
        <v>4104210.01</v>
      </c>
      <c r="EU226" s="7">
        <f t="shared" si="295"/>
        <v>7575390.8700000001</v>
      </c>
      <c r="EV226" s="7">
        <f t="shared" si="295"/>
        <v>1799283.02</v>
      </c>
      <c r="EW226" s="7">
        <f t="shared" si="295"/>
        <v>12947676.77</v>
      </c>
      <c r="EX226" s="7">
        <f t="shared" si="295"/>
        <v>3549872.04</v>
      </c>
      <c r="EY226" s="7">
        <f t="shared" si="295"/>
        <v>7541168.5899999999</v>
      </c>
      <c r="EZ226" s="7">
        <f t="shared" si="295"/>
        <v>2656716.52</v>
      </c>
      <c r="FA226" s="7">
        <f t="shared" si="295"/>
        <v>40960417.139999993</v>
      </c>
      <c r="FB226" s="7">
        <f t="shared" si="295"/>
        <v>4624817.53</v>
      </c>
      <c r="FC226" s="7">
        <f t="shared" si="295"/>
        <v>21448156.16</v>
      </c>
      <c r="FD226" s="7">
        <f t="shared" si="295"/>
        <v>5375775.5099999998</v>
      </c>
      <c r="FE226" s="7">
        <f t="shared" si="295"/>
        <v>1891377.3100000003</v>
      </c>
      <c r="FF226" s="7">
        <f t="shared" si="295"/>
        <v>3589779.8600000003</v>
      </c>
      <c r="FG226" s="7">
        <f t="shared" si="295"/>
        <v>2651700.6</v>
      </c>
      <c r="FH226" s="7">
        <f t="shared" si="295"/>
        <v>1603126.19</v>
      </c>
      <c r="FI226" s="7">
        <f t="shared" si="295"/>
        <v>19490010.200000003</v>
      </c>
      <c r="FJ226" s="7">
        <f t="shared" si="295"/>
        <v>21879134.009999998</v>
      </c>
      <c r="FK226" s="7">
        <f t="shared" si="295"/>
        <v>28319449.380000003</v>
      </c>
      <c r="FL226" s="7">
        <f t="shared" si="295"/>
        <v>87299495.729999989</v>
      </c>
      <c r="FM226" s="7">
        <f t="shared" si="295"/>
        <v>40857305.809999995</v>
      </c>
      <c r="FN226" s="7">
        <f t="shared" si="295"/>
        <v>253862904.09999999</v>
      </c>
      <c r="FO226" s="7">
        <f t="shared" si="295"/>
        <v>12950447.530000001</v>
      </c>
      <c r="FP226" s="7">
        <f t="shared" si="295"/>
        <v>25866789.970000003</v>
      </c>
      <c r="FQ226" s="7">
        <f t="shared" si="295"/>
        <v>11283933.76</v>
      </c>
      <c r="FR226" s="7">
        <f t="shared" si="295"/>
        <v>3239962.4899999998</v>
      </c>
      <c r="FS226" s="7">
        <f t="shared" si="295"/>
        <v>3320473.41</v>
      </c>
      <c r="FT226" s="7">
        <f t="shared" si="295"/>
        <v>1368517.44</v>
      </c>
      <c r="FU226" s="7">
        <f t="shared" si="295"/>
        <v>10186916.149999999</v>
      </c>
      <c r="FV226" s="7">
        <f t="shared" si="295"/>
        <v>8629845.290000001</v>
      </c>
      <c r="FW226" s="7">
        <f t="shared" si="295"/>
        <v>3193661.88</v>
      </c>
      <c r="FX226" s="7">
        <f t="shared" si="295"/>
        <v>1578664.73</v>
      </c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35">
      <c r="A227" s="6" t="s">
        <v>774</v>
      </c>
      <c r="B227" s="7" t="s">
        <v>775</v>
      </c>
      <c r="C227" s="7">
        <f t="shared" ref="C227:BN227" si="296">C218</f>
        <v>70468777.849999994</v>
      </c>
      <c r="D227" s="7">
        <f t="shared" si="296"/>
        <v>423285775.07999998</v>
      </c>
      <c r="E227" s="7">
        <f t="shared" si="296"/>
        <v>63008749.100000001</v>
      </c>
      <c r="F227" s="7">
        <f t="shared" si="296"/>
        <v>257424119.15000001</v>
      </c>
      <c r="G227" s="7">
        <f t="shared" si="296"/>
        <v>18385934.690000001</v>
      </c>
      <c r="H227" s="7">
        <f t="shared" si="296"/>
        <v>11893944.109999999</v>
      </c>
      <c r="I227" s="7">
        <f t="shared" si="296"/>
        <v>88625662.719999999</v>
      </c>
      <c r="J227" s="7">
        <f t="shared" si="296"/>
        <v>22623570.949999999</v>
      </c>
      <c r="K227" s="7">
        <f t="shared" si="296"/>
        <v>2723904.61</v>
      </c>
      <c r="L227" s="7">
        <f t="shared" si="296"/>
        <v>23756112.789999999</v>
      </c>
      <c r="M227" s="7">
        <f t="shared" si="296"/>
        <v>10880503.98</v>
      </c>
      <c r="N227" s="7">
        <f t="shared" si="296"/>
        <v>551630229.09000003</v>
      </c>
      <c r="O227" s="7">
        <f t="shared" si="296"/>
        <v>142452493.11000001</v>
      </c>
      <c r="P227" s="7">
        <f t="shared" si="296"/>
        <v>3403536.56</v>
      </c>
      <c r="Q227" s="7">
        <f t="shared" si="296"/>
        <v>421025386.33999997</v>
      </c>
      <c r="R227" s="7">
        <f t="shared" si="296"/>
        <v>66955993.369999997</v>
      </c>
      <c r="S227" s="7">
        <f t="shared" si="296"/>
        <v>17379398.280000001</v>
      </c>
      <c r="T227" s="7">
        <f t="shared" si="296"/>
        <v>1736717.71</v>
      </c>
      <c r="U227" s="7">
        <f t="shared" si="296"/>
        <v>612959.18999999994</v>
      </c>
      <c r="V227" s="7">
        <f t="shared" si="296"/>
        <v>2770145.39</v>
      </c>
      <c r="W227" s="7">
        <f t="shared" si="296"/>
        <v>1444693.28</v>
      </c>
      <c r="X227" s="7">
        <f t="shared" si="296"/>
        <v>537683.5</v>
      </c>
      <c r="Y227" s="7">
        <f t="shared" si="296"/>
        <v>9479988.9399999995</v>
      </c>
      <c r="Z227" s="7">
        <f t="shared" si="296"/>
        <v>2491535.04</v>
      </c>
      <c r="AA227" s="7">
        <f t="shared" si="296"/>
        <v>333694273.60000002</v>
      </c>
      <c r="AB227" s="7">
        <f t="shared" si="296"/>
        <v>295165282.38</v>
      </c>
      <c r="AC227" s="7">
        <f t="shared" si="296"/>
        <v>9904130.0700000003</v>
      </c>
      <c r="AD227" s="7">
        <f t="shared" si="296"/>
        <v>15373179.27</v>
      </c>
      <c r="AE227" s="7">
        <f t="shared" si="296"/>
        <v>1043105.99</v>
      </c>
      <c r="AF227" s="7">
        <f t="shared" si="296"/>
        <v>1810918.03</v>
      </c>
      <c r="AG227" s="7">
        <f t="shared" si="296"/>
        <v>6590160.9000000004</v>
      </c>
      <c r="AH227" s="7">
        <f t="shared" si="296"/>
        <v>10483752.880000001</v>
      </c>
      <c r="AI227" s="7">
        <f t="shared" si="296"/>
        <v>3971330.33</v>
      </c>
      <c r="AJ227" s="7">
        <f t="shared" si="296"/>
        <v>1892645.92</v>
      </c>
      <c r="AK227" s="7">
        <f t="shared" si="296"/>
        <v>1847480.51</v>
      </c>
      <c r="AL227" s="7">
        <f t="shared" si="296"/>
        <v>3075549.62</v>
      </c>
      <c r="AM227" s="7">
        <f t="shared" si="296"/>
        <v>3978857.9</v>
      </c>
      <c r="AN227" s="7">
        <f t="shared" si="296"/>
        <v>3337429.5</v>
      </c>
      <c r="AO227" s="7">
        <f t="shared" si="296"/>
        <v>48891631.299999997</v>
      </c>
      <c r="AP227" s="7">
        <f t="shared" si="296"/>
        <v>915558653.70000005</v>
      </c>
      <c r="AQ227" s="7">
        <f t="shared" si="296"/>
        <v>2611721.31</v>
      </c>
      <c r="AR227" s="7">
        <f t="shared" si="296"/>
        <v>676251832.52999997</v>
      </c>
      <c r="AS227" s="7">
        <f t="shared" si="296"/>
        <v>71103549.260000005</v>
      </c>
      <c r="AT227" s="7">
        <f t="shared" si="296"/>
        <v>25226694.989999998</v>
      </c>
      <c r="AU227" s="7">
        <f t="shared" si="296"/>
        <v>2924998.24</v>
      </c>
      <c r="AV227" s="7">
        <f t="shared" si="296"/>
        <v>3317507.2</v>
      </c>
      <c r="AW227" s="7">
        <f t="shared" si="296"/>
        <v>2745377.68</v>
      </c>
      <c r="AX227" s="7">
        <f t="shared" si="296"/>
        <v>785017.91</v>
      </c>
      <c r="AY227" s="7">
        <f t="shared" si="296"/>
        <v>4493597.4800000004</v>
      </c>
      <c r="AZ227" s="7">
        <f t="shared" si="296"/>
        <v>132892863.41</v>
      </c>
      <c r="BA227" s="7">
        <f t="shared" si="296"/>
        <v>98298681.549999997</v>
      </c>
      <c r="BB227" s="7">
        <f t="shared" si="296"/>
        <v>82239857.950000003</v>
      </c>
      <c r="BC227" s="7">
        <f t="shared" si="296"/>
        <v>268377852.47</v>
      </c>
      <c r="BD227" s="7">
        <f t="shared" si="296"/>
        <v>38893534.200000003</v>
      </c>
      <c r="BE227" s="7">
        <f t="shared" si="296"/>
        <v>13364661.08</v>
      </c>
      <c r="BF227" s="7">
        <f t="shared" si="296"/>
        <v>275042370.44999999</v>
      </c>
      <c r="BG227" s="7">
        <f t="shared" si="296"/>
        <v>9910582.2699999996</v>
      </c>
      <c r="BH227" s="7">
        <f t="shared" si="296"/>
        <v>6397797.4199999999</v>
      </c>
      <c r="BI227" s="7">
        <f t="shared" si="296"/>
        <v>2776597.59</v>
      </c>
      <c r="BJ227" s="7">
        <f t="shared" si="296"/>
        <v>67714632.400000006</v>
      </c>
      <c r="BK227" s="7">
        <f t="shared" si="296"/>
        <v>350662203.32999998</v>
      </c>
      <c r="BL227" s="7">
        <f t="shared" si="296"/>
        <v>1059627.26</v>
      </c>
      <c r="BM227" s="7">
        <f t="shared" si="296"/>
        <v>3927128.48</v>
      </c>
      <c r="BN227" s="7">
        <f t="shared" si="296"/>
        <v>34707319.979999997</v>
      </c>
      <c r="BO227" s="7">
        <f t="shared" ref="BO227:DZ227" si="297">BO218</f>
        <v>13764555.880000001</v>
      </c>
      <c r="BP227" s="7">
        <f t="shared" si="297"/>
        <v>1810918.03</v>
      </c>
      <c r="BQ227" s="7">
        <f t="shared" si="297"/>
        <v>63501445.299999997</v>
      </c>
      <c r="BR227" s="7">
        <f t="shared" si="297"/>
        <v>48316239.310000002</v>
      </c>
      <c r="BS227" s="7">
        <f t="shared" si="297"/>
        <v>12378549.539999999</v>
      </c>
      <c r="BT227" s="7">
        <f t="shared" si="297"/>
        <v>4133620.45</v>
      </c>
      <c r="BU227" s="7">
        <f t="shared" si="297"/>
        <v>4280945.72</v>
      </c>
      <c r="BV227" s="7">
        <f t="shared" si="297"/>
        <v>13415203.33</v>
      </c>
      <c r="BW227" s="7">
        <f t="shared" si="297"/>
        <v>21690152.390000001</v>
      </c>
      <c r="BX227" s="7">
        <f t="shared" si="297"/>
        <v>740927.86</v>
      </c>
      <c r="BY227" s="7">
        <f t="shared" si="297"/>
        <v>4893541.57</v>
      </c>
      <c r="BZ227" s="7">
        <f t="shared" si="297"/>
        <v>2408822.08</v>
      </c>
      <c r="CA227" s="7">
        <f t="shared" si="297"/>
        <v>1585090.96</v>
      </c>
      <c r="CB227" s="7">
        <f t="shared" si="297"/>
        <v>806956611.58000004</v>
      </c>
      <c r="CC227" s="7">
        <f t="shared" si="297"/>
        <v>2053950.97</v>
      </c>
      <c r="CD227" s="7">
        <f t="shared" si="297"/>
        <v>1627030.27</v>
      </c>
      <c r="CE227" s="7">
        <f t="shared" si="297"/>
        <v>1704456.7</v>
      </c>
      <c r="CF227" s="7">
        <f t="shared" si="297"/>
        <v>1289365.03</v>
      </c>
      <c r="CG227" s="7">
        <f t="shared" si="297"/>
        <v>2173316.71</v>
      </c>
      <c r="CH227" s="7">
        <f t="shared" si="297"/>
        <v>1061387.23</v>
      </c>
      <c r="CI227" s="7">
        <f t="shared" si="297"/>
        <v>7414655.4699999997</v>
      </c>
      <c r="CJ227" s="7">
        <f t="shared" si="297"/>
        <v>9638899.5099999998</v>
      </c>
      <c r="CK227" s="7">
        <f t="shared" si="297"/>
        <v>53228367.560000002</v>
      </c>
      <c r="CL227" s="7">
        <f t="shared" si="297"/>
        <v>13669254</v>
      </c>
      <c r="CM227" s="7">
        <f t="shared" si="297"/>
        <v>7474841.7400000002</v>
      </c>
      <c r="CN227" s="7">
        <f t="shared" si="297"/>
        <v>347264160.01999998</v>
      </c>
      <c r="CO227" s="7">
        <f t="shared" si="297"/>
        <v>156490103.43000001</v>
      </c>
      <c r="CP227" s="7">
        <f t="shared" si="297"/>
        <v>10373216.32</v>
      </c>
      <c r="CQ227" s="7">
        <f t="shared" si="297"/>
        <v>8348968.7800000003</v>
      </c>
      <c r="CR227" s="7">
        <f t="shared" si="297"/>
        <v>2394842.31</v>
      </c>
      <c r="CS227" s="7">
        <f t="shared" si="297"/>
        <v>3228251.73</v>
      </c>
      <c r="CT227" s="7">
        <f t="shared" si="297"/>
        <v>1236672.05</v>
      </c>
      <c r="CU227" s="7">
        <f t="shared" si="297"/>
        <v>4869567.18</v>
      </c>
      <c r="CV227" s="7">
        <f t="shared" si="297"/>
        <v>537683.5</v>
      </c>
      <c r="CW227" s="7">
        <f t="shared" si="297"/>
        <v>2199125.52</v>
      </c>
      <c r="CX227" s="7">
        <f t="shared" si="297"/>
        <v>4976798.4800000004</v>
      </c>
      <c r="CY227" s="7">
        <f t="shared" si="297"/>
        <v>537683.5</v>
      </c>
      <c r="CZ227" s="7">
        <f t="shared" si="297"/>
        <v>19871706.789999999</v>
      </c>
      <c r="DA227" s="7">
        <f t="shared" si="297"/>
        <v>2158261.5699999998</v>
      </c>
      <c r="DB227" s="7">
        <f t="shared" si="297"/>
        <v>3422893.16</v>
      </c>
      <c r="DC227" s="7">
        <f t="shared" si="297"/>
        <v>1967921.61</v>
      </c>
      <c r="DD227" s="7">
        <f t="shared" si="297"/>
        <v>1828123.9</v>
      </c>
      <c r="DE227" s="7">
        <f t="shared" si="297"/>
        <v>3188463.16</v>
      </c>
      <c r="DF227" s="7">
        <f t="shared" si="297"/>
        <v>228521888.31999999</v>
      </c>
      <c r="DG227" s="7">
        <f t="shared" si="297"/>
        <v>1005468.15</v>
      </c>
      <c r="DH227" s="7">
        <f t="shared" si="297"/>
        <v>19857727.02</v>
      </c>
      <c r="DI227" s="7">
        <f t="shared" si="297"/>
        <v>26655365.199999999</v>
      </c>
      <c r="DJ227" s="7">
        <f t="shared" si="297"/>
        <v>6772151.7000000002</v>
      </c>
      <c r="DK227" s="7">
        <f t="shared" si="297"/>
        <v>5175231.7</v>
      </c>
      <c r="DL227" s="7">
        <f t="shared" si="297"/>
        <v>61482491.039999999</v>
      </c>
      <c r="DM227" s="7">
        <f t="shared" si="297"/>
        <v>2503454.38</v>
      </c>
      <c r="DN227" s="7">
        <f t="shared" si="297"/>
        <v>13877922</v>
      </c>
      <c r="DO227" s="7">
        <f t="shared" si="297"/>
        <v>35018816.689999998</v>
      </c>
      <c r="DP227" s="7">
        <f t="shared" si="297"/>
        <v>2153960.1</v>
      </c>
      <c r="DQ227" s="7">
        <f t="shared" si="297"/>
        <v>9075587.8100000005</v>
      </c>
      <c r="DR227" s="7">
        <f t="shared" si="297"/>
        <v>14398088.76</v>
      </c>
      <c r="DS227" s="7">
        <f t="shared" si="297"/>
        <v>6817826.7800000003</v>
      </c>
      <c r="DT227" s="7">
        <f t="shared" si="297"/>
        <v>1906625.69</v>
      </c>
      <c r="DU227" s="7">
        <f t="shared" si="297"/>
        <v>3829381.89</v>
      </c>
      <c r="DV227" s="7">
        <f t="shared" si="297"/>
        <v>2263647.54</v>
      </c>
      <c r="DW227" s="7">
        <f t="shared" si="297"/>
        <v>3286321.55</v>
      </c>
      <c r="DX227" s="7">
        <f t="shared" si="297"/>
        <v>1791561.42</v>
      </c>
      <c r="DY227" s="7">
        <f t="shared" si="297"/>
        <v>3269115.68</v>
      </c>
      <c r="DZ227" s="7">
        <f t="shared" si="297"/>
        <v>7600003.6799999997</v>
      </c>
      <c r="EA227" s="7">
        <f t="shared" ref="EA227:FX227" si="298">EA218</f>
        <v>5661626.6500000004</v>
      </c>
      <c r="EB227" s="7">
        <f t="shared" si="298"/>
        <v>5951080.9800000004</v>
      </c>
      <c r="EC227" s="7">
        <f t="shared" si="298"/>
        <v>3161488.68</v>
      </c>
      <c r="ED227" s="7">
        <f t="shared" si="298"/>
        <v>16875734.329999998</v>
      </c>
      <c r="EE227" s="7">
        <f t="shared" si="298"/>
        <v>2086211.98</v>
      </c>
      <c r="EF227" s="7">
        <f t="shared" si="298"/>
        <v>14981888.470000001</v>
      </c>
      <c r="EG227" s="7">
        <f t="shared" si="298"/>
        <v>2762527.52</v>
      </c>
      <c r="EH227" s="7">
        <f t="shared" si="298"/>
        <v>2671121.33</v>
      </c>
      <c r="EI227" s="7">
        <f t="shared" si="298"/>
        <v>152300884.52000001</v>
      </c>
      <c r="EJ227" s="7">
        <f t="shared" si="298"/>
        <v>110292121.11</v>
      </c>
      <c r="EK227" s="7">
        <f t="shared" si="298"/>
        <v>7204958.9000000004</v>
      </c>
      <c r="EL227" s="7">
        <f t="shared" si="298"/>
        <v>4973572.38</v>
      </c>
      <c r="EM227" s="7">
        <f t="shared" si="298"/>
        <v>4134695.81</v>
      </c>
      <c r="EN227" s="7">
        <f t="shared" si="298"/>
        <v>10371506.25</v>
      </c>
      <c r="EO227" s="7">
        <f t="shared" si="298"/>
        <v>3380953.85</v>
      </c>
      <c r="EP227" s="7">
        <f t="shared" si="298"/>
        <v>4514390.67</v>
      </c>
      <c r="EQ227" s="7">
        <f t="shared" si="298"/>
        <v>28616647.260000002</v>
      </c>
      <c r="ER227" s="7">
        <f t="shared" si="298"/>
        <v>3332618.36</v>
      </c>
      <c r="ES227" s="7">
        <f t="shared" si="298"/>
        <v>1773280.18</v>
      </c>
      <c r="ET227" s="7">
        <f t="shared" si="298"/>
        <v>2080835.15</v>
      </c>
      <c r="EU227" s="7">
        <f t="shared" si="298"/>
        <v>6219742.1200000001</v>
      </c>
      <c r="EV227" s="7">
        <f t="shared" si="298"/>
        <v>835108.64</v>
      </c>
      <c r="EW227" s="7">
        <f t="shared" si="298"/>
        <v>9082549.6799999997</v>
      </c>
      <c r="EX227" s="7">
        <f t="shared" si="298"/>
        <v>1828123.9</v>
      </c>
      <c r="EY227" s="7">
        <f t="shared" si="298"/>
        <v>6882050.4699999997</v>
      </c>
      <c r="EZ227" s="7">
        <f t="shared" si="298"/>
        <v>1397977.1</v>
      </c>
      <c r="FA227" s="7">
        <f t="shared" si="298"/>
        <v>36958902.159999996</v>
      </c>
      <c r="FB227" s="7">
        <f t="shared" si="298"/>
        <v>3179860.22</v>
      </c>
      <c r="FC227" s="7">
        <f t="shared" si="298"/>
        <v>21052924.760000002</v>
      </c>
      <c r="FD227" s="7">
        <f t="shared" si="298"/>
        <v>4340090.91</v>
      </c>
      <c r="FE227" s="7">
        <f t="shared" si="298"/>
        <v>886102.41</v>
      </c>
      <c r="FF227" s="7">
        <f t="shared" si="298"/>
        <v>2065780.01</v>
      </c>
      <c r="FG227" s="7">
        <f t="shared" si="298"/>
        <v>1352811.69</v>
      </c>
      <c r="FH227" s="7">
        <f t="shared" si="298"/>
        <v>763510.57</v>
      </c>
      <c r="FI227" s="7">
        <f t="shared" si="298"/>
        <v>18633959.379999999</v>
      </c>
      <c r="FJ227" s="7">
        <f t="shared" si="298"/>
        <v>21647137.710000001</v>
      </c>
      <c r="FK227" s="7">
        <f t="shared" si="298"/>
        <v>27348733.539999999</v>
      </c>
      <c r="FL227" s="7">
        <f t="shared" si="298"/>
        <v>90937334.989999995</v>
      </c>
      <c r="FM227" s="7">
        <f t="shared" si="298"/>
        <v>42046398.189999998</v>
      </c>
      <c r="FN227" s="7">
        <f t="shared" si="298"/>
        <v>240488617.56999999</v>
      </c>
      <c r="FO227" s="7">
        <f t="shared" si="298"/>
        <v>11969966.1</v>
      </c>
      <c r="FP227" s="7">
        <f t="shared" si="298"/>
        <v>24814093.530000001</v>
      </c>
      <c r="FQ227" s="7">
        <f t="shared" si="298"/>
        <v>10597741.789999999</v>
      </c>
      <c r="FR227" s="7">
        <f t="shared" si="298"/>
        <v>1822747.07</v>
      </c>
      <c r="FS227" s="7">
        <f t="shared" si="298"/>
        <v>1908776.43</v>
      </c>
      <c r="FT227" s="7">
        <f t="shared" si="298"/>
        <v>614034.56000000006</v>
      </c>
      <c r="FU227" s="7">
        <f t="shared" si="298"/>
        <v>8698643.6600000001</v>
      </c>
      <c r="FV227" s="7">
        <f t="shared" si="298"/>
        <v>7480728.25</v>
      </c>
      <c r="FW227" s="7">
        <f t="shared" si="298"/>
        <v>1715266.39</v>
      </c>
      <c r="FX227" s="7">
        <f t="shared" si="298"/>
        <v>698988.55</v>
      </c>
      <c r="FY227" s="7"/>
      <c r="FZ227" s="7">
        <f>SUM(C227:FX227)</f>
        <v>9176108279.1999989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35">
      <c r="A228" s="6" t="s">
        <v>776</v>
      </c>
      <c r="B228" s="7" t="s">
        <v>777</v>
      </c>
      <c r="C228" s="7">
        <f t="shared" ref="C228:BN228" si="299">IF(C200&gt;0,C200,999999999.99)</f>
        <v>185243448</v>
      </c>
      <c r="D228" s="7">
        <f t="shared" si="299"/>
        <v>2717681324.7399998</v>
      </c>
      <c r="E228" s="7">
        <f t="shared" si="299"/>
        <v>155557786.78</v>
      </c>
      <c r="F228" s="7">
        <f t="shared" si="299"/>
        <v>999999999.99000001</v>
      </c>
      <c r="G228" s="7">
        <f t="shared" si="299"/>
        <v>999999999.99000001</v>
      </c>
      <c r="H228" s="7">
        <f t="shared" si="299"/>
        <v>999999999.99000001</v>
      </c>
      <c r="I228" s="7">
        <f t="shared" si="299"/>
        <v>280873474</v>
      </c>
      <c r="J228" s="7">
        <f t="shared" si="299"/>
        <v>35148877.060000002</v>
      </c>
      <c r="K228" s="7">
        <f t="shared" si="299"/>
        <v>999999999.99000001</v>
      </c>
      <c r="L228" s="7">
        <f t="shared" si="299"/>
        <v>37997575.079999998</v>
      </c>
      <c r="M228" s="7">
        <f t="shared" si="299"/>
        <v>15392603.66</v>
      </c>
      <c r="N228" s="7">
        <f t="shared" si="299"/>
        <v>999999999.99000001</v>
      </c>
      <c r="O228" s="7">
        <f t="shared" si="299"/>
        <v>999999999.99000001</v>
      </c>
      <c r="P228" s="7">
        <f t="shared" si="299"/>
        <v>999999999.99000001</v>
      </c>
      <c r="Q228" s="7">
        <f t="shared" si="299"/>
        <v>4601191486.3599997</v>
      </c>
      <c r="R228" s="7">
        <f t="shared" si="299"/>
        <v>72851570.939999998</v>
      </c>
      <c r="S228" s="7">
        <f t="shared" si="299"/>
        <v>24186938.239999998</v>
      </c>
      <c r="T228" s="7">
        <f t="shared" si="299"/>
        <v>999999999.99000001</v>
      </c>
      <c r="U228" s="7">
        <f t="shared" si="299"/>
        <v>999999999.99000001</v>
      </c>
      <c r="V228" s="7">
        <f t="shared" si="299"/>
        <v>999999999.99000001</v>
      </c>
      <c r="W228" s="7">
        <f t="shared" si="299"/>
        <v>999999999.99000001</v>
      </c>
      <c r="X228" s="7">
        <f t="shared" si="299"/>
        <v>999999999.99000001</v>
      </c>
      <c r="Y228" s="7">
        <f t="shared" si="299"/>
        <v>10587614.970000001</v>
      </c>
      <c r="Z228" s="7">
        <f t="shared" si="299"/>
        <v>999999999.99000001</v>
      </c>
      <c r="AA228" s="7">
        <f t="shared" si="299"/>
        <v>999999999.99000001</v>
      </c>
      <c r="AB228" s="7">
        <f t="shared" si="299"/>
        <v>999999999.99000001</v>
      </c>
      <c r="AC228" s="7">
        <f t="shared" si="299"/>
        <v>999999999.99000001</v>
      </c>
      <c r="AD228" s="7">
        <f t="shared" si="299"/>
        <v>999999999.99000001</v>
      </c>
      <c r="AE228" s="7">
        <f t="shared" si="299"/>
        <v>999999999.99000001</v>
      </c>
      <c r="AF228" s="7">
        <f t="shared" si="299"/>
        <v>999999999.99000001</v>
      </c>
      <c r="AG228" s="7">
        <f t="shared" si="299"/>
        <v>999999999.99000001</v>
      </c>
      <c r="AH228" s="7">
        <f t="shared" si="299"/>
        <v>12864713.52</v>
      </c>
      <c r="AI228" s="7">
        <f t="shared" si="299"/>
        <v>999999999.99000001</v>
      </c>
      <c r="AJ228" s="7">
        <f t="shared" si="299"/>
        <v>999999999.99000001</v>
      </c>
      <c r="AK228" s="7">
        <f t="shared" si="299"/>
        <v>999999999.99000001</v>
      </c>
      <c r="AL228" s="7">
        <f t="shared" si="299"/>
        <v>999999999.99000001</v>
      </c>
      <c r="AM228" s="7">
        <f t="shared" si="299"/>
        <v>999999999.99000001</v>
      </c>
      <c r="AN228" s="7">
        <f t="shared" si="299"/>
        <v>999999999.99000001</v>
      </c>
      <c r="AO228" s="7">
        <f t="shared" si="299"/>
        <v>82538044.549999997</v>
      </c>
      <c r="AP228" s="7">
        <f t="shared" si="299"/>
        <v>16221012440.469999</v>
      </c>
      <c r="AQ228" s="7">
        <f t="shared" si="299"/>
        <v>999999999.99000001</v>
      </c>
      <c r="AR228" s="7">
        <f t="shared" si="299"/>
        <v>999999999.99000001</v>
      </c>
      <c r="AS228" s="7">
        <f t="shared" si="299"/>
        <v>999999999.99000001</v>
      </c>
      <c r="AT228" s="7">
        <f t="shared" si="299"/>
        <v>999999999.99000001</v>
      </c>
      <c r="AU228" s="7">
        <f t="shared" si="299"/>
        <v>999999999.99000001</v>
      </c>
      <c r="AV228" s="7">
        <f t="shared" si="299"/>
        <v>999999999.99000001</v>
      </c>
      <c r="AW228" s="7">
        <f t="shared" si="299"/>
        <v>999999999.99000001</v>
      </c>
      <c r="AX228" s="7">
        <f t="shared" si="299"/>
        <v>999999999.99000001</v>
      </c>
      <c r="AY228" s="7">
        <f t="shared" si="299"/>
        <v>999999999.99000001</v>
      </c>
      <c r="AZ228" s="7">
        <f t="shared" si="299"/>
        <v>478546552.81</v>
      </c>
      <c r="BA228" s="7">
        <f t="shared" si="299"/>
        <v>226499116.41999999</v>
      </c>
      <c r="BB228" s="7">
        <f t="shared" si="299"/>
        <v>999999999.99000001</v>
      </c>
      <c r="BC228" s="7">
        <f t="shared" si="299"/>
        <v>1466902729.3699999</v>
      </c>
      <c r="BD228" s="7">
        <f t="shared" si="299"/>
        <v>999999999.99000001</v>
      </c>
      <c r="BE228" s="7">
        <f t="shared" si="299"/>
        <v>999999999.99000001</v>
      </c>
      <c r="BF228" s="7">
        <f t="shared" si="299"/>
        <v>999999999.99000001</v>
      </c>
      <c r="BG228" s="7">
        <f t="shared" si="299"/>
        <v>12595029.67</v>
      </c>
      <c r="BH228" s="7">
        <f t="shared" si="299"/>
        <v>999999999.99000001</v>
      </c>
      <c r="BI228" s="7">
        <f t="shared" si="299"/>
        <v>999999999.99000001</v>
      </c>
      <c r="BJ228" s="7">
        <f t="shared" si="299"/>
        <v>999999999.99000001</v>
      </c>
      <c r="BK228" s="7">
        <f t="shared" si="299"/>
        <v>1214282789.6600001</v>
      </c>
      <c r="BL228" s="7">
        <f t="shared" si="299"/>
        <v>999999999.99000001</v>
      </c>
      <c r="BM228" s="7">
        <f t="shared" si="299"/>
        <v>999999999.99000001</v>
      </c>
      <c r="BN228" s="7">
        <f t="shared" si="299"/>
        <v>53231028.619999997</v>
      </c>
      <c r="BO228" s="7">
        <f t="shared" ref="BO228:DZ228" si="300">IF(BO200&gt;0,BO200,999999999.99)</f>
        <v>999999999.99000001</v>
      </c>
      <c r="BP228" s="7">
        <f t="shared" si="300"/>
        <v>999999999.99000001</v>
      </c>
      <c r="BQ228" s="7">
        <f t="shared" si="300"/>
        <v>999999999.99000001</v>
      </c>
      <c r="BR228" s="7">
        <f t="shared" si="300"/>
        <v>88794723.25</v>
      </c>
      <c r="BS228" s="7">
        <f t="shared" si="300"/>
        <v>17340019.670000002</v>
      </c>
      <c r="BT228" s="7">
        <f t="shared" si="300"/>
        <v>999999999.99000001</v>
      </c>
      <c r="BU228" s="7">
        <f t="shared" si="300"/>
        <v>999999999.99000001</v>
      </c>
      <c r="BV228" s="7">
        <f t="shared" si="300"/>
        <v>999999999.99000001</v>
      </c>
      <c r="BW228" s="7">
        <f t="shared" si="300"/>
        <v>999999999.99000001</v>
      </c>
      <c r="BX228" s="7">
        <f t="shared" si="300"/>
        <v>999999999.99000001</v>
      </c>
      <c r="BY228" s="7">
        <f t="shared" si="300"/>
        <v>999999999.99000001</v>
      </c>
      <c r="BZ228" s="7">
        <f t="shared" si="300"/>
        <v>999999999.99000001</v>
      </c>
      <c r="CA228" s="7">
        <f t="shared" si="300"/>
        <v>999999999.99000001</v>
      </c>
      <c r="CB228" s="7">
        <f t="shared" si="300"/>
        <v>999999999.99000001</v>
      </c>
      <c r="CC228" s="7">
        <f t="shared" si="300"/>
        <v>999999999.99000001</v>
      </c>
      <c r="CD228" s="7">
        <f t="shared" si="300"/>
        <v>999999999.99000001</v>
      </c>
      <c r="CE228" s="7">
        <f t="shared" si="300"/>
        <v>999999999.99000001</v>
      </c>
      <c r="CF228" s="7">
        <f t="shared" si="300"/>
        <v>999999999.99000001</v>
      </c>
      <c r="CG228" s="7">
        <f t="shared" si="300"/>
        <v>999999999.99000001</v>
      </c>
      <c r="CH228" s="7">
        <f t="shared" si="300"/>
        <v>999999999.99000001</v>
      </c>
      <c r="CI228" s="7">
        <f t="shared" si="300"/>
        <v>8618292.3000000007</v>
      </c>
      <c r="CJ228" s="7">
        <f t="shared" si="300"/>
        <v>12583732.18</v>
      </c>
      <c r="CK228" s="7">
        <f t="shared" si="300"/>
        <v>999999999.99000001</v>
      </c>
      <c r="CL228" s="7">
        <f t="shared" si="300"/>
        <v>999999999.99000001</v>
      </c>
      <c r="CM228" s="7">
        <f t="shared" si="300"/>
        <v>999999999.99000001</v>
      </c>
      <c r="CN228" s="7">
        <f t="shared" si="300"/>
        <v>999999999.99000001</v>
      </c>
      <c r="CO228" s="7">
        <f t="shared" si="300"/>
        <v>999999999.99000001</v>
      </c>
      <c r="CP228" s="7">
        <f t="shared" si="300"/>
        <v>13508101.109999999</v>
      </c>
      <c r="CQ228" s="7">
        <f t="shared" si="300"/>
        <v>10612084.560000001</v>
      </c>
      <c r="CR228" s="7">
        <f t="shared" si="300"/>
        <v>999999999.99000001</v>
      </c>
      <c r="CS228" s="7">
        <f t="shared" si="300"/>
        <v>999999999.99000001</v>
      </c>
      <c r="CT228" s="7">
        <f t="shared" si="300"/>
        <v>999999999.99000001</v>
      </c>
      <c r="CU228" s="7">
        <f t="shared" si="300"/>
        <v>4908629.8600000003</v>
      </c>
      <c r="CV228" s="7">
        <f t="shared" si="300"/>
        <v>999999999.99000001</v>
      </c>
      <c r="CW228" s="7">
        <f t="shared" si="300"/>
        <v>999999999.99000001</v>
      </c>
      <c r="CX228" s="7">
        <f t="shared" si="300"/>
        <v>5792224.1100000003</v>
      </c>
      <c r="CY228" s="7">
        <f t="shared" si="300"/>
        <v>999999999.99000001</v>
      </c>
      <c r="CZ228" s="7">
        <f t="shared" si="300"/>
        <v>27176451.039999999</v>
      </c>
      <c r="DA228" s="7">
        <f t="shared" si="300"/>
        <v>999999999.99000001</v>
      </c>
      <c r="DB228" s="7">
        <f t="shared" si="300"/>
        <v>999999999.99000001</v>
      </c>
      <c r="DC228" s="7">
        <f t="shared" si="300"/>
        <v>999999999.99000001</v>
      </c>
      <c r="DD228" s="7">
        <f t="shared" si="300"/>
        <v>999999999.99000001</v>
      </c>
      <c r="DE228" s="7">
        <f t="shared" si="300"/>
        <v>999999999.99000001</v>
      </c>
      <c r="DF228" s="7">
        <f t="shared" si="300"/>
        <v>882423390.01999998</v>
      </c>
      <c r="DG228" s="7">
        <f t="shared" si="300"/>
        <v>999999999.99000001</v>
      </c>
      <c r="DH228" s="7">
        <f t="shared" si="300"/>
        <v>27328790.210000001</v>
      </c>
      <c r="DI228" s="7">
        <f t="shared" si="300"/>
        <v>38368279.960000001</v>
      </c>
      <c r="DJ228" s="7">
        <f t="shared" si="300"/>
        <v>8146298.6399999997</v>
      </c>
      <c r="DK228" s="7">
        <f t="shared" si="300"/>
        <v>999999999.99000001</v>
      </c>
      <c r="DL228" s="7">
        <f t="shared" si="300"/>
        <v>133046948.09</v>
      </c>
      <c r="DM228" s="7">
        <f t="shared" si="300"/>
        <v>999999999.99000001</v>
      </c>
      <c r="DN228" s="7">
        <f t="shared" si="300"/>
        <v>19262558.440000001</v>
      </c>
      <c r="DO228" s="7">
        <f t="shared" si="300"/>
        <v>59903651.43</v>
      </c>
      <c r="DP228" s="7">
        <f t="shared" si="300"/>
        <v>999999999.99000001</v>
      </c>
      <c r="DQ228" s="7">
        <f t="shared" si="300"/>
        <v>999999999.99000001</v>
      </c>
      <c r="DR228" s="7">
        <f t="shared" si="300"/>
        <v>19956095.109999999</v>
      </c>
      <c r="DS228" s="7">
        <f t="shared" si="300"/>
        <v>8267898.5999999996</v>
      </c>
      <c r="DT228" s="7">
        <f t="shared" si="300"/>
        <v>999999999.99000001</v>
      </c>
      <c r="DU228" s="7">
        <f t="shared" si="300"/>
        <v>999999999.99000001</v>
      </c>
      <c r="DV228" s="7">
        <f t="shared" si="300"/>
        <v>999999999.99000001</v>
      </c>
      <c r="DW228" s="7">
        <f t="shared" si="300"/>
        <v>999999999.99000001</v>
      </c>
      <c r="DX228" s="7">
        <f t="shared" si="300"/>
        <v>999999999.99000001</v>
      </c>
      <c r="DY228" s="7">
        <f t="shared" si="300"/>
        <v>999999999.99000001</v>
      </c>
      <c r="DZ228" s="7">
        <f t="shared" si="300"/>
        <v>999999999.99000001</v>
      </c>
      <c r="EA228" s="7">
        <f t="shared" ref="EA228:FX228" si="301">IF(EA200&gt;0,EA200,999999999.99)</f>
        <v>999999999.99000001</v>
      </c>
      <c r="EB228" s="7">
        <f t="shared" si="301"/>
        <v>6973111.0700000003</v>
      </c>
      <c r="EC228" s="7">
        <f t="shared" si="301"/>
        <v>999999999.99000001</v>
      </c>
      <c r="ED228" s="7">
        <f t="shared" si="301"/>
        <v>999999999.99000001</v>
      </c>
      <c r="EE228" s="7">
        <f t="shared" si="301"/>
        <v>999999999.99000001</v>
      </c>
      <c r="EF228" s="7">
        <f t="shared" si="301"/>
        <v>20498751.890000001</v>
      </c>
      <c r="EG228" s="7">
        <f t="shared" si="301"/>
        <v>999999999.99000001</v>
      </c>
      <c r="EH228" s="7">
        <f t="shared" si="301"/>
        <v>999999999.99000001</v>
      </c>
      <c r="EI228" s="7">
        <f t="shared" si="301"/>
        <v>663686498.74000001</v>
      </c>
      <c r="EJ228" s="7">
        <f t="shared" si="301"/>
        <v>289488356.38999999</v>
      </c>
      <c r="EK228" s="7">
        <f t="shared" si="301"/>
        <v>999999999.99000001</v>
      </c>
      <c r="EL228" s="7">
        <f t="shared" si="301"/>
        <v>5593607.6100000003</v>
      </c>
      <c r="EM228" s="7">
        <f t="shared" si="301"/>
        <v>999999999.99000001</v>
      </c>
      <c r="EN228" s="7">
        <f t="shared" si="301"/>
        <v>13086552.279999999</v>
      </c>
      <c r="EO228" s="7">
        <f t="shared" si="301"/>
        <v>999999999.99000001</v>
      </c>
      <c r="EP228" s="7">
        <f t="shared" si="301"/>
        <v>999999999.99000001</v>
      </c>
      <c r="EQ228" s="7">
        <f t="shared" si="301"/>
        <v>999999999.99000001</v>
      </c>
      <c r="ER228" s="7">
        <f t="shared" si="301"/>
        <v>999999999.99000001</v>
      </c>
      <c r="ES228" s="7">
        <f t="shared" si="301"/>
        <v>999999999.99000001</v>
      </c>
      <c r="ET228" s="7">
        <f t="shared" si="301"/>
        <v>999999999.99000001</v>
      </c>
      <c r="EU228" s="7">
        <f t="shared" si="301"/>
        <v>7499562.2699999996</v>
      </c>
      <c r="EV228" s="7">
        <f t="shared" si="301"/>
        <v>999999999.99000001</v>
      </c>
      <c r="EW228" s="7">
        <f t="shared" si="301"/>
        <v>999999999.99000001</v>
      </c>
      <c r="EX228" s="7">
        <f t="shared" si="301"/>
        <v>999999999.99000001</v>
      </c>
      <c r="EY228" s="7">
        <f t="shared" si="301"/>
        <v>7304741.1200000001</v>
      </c>
      <c r="EZ228" s="7">
        <f t="shared" si="301"/>
        <v>999999999.99000001</v>
      </c>
      <c r="FA228" s="7">
        <f t="shared" si="301"/>
        <v>999999999.99000001</v>
      </c>
      <c r="FB228" s="7">
        <f t="shared" si="301"/>
        <v>999999999.99000001</v>
      </c>
      <c r="FC228" s="7">
        <f t="shared" si="301"/>
        <v>999999999.99000001</v>
      </c>
      <c r="FD228" s="7">
        <f t="shared" si="301"/>
        <v>999999999.99000001</v>
      </c>
      <c r="FE228" s="7">
        <f t="shared" si="301"/>
        <v>999999999.99000001</v>
      </c>
      <c r="FF228" s="7">
        <f t="shared" si="301"/>
        <v>999999999.99000001</v>
      </c>
      <c r="FG228" s="7">
        <f t="shared" si="301"/>
        <v>999999999.99000001</v>
      </c>
      <c r="FH228" s="7">
        <f t="shared" si="301"/>
        <v>999999999.99000001</v>
      </c>
      <c r="FI228" s="7">
        <f t="shared" si="301"/>
        <v>25440484.91</v>
      </c>
      <c r="FJ228" s="7">
        <f t="shared" si="301"/>
        <v>999999999.99000001</v>
      </c>
      <c r="FK228" s="7">
        <f t="shared" si="301"/>
        <v>42409565.509999998</v>
      </c>
      <c r="FL228" s="7">
        <f t="shared" si="301"/>
        <v>999999999.99000001</v>
      </c>
      <c r="FM228" s="7">
        <f t="shared" si="301"/>
        <v>999999999.99000001</v>
      </c>
      <c r="FN228" s="7">
        <f t="shared" si="301"/>
        <v>1385517566.8699999</v>
      </c>
      <c r="FO228" s="7">
        <f t="shared" si="301"/>
        <v>15517504.439999999</v>
      </c>
      <c r="FP228" s="7">
        <f t="shared" si="301"/>
        <v>36744912.229999997</v>
      </c>
      <c r="FQ228" s="7">
        <f t="shared" si="301"/>
        <v>999999999.99000001</v>
      </c>
      <c r="FR228" s="7">
        <f t="shared" si="301"/>
        <v>999999999.99000001</v>
      </c>
      <c r="FS228" s="7">
        <f t="shared" si="301"/>
        <v>999999999.99000001</v>
      </c>
      <c r="FT228" s="7">
        <f t="shared" si="301"/>
        <v>999999999.99000001</v>
      </c>
      <c r="FU228" s="7">
        <f t="shared" si="301"/>
        <v>11245059.029999999</v>
      </c>
      <c r="FV228" s="7">
        <f t="shared" si="301"/>
        <v>9212094.8200000003</v>
      </c>
      <c r="FW228" s="7">
        <f t="shared" si="301"/>
        <v>999999999.99000001</v>
      </c>
      <c r="FX228" s="7">
        <f t="shared" si="301"/>
        <v>999999999.99000001</v>
      </c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35">
      <c r="A229" s="7"/>
      <c r="B229" s="7" t="s">
        <v>778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35">
      <c r="A230" s="7"/>
      <c r="B230" s="7" t="s">
        <v>779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35">
      <c r="A231" s="6" t="s">
        <v>780</v>
      </c>
      <c r="B231" s="7" t="s">
        <v>781</v>
      </c>
      <c r="C231" s="7">
        <f t="shared" ref="C231:BN231" si="302">MIN(C228,MAX(C226,C227))</f>
        <v>77568819.890000001</v>
      </c>
      <c r="D231" s="7">
        <f t="shared" si="302"/>
        <v>439269775.69</v>
      </c>
      <c r="E231" s="7">
        <f t="shared" si="302"/>
        <v>69175272.530000001</v>
      </c>
      <c r="F231" s="7">
        <f t="shared" si="302"/>
        <v>264306458.19999999</v>
      </c>
      <c r="G231" s="7">
        <f t="shared" si="302"/>
        <v>19718412.530000001</v>
      </c>
      <c r="H231" s="7">
        <f t="shared" si="302"/>
        <v>12995920.989999998</v>
      </c>
      <c r="I231" s="7">
        <f t="shared" si="302"/>
        <v>98653124.63000001</v>
      </c>
      <c r="J231" s="7">
        <f t="shared" si="302"/>
        <v>24004191.68</v>
      </c>
      <c r="K231" s="7">
        <f t="shared" si="302"/>
        <v>4100570.5999999996</v>
      </c>
      <c r="L231" s="7">
        <f t="shared" si="302"/>
        <v>26190721.350000001</v>
      </c>
      <c r="M231" s="7">
        <f t="shared" si="302"/>
        <v>13320433.530000001</v>
      </c>
      <c r="N231" s="7">
        <f t="shared" si="302"/>
        <v>584694366.02999997</v>
      </c>
      <c r="O231" s="7">
        <f t="shared" si="302"/>
        <v>144440967.18000001</v>
      </c>
      <c r="P231" s="7">
        <f t="shared" si="302"/>
        <v>4975053.5600000005</v>
      </c>
      <c r="Q231" s="7">
        <f t="shared" si="302"/>
        <v>481212054.44999999</v>
      </c>
      <c r="R231" s="7">
        <f t="shared" si="302"/>
        <v>70822488.650000006</v>
      </c>
      <c r="S231" s="7">
        <f t="shared" si="302"/>
        <v>18562098.279999997</v>
      </c>
      <c r="T231" s="7">
        <f t="shared" si="302"/>
        <v>3052473.5700000003</v>
      </c>
      <c r="U231" s="7">
        <f t="shared" si="302"/>
        <v>1314949.22</v>
      </c>
      <c r="V231" s="7">
        <f t="shared" si="302"/>
        <v>4092179.14</v>
      </c>
      <c r="W231" s="7">
        <f t="shared" si="302"/>
        <v>2589986.5700000003</v>
      </c>
      <c r="X231" s="7">
        <f t="shared" si="302"/>
        <v>1134890.77</v>
      </c>
      <c r="Y231" s="7">
        <f t="shared" si="302"/>
        <v>10587614.970000001</v>
      </c>
      <c r="Z231" s="7">
        <f t="shared" si="302"/>
        <v>3682760.3500000006</v>
      </c>
      <c r="AA231" s="7">
        <f t="shared" si="302"/>
        <v>345020331.47999996</v>
      </c>
      <c r="AB231" s="7">
        <f t="shared" si="302"/>
        <v>308187039.10000002</v>
      </c>
      <c r="AC231" s="7">
        <f t="shared" si="302"/>
        <v>10718610.229999999</v>
      </c>
      <c r="AD231" s="7">
        <f t="shared" si="302"/>
        <v>15877514.340000002</v>
      </c>
      <c r="AE231" s="7">
        <f t="shared" si="302"/>
        <v>2093244.6800000002</v>
      </c>
      <c r="AF231" s="7">
        <f t="shared" si="302"/>
        <v>3266540.5199999996</v>
      </c>
      <c r="AG231" s="7">
        <f t="shared" si="302"/>
        <v>7593311.3600000003</v>
      </c>
      <c r="AH231" s="7">
        <f t="shared" si="302"/>
        <v>11043444.93</v>
      </c>
      <c r="AI231" s="7">
        <f t="shared" si="302"/>
        <v>5009394.6899999995</v>
      </c>
      <c r="AJ231" s="7">
        <f t="shared" si="302"/>
        <v>3462680.05</v>
      </c>
      <c r="AK231" s="7">
        <f t="shared" si="302"/>
        <v>3352112.37</v>
      </c>
      <c r="AL231" s="7">
        <f t="shared" si="302"/>
        <v>4431930.87</v>
      </c>
      <c r="AM231" s="7">
        <f t="shared" si="302"/>
        <v>5103350.0600000005</v>
      </c>
      <c r="AN231" s="7">
        <f t="shared" si="302"/>
        <v>4550818.8899999997</v>
      </c>
      <c r="AO231" s="7">
        <f t="shared" si="302"/>
        <v>49350554.519999996</v>
      </c>
      <c r="AP231" s="7">
        <f t="shared" si="302"/>
        <v>1000814963.1800001</v>
      </c>
      <c r="AQ231" s="7">
        <f t="shared" si="302"/>
        <v>4201981.5999999996</v>
      </c>
      <c r="AR231" s="7">
        <f t="shared" si="302"/>
        <v>687732451.18000007</v>
      </c>
      <c r="AS231" s="7">
        <f t="shared" si="302"/>
        <v>78543129.090000004</v>
      </c>
      <c r="AT231" s="7">
        <f t="shared" si="302"/>
        <v>26141334.32</v>
      </c>
      <c r="AU231" s="7">
        <f t="shared" si="302"/>
        <v>4397893.78</v>
      </c>
      <c r="AV231" s="7">
        <f t="shared" si="302"/>
        <v>4875750.2799999993</v>
      </c>
      <c r="AW231" s="7">
        <f t="shared" si="302"/>
        <v>4259694.37</v>
      </c>
      <c r="AX231" s="7">
        <f t="shared" si="302"/>
        <v>1753469.75</v>
      </c>
      <c r="AY231" s="7">
        <f t="shared" si="302"/>
        <v>5733875.9200000009</v>
      </c>
      <c r="AZ231" s="7">
        <f t="shared" si="302"/>
        <v>140831090.06</v>
      </c>
      <c r="BA231" s="7">
        <f t="shared" si="302"/>
        <v>98298681.549999997</v>
      </c>
      <c r="BB231" s="7">
        <f t="shared" si="302"/>
        <v>82239857.950000003</v>
      </c>
      <c r="BC231" s="7">
        <f t="shared" si="302"/>
        <v>279670772.51999998</v>
      </c>
      <c r="BD231" s="7">
        <f t="shared" si="302"/>
        <v>38893534.200000003</v>
      </c>
      <c r="BE231" s="7">
        <f t="shared" si="302"/>
        <v>14239642.49</v>
      </c>
      <c r="BF231" s="7">
        <f t="shared" si="302"/>
        <v>275042370.44999999</v>
      </c>
      <c r="BG231" s="7">
        <f t="shared" si="302"/>
        <v>11048240.719999999</v>
      </c>
      <c r="BH231" s="7">
        <f t="shared" si="302"/>
        <v>7307086.6200000001</v>
      </c>
      <c r="BI231" s="7">
        <f t="shared" si="302"/>
        <v>4426529.1499999994</v>
      </c>
      <c r="BJ231" s="7">
        <f t="shared" si="302"/>
        <v>67714632.400000006</v>
      </c>
      <c r="BK231" s="7">
        <f t="shared" si="302"/>
        <v>358956325.31000006</v>
      </c>
      <c r="BL231" s="7">
        <f t="shared" si="302"/>
        <v>2077795.9899999998</v>
      </c>
      <c r="BM231" s="7">
        <f t="shared" si="302"/>
        <v>5217953.5900000008</v>
      </c>
      <c r="BN231" s="7">
        <f t="shared" si="302"/>
        <v>34707319.979999997</v>
      </c>
      <c r="BO231" s="7">
        <f t="shared" ref="BO231:DZ231" si="303">MIN(BO228,MAX(BO226,BO227))</f>
        <v>14087403.780000001</v>
      </c>
      <c r="BP231" s="7">
        <f t="shared" si="303"/>
        <v>3233490.1300000004</v>
      </c>
      <c r="BQ231" s="7">
        <f t="shared" si="303"/>
        <v>69772573.629999995</v>
      </c>
      <c r="BR231" s="7">
        <f t="shared" si="303"/>
        <v>49805463.840000004</v>
      </c>
      <c r="BS231" s="7">
        <f t="shared" si="303"/>
        <v>14280910.710000001</v>
      </c>
      <c r="BT231" s="7">
        <f t="shared" si="303"/>
        <v>5550570.7999999989</v>
      </c>
      <c r="BU231" s="7">
        <f t="shared" si="303"/>
        <v>5730623.7400000002</v>
      </c>
      <c r="BV231" s="7">
        <f t="shared" si="303"/>
        <v>14247693.77</v>
      </c>
      <c r="BW231" s="7">
        <f t="shared" si="303"/>
        <v>22788620.43</v>
      </c>
      <c r="BX231" s="7">
        <f t="shared" si="303"/>
        <v>1670688.69</v>
      </c>
      <c r="BY231" s="7">
        <f t="shared" si="303"/>
        <v>6003661.8599999994</v>
      </c>
      <c r="BZ231" s="7">
        <f t="shared" si="303"/>
        <v>3794732.83</v>
      </c>
      <c r="CA231" s="7">
        <f t="shared" si="303"/>
        <v>2983300.4999999995</v>
      </c>
      <c r="CB231" s="7">
        <f t="shared" si="303"/>
        <v>823650215.5200001</v>
      </c>
      <c r="CC231" s="7">
        <f t="shared" si="303"/>
        <v>3434839.16</v>
      </c>
      <c r="CD231" s="7">
        <f t="shared" si="303"/>
        <v>2708770.2800000003</v>
      </c>
      <c r="CE231" s="7">
        <f t="shared" si="303"/>
        <v>3001367.12</v>
      </c>
      <c r="CF231" s="7">
        <f t="shared" si="303"/>
        <v>2340439.9000000004</v>
      </c>
      <c r="CG231" s="7">
        <f t="shared" si="303"/>
        <v>3432162.83</v>
      </c>
      <c r="CH231" s="7">
        <f t="shared" si="303"/>
        <v>2118920.8600000003</v>
      </c>
      <c r="CI231" s="7">
        <f t="shared" si="303"/>
        <v>8095757.5300000003</v>
      </c>
      <c r="CJ231" s="7">
        <f t="shared" si="303"/>
        <v>11088873.709999999</v>
      </c>
      <c r="CK231" s="7">
        <f t="shared" si="303"/>
        <v>55455944</v>
      </c>
      <c r="CL231" s="7">
        <f t="shared" si="303"/>
        <v>14827891.669999998</v>
      </c>
      <c r="CM231" s="7">
        <f t="shared" si="303"/>
        <v>8710980.4800000004</v>
      </c>
      <c r="CN231" s="7">
        <f t="shared" si="303"/>
        <v>347264160.01999998</v>
      </c>
      <c r="CO231" s="7">
        <f t="shared" si="303"/>
        <v>156490103.43000001</v>
      </c>
      <c r="CP231" s="7">
        <f t="shared" si="303"/>
        <v>11747822.17</v>
      </c>
      <c r="CQ231" s="7">
        <f t="shared" si="303"/>
        <v>9745427.4600000009</v>
      </c>
      <c r="CR231" s="7">
        <f t="shared" si="303"/>
        <v>3752348.0100000002</v>
      </c>
      <c r="CS231" s="7">
        <f t="shared" si="303"/>
        <v>4407551.8099999996</v>
      </c>
      <c r="CT231" s="7">
        <f t="shared" si="303"/>
        <v>2442775.4899999998</v>
      </c>
      <c r="CU231" s="7">
        <f t="shared" si="303"/>
        <v>4908629.8600000003</v>
      </c>
      <c r="CV231" s="7">
        <f t="shared" si="303"/>
        <v>1050499.77</v>
      </c>
      <c r="CW231" s="7">
        <f t="shared" si="303"/>
        <v>3681127.6</v>
      </c>
      <c r="CX231" s="7">
        <f t="shared" si="303"/>
        <v>5792224.1100000003</v>
      </c>
      <c r="CY231" s="7">
        <f t="shared" si="303"/>
        <v>1124282.5799999998</v>
      </c>
      <c r="CZ231" s="7">
        <f t="shared" si="303"/>
        <v>20375936.029999997</v>
      </c>
      <c r="DA231" s="7">
        <f t="shared" si="303"/>
        <v>3526800.15</v>
      </c>
      <c r="DB231" s="7">
        <f t="shared" si="303"/>
        <v>4645332.04</v>
      </c>
      <c r="DC231" s="7">
        <f t="shared" si="303"/>
        <v>3366523.5399999996</v>
      </c>
      <c r="DD231" s="7">
        <f t="shared" si="303"/>
        <v>3338390.84</v>
      </c>
      <c r="DE231" s="7">
        <f t="shared" si="303"/>
        <v>4419514.4300000006</v>
      </c>
      <c r="DF231" s="7">
        <f t="shared" si="303"/>
        <v>228521888.31999999</v>
      </c>
      <c r="DG231" s="7">
        <f t="shared" si="303"/>
        <v>2085418.28</v>
      </c>
      <c r="DH231" s="7">
        <f t="shared" si="303"/>
        <v>20248452.189999998</v>
      </c>
      <c r="DI231" s="7">
        <f t="shared" si="303"/>
        <v>26655365.199999999</v>
      </c>
      <c r="DJ231" s="7">
        <f t="shared" si="303"/>
        <v>7770321.5800000001</v>
      </c>
      <c r="DK231" s="7">
        <f t="shared" si="303"/>
        <v>5949348.2400000002</v>
      </c>
      <c r="DL231" s="7">
        <f t="shared" si="303"/>
        <v>64545043.210000001</v>
      </c>
      <c r="DM231" s="7">
        <f t="shared" si="303"/>
        <v>4167173.27</v>
      </c>
      <c r="DN231" s="7">
        <f t="shared" si="303"/>
        <v>15446846.699999999</v>
      </c>
      <c r="DO231" s="7">
        <f t="shared" si="303"/>
        <v>36488655.620000005</v>
      </c>
      <c r="DP231" s="7">
        <f t="shared" si="303"/>
        <v>3699344.99</v>
      </c>
      <c r="DQ231" s="7">
        <f t="shared" si="303"/>
        <v>9889936.5099999998</v>
      </c>
      <c r="DR231" s="7">
        <f t="shared" si="303"/>
        <v>15846341.709999999</v>
      </c>
      <c r="DS231" s="7">
        <f t="shared" si="303"/>
        <v>8011424.5200000005</v>
      </c>
      <c r="DT231" s="7">
        <f t="shared" si="303"/>
        <v>3529687.9499999997</v>
      </c>
      <c r="DU231" s="7">
        <f t="shared" si="303"/>
        <v>5021243.6500000004</v>
      </c>
      <c r="DV231" s="7">
        <f t="shared" si="303"/>
        <v>3669714.6199999996</v>
      </c>
      <c r="DW231" s="7">
        <f t="shared" si="303"/>
        <v>4565518.6399999997</v>
      </c>
      <c r="DX231" s="7">
        <f t="shared" si="303"/>
        <v>3608572.8899999997</v>
      </c>
      <c r="DY231" s="7">
        <f t="shared" si="303"/>
        <v>4915786.8100000005</v>
      </c>
      <c r="DZ231" s="7">
        <f t="shared" si="303"/>
        <v>8755057.0600000005</v>
      </c>
      <c r="EA231" s="7">
        <f t="shared" ref="EA231:FX231" si="304">MIN(EA228,MAX(EA226,EA227))</f>
        <v>6790715.9199999999</v>
      </c>
      <c r="EB231" s="7">
        <f t="shared" si="304"/>
        <v>6836875.2700000005</v>
      </c>
      <c r="EC231" s="7">
        <f t="shared" si="304"/>
        <v>4171375.35</v>
      </c>
      <c r="ED231" s="7">
        <f t="shared" si="304"/>
        <v>22952848.840000004</v>
      </c>
      <c r="EE231" s="7">
        <f t="shared" si="304"/>
        <v>3532427.46</v>
      </c>
      <c r="EF231" s="7">
        <f t="shared" si="304"/>
        <v>16195446.379999999</v>
      </c>
      <c r="EG231" s="7">
        <f t="shared" si="304"/>
        <v>3975015.13</v>
      </c>
      <c r="EH231" s="7">
        <f t="shared" si="304"/>
        <v>3919100.58</v>
      </c>
      <c r="EI231" s="7">
        <f t="shared" si="304"/>
        <v>162619198.37</v>
      </c>
      <c r="EJ231" s="7">
        <f t="shared" si="304"/>
        <v>110292121.11</v>
      </c>
      <c r="EK231" s="7">
        <f t="shared" si="304"/>
        <v>7866985.1900000004</v>
      </c>
      <c r="EL231" s="7">
        <f t="shared" si="304"/>
        <v>5590939.3700000001</v>
      </c>
      <c r="EM231" s="7">
        <f t="shared" si="304"/>
        <v>5165269.99</v>
      </c>
      <c r="EN231" s="7">
        <f t="shared" si="304"/>
        <v>11399325.469999999</v>
      </c>
      <c r="EO231" s="7">
        <f t="shared" si="304"/>
        <v>4560889.66</v>
      </c>
      <c r="EP231" s="7">
        <f t="shared" si="304"/>
        <v>5804486.8300000001</v>
      </c>
      <c r="EQ231" s="7">
        <f t="shared" si="304"/>
        <v>30030240.340000004</v>
      </c>
      <c r="ER231" s="7">
        <f t="shared" si="304"/>
        <v>4859889.57</v>
      </c>
      <c r="ES231" s="7">
        <f t="shared" si="304"/>
        <v>3189201.55</v>
      </c>
      <c r="ET231" s="7">
        <f t="shared" si="304"/>
        <v>4104210.01</v>
      </c>
      <c r="EU231" s="7">
        <f t="shared" si="304"/>
        <v>7499562.2699999996</v>
      </c>
      <c r="EV231" s="7">
        <f t="shared" si="304"/>
        <v>1799283.02</v>
      </c>
      <c r="EW231" s="7">
        <f t="shared" si="304"/>
        <v>12947676.77</v>
      </c>
      <c r="EX231" s="7">
        <f t="shared" si="304"/>
        <v>3549872.04</v>
      </c>
      <c r="EY231" s="7">
        <f t="shared" si="304"/>
        <v>7304741.1200000001</v>
      </c>
      <c r="EZ231" s="7">
        <f t="shared" si="304"/>
        <v>2656716.52</v>
      </c>
      <c r="FA231" s="7">
        <f t="shared" si="304"/>
        <v>40960417.139999993</v>
      </c>
      <c r="FB231" s="7">
        <f t="shared" si="304"/>
        <v>4624817.53</v>
      </c>
      <c r="FC231" s="7">
        <f t="shared" si="304"/>
        <v>21448156.16</v>
      </c>
      <c r="FD231" s="7">
        <f t="shared" si="304"/>
        <v>5375775.5099999998</v>
      </c>
      <c r="FE231" s="7">
        <f t="shared" si="304"/>
        <v>1891377.3100000003</v>
      </c>
      <c r="FF231" s="7">
        <f t="shared" si="304"/>
        <v>3589779.8600000003</v>
      </c>
      <c r="FG231" s="7">
        <f t="shared" si="304"/>
        <v>2651700.6</v>
      </c>
      <c r="FH231" s="7">
        <f t="shared" si="304"/>
        <v>1603126.19</v>
      </c>
      <c r="FI231" s="7">
        <f t="shared" si="304"/>
        <v>19490010.200000003</v>
      </c>
      <c r="FJ231" s="7">
        <f t="shared" si="304"/>
        <v>21879134.009999998</v>
      </c>
      <c r="FK231" s="7">
        <f t="shared" si="304"/>
        <v>28319449.380000003</v>
      </c>
      <c r="FL231" s="7">
        <f t="shared" si="304"/>
        <v>90937334.989999995</v>
      </c>
      <c r="FM231" s="7">
        <f t="shared" si="304"/>
        <v>42046398.189999998</v>
      </c>
      <c r="FN231" s="7">
        <f t="shared" si="304"/>
        <v>253862904.09999999</v>
      </c>
      <c r="FO231" s="7">
        <f t="shared" si="304"/>
        <v>12950447.530000001</v>
      </c>
      <c r="FP231" s="7">
        <f t="shared" si="304"/>
        <v>25866789.970000003</v>
      </c>
      <c r="FQ231" s="7">
        <f t="shared" si="304"/>
        <v>11283933.76</v>
      </c>
      <c r="FR231" s="7">
        <f t="shared" si="304"/>
        <v>3239962.4899999998</v>
      </c>
      <c r="FS231" s="7">
        <f t="shared" si="304"/>
        <v>3320473.41</v>
      </c>
      <c r="FT231" s="7">
        <f t="shared" si="304"/>
        <v>1368517.44</v>
      </c>
      <c r="FU231" s="7">
        <f t="shared" si="304"/>
        <v>10186916.149999999</v>
      </c>
      <c r="FV231" s="7">
        <f t="shared" si="304"/>
        <v>8629845.290000001</v>
      </c>
      <c r="FW231" s="7">
        <f t="shared" si="304"/>
        <v>3193661.88</v>
      </c>
      <c r="FX231" s="7">
        <f t="shared" si="304"/>
        <v>1578664.73</v>
      </c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35">
      <c r="A232" s="7"/>
      <c r="B232" s="7" t="s">
        <v>782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35">
      <c r="A233" s="102" t="s">
        <v>783</v>
      </c>
      <c r="B233" s="103" t="s">
        <v>784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0</v>
      </c>
      <c r="BJ233" s="7">
        <v>0</v>
      </c>
      <c r="BK233" s="7">
        <v>0</v>
      </c>
      <c r="BL233" s="7">
        <v>0</v>
      </c>
      <c r="BM233" s="7">
        <v>0</v>
      </c>
      <c r="BN233" s="7">
        <v>0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0</v>
      </c>
      <c r="BX233" s="7">
        <v>0</v>
      </c>
      <c r="BY233" s="7">
        <v>0</v>
      </c>
      <c r="BZ233" s="7">
        <v>0</v>
      </c>
      <c r="CA233" s="7">
        <v>0</v>
      </c>
      <c r="CB233" s="7">
        <v>0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7">
        <v>0</v>
      </c>
      <c r="CV233" s="7">
        <v>0</v>
      </c>
      <c r="CW233" s="7">
        <v>0</v>
      </c>
      <c r="CX233" s="7">
        <v>0</v>
      </c>
      <c r="CY233" s="7">
        <v>0</v>
      </c>
      <c r="CZ233" s="7">
        <v>0</v>
      </c>
      <c r="DA233" s="7">
        <v>0</v>
      </c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0</v>
      </c>
      <c r="DH233" s="7">
        <v>0</v>
      </c>
      <c r="DI233" s="7">
        <v>0</v>
      </c>
      <c r="DJ233" s="7">
        <v>0</v>
      </c>
      <c r="DK233" s="7">
        <v>0</v>
      </c>
      <c r="DL233" s="7">
        <v>0</v>
      </c>
      <c r="DM233" s="7">
        <v>0</v>
      </c>
      <c r="DN233" s="7">
        <v>0</v>
      </c>
      <c r="DO233" s="7">
        <v>0</v>
      </c>
      <c r="DP233" s="7">
        <v>0</v>
      </c>
      <c r="DQ233" s="7">
        <v>0</v>
      </c>
      <c r="DR233" s="7">
        <v>0</v>
      </c>
      <c r="DS233" s="7">
        <v>0</v>
      </c>
      <c r="DT233" s="7">
        <v>0</v>
      </c>
      <c r="DU233" s="7">
        <v>0</v>
      </c>
      <c r="DV233" s="7">
        <v>0</v>
      </c>
      <c r="DW233" s="7">
        <v>0</v>
      </c>
      <c r="DX233" s="7">
        <v>0</v>
      </c>
      <c r="DY233" s="7">
        <v>0</v>
      </c>
      <c r="DZ233" s="7">
        <v>0</v>
      </c>
      <c r="EA233" s="7">
        <v>0</v>
      </c>
      <c r="EB233" s="7">
        <v>0</v>
      </c>
      <c r="EC233" s="7">
        <v>0</v>
      </c>
      <c r="ED233" s="7">
        <v>0</v>
      </c>
      <c r="EE233" s="7">
        <v>0</v>
      </c>
      <c r="EF233" s="7">
        <v>0</v>
      </c>
      <c r="EG233" s="7">
        <v>0</v>
      </c>
      <c r="EH233" s="7">
        <v>0</v>
      </c>
      <c r="EI233" s="7">
        <v>0</v>
      </c>
      <c r="EJ233" s="7">
        <v>0</v>
      </c>
      <c r="EK233" s="7">
        <v>0</v>
      </c>
      <c r="EL233" s="7">
        <v>0</v>
      </c>
      <c r="EM233" s="7">
        <v>0</v>
      </c>
      <c r="EN233" s="7">
        <v>0</v>
      </c>
      <c r="EO233" s="7">
        <v>0</v>
      </c>
      <c r="EP233" s="7">
        <v>0</v>
      </c>
      <c r="EQ233" s="7">
        <v>0</v>
      </c>
      <c r="ER233" s="7">
        <v>0</v>
      </c>
      <c r="ES233" s="7">
        <v>0</v>
      </c>
      <c r="ET233" s="7">
        <v>0</v>
      </c>
      <c r="EU233" s="7">
        <v>0</v>
      </c>
      <c r="EV233" s="7">
        <v>0</v>
      </c>
      <c r="EW233" s="7">
        <v>0</v>
      </c>
      <c r="EX233" s="7">
        <v>0</v>
      </c>
      <c r="EY233" s="7">
        <v>0</v>
      </c>
      <c r="EZ233" s="7">
        <v>0</v>
      </c>
      <c r="FA233" s="7">
        <v>0</v>
      </c>
      <c r="FB233" s="7">
        <v>0</v>
      </c>
      <c r="FC233" s="7">
        <v>0</v>
      </c>
      <c r="FD233" s="7">
        <v>0</v>
      </c>
      <c r="FE233" s="7">
        <v>0</v>
      </c>
      <c r="FF233" s="7">
        <v>0</v>
      </c>
      <c r="FG233" s="7">
        <v>0</v>
      </c>
      <c r="FH233" s="7">
        <v>0</v>
      </c>
      <c r="FI233" s="7">
        <v>0</v>
      </c>
      <c r="FJ233" s="7">
        <v>0</v>
      </c>
      <c r="FK233" s="7">
        <v>0</v>
      </c>
      <c r="FL233" s="7">
        <v>0</v>
      </c>
      <c r="FM233" s="7">
        <v>0</v>
      </c>
      <c r="FN233" s="7">
        <v>0</v>
      </c>
      <c r="FO233" s="7">
        <v>0</v>
      </c>
      <c r="FP233" s="7">
        <v>0</v>
      </c>
      <c r="FQ233" s="7">
        <v>0</v>
      </c>
      <c r="FR233" s="7">
        <v>0</v>
      </c>
      <c r="FS233" s="7">
        <v>0</v>
      </c>
      <c r="FT233" s="7">
        <v>0</v>
      </c>
      <c r="FU233" s="7">
        <v>0</v>
      </c>
      <c r="FV233" s="7">
        <v>0</v>
      </c>
      <c r="FW233" s="7">
        <v>0</v>
      </c>
      <c r="FX233" s="7">
        <v>0</v>
      </c>
      <c r="FY233" s="7"/>
      <c r="FZ233" s="7">
        <f>SUM(C233:FX233)</f>
        <v>0</v>
      </c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35">
      <c r="A234" s="103"/>
      <c r="B234" s="103" t="s">
        <v>785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35">
      <c r="A235" s="6" t="s">
        <v>786</v>
      </c>
      <c r="B235" s="7" t="s">
        <v>787</v>
      </c>
      <c r="C235" s="7">
        <f t="shared" ref="C235:BN235" si="305">+C208</f>
        <v>76400073.810000002</v>
      </c>
      <c r="D235" s="7">
        <f t="shared" si="305"/>
        <v>443460889.31999999</v>
      </c>
      <c r="E235" s="7">
        <f t="shared" si="305"/>
        <v>70967943.150000006</v>
      </c>
      <c r="F235" s="7">
        <f t="shared" si="305"/>
        <v>267175420.97</v>
      </c>
      <c r="G235" s="7">
        <f t="shared" si="305"/>
        <v>19762099.489999998</v>
      </c>
      <c r="H235" s="7">
        <f t="shared" si="305"/>
        <v>13011082.42</v>
      </c>
      <c r="I235" s="7">
        <f t="shared" si="305"/>
        <v>98483220.700000003</v>
      </c>
      <c r="J235" s="7">
        <f t="shared" si="305"/>
        <v>23610103.77</v>
      </c>
      <c r="K235" s="7">
        <f t="shared" si="305"/>
        <v>4060388.28</v>
      </c>
      <c r="L235" s="7">
        <f t="shared" si="305"/>
        <v>26339210.149999999</v>
      </c>
      <c r="M235" s="7">
        <f t="shared" si="305"/>
        <v>13467390.16</v>
      </c>
      <c r="N235" s="7">
        <f t="shared" si="305"/>
        <v>585728487.58000004</v>
      </c>
      <c r="O235" s="7">
        <f t="shared" si="305"/>
        <v>144279233.44</v>
      </c>
      <c r="P235" s="7">
        <f t="shared" si="305"/>
        <v>5001846.4800000004</v>
      </c>
      <c r="Q235" s="7">
        <f t="shared" si="305"/>
        <v>482769950.05000001</v>
      </c>
      <c r="R235" s="7">
        <f t="shared" si="305"/>
        <v>71478690.299999997</v>
      </c>
      <c r="S235" s="7">
        <f t="shared" si="305"/>
        <v>18766471.579999998</v>
      </c>
      <c r="T235" s="7">
        <f t="shared" si="305"/>
        <v>3149965.37</v>
      </c>
      <c r="U235" s="7">
        <f t="shared" si="305"/>
        <v>1326593.46</v>
      </c>
      <c r="V235" s="7">
        <f t="shared" si="305"/>
        <v>4041234.87</v>
      </c>
      <c r="W235" s="7">
        <f t="shared" si="305"/>
        <v>2373632.9700000002</v>
      </c>
      <c r="X235" s="7">
        <f t="shared" si="305"/>
        <v>1114970.26</v>
      </c>
      <c r="Y235" s="7">
        <f t="shared" si="305"/>
        <v>10554610.439999999</v>
      </c>
      <c r="Z235" s="7">
        <f t="shared" si="305"/>
        <v>3722253.14</v>
      </c>
      <c r="AA235" s="7">
        <f t="shared" si="305"/>
        <v>343737064.95999998</v>
      </c>
      <c r="AB235" s="7">
        <f t="shared" si="305"/>
        <v>307939344.08999997</v>
      </c>
      <c r="AC235" s="7">
        <f t="shared" si="305"/>
        <v>10699391.779999999</v>
      </c>
      <c r="AD235" s="7">
        <f t="shared" si="305"/>
        <v>15840719.939999999</v>
      </c>
      <c r="AE235" s="7">
        <f t="shared" si="305"/>
        <v>2061119.99</v>
      </c>
      <c r="AF235" s="7">
        <f t="shared" si="305"/>
        <v>3247177.5</v>
      </c>
      <c r="AG235" s="7">
        <f t="shared" si="305"/>
        <v>7678084.9000000004</v>
      </c>
      <c r="AH235" s="7">
        <f t="shared" si="305"/>
        <v>11148372.279999999</v>
      </c>
      <c r="AI235" s="7">
        <f t="shared" si="305"/>
        <v>5008125.68</v>
      </c>
      <c r="AJ235" s="7">
        <f t="shared" si="305"/>
        <v>3522998.75</v>
      </c>
      <c r="AK235" s="7">
        <f t="shared" si="305"/>
        <v>3317724.06</v>
      </c>
      <c r="AL235" s="7">
        <f t="shared" si="305"/>
        <v>4482781.13</v>
      </c>
      <c r="AM235" s="7">
        <f t="shared" si="305"/>
        <v>5022251.6500000004</v>
      </c>
      <c r="AN235" s="7">
        <f t="shared" si="305"/>
        <v>4583868.53</v>
      </c>
      <c r="AO235" s="7">
        <f t="shared" si="305"/>
        <v>50365987.939999998</v>
      </c>
      <c r="AP235" s="7">
        <f t="shared" si="305"/>
        <v>999355203.38</v>
      </c>
      <c r="AQ235" s="7">
        <f t="shared" si="305"/>
        <v>4197772.25</v>
      </c>
      <c r="AR235" s="7">
        <f t="shared" si="305"/>
        <v>688034915.26999998</v>
      </c>
      <c r="AS235" s="7">
        <f t="shared" si="305"/>
        <v>78755706.959999993</v>
      </c>
      <c r="AT235" s="7">
        <f t="shared" si="305"/>
        <v>26275792.390000001</v>
      </c>
      <c r="AU235" s="7">
        <f t="shared" si="305"/>
        <v>4354451.4000000004</v>
      </c>
      <c r="AV235" s="7">
        <f t="shared" si="305"/>
        <v>4839294.63</v>
      </c>
      <c r="AW235" s="7">
        <f t="shared" si="305"/>
        <v>4296114.8</v>
      </c>
      <c r="AX235" s="7">
        <f t="shared" si="305"/>
        <v>1748436.21</v>
      </c>
      <c r="AY235" s="7">
        <f t="shared" si="305"/>
        <v>5776187.9100000001</v>
      </c>
      <c r="AZ235" s="7">
        <f t="shared" si="305"/>
        <v>142073372.47999999</v>
      </c>
      <c r="BA235" s="7">
        <f t="shared" si="305"/>
        <v>98966582.469999999</v>
      </c>
      <c r="BB235" s="7">
        <f t="shared" si="305"/>
        <v>83459352.719999999</v>
      </c>
      <c r="BC235" s="7">
        <f t="shared" si="305"/>
        <v>280962194.75999999</v>
      </c>
      <c r="BD235" s="7">
        <f t="shared" si="305"/>
        <v>38990387.539999999</v>
      </c>
      <c r="BE235" s="7">
        <f t="shared" si="305"/>
        <v>14456990.140000001</v>
      </c>
      <c r="BF235" s="7">
        <f t="shared" si="305"/>
        <v>275719097.81</v>
      </c>
      <c r="BG235" s="7">
        <f t="shared" si="305"/>
        <v>11334133.15</v>
      </c>
      <c r="BH235" s="7">
        <f t="shared" si="305"/>
        <v>7489557.04</v>
      </c>
      <c r="BI235" s="7">
        <f t="shared" si="305"/>
        <v>4388882.32</v>
      </c>
      <c r="BJ235" s="7">
        <f t="shared" si="305"/>
        <v>67910377.450000003</v>
      </c>
      <c r="BK235" s="7">
        <f t="shared" si="305"/>
        <v>359966129.12</v>
      </c>
      <c r="BL235" s="7">
        <f t="shared" si="305"/>
        <v>2193861.13</v>
      </c>
      <c r="BM235" s="7">
        <f t="shared" si="305"/>
        <v>5358043.1399999997</v>
      </c>
      <c r="BN235" s="7">
        <f t="shared" si="305"/>
        <v>35080254.310000002</v>
      </c>
      <c r="BO235" s="7">
        <f t="shared" ref="BO235:DZ235" si="306">+BO208</f>
        <v>14428650.619999999</v>
      </c>
      <c r="BP235" s="7">
        <f t="shared" si="306"/>
        <v>3223424.34</v>
      </c>
      <c r="BQ235" s="7">
        <f t="shared" si="306"/>
        <v>70863734.019999996</v>
      </c>
      <c r="BR235" s="7">
        <f t="shared" si="306"/>
        <v>49025825.380000003</v>
      </c>
      <c r="BS235" s="7">
        <f t="shared" si="306"/>
        <v>14321305.99</v>
      </c>
      <c r="BT235" s="7">
        <f t="shared" si="306"/>
        <v>5442358.9100000001</v>
      </c>
      <c r="BU235" s="7">
        <f t="shared" si="306"/>
        <v>5650698.3399999999</v>
      </c>
      <c r="BV235" s="7">
        <f t="shared" si="306"/>
        <v>14274122.24</v>
      </c>
      <c r="BW235" s="7">
        <f t="shared" si="306"/>
        <v>22769477.91</v>
      </c>
      <c r="BX235" s="7">
        <f t="shared" si="306"/>
        <v>1683763.16</v>
      </c>
      <c r="BY235" s="7">
        <f t="shared" si="306"/>
        <v>5603844.8200000003</v>
      </c>
      <c r="BZ235" s="7">
        <f t="shared" si="306"/>
        <v>3883266.71</v>
      </c>
      <c r="CA235" s="7">
        <f t="shared" si="306"/>
        <v>2975752.87</v>
      </c>
      <c r="CB235" s="7">
        <f t="shared" si="306"/>
        <v>828931238.38</v>
      </c>
      <c r="CC235" s="7">
        <f t="shared" si="306"/>
        <v>3436218.75</v>
      </c>
      <c r="CD235" s="7">
        <f t="shared" si="306"/>
        <v>2446048.4700000002</v>
      </c>
      <c r="CE235" s="7">
        <f t="shared" si="306"/>
        <v>3046513.21</v>
      </c>
      <c r="CF235" s="7">
        <f t="shared" si="306"/>
        <v>2329543.2000000002</v>
      </c>
      <c r="CG235" s="7">
        <f t="shared" si="306"/>
        <v>3558490.71</v>
      </c>
      <c r="CH235" s="7">
        <f t="shared" si="306"/>
        <v>2168399.17</v>
      </c>
      <c r="CI235" s="7">
        <f t="shared" si="306"/>
        <v>8172510.7599999998</v>
      </c>
      <c r="CJ235" s="7">
        <f t="shared" si="306"/>
        <v>10914818.060000001</v>
      </c>
      <c r="CK235" s="7">
        <f t="shared" si="306"/>
        <v>55781798.590000004</v>
      </c>
      <c r="CL235" s="7">
        <f t="shared" si="306"/>
        <v>15101967.529999999</v>
      </c>
      <c r="CM235" s="7">
        <f t="shared" si="306"/>
        <v>8896514.4499999993</v>
      </c>
      <c r="CN235" s="7">
        <f t="shared" si="306"/>
        <v>348503061.88</v>
      </c>
      <c r="CO235" s="7">
        <f t="shared" si="306"/>
        <v>157040151.33000001</v>
      </c>
      <c r="CP235" s="7">
        <f t="shared" si="306"/>
        <v>11764422.82</v>
      </c>
      <c r="CQ235" s="7">
        <f t="shared" si="306"/>
        <v>9970611.1300000008</v>
      </c>
      <c r="CR235" s="7">
        <f t="shared" si="306"/>
        <v>3768228.81</v>
      </c>
      <c r="CS235" s="7">
        <f t="shared" si="306"/>
        <v>4355231.42</v>
      </c>
      <c r="CT235" s="7">
        <f t="shared" si="306"/>
        <v>2465093.33</v>
      </c>
      <c r="CU235" s="7">
        <f t="shared" si="306"/>
        <v>5186718.4400000004</v>
      </c>
      <c r="CV235" s="7">
        <f t="shared" si="306"/>
        <v>1047781.03</v>
      </c>
      <c r="CW235" s="7">
        <f t="shared" si="306"/>
        <v>3666104.68</v>
      </c>
      <c r="CX235" s="7">
        <f t="shared" si="306"/>
        <v>5827421.5199999996</v>
      </c>
      <c r="CY235" s="7">
        <f t="shared" si="306"/>
        <v>1134725.27</v>
      </c>
      <c r="CZ235" s="7">
        <f t="shared" si="306"/>
        <v>20706347.620000001</v>
      </c>
      <c r="DA235" s="7">
        <f t="shared" si="306"/>
        <v>3524811.58</v>
      </c>
      <c r="DB235" s="7">
        <f t="shared" si="306"/>
        <v>4650189.97</v>
      </c>
      <c r="DC235" s="7">
        <f t="shared" si="306"/>
        <v>3368634.3</v>
      </c>
      <c r="DD235" s="7">
        <f t="shared" si="306"/>
        <v>3439674.01</v>
      </c>
      <c r="DE235" s="7">
        <f t="shared" si="306"/>
        <v>4366676.09</v>
      </c>
      <c r="DF235" s="7">
        <f t="shared" si="306"/>
        <v>229177401.47999999</v>
      </c>
      <c r="DG235" s="7">
        <f t="shared" si="306"/>
        <v>2122685.7599999998</v>
      </c>
      <c r="DH235" s="7">
        <f t="shared" si="306"/>
        <v>20357746.760000002</v>
      </c>
      <c r="DI235" s="7">
        <f t="shared" si="306"/>
        <v>27162884.870000001</v>
      </c>
      <c r="DJ235" s="7">
        <f t="shared" si="306"/>
        <v>7720106.7300000004</v>
      </c>
      <c r="DK235" s="7">
        <f t="shared" si="306"/>
        <v>6074853.4500000002</v>
      </c>
      <c r="DL235" s="7">
        <f t="shared" si="306"/>
        <v>64977466.979999997</v>
      </c>
      <c r="DM235" s="7">
        <f t="shared" si="306"/>
        <v>4203514.03</v>
      </c>
      <c r="DN235" s="7">
        <f t="shared" si="306"/>
        <v>15451047.93</v>
      </c>
      <c r="DO235" s="7">
        <f t="shared" si="306"/>
        <v>37282953.399999999</v>
      </c>
      <c r="DP235" s="7">
        <f t="shared" si="306"/>
        <v>3736792.55</v>
      </c>
      <c r="DQ235" s="7">
        <f t="shared" si="306"/>
        <v>10035555.18</v>
      </c>
      <c r="DR235" s="7">
        <f t="shared" si="306"/>
        <v>15954808.390000001</v>
      </c>
      <c r="DS235" s="7">
        <f t="shared" si="306"/>
        <v>8075742.3300000001</v>
      </c>
      <c r="DT235" s="7">
        <f t="shared" si="306"/>
        <v>3527002.39</v>
      </c>
      <c r="DU235" s="7">
        <f t="shared" si="306"/>
        <v>5017975.8099999996</v>
      </c>
      <c r="DV235" s="7">
        <f t="shared" si="306"/>
        <v>3713187</v>
      </c>
      <c r="DW235" s="7">
        <f t="shared" si="306"/>
        <v>4552045.01</v>
      </c>
      <c r="DX235" s="7">
        <f t="shared" si="306"/>
        <v>3603499.87</v>
      </c>
      <c r="DY235" s="7">
        <f t="shared" si="306"/>
        <v>4881660.79</v>
      </c>
      <c r="DZ235" s="7">
        <f t="shared" si="306"/>
        <v>8858859.5099999998</v>
      </c>
      <c r="EA235" s="7">
        <f t="shared" ref="EA235:FX235" si="307">+EA208</f>
        <v>6765420.9100000001</v>
      </c>
      <c r="EB235" s="7">
        <f t="shared" si="307"/>
        <v>6891715.3600000003</v>
      </c>
      <c r="EC235" s="7">
        <f t="shared" si="307"/>
        <v>4144272.43</v>
      </c>
      <c r="ED235" s="7">
        <f t="shared" si="307"/>
        <v>22929219.100000001</v>
      </c>
      <c r="EE235" s="7">
        <f t="shared" si="307"/>
        <v>3537694.2</v>
      </c>
      <c r="EF235" s="7">
        <f t="shared" si="307"/>
        <v>16252907.779999999</v>
      </c>
      <c r="EG235" s="7">
        <f t="shared" si="307"/>
        <v>3981757.8</v>
      </c>
      <c r="EH235" s="7">
        <f t="shared" si="307"/>
        <v>3927191.45</v>
      </c>
      <c r="EI235" s="7">
        <f t="shared" si="307"/>
        <v>164473807.33000001</v>
      </c>
      <c r="EJ235" s="7">
        <f t="shared" si="307"/>
        <v>110606199.79000001</v>
      </c>
      <c r="EK235" s="7">
        <f t="shared" si="307"/>
        <v>7886875.7800000003</v>
      </c>
      <c r="EL235" s="7">
        <f t="shared" si="307"/>
        <v>5614531.7699999996</v>
      </c>
      <c r="EM235" s="7">
        <f t="shared" si="307"/>
        <v>5179990.08</v>
      </c>
      <c r="EN235" s="7">
        <f t="shared" si="307"/>
        <v>11303568.58</v>
      </c>
      <c r="EO235" s="7">
        <f t="shared" si="307"/>
        <v>4509426.45</v>
      </c>
      <c r="EP235" s="7">
        <f t="shared" si="307"/>
        <v>5792790.5899999999</v>
      </c>
      <c r="EQ235" s="7">
        <f t="shared" si="307"/>
        <v>30093508.489999998</v>
      </c>
      <c r="ER235" s="7">
        <f t="shared" si="307"/>
        <v>4853661.1900000004</v>
      </c>
      <c r="ES235" s="7">
        <f t="shared" si="307"/>
        <v>3145483.25</v>
      </c>
      <c r="ET235" s="7">
        <f t="shared" si="307"/>
        <v>3987510.75</v>
      </c>
      <c r="EU235" s="7">
        <f t="shared" si="307"/>
        <v>7551564.8099999996</v>
      </c>
      <c r="EV235" s="7">
        <f t="shared" si="307"/>
        <v>1867616.72</v>
      </c>
      <c r="EW235" s="7">
        <f t="shared" si="307"/>
        <v>12859402.65</v>
      </c>
      <c r="EX235" s="7">
        <f t="shared" si="307"/>
        <v>3535516.71</v>
      </c>
      <c r="EY235" s="7">
        <f t="shared" si="307"/>
        <v>7416545.8399999999</v>
      </c>
      <c r="EZ235" s="7">
        <f t="shared" si="307"/>
        <v>2675045.7400000002</v>
      </c>
      <c r="FA235" s="7">
        <f t="shared" si="307"/>
        <v>41252612.659999996</v>
      </c>
      <c r="FB235" s="7">
        <f t="shared" si="307"/>
        <v>4514586.1100000003</v>
      </c>
      <c r="FC235" s="7">
        <f t="shared" si="307"/>
        <v>21593536.030000001</v>
      </c>
      <c r="FD235" s="7">
        <f t="shared" si="307"/>
        <v>5450779.4800000004</v>
      </c>
      <c r="FE235" s="7">
        <f t="shared" si="307"/>
        <v>1874152.53</v>
      </c>
      <c r="FF235" s="7">
        <f t="shared" si="307"/>
        <v>3554876.24</v>
      </c>
      <c r="FG235" s="7">
        <f t="shared" si="307"/>
        <v>2667919.0699999998</v>
      </c>
      <c r="FH235" s="7">
        <f t="shared" si="307"/>
        <v>1610825.93</v>
      </c>
      <c r="FI235" s="7">
        <f t="shared" si="307"/>
        <v>19674380.25</v>
      </c>
      <c r="FJ235" s="7">
        <f t="shared" si="307"/>
        <v>21895798.02</v>
      </c>
      <c r="FK235" s="7">
        <f t="shared" si="307"/>
        <v>28395650.140000001</v>
      </c>
      <c r="FL235" s="7">
        <f t="shared" si="307"/>
        <v>91001941.469999999</v>
      </c>
      <c r="FM235" s="7">
        <f t="shared" si="307"/>
        <v>42105335.490000002</v>
      </c>
      <c r="FN235" s="7">
        <f t="shared" si="307"/>
        <v>256125657.97</v>
      </c>
      <c r="FO235" s="7">
        <f t="shared" si="307"/>
        <v>12990002.289999999</v>
      </c>
      <c r="FP235" s="7">
        <f t="shared" si="307"/>
        <v>26286281.100000001</v>
      </c>
      <c r="FQ235" s="7">
        <f t="shared" si="307"/>
        <v>11432542.1</v>
      </c>
      <c r="FR235" s="7">
        <f t="shared" si="307"/>
        <v>3276333.95</v>
      </c>
      <c r="FS235" s="7">
        <f t="shared" si="307"/>
        <v>3259898.82</v>
      </c>
      <c r="FT235" s="7">
        <f t="shared" si="307"/>
        <v>1381225.16</v>
      </c>
      <c r="FU235" s="7">
        <f t="shared" si="307"/>
        <v>10329055</v>
      </c>
      <c r="FV235" s="7">
        <f t="shared" si="307"/>
        <v>8592326.7200000007</v>
      </c>
      <c r="FW235" s="7">
        <f t="shared" si="307"/>
        <v>3168643.68</v>
      </c>
      <c r="FX235" s="7">
        <f t="shared" si="307"/>
        <v>1590019.03</v>
      </c>
      <c r="FY235" s="7"/>
      <c r="FZ235" s="7">
        <f>SUM(C235:FX235)</f>
        <v>9741695432.9500065</v>
      </c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35">
      <c r="A236" s="102" t="s">
        <v>788</v>
      </c>
      <c r="B236" s="103" t="s">
        <v>761</v>
      </c>
      <c r="C236" s="7">
        <f t="shared" ref="C236:BN236" si="308">MIN(C231,C235)</f>
        <v>76400073.810000002</v>
      </c>
      <c r="D236" s="7">
        <f t="shared" si="308"/>
        <v>439269775.69</v>
      </c>
      <c r="E236" s="7">
        <f t="shared" si="308"/>
        <v>69175272.530000001</v>
      </c>
      <c r="F236" s="7">
        <f t="shared" si="308"/>
        <v>264306458.19999999</v>
      </c>
      <c r="G236" s="7">
        <f t="shared" si="308"/>
        <v>19718412.530000001</v>
      </c>
      <c r="H236" s="7">
        <f t="shared" si="308"/>
        <v>12995920.989999998</v>
      </c>
      <c r="I236" s="7">
        <f t="shared" si="308"/>
        <v>98483220.700000003</v>
      </c>
      <c r="J236" s="7">
        <f t="shared" si="308"/>
        <v>23610103.77</v>
      </c>
      <c r="K236" s="7">
        <f t="shared" si="308"/>
        <v>4060388.28</v>
      </c>
      <c r="L236" s="7">
        <f t="shared" si="308"/>
        <v>26190721.350000001</v>
      </c>
      <c r="M236" s="7">
        <f t="shared" si="308"/>
        <v>13320433.530000001</v>
      </c>
      <c r="N236" s="7">
        <f t="shared" si="308"/>
        <v>584694366.02999997</v>
      </c>
      <c r="O236" s="7">
        <f t="shared" si="308"/>
        <v>144279233.44</v>
      </c>
      <c r="P236" s="7">
        <f t="shared" si="308"/>
        <v>4975053.5600000005</v>
      </c>
      <c r="Q236" s="7">
        <f t="shared" si="308"/>
        <v>481212054.44999999</v>
      </c>
      <c r="R236" s="7">
        <f t="shared" si="308"/>
        <v>70822488.650000006</v>
      </c>
      <c r="S236" s="7">
        <f t="shared" si="308"/>
        <v>18562098.279999997</v>
      </c>
      <c r="T236" s="7">
        <f t="shared" si="308"/>
        <v>3052473.5700000003</v>
      </c>
      <c r="U236" s="7">
        <f t="shared" si="308"/>
        <v>1314949.22</v>
      </c>
      <c r="V236" s="7">
        <f t="shared" si="308"/>
        <v>4041234.87</v>
      </c>
      <c r="W236" s="7">
        <f t="shared" si="308"/>
        <v>2373632.9700000002</v>
      </c>
      <c r="X236" s="7">
        <f t="shared" si="308"/>
        <v>1114970.26</v>
      </c>
      <c r="Y236" s="7">
        <f t="shared" si="308"/>
        <v>10554610.439999999</v>
      </c>
      <c r="Z236" s="7">
        <f t="shared" si="308"/>
        <v>3682760.3500000006</v>
      </c>
      <c r="AA236" s="7">
        <f t="shared" si="308"/>
        <v>343737064.95999998</v>
      </c>
      <c r="AB236" s="7">
        <f t="shared" si="308"/>
        <v>307939344.08999997</v>
      </c>
      <c r="AC236" s="7">
        <f t="shared" si="308"/>
        <v>10699391.779999999</v>
      </c>
      <c r="AD236" s="7">
        <f t="shared" si="308"/>
        <v>15840719.939999999</v>
      </c>
      <c r="AE236" s="7">
        <f t="shared" si="308"/>
        <v>2061119.99</v>
      </c>
      <c r="AF236" s="7">
        <f t="shared" si="308"/>
        <v>3247177.5</v>
      </c>
      <c r="AG236" s="7">
        <f t="shared" si="308"/>
        <v>7593311.3600000003</v>
      </c>
      <c r="AH236" s="7">
        <f t="shared" si="308"/>
        <v>11043444.93</v>
      </c>
      <c r="AI236" s="7">
        <f t="shared" si="308"/>
        <v>5008125.68</v>
      </c>
      <c r="AJ236" s="7">
        <f t="shared" si="308"/>
        <v>3462680.05</v>
      </c>
      <c r="AK236" s="7">
        <f t="shared" si="308"/>
        <v>3317724.06</v>
      </c>
      <c r="AL236" s="7">
        <f t="shared" si="308"/>
        <v>4431930.87</v>
      </c>
      <c r="AM236" s="7">
        <f t="shared" si="308"/>
        <v>5022251.6500000004</v>
      </c>
      <c r="AN236" s="7">
        <f t="shared" si="308"/>
        <v>4550818.8899999997</v>
      </c>
      <c r="AO236" s="7">
        <f t="shared" si="308"/>
        <v>49350554.519999996</v>
      </c>
      <c r="AP236" s="7">
        <f t="shared" si="308"/>
        <v>999355203.38</v>
      </c>
      <c r="AQ236" s="7">
        <f t="shared" si="308"/>
        <v>4197772.25</v>
      </c>
      <c r="AR236" s="7">
        <f t="shared" si="308"/>
        <v>687732451.18000007</v>
      </c>
      <c r="AS236" s="7">
        <f t="shared" si="308"/>
        <v>78543129.090000004</v>
      </c>
      <c r="AT236" s="7">
        <f t="shared" si="308"/>
        <v>26141334.32</v>
      </c>
      <c r="AU236" s="7">
        <f t="shared" si="308"/>
        <v>4354451.4000000004</v>
      </c>
      <c r="AV236" s="7">
        <f t="shared" si="308"/>
        <v>4839294.63</v>
      </c>
      <c r="AW236" s="7">
        <f t="shared" si="308"/>
        <v>4259694.37</v>
      </c>
      <c r="AX236" s="7">
        <f t="shared" si="308"/>
        <v>1748436.21</v>
      </c>
      <c r="AY236" s="7">
        <f t="shared" si="308"/>
        <v>5733875.9200000009</v>
      </c>
      <c r="AZ236" s="7">
        <f t="shared" si="308"/>
        <v>140831090.06</v>
      </c>
      <c r="BA236" s="7">
        <f t="shared" si="308"/>
        <v>98298681.549999997</v>
      </c>
      <c r="BB236" s="7">
        <f t="shared" si="308"/>
        <v>82239857.950000003</v>
      </c>
      <c r="BC236" s="7">
        <f t="shared" si="308"/>
        <v>279670772.51999998</v>
      </c>
      <c r="BD236" s="7">
        <f t="shared" si="308"/>
        <v>38893534.200000003</v>
      </c>
      <c r="BE236" s="7">
        <f t="shared" si="308"/>
        <v>14239642.49</v>
      </c>
      <c r="BF236" s="7">
        <f t="shared" si="308"/>
        <v>275042370.44999999</v>
      </c>
      <c r="BG236" s="7">
        <f t="shared" si="308"/>
        <v>11048240.719999999</v>
      </c>
      <c r="BH236" s="7">
        <f t="shared" si="308"/>
        <v>7307086.6200000001</v>
      </c>
      <c r="BI236" s="7">
        <f t="shared" si="308"/>
        <v>4388882.32</v>
      </c>
      <c r="BJ236" s="7">
        <f t="shared" si="308"/>
        <v>67714632.400000006</v>
      </c>
      <c r="BK236" s="7">
        <f t="shared" si="308"/>
        <v>358956325.31000006</v>
      </c>
      <c r="BL236" s="7">
        <f t="shared" si="308"/>
        <v>2077795.9899999998</v>
      </c>
      <c r="BM236" s="7">
        <f t="shared" si="308"/>
        <v>5217953.5900000008</v>
      </c>
      <c r="BN236" s="7">
        <f t="shared" si="308"/>
        <v>34707319.979999997</v>
      </c>
      <c r="BO236" s="7">
        <f t="shared" ref="BO236:DZ236" si="309">MIN(BO231,BO235)</f>
        <v>14087403.780000001</v>
      </c>
      <c r="BP236" s="7">
        <f t="shared" si="309"/>
        <v>3223424.34</v>
      </c>
      <c r="BQ236" s="7">
        <f t="shared" si="309"/>
        <v>69772573.629999995</v>
      </c>
      <c r="BR236" s="7">
        <f t="shared" si="309"/>
        <v>49025825.380000003</v>
      </c>
      <c r="BS236" s="7">
        <f t="shared" si="309"/>
        <v>14280910.710000001</v>
      </c>
      <c r="BT236" s="7">
        <f t="shared" si="309"/>
        <v>5442358.9100000001</v>
      </c>
      <c r="BU236" s="7">
        <f t="shared" si="309"/>
        <v>5650698.3399999999</v>
      </c>
      <c r="BV236" s="7">
        <f t="shared" si="309"/>
        <v>14247693.77</v>
      </c>
      <c r="BW236" s="7">
        <f t="shared" si="309"/>
        <v>22769477.91</v>
      </c>
      <c r="BX236" s="7">
        <f t="shared" si="309"/>
        <v>1670688.69</v>
      </c>
      <c r="BY236" s="7">
        <f t="shared" si="309"/>
        <v>5603844.8200000003</v>
      </c>
      <c r="BZ236" s="7">
        <f t="shared" si="309"/>
        <v>3794732.83</v>
      </c>
      <c r="CA236" s="7">
        <f t="shared" si="309"/>
        <v>2975752.87</v>
      </c>
      <c r="CB236" s="7">
        <f t="shared" si="309"/>
        <v>823650215.5200001</v>
      </c>
      <c r="CC236" s="7">
        <f t="shared" si="309"/>
        <v>3434839.16</v>
      </c>
      <c r="CD236" s="7">
        <f t="shared" si="309"/>
        <v>2446048.4700000002</v>
      </c>
      <c r="CE236" s="7">
        <f t="shared" si="309"/>
        <v>3001367.12</v>
      </c>
      <c r="CF236" s="7">
        <f t="shared" si="309"/>
        <v>2329543.2000000002</v>
      </c>
      <c r="CG236" s="7">
        <f t="shared" si="309"/>
        <v>3432162.83</v>
      </c>
      <c r="CH236" s="7">
        <f t="shared" si="309"/>
        <v>2118920.8600000003</v>
      </c>
      <c r="CI236" s="7">
        <f t="shared" si="309"/>
        <v>8095757.5300000003</v>
      </c>
      <c r="CJ236" s="7">
        <f t="shared" si="309"/>
        <v>10914818.060000001</v>
      </c>
      <c r="CK236" s="7">
        <f t="shared" si="309"/>
        <v>55455944</v>
      </c>
      <c r="CL236" s="7">
        <f t="shared" si="309"/>
        <v>14827891.669999998</v>
      </c>
      <c r="CM236" s="7">
        <f t="shared" si="309"/>
        <v>8710980.4800000004</v>
      </c>
      <c r="CN236" s="7">
        <f t="shared" si="309"/>
        <v>347264160.01999998</v>
      </c>
      <c r="CO236" s="7">
        <f t="shared" si="309"/>
        <v>156490103.43000001</v>
      </c>
      <c r="CP236" s="7">
        <f t="shared" si="309"/>
        <v>11747822.17</v>
      </c>
      <c r="CQ236" s="7">
        <f t="shared" si="309"/>
        <v>9745427.4600000009</v>
      </c>
      <c r="CR236" s="7">
        <f t="shared" si="309"/>
        <v>3752348.0100000002</v>
      </c>
      <c r="CS236" s="7">
        <f t="shared" si="309"/>
        <v>4355231.42</v>
      </c>
      <c r="CT236" s="7">
        <f t="shared" si="309"/>
        <v>2442775.4899999998</v>
      </c>
      <c r="CU236" s="7">
        <f t="shared" si="309"/>
        <v>4908629.8600000003</v>
      </c>
      <c r="CV236" s="7">
        <f t="shared" si="309"/>
        <v>1047781.03</v>
      </c>
      <c r="CW236" s="7">
        <f t="shared" si="309"/>
        <v>3666104.68</v>
      </c>
      <c r="CX236" s="7">
        <f t="shared" si="309"/>
        <v>5792224.1100000003</v>
      </c>
      <c r="CY236" s="7">
        <f t="shared" si="309"/>
        <v>1124282.5799999998</v>
      </c>
      <c r="CZ236" s="7">
        <f t="shared" si="309"/>
        <v>20375936.029999997</v>
      </c>
      <c r="DA236" s="7">
        <f t="shared" si="309"/>
        <v>3524811.58</v>
      </c>
      <c r="DB236" s="7">
        <f t="shared" si="309"/>
        <v>4645332.04</v>
      </c>
      <c r="DC236" s="7">
        <f t="shared" si="309"/>
        <v>3366523.5399999996</v>
      </c>
      <c r="DD236" s="7">
        <f t="shared" si="309"/>
        <v>3338390.84</v>
      </c>
      <c r="DE236" s="7">
        <f t="shared" si="309"/>
        <v>4366676.09</v>
      </c>
      <c r="DF236" s="7">
        <f t="shared" si="309"/>
        <v>228521888.31999999</v>
      </c>
      <c r="DG236" s="7">
        <f t="shared" si="309"/>
        <v>2085418.28</v>
      </c>
      <c r="DH236" s="7">
        <f t="shared" si="309"/>
        <v>20248452.189999998</v>
      </c>
      <c r="DI236" s="7">
        <f t="shared" si="309"/>
        <v>26655365.199999999</v>
      </c>
      <c r="DJ236" s="7">
        <f t="shared" si="309"/>
        <v>7720106.7300000004</v>
      </c>
      <c r="DK236" s="7">
        <f t="shared" si="309"/>
        <v>5949348.2400000002</v>
      </c>
      <c r="DL236" s="7">
        <f t="shared" si="309"/>
        <v>64545043.210000001</v>
      </c>
      <c r="DM236" s="7">
        <f t="shared" si="309"/>
        <v>4167173.27</v>
      </c>
      <c r="DN236" s="7">
        <f t="shared" si="309"/>
        <v>15446846.699999999</v>
      </c>
      <c r="DO236" s="7">
        <f t="shared" si="309"/>
        <v>36488655.620000005</v>
      </c>
      <c r="DP236" s="7">
        <f t="shared" si="309"/>
        <v>3699344.99</v>
      </c>
      <c r="DQ236" s="7">
        <f t="shared" si="309"/>
        <v>9889936.5099999998</v>
      </c>
      <c r="DR236" s="7">
        <f t="shared" si="309"/>
        <v>15846341.709999999</v>
      </c>
      <c r="DS236" s="7">
        <f t="shared" si="309"/>
        <v>8011424.5200000005</v>
      </c>
      <c r="DT236" s="7">
        <f t="shared" si="309"/>
        <v>3527002.39</v>
      </c>
      <c r="DU236" s="7">
        <f t="shared" si="309"/>
        <v>5017975.8099999996</v>
      </c>
      <c r="DV236" s="7">
        <f t="shared" si="309"/>
        <v>3669714.6199999996</v>
      </c>
      <c r="DW236" s="7">
        <f t="shared" si="309"/>
        <v>4552045.01</v>
      </c>
      <c r="DX236" s="7">
        <f t="shared" si="309"/>
        <v>3603499.87</v>
      </c>
      <c r="DY236" s="7">
        <f t="shared" si="309"/>
        <v>4881660.79</v>
      </c>
      <c r="DZ236" s="7">
        <f t="shared" si="309"/>
        <v>8755057.0600000005</v>
      </c>
      <c r="EA236" s="7">
        <f t="shared" ref="EA236:FX236" si="310">MIN(EA231,EA235)</f>
        <v>6765420.9100000001</v>
      </c>
      <c r="EB236" s="7">
        <f t="shared" si="310"/>
        <v>6836875.2700000005</v>
      </c>
      <c r="EC236" s="7">
        <f t="shared" si="310"/>
        <v>4144272.43</v>
      </c>
      <c r="ED236" s="7">
        <f t="shared" si="310"/>
        <v>22929219.100000001</v>
      </c>
      <c r="EE236" s="7">
        <f t="shared" si="310"/>
        <v>3532427.46</v>
      </c>
      <c r="EF236" s="7">
        <f t="shared" si="310"/>
        <v>16195446.379999999</v>
      </c>
      <c r="EG236" s="7">
        <f t="shared" si="310"/>
        <v>3975015.13</v>
      </c>
      <c r="EH236" s="7">
        <f t="shared" si="310"/>
        <v>3919100.58</v>
      </c>
      <c r="EI236" s="7">
        <f t="shared" si="310"/>
        <v>162619198.37</v>
      </c>
      <c r="EJ236" s="7">
        <f t="shared" si="310"/>
        <v>110292121.11</v>
      </c>
      <c r="EK236" s="7">
        <f t="shared" si="310"/>
        <v>7866985.1900000004</v>
      </c>
      <c r="EL236" s="7">
        <f t="shared" si="310"/>
        <v>5590939.3700000001</v>
      </c>
      <c r="EM236" s="7">
        <f t="shared" si="310"/>
        <v>5165269.99</v>
      </c>
      <c r="EN236" s="7">
        <f t="shared" si="310"/>
        <v>11303568.58</v>
      </c>
      <c r="EO236" s="7">
        <f t="shared" si="310"/>
        <v>4509426.45</v>
      </c>
      <c r="EP236" s="7">
        <f t="shared" si="310"/>
        <v>5792790.5899999999</v>
      </c>
      <c r="EQ236" s="7">
        <f t="shared" si="310"/>
        <v>30030240.340000004</v>
      </c>
      <c r="ER236" s="7">
        <f t="shared" si="310"/>
        <v>4853661.1900000004</v>
      </c>
      <c r="ES236" s="7">
        <f t="shared" si="310"/>
        <v>3145483.25</v>
      </c>
      <c r="ET236" s="7">
        <f t="shared" si="310"/>
        <v>3987510.75</v>
      </c>
      <c r="EU236" s="7">
        <f t="shared" si="310"/>
        <v>7499562.2699999996</v>
      </c>
      <c r="EV236" s="7">
        <f t="shared" si="310"/>
        <v>1799283.02</v>
      </c>
      <c r="EW236" s="7">
        <f t="shared" si="310"/>
        <v>12859402.65</v>
      </c>
      <c r="EX236" s="7">
        <f t="shared" si="310"/>
        <v>3535516.71</v>
      </c>
      <c r="EY236" s="7">
        <f t="shared" si="310"/>
        <v>7304741.1200000001</v>
      </c>
      <c r="EZ236" s="7">
        <f t="shared" si="310"/>
        <v>2656716.52</v>
      </c>
      <c r="FA236" s="7">
        <f t="shared" si="310"/>
        <v>40960417.139999993</v>
      </c>
      <c r="FB236" s="7">
        <f t="shared" si="310"/>
        <v>4514586.1100000003</v>
      </c>
      <c r="FC236" s="7">
        <f t="shared" si="310"/>
        <v>21448156.16</v>
      </c>
      <c r="FD236" s="7">
        <f t="shared" si="310"/>
        <v>5375775.5099999998</v>
      </c>
      <c r="FE236" s="7">
        <f t="shared" si="310"/>
        <v>1874152.53</v>
      </c>
      <c r="FF236" s="7">
        <f t="shared" si="310"/>
        <v>3554876.24</v>
      </c>
      <c r="FG236" s="7">
        <f t="shared" si="310"/>
        <v>2651700.6</v>
      </c>
      <c r="FH236" s="7">
        <f t="shared" si="310"/>
        <v>1603126.19</v>
      </c>
      <c r="FI236" s="7">
        <f t="shared" si="310"/>
        <v>19490010.200000003</v>
      </c>
      <c r="FJ236" s="7">
        <f t="shared" si="310"/>
        <v>21879134.009999998</v>
      </c>
      <c r="FK236" s="7">
        <f t="shared" si="310"/>
        <v>28319449.380000003</v>
      </c>
      <c r="FL236" s="7">
        <f t="shared" si="310"/>
        <v>90937334.989999995</v>
      </c>
      <c r="FM236" s="7">
        <f t="shared" si="310"/>
        <v>42046398.189999998</v>
      </c>
      <c r="FN236" s="7">
        <f t="shared" si="310"/>
        <v>253862904.09999999</v>
      </c>
      <c r="FO236" s="7">
        <f t="shared" si="310"/>
        <v>12950447.530000001</v>
      </c>
      <c r="FP236" s="7">
        <f t="shared" si="310"/>
        <v>25866789.970000003</v>
      </c>
      <c r="FQ236" s="7">
        <f t="shared" si="310"/>
        <v>11283933.76</v>
      </c>
      <c r="FR236" s="7">
        <f t="shared" si="310"/>
        <v>3239962.4899999998</v>
      </c>
      <c r="FS236" s="7">
        <f t="shared" si="310"/>
        <v>3259898.82</v>
      </c>
      <c r="FT236" s="7">
        <f t="shared" si="310"/>
        <v>1368517.44</v>
      </c>
      <c r="FU236" s="7">
        <f t="shared" si="310"/>
        <v>10186916.149999999</v>
      </c>
      <c r="FV236" s="7">
        <f t="shared" si="310"/>
        <v>8592326.7200000007</v>
      </c>
      <c r="FW236" s="7">
        <f t="shared" si="310"/>
        <v>3168643.68</v>
      </c>
      <c r="FX236" s="7">
        <f t="shared" si="310"/>
        <v>1578664.73</v>
      </c>
      <c r="FY236" s="7"/>
      <c r="FZ236" s="7">
        <f>SUM(C236:FX236)</f>
        <v>9698381250.3100033</v>
      </c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35">
      <c r="A237" s="7"/>
      <c r="B237" s="7" t="s">
        <v>789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35">
      <c r="A238" s="6" t="s">
        <v>790</v>
      </c>
      <c r="B238" s="7" t="s">
        <v>791</v>
      </c>
      <c r="C238" s="7">
        <f t="shared" ref="C238:BN238" si="311">ROUND(C236/C101,2)</f>
        <v>11645.47</v>
      </c>
      <c r="D238" s="7">
        <f t="shared" si="311"/>
        <v>11157.56</v>
      </c>
      <c r="E238" s="7">
        <f t="shared" si="311"/>
        <v>11805.06</v>
      </c>
      <c r="F238" s="7">
        <f t="shared" si="311"/>
        <v>10998.29</v>
      </c>
      <c r="G238" s="7">
        <f t="shared" si="311"/>
        <v>11531.24</v>
      </c>
      <c r="H238" s="7">
        <f t="shared" si="311"/>
        <v>11747.19</v>
      </c>
      <c r="I238" s="7">
        <f t="shared" si="311"/>
        <v>11948.22</v>
      </c>
      <c r="J238" s="7">
        <f t="shared" si="311"/>
        <v>11222.6</v>
      </c>
      <c r="K238" s="7">
        <f t="shared" si="311"/>
        <v>16029.96</v>
      </c>
      <c r="L238" s="7">
        <f t="shared" si="311"/>
        <v>11836.54</v>
      </c>
      <c r="M238" s="7">
        <f t="shared" si="311"/>
        <v>13149.49</v>
      </c>
      <c r="N238" s="7">
        <f t="shared" si="311"/>
        <v>11394.04</v>
      </c>
      <c r="O238" s="7">
        <f t="shared" si="311"/>
        <v>10883.74</v>
      </c>
      <c r="P238" s="7">
        <f t="shared" si="311"/>
        <v>15718.97</v>
      </c>
      <c r="Q238" s="7">
        <f t="shared" si="311"/>
        <v>12285.41</v>
      </c>
      <c r="R238" s="7">
        <f t="shared" si="311"/>
        <v>10875.19</v>
      </c>
      <c r="S238" s="7">
        <f t="shared" si="311"/>
        <v>11480.76</v>
      </c>
      <c r="T238" s="7">
        <f t="shared" si="311"/>
        <v>18900.77</v>
      </c>
      <c r="U238" s="7">
        <f t="shared" si="311"/>
        <v>23069.279999999999</v>
      </c>
      <c r="V238" s="7">
        <f t="shared" si="311"/>
        <v>15688.02</v>
      </c>
      <c r="W238" s="7">
        <f t="shared" si="311"/>
        <v>17647.830000000002</v>
      </c>
      <c r="X238" s="7">
        <f t="shared" si="311"/>
        <v>22299.41</v>
      </c>
      <c r="Y238" s="7">
        <f t="shared" si="311"/>
        <v>11675.45</v>
      </c>
      <c r="Z238" s="7">
        <f t="shared" si="311"/>
        <v>15887.66</v>
      </c>
      <c r="AA238" s="7">
        <f t="shared" si="311"/>
        <v>11070.94</v>
      </c>
      <c r="AB238" s="7">
        <f t="shared" si="311"/>
        <v>11211.98</v>
      </c>
      <c r="AC238" s="7">
        <f t="shared" si="311"/>
        <v>11617.15</v>
      </c>
      <c r="AD238" s="7">
        <f t="shared" si="311"/>
        <v>11076.65</v>
      </c>
      <c r="AE238" s="7">
        <f t="shared" si="311"/>
        <v>21248.66</v>
      </c>
      <c r="AF238" s="7">
        <f t="shared" si="311"/>
        <v>19282.53</v>
      </c>
      <c r="AG238" s="7">
        <f t="shared" si="311"/>
        <v>12385.11</v>
      </c>
      <c r="AH238" s="7">
        <f t="shared" si="311"/>
        <v>11327.77</v>
      </c>
      <c r="AI238" s="7">
        <f t="shared" si="311"/>
        <v>13561.13</v>
      </c>
      <c r="AJ238" s="7">
        <f t="shared" si="311"/>
        <v>19674.32</v>
      </c>
      <c r="AK238" s="7">
        <f t="shared" si="311"/>
        <v>19311.55</v>
      </c>
      <c r="AL238" s="7">
        <f t="shared" si="311"/>
        <v>15496.26</v>
      </c>
      <c r="AM238" s="7">
        <f t="shared" si="311"/>
        <v>13573.65</v>
      </c>
      <c r="AN238" s="7">
        <f t="shared" si="311"/>
        <v>14661.14</v>
      </c>
      <c r="AO238" s="7">
        <f t="shared" si="311"/>
        <v>10811.82</v>
      </c>
      <c r="AP238" s="7">
        <f t="shared" si="311"/>
        <v>11730.82</v>
      </c>
      <c r="AQ238" s="7">
        <f t="shared" si="311"/>
        <v>17310.400000000001</v>
      </c>
      <c r="AR238" s="7">
        <f t="shared" si="311"/>
        <v>10923.27</v>
      </c>
      <c r="AS238" s="7">
        <f t="shared" si="311"/>
        <v>11873.49</v>
      </c>
      <c r="AT238" s="7">
        <f t="shared" si="311"/>
        <v>11144.84</v>
      </c>
      <c r="AU238" s="7">
        <f t="shared" si="311"/>
        <v>16009.01</v>
      </c>
      <c r="AV238" s="7">
        <f t="shared" si="311"/>
        <v>15686.53</v>
      </c>
      <c r="AW238" s="7">
        <f t="shared" si="311"/>
        <v>16671.990000000002</v>
      </c>
      <c r="AX238" s="7">
        <f t="shared" si="311"/>
        <v>23951.18</v>
      </c>
      <c r="AY238" s="7">
        <f t="shared" si="311"/>
        <v>13707.57</v>
      </c>
      <c r="AZ238" s="7">
        <f t="shared" si="311"/>
        <v>11391.7</v>
      </c>
      <c r="BA238" s="7">
        <f t="shared" si="311"/>
        <v>10739.39</v>
      </c>
      <c r="BB238" s="7">
        <f t="shared" si="311"/>
        <v>10750.87</v>
      </c>
      <c r="BC238" s="7">
        <f t="shared" si="311"/>
        <v>11195.79</v>
      </c>
      <c r="BD238" s="7">
        <f t="shared" si="311"/>
        <v>10751.5</v>
      </c>
      <c r="BE238" s="7">
        <f t="shared" si="311"/>
        <v>11457.71</v>
      </c>
      <c r="BF238" s="7">
        <f t="shared" si="311"/>
        <v>10727.67</v>
      </c>
      <c r="BG238" s="7">
        <f t="shared" si="311"/>
        <v>11988.11</v>
      </c>
      <c r="BH238" s="7">
        <f t="shared" si="311"/>
        <v>12213.08</v>
      </c>
      <c r="BI238" s="7">
        <f t="shared" si="311"/>
        <v>16998</v>
      </c>
      <c r="BJ238" s="7">
        <f t="shared" si="311"/>
        <v>10748.18</v>
      </c>
      <c r="BK238" s="7">
        <f t="shared" si="311"/>
        <v>10814.64</v>
      </c>
      <c r="BL238" s="7">
        <f t="shared" si="311"/>
        <v>21223.66</v>
      </c>
      <c r="BM238" s="7">
        <f t="shared" si="311"/>
        <v>14237.25</v>
      </c>
      <c r="BN238" s="7">
        <f t="shared" si="311"/>
        <v>10740.31</v>
      </c>
      <c r="BO238" s="7">
        <f t="shared" ref="BO238:DZ238" si="312">ROUND(BO236/BO101,2)</f>
        <v>11002.35</v>
      </c>
      <c r="BP238" s="7">
        <f t="shared" si="312"/>
        <v>19141.47</v>
      </c>
      <c r="BQ238" s="7">
        <f t="shared" si="312"/>
        <v>11816.05</v>
      </c>
      <c r="BR238" s="7">
        <f t="shared" si="312"/>
        <v>10911.6</v>
      </c>
      <c r="BS238" s="7">
        <f t="shared" si="312"/>
        <v>12406.32</v>
      </c>
      <c r="BT238" s="7">
        <f t="shared" si="312"/>
        <v>14154.38</v>
      </c>
      <c r="BU238" s="7">
        <f t="shared" si="312"/>
        <v>14190.6</v>
      </c>
      <c r="BV238" s="7">
        <f t="shared" si="312"/>
        <v>11421</v>
      </c>
      <c r="BW238" s="7">
        <f t="shared" si="312"/>
        <v>11288.78</v>
      </c>
      <c r="BX238" s="7">
        <f t="shared" si="312"/>
        <v>24248.02</v>
      </c>
      <c r="BY238" s="7">
        <f t="shared" si="312"/>
        <v>12392.4</v>
      </c>
      <c r="BZ238" s="7">
        <f t="shared" si="312"/>
        <v>16940.77</v>
      </c>
      <c r="CA238" s="7">
        <f t="shared" si="312"/>
        <v>20188.28</v>
      </c>
      <c r="CB238" s="7">
        <f t="shared" si="312"/>
        <v>10965.73</v>
      </c>
      <c r="CC238" s="7">
        <f t="shared" si="312"/>
        <v>17983.45</v>
      </c>
      <c r="CD238" s="7">
        <f t="shared" si="312"/>
        <v>16166.88</v>
      </c>
      <c r="CE238" s="7">
        <f t="shared" si="312"/>
        <v>18936.07</v>
      </c>
      <c r="CF238" s="7">
        <f t="shared" si="312"/>
        <v>19429.05</v>
      </c>
      <c r="CG238" s="7">
        <f t="shared" si="312"/>
        <v>16982.5</v>
      </c>
      <c r="CH238" s="7">
        <f t="shared" si="312"/>
        <v>21468.3</v>
      </c>
      <c r="CI238" s="7">
        <f t="shared" si="312"/>
        <v>11741.49</v>
      </c>
      <c r="CJ238" s="7">
        <f t="shared" si="312"/>
        <v>12187.16</v>
      </c>
      <c r="CK238" s="7">
        <f t="shared" si="312"/>
        <v>11201.18</v>
      </c>
      <c r="CL238" s="7">
        <f t="shared" si="312"/>
        <v>11658.06</v>
      </c>
      <c r="CM238" s="7">
        <f t="shared" si="312"/>
        <v>12528.38</v>
      </c>
      <c r="CN238" s="7">
        <f t="shared" si="312"/>
        <v>10734.63</v>
      </c>
      <c r="CO238" s="7">
        <f t="shared" si="312"/>
        <v>10746.77</v>
      </c>
      <c r="CP238" s="7">
        <f t="shared" si="312"/>
        <v>12168.86</v>
      </c>
      <c r="CQ238" s="7">
        <f t="shared" si="312"/>
        <v>12548.84</v>
      </c>
      <c r="CR238" s="7">
        <f t="shared" si="312"/>
        <v>16849.34</v>
      </c>
      <c r="CS238" s="7">
        <f t="shared" si="312"/>
        <v>14507.77</v>
      </c>
      <c r="CT238" s="7">
        <f t="shared" si="312"/>
        <v>21241.53</v>
      </c>
      <c r="CU238" s="7">
        <f t="shared" si="312"/>
        <v>10404.049999999999</v>
      </c>
      <c r="CV238" s="7">
        <f t="shared" si="312"/>
        <v>20955.62</v>
      </c>
      <c r="CW238" s="7">
        <f t="shared" si="312"/>
        <v>17927.16</v>
      </c>
      <c r="CX238" s="7">
        <f t="shared" si="312"/>
        <v>12515.61</v>
      </c>
      <c r="CY238" s="7">
        <f t="shared" si="312"/>
        <v>22485.65</v>
      </c>
      <c r="CZ238" s="7">
        <f t="shared" si="312"/>
        <v>11026.54</v>
      </c>
      <c r="DA238" s="7">
        <f t="shared" si="312"/>
        <v>17562.59</v>
      </c>
      <c r="DB238" s="7">
        <f t="shared" si="312"/>
        <v>14594.19</v>
      </c>
      <c r="DC238" s="7">
        <f t="shared" si="312"/>
        <v>18396.3</v>
      </c>
      <c r="DD238" s="7">
        <f t="shared" si="312"/>
        <v>19637.59</v>
      </c>
      <c r="DE238" s="7">
        <f t="shared" si="312"/>
        <v>14727.41</v>
      </c>
      <c r="DF238" s="7">
        <f t="shared" si="312"/>
        <v>10752.86</v>
      </c>
      <c r="DG238" s="7">
        <f t="shared" si="312"/>
        <v>22303.94</v>
      </c>
      <c r="DH238" s="7">
        <f t="shared" si="312"/>
        <v>10965.26</v>
      </c>
      <c r="DI238" s="7">
        <f t="shared" si="312"/>
        <v>10750.73</v>
      </c>
      <c r="DJ238" s="7">
        <f t="shared" si="312"/>
        <v>12258.03</v>
      </c>
      <c r="DK238" s="7">
        <f t="shared" si="312"/>
        <v>12361</v>
      </c>
      <c r="DL238" s="7">
        <f t="shared" si="312"/>
        <v>11288.05</v>
      </c>
      <c r="DM238" s="7">
        <f t="shared" si="312"/>
        <v>17900.23</v>
      </c>
      <c r="DN238" s="7">
        <f t="shared" si="312"/>
        <v>11968.73</v>
      </c>
      <c r="DO238" s="7">
        <f t="shared" si="312"/>
        <v>11208.31</v>
      </c>
      <c r="DP238" s="7">
        <f t="shared" si="312"/>
        <v>18469.02</v>
      </c>
      <c r="DQ238" s="7">
        <f t="shared" si="312"/>
        <v>11717.93</v>
      </c>
      <c r="DR238" s="7">
        <f t="shared" si="312"/>
        <v>11835.34</v>
      </c>
      <c r="DS238" s="7">
        <f t="shared" si="312"/>
        <v>12636.32</v>
      </c>
      <c r="DT238" s="7">
        <f t="shared" si="312"/>
        <v>19892.849999999999</v>
      </c>
      <c r="DU238" s="7">
        <f t="shared" si="312"/>
        <v>14091.48</v>
      </c>
      <c r="DV238" s="7">
        <f t="shared" si="312"/>
        <v>17433.32</v>
      </c>
      <c r="DW238" s="7">
        <f t="shared" si="312"/>
        <v>14895.44</v>
      </c>
      <c r="DX238" s="7">
        <f t="shared" si="312"/>
        <v>21629.65</v>
      </c>
      <c r="DY238" s="7">
        <f t="shared" si="312"/>
        <v>16058.09</v>
      </c>
      <c r="DZ238" s="7">
        <f t="shared" si="312"/>
        <v>12383.39</v>
      </c>
      <c r="EA238" s="7">
        <f t="shared" ref="EA238:FX238" si="313">ROUND(EA236/EA101,2)</f>
        <v>12844.92</v>
      </c>
      <c r="EB238" s="7">
        <f t="shared" si="313"/>
        <v>12354.31</v>
      </c>
      <c r="EC238" s="7">
        <f t="shared" si="313"/>
        <v>14091.37</v>
      </c>
      <c r="ED238" s="7">
        <f t="shared" si="313"/>
        <v>14611.11</v>
      </c>
      <c r="EE238" s="7">
        <f t="shared" si="313"/>
        <v>18208.39</v>
      </c>
      <c r="EF238" s="7">
        <f t="shared" si="313"/>
        <v>11622.14</v>
      </c>
      <c r="EG238" s="7">
        <f t="shared" si="313"/>
        <v>15466.98</v>
      </c>
      <c r="EH238" s="7">
        <f t="shared" si="313"/>
        <v>15771.03</v>
      </c>
      <c r="EI238" s="7">
        <f t="shared" si="313"/>
        <v>11481.73</v>
      </c>
      <c r="EJ238" s="7">
        <f t="shared" si="313"/>
        <v>10739.46</v>
      </c>
      <c r="EK238" s="7">
        <f t="shared" si="313"/>
        <v>11741.77</v>
      </c>
      <c r="EL238" s="7">
        <f t="shared" si="313"/>
        <v>12088.52</v>
      </c>
      <c r="EM238" s="7">
        <f t="shared" si="313"/>
        <v>13430.24</v>
      </c>
      <c r="EN238" s="7">
        <f t="shared" si="313"/>
        <v>11695.36</v>
      </c>
      <c r="EO238" s="7">
        <f t="shared" si="313"/>
        <v>14342.96</v>
      </c>
      <c r="EP238" s="7">
        <f t="shared" si="313"/>
        <v>13798.93</v>
      </c>
      <c r="EQ238" s="7">
        <f t="shared" si="313"/>
        <v>11284.47</v>
      </c>
      <c r="ER238" s="7">
        <f t="shared" si="313"/>
        <v>15656.97</v>
      </c>
      <c r="ES238" s="7">
        <f t="shared" si="313"/>
        <v>19075.099999999999</v>
      </c>
      <c r="ET238" s="7">
        <f t="shared" si="313"/>
        <v>20607.29</v>
      </c>
      <c r="EU238" s="7">
        <f t="shared" si="313"/>
        <v>12961.57</v>
      </c>
      <c r="EV238" s="7">
        <f t="shared" si="313"/>
        <v>23008.73</v>
      </c>
      <c r="EW238" s="7">
        <f t="shared" si="313"/>
        <v>15225.44</v>
      </c>
      <c r="EX238" s="7">
        <f t="shared" si="313"/>
        <v>20797.16</v>
      </c>
      <c r="EY238" s="7">
        <f t="shared" si="313"/>
        <v>11046.03</v>
      </c>
      <c r="EZ238" s="7">
        <f t="shared" si="313"/>
        <v>20436.28</v>
      </c>
      <c r="FA238" s="7">
        <f t="shared" si="313"/>
        <v>11912.99</v>
      </c>
      <c r="FB238" s="7">
        <f t="shared" si="313"/>
        <v>15267.45</v>
      </c>
      <c r="FC238" s="7">
        <f t="shared" si="313"/>
        <v>10949.64</v>
      </c>
      <c r="FD238" s="7">
        <f t="shared" si="313"/>
        <v>13316.26</v>
      </c>
      <c r="FE238" s="7">
        <f t="shared" si="313"/>
        <v>22744.57</v>
      </c>
      <c r="FF238" s="7">
        <f t="shared" si="313"/>
        <v>18505.34</v>
      </c>
      <c r="FG238" s="7">
        <f t="shared" si="313"/>
        <v>21078.7</v>
      </c>
      <c r="FH238" s="7">
        <f t="shared" si="313"/>
        <v>22579.24</v>
      </c>
      <c r="FI238" s="7">
        <f t="shared" si="313"/>
        <v>11247.7</v>
      </c>
      <c r="FJ238" s="7">
        <f t="shared" si="313"/>
        <v>10868.92</v>
      </c>
      <c r="FK238" s="7">
        <f t="shared" si="313"/>
        <v>11135.36</v>
      </c>
      <c r="FL238" s="7">
        <f t="shared" si="313"/>
        <v>10753.67</v>
      </c>
      <c r="FM238" s="7">
        <f t="shared" si="313"/>
        <v>10752.18</v>
      </c>
      <c r="FN238" s="7">
        <f t="shared" si="313"/>
        <v>11344.66</v>
      </c>
      <c r="FO238" s="7">
        <f t="shared" si="313"/>
        <v>11633.53</v>
      </c>
      <c r="FP238" s="7">
        <f t="shared" si="313"/>
        <v>11209.88</v>
      </c>
      <c r="FQ238" s="7">
        <f t="shared" si="313"/>
        <v>11449.96</v>
      </c>
      <c r="FR238" s="7">
        <f t="shared" si="313"/>
        <v>19114.82</v>
      </c>
      <c r="FS238" s="7">
        <f t="shared" si="313"/>
        <v>18365.63</v>
      </c>
      <c r="FT238" s="7">
        <f t="shared" si="313"/>
        <v>23967.03</v>
      </c>
      <c r="FU238" s="7">
        <f t="shared" si="313"/>
        <v>12593.54</v>
      </c>
      <c r="FV238" s="7">
        <f t="shared" si="313"/>
        <v>12348.85</v>
      </c>
      <c r="FW238" s="7">
        <f t="shared" si="313"/>
        <v>19853.66</v>
      </c>
      <c r="FX238" s="7">
        <f t="shared" si="313"/>
        <v>24287.15</v>
      </c>
      <c r="FY238" s="7"/>
      <c r="FZ238" s="7">
        <f>FZ236/FZ101</f>
        <v>11344.872858675089</v>
      </c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35">
      <c r="A239" s="7"/>
      <c r="B239" s="7" t="s">
        <v>792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>
        <f>DK236-DK225</f>
        <v>5939104.2400000002</v>
      </c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35">
      <c r="A240" s="6" t="s">
        <v>598</v>
      </c>
      <c r="B240" s="7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  <c r="EX240" s="93"/>
      <c r="EY240" s="93"/>
      <c r="EZ240" s="93"/>
      <c r="FA240" s="93"/>
      <c r="FB240" s="93"/>
      <c r="FC240" s="93"/>
      <c r="FD240" s="93"/>
      <c r="FE240" s="93"/>
      <c r="FF240" s="93"/>
      <c r="FG240" s="93"/>
      <c r="FH240" s="93"/>
      <c r="FI240" s="93"/>
      <c r="FJ240" s="93"/>
      <c r="FK240" s="93"/>
      <c r="FL240" s="93"/>
      <c r="FM240" s="93"/>
      <c r="FN240" s="93"/>
      <c r="FO240" s="93"/>
      <c r="FP240" s="93"/>
      <c r="FQ240" s="93"/>
      <c r="FR240" s="93"/>
      <c r="FS240" s="93"/>
      <c r="FT240" s="93"/>
      <c r="FU240" s="93"/>
      <c r="FV240" s="93"/>
      <c r="FW240" s="93"/>
      <c r="FX240" s="93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ht="31" x14ac:dyDescent="0.35">
      <c r="A241" s="6" t="s">
        <v>598</v>
      </c>
      <c r="B241" s="104" t="s">
        <v>793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35">
      <c r="A242" s="6" t="s">
        <v>794</v>
      </c>
      <c r="B242" s="7" t="s">
        <v>795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93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35">
      <c r="A243" s="7"/>
      <c r="B243" s="7" t="s">
        <v>796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>
        <f>SUM(C241:FX241)</f>
        <v>0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35">
      <c r="A244" s="102" t="s">
        <v>797</v>
      </c>
      <c r="B244" s="103" t="s">
        <v>798</v>
      </c>
      <c r="C244" s="7">
        <f t="shared" ref="C244:BN244" si="314">IF((AND(C$208=C$236,C$72&lt;&gt;888888888.88))=TRUE(),C231,0)</f>
        <v>77568819.890000001</v>
      </c>
      <c r="D244" s="7">
        <f t="shared" si="314"/>
        <v>0</v>
      </c>
      <c r="E244" s="7">
        <f t="shared" si="314"/>
        <v>0</v>
      </c>
      <c r="F244" s="7">
        <f t="shared" si="314"/>
        <v>0</v>
      </c>
      <c r="G244" s="7">
        <f t="shared" si="314"/>
        <v>0</v>
      </c>
      <c r="H244" s="7">
        <f t="shared" si="314"/>
        <v>0</v>
      </c>
      <c r="I244" s="7">
        <f t="shared" si="314"/>
        <v>98653124.63000001</v>
      </c>
      <c r="J244" s="7">
        <f t="shared" si="314"/>
        <v>24004191.68</v>
      </c>
      <c r="K244" s="7">
        <f t="shared" si="314"/>
        <v>4100570.5999999996</v>
      </c>
      <c r="L244" s="7">
        <f t="shared" si="314"/>
        <v>0</v>
      </c>
      <c r="M244" s="7">
        <f t="shared" si="314"/>
        <v>0</v>
      </c>
      <c r="N244" s="7">
        <f t="shared" si="314"/>
        <v>0</v>
      </c>
      <c r="O244" s="7">
        <f t="shared" si="314"/>
        <v>144440967.18000001</v>
      </c>
      <c r="P244" s="7">
        <f t="shared" si="314"/>
        <v>0</v>
      </c>
      <c r="Q244" s="7">
        <f t="shared" si="314"/>
        <v>0</v>
      </c>
      <c r="R244" s="7">
        <f t="shared" si="314"/>
        <v>0</v>
      </c>
      <c r="S244" s="7">
        <f t="shared" si="314"/>
        <v>0</v>
      </c>
      <c r="T244" s="7">
        <f t="shared" si="314"/>
        <v>0</v>
      </c>
      <c r="U244" s="7">
        <f t="shared" si="314"/>
        <v>0</v>
      </c>
      <c r="V244" s="7">
        <f t="shared" si="314"/>
        <v>4092179.14</v>
      </c>
      <c r="W244" s="7">
        <f t="shared" si="314"/>
        <v>2589986.5700000003</v>
      </c>
      <c r="X244" s="7">
        <f t="shared" si="314"/>
        <v>1134890.77</v>
      </c>
      <c r="Y244" s="7">
        <f t="shared" si="314"/>
        <v>10587614.970000001</v>
      </c>
      <c r="Z244" s="7">
        <f t="shared" si="314"/>
        <v>0</v>
      </c>
      <c r="AA244" s="7">
        <f t="shared" si="314"/>
        <v>345020331.47999996</v>
      </c>
      <c r="AB244" s="7">
        <f t="shared" si="314"/>
        <v>308187039.10000002</v>
      </c>
      <c r="AC244" s="7">
        <f t="shared" si="314"/>
        <v>10718610.229999999</v>
      </c>
      <c r="AD244" s="7">
        <f t="shared" si="314"/>
        <v>15877514.340000002</v>
      </c>
      <c r="AE244" s="7">
        <f t="shared" si="314"/>
        <v>2093244.6800000002</v>
      </c>
      <c r="AF244" s="7">
        <f t="shared" si="314"/>
        <v>3266540.5199999996</v>
      </c>
      <c r="AG244" s="7">
        <f t="shared" si="314"/>
        <v>0</v>
      </c>
      <c r="AH244" s="7">
        <f t="shared" si="314"/>
        <v>0</v>
      </c>
      <c r="AI244" s="7">
        <f t="shared" si="314"/>
        <v>5009394.6899999995</v>
      </c>
      <c r="AJ244" s="7">
        <f t="shared" si="314"/>
        <v>0</v>
      </c>
      <c r="AK244" s="7">
        <f t="shared" si="314"/>
        <v>3352112.37</v>
      </c>
      <c r="AL244" s="7">
        <f t="shared" si="314"/>
        <v>0</v>
      </c>
      <c r="AM244" s="7">
        <f t="shared" si="314"/>
        <v>5103350.0600000005</v>
      </c>
      <c r="AN244" s="7">
        <f t="shared" si="314"/>
        <v>0</v>
      </c>
      <c r="AO244" s="7">
        <f t="shared" si="314"/>
        <v>0</v>
      </c>
      <c r="AP244" s="7">
        <f t="shared" si="314"/>
        <v>1000814963.1800001</v>
      </c>
      <c r="AQ244" s="7">
        <f t="shared" si="314"/>
        <v>4201981.5999999996</v>
      </c>
      <c r="AR244" s="7">
        <f t="shared" si="314"/>
        <v>0</v>
      </c>
      <c r="AS244" s="7">
        <f t="shared" si="314"/>
        <v>0</v>
      </c>
      <c r="AT244" s="7">
        <f t="shared" si="314"/>
        <v>0</v>
      </c>
      <c r="AU244" s="7">
        <f t="shared" si="314"/>
        <v>4397893.78</v>
      </c>
      <c r="AV244" s="7">
        <f t="shared" si="314"/>
        <v>4875750.2799999993</v>
      </c>
      <c r="AW244" s="7">
        <f t="shared" si="314"/>
        <v>0</v>
      </c>
      <c r="AX244" s="7">
        <f t="shared" si="314"/>
        <v>1753469.75</v>
      </c>
      <c r="AY244" s="7">
        <f t="shared" si="314"/>
        <v>0</v>
      </c>
      <c r="AZ244" s="7">
        <f t="shared" si="314"/>
        <v>0</v>
      </c>
      <c r="BA244" s="7">
        <f t="shared" si="314"/>
        <v>0</v>
      </c>
      <c r="BB244" s="7">
        <f t="shared" si="314"/>
        <v>0</v>
      </c>
      <c r="BC244" s="7">
        <f t="shared" si="314"/>
        <v>0</v>
      </c>
      <c r="BD244" s="7">
        <f t="shared" si="314"/>
        <v>0</v>
      </c>
      <c r="BE244" s="7">
        <f t="shared" si="314"/>
        <v>0</v>
      </c>
      <c r="BF244" s="7">
        <f t="shared" si="314"/>
        <v>0</v>
      </c>
      <c r="BG244" s="7">
        <f t="shared" si="314"/>
        <v>0</v>
      </c>
      <c r="BH244" s="7">
        <f t="shared" si="314"/>
        <v>0</v>
      </c>
      <c r="BI244" s="7">
        <f t="shared" si="314"/>
        <v>4426529.1499999994</v>
      </c>
      <c r="BJ244" s="7">
        <f t="shared" si="314"/>
        <v>0</v>
      </c>
      <c r="BK244" s="7">
        <f t="shared" si="314"/>
        <v>0</v>
      </c>
      <c r="BL244" s="7">
        <f t="shared" si="314"/>
        <v>0</v>
      </c>
      <c r="BM244" s="7">
        <f t="shared" si="314"/>
        <v>0</v>
      </c>
      <c r="BN244" s="7">
        <f t="shared" si="314"/>
        <v>0</v>
      </c>
      <c r="BO244" s="7">
        <f t="shared" ref="BO244:DZ244" si="315">IF((AND(BO$208=BO$236,BO$72&lt;&gt;888888888.88))=TRUE(),BO231,0)</f>
        <v>0</v>
      </c>
      <c r="BP244" s="7">
        <f t="shared" si="315"/>
        <v>3233490.1300000004</v>
      </c>
      <c r="BQ244" s="7">
        <f t="shared" si="315"/>
        <v>0</v>
      </c>
      <c r="BR244" s="7">
        <f t="shared" si="315"/>
        <v>49805463.840000004</v>
      </c>
      <c r="BS244" s="7">
        <f t="shared" si="315"/>
        <v>0</v>
      </c>
      <c r="BT244" s="7">
        <f t="shared" si="315"/>
        <v>5550570.7999999989</v>
      </c>
      <c r="BU244" s="7">
        <f t="shared" si="315"/>
        <v>5730623.7400000002</v>
      </c>
      <c r="BV244" s="7">
        <f t="shared" si="315"/>
        <v>0</v>
      </c>
      <c r="BW244" s="7">
        <f t="shared" si="315"/>
        <v>22788620.43</v>
      </c>
      <c r="BX244" s="7">
        <f t="shared" si="315"/>
        <v>0</v>
      </c>
      <c r="BY244" s="7">
        <f t="shared" si="315"/>
        <v>6003661.8599999994</v>
      </c>
      <c r="BZ244" s="7">
        <f t="shared" si="315"/>
        <v>0</v>
      </c>
      <c r="CA244" s="7">
        <f t="shared" si="315"/>
        <v>2983300.4999999995</v>
      </c>
      <c r="CB244" s="7">
        <f t="shared" si="315"/>
        <v>0</v>
      </c>
      <c r="CC244" s="7">
        <f t="shared" si="315"/>
        <v>0</v>
      </c>
      <c r="CD244" s="7">
        <f t="shared" si="315"/>
        <v>2708770.2800000003</v>
      </c>
      <c r="CE244" s="7">
        <f t="shared" si="315"/>
        <v>0</v>
      </c>
      <c r="CF244" s="7">
        <f t="shared" si="315"/>
        <v>2340439.9000000004</v>
      </c>
      <c r="CG244" s="7">
        <f t="shared" si="315"/>
        <v>0</v>
      </c>
      <c r="CH244" s="7">
        <f t="shared" si="315"/>
        <v>0</v>
      </c>
      <c r="CI244" s="7">
        <f t="shared" si="315"/>
        <v>0</v>
      </c>
      <c r="CJ244" s="7">
        <f t="shared" si="315"/>
        <v>11088873.709999999</v>
      </c>
      <c r="CK244" s="7">
        <f t="shared" si="315"/>
        <v>0</v>
      </c>
      <c r="CL244" s="7">
        <f t="shared" si="315"/>
        <v>0</v>
      </c>
      <c r="CM244" s="7">
        <f t="shared" si="315"/>
        <v>0</v>
      </c>
      <c r="CN244" s="7">
        <f t="shared" si="315"/>
        <v>0</v>
      </c>
      <c r="CO244" s="7">
        <f t="shared" si="315"/>
        <v>0</v>
      </c>
      <c r="CP244" s="7">
        <f t="shared" si="315"/>
        <v>0</v>
      </c>
      <c r="CQ244" s="7">
        <f t="shared" si="315"/>
        <v>0</v>
      </c>
      <c r="CR244" s="7">
        <f t="shared" si="315"/>
        <v>0</v>
      </c>
      <c r="CS244" s="7">
        <f t="shared" si="315"/>
        <v>4407551.8099999996</v>
      </c>
      <c r="CT244" s="7">
        <f t="shared" si="315"/>
        <v>0</v>
      </c>
      <c r="CU244" s="7">
        <f t="shared" si="315"/>
        <v>0</v>
      </c>
      <c r="CV244" s="7">
        <f t="shared" si="315"/>
        <v>1050499.77</v>
      </c>
      <c r="CW244" s="7">
        <f t="shared" si="315"/>
        <v>3681127.6</v>
      </c>
      <c r="CX244" s="7">
        <f t="shared" si="315"/>
        <v>0</v>
      </c>
      <c r="CY244" s="7">
        <f t="shared" si="315"/>
        <v>0</v>
      </c>
      <c r="CZ244" s="7">
        <f t="shared" si="315"/>
        <v>0</v>
      </c>
      <c r="DA244" s="7">
        <f t="shared" si="315"/>
        <v>3526800.15</v>
      </c>
      <c r="DB244" s="7">
        <f t="shared" si="315"/>
        <v>0</v>
      </c>
      <c r="DC244" s="7">
        <f t="shared" si="315"/>
        <v>0</v>
      </c>
      <c r="DD244" s="7">
        <f t="shared" si="315"/>
        <v>0</v>
      </c>
      <c r="DE244" s="7">
        <f t="shared" si="315"/>
        <v>4419514.4300000006</v>
      </c>
      <c r="DF244" s="7">
        <f t="shared" si="315"/>
        <v>0</v>
      </c>
      <c r="DG244" s="7">
        <f t="shared" si="315"/>
        <v>0</v>
      </c>
      <c r="DH244" s="7">
        <f t="shared" si="315"/>
        <v>0</v>
      </c>
      <c r="DI244" s="7">
        <f t="shared" si="315"/>
        <v>0</v>
      </c>
      <c r="DJ244" s="7">
        <f t="shared" si="315"/>
        <v>7770321.5800000001</v>
      </c>
      <c r="DK244" s="7">
        <f t="shared" si="315"/>
        <v>0</v>
      </c>
      <c r="DL244" s="7">
        <f t="shared" si="315"/>
        <v>0</v>
      </c>
      <c r="DM244" s="7">
        <f t="shared" si="315"/>
        <v>0</v>
      </c>
      <c r="DN244" s="7">
        <f t="shared" si="315"/>
        <v>0</v>
      </c>
      <c r="DO244" s="7">
        <f t="shared" si="315"/>
        <v>0</v>
      </c>
      <c r="DP244" s="7">
        <f t="shared" si="315"/>
        <v>0</v>
      </c>
      <c r="DQ244" s="7">
        <f t="shared" si="315"/>
        <v>0</v>
      </c>
      <c r="DR244" s="7">
        <f t="shared" si="315"/>
        <v>0</v>
      </c>
      <c r="DS244" s="7">
        <f t="shared" si="315"/>
        <v>0</v>
      </c>
      <c r="DT244" s="7">
        <f t="shared" si="315"/>
        <v>3529687.9499999997</v>
      </c>
      <c r="DU244" s="7">
        <f t="shared" si="315"/>
        <v>5021243.6500000004</v>
      </c>
      <c r="DV244" s="7">
        <f t="shared" si="315"/>
        <v>0</v>
      </c>
      <c r="DW244" s="7">
        <f t="shared" si="315"/>
        <v>4565518.6399999997</v>
      </c>
      <c r="DX244" s="7">
        <f t="shared" si="315"/>
        <v>3608572.8899999997</v>
      </c>
      <c r="DY244" s="7">
        <f t="shared" si="315"/>
        <v>4915786.8100000005</v>
      </c>
      <c r="DZ244" s="7">
        <f t="shared" si="315"/>
        <v>0</v>
      </c>
      <c r="EA244" s="7">
        <f t="shared" ref="EA244:FX244" si="316">IF((AND(EA$208=EA$236,EA$72&lt;&gt;888888888.88))=TRUE(),EA231,0)</f>
        <v>6790715.9199999999</v>
      </c>
      <c r="EB244" s="7">
        <f t="shared" si="316"/>
        <v>0</v>
      </c>
      <c r="EC244" s="7">
        <f t="shared" si="316"/>
        <v>4171375.35</v>
      </c>
      <c r="ED244" s="7">
        <f t="shared" si="316"/>
        <v>22952848.840000004</v>
      </c>
      <c r="EE244" s="7">
        <f t="shared" si="316"/>
        <v>0</v>
      </c>
      <c r="EF244" s="7">
        <f t="shared" si="316"/>
        <v>0</v>
      </c>
      <c r="EG244" s="7">
        <f t="shared" si="316"/>
        <v>0</v>
      </c>
      <c r="EH244" s="7">
        <f t="shared" si="316"/>
        <v>0</v>
      </c>
      <c r="EI244" s="7">
        <f t="shared" si="316"/>
        <v>0</v>
      </c>
      <c r="EJ244" s="7">
        <f t="shared" si="316"/>
        <v>0</v>
      </c>
      <c r="EK244" s="7">
        <f t="shared" si="316"/>
        <v>0</v>
      </c>
      <c r="EL244" s="7">
        <f t="shared" si="316"/>
        <v>0</v>
      </c>
      <c r="EM244" s="7">
        <f t="shared" si="316"/>
        <v>0</v>
      </c>
      <c r="EN244" s="7">
        <f t="shared" si="316"/>
        <v>11399325.469999999</v>
      </c>
      <c r="EO244" s="7">
        <f t="shared" si="316"/>
        <v>4560889.66</v>
      </c>
      <c r="EP244" s="7">
        <f t="shared" si="316"/>
        <v>5804486.8300000001</v>
      </c>
      <c r="EQ244" s="7">
        <f t="shared" si="316"/>
        <v>0</v>
      </c>
      <c r="ER244" s="7">
        <f t="shared" si="316"/>
        <v>4859889.57</v>
      </c>
      <c r="ES244" s="7">
        <f t="shared" si="316"/>
        <v>3189201.55</v>
      </c>
      <c r="ET244" s="7">
        <f t="shared" si="316"/>
        <v>4104210.01</v>
      </c>
      <c r="EU244" s="7">
        <f t="shared" si="316"/>
        <v>0</v>
      </c>
      <c r="EV244" s="7">
        <f t="shared" si="316"/>
        <v>0</v>
      </c>
      <c r="EW244" s="7">
        <f t="shared" si="316"/>
        <v>12947676.77</v>
      </c>
      <c r="EX244" s="7">
        <f t="shared" si="316"/>
        <v>3549872.04</v>
      </c>
      <c r="EY244" s="7">
        <f t="shared" si="316"/>
        <v>0</v>
      </c>
      <c r="EZ244" s="7">
        <f t="shared" si="316"/>
        <v>0</v>
      </c>
      <c r="FA244" s="7">
        <f t="shared" si="316"/>
        <v>0</v>
      </c>
      <c r="FB244" s="7">
        <f t="shared" si="316"/>
        <v>4624817.53</v>
      </c>
      <c r="FC244" s="7">
        <f t="shared" si="316"/>
        <v>0</v>
      </c>
      <c r="FD244" s="7">
        <f t="shared" si="316"/>
        <v>0</v>
      </c>
      <c r="FE244" s="7">
        <f t="shared" si="316"/>
        <v>1891377.3100000003</v>
      </c>
      <c r="FF244" s="7">
        <f t="shared" si="316"/>
        <v>3589779.8600000003</v>
      </c>
      <c r="FG244" s="7">
        <f t="shared" si="316"/>
        <v>0</v>
      </c>
      <c r="FH244" s="7">
        <f t="shared" si="316"/>
        <v>0</v>
      </c>
      <c r="FI244" s="7">
        <f t="shared" si="316"/>
        <v>0</v>
      </c>
      <c r="FJ244" s="7">
        <f t="shared" si="316"/>
        <v>0</v>
      </c>
      <c r="FK244" s="7">
        <f t="shared" si="316"/>
        <v>0</v>
      </c>
      <c r="FL244" s="7">
        <f t="shared" si="316"/>
        <v>0</v>
      </c>
      <c r="FM244" s="7">
        <f t="shared" si="316"/>
        <v>0</v>
      </c>
      <c r="FN244" s="7">
        <f t="shared" si="316"/>
        <v>0</v>
      </c>
      <c r="FO244" s="7">
        <f t="shared" si="316"/>
        <v>0</v>
      </c>
      <c r="FP244" s="7">
        <f t="shared" si="316"/>
        <v>0</v>
      </c>
      <c r="FQ244" s="7">
        <f t="shared" si="316"/>
        <v>0</v>
      </c>
      <c r="FR244" s="7">
        <f t="shared" si="316"/>
        <v>0</v>
      </c>
      <c r="FS244" s="7">
        <f t="shared" si="316"/>
        <v>3320473.41</v>
      </c>
      <c r="FT244" s="7">
        <f t="shared" si="316"/>
        <v>0</v>
      </c>
      <c r="FU244" s="7">
        <f t="shared" si="316"/>
        <v>0</v>
      </c>
      <c r="FV244" s="7">
        <f t="shared" si="316"/>
        <v>8629845.290000001</v>
      </c>
      <c r="FW244" s="7">
        <f t="shared" si="316"/>
        <v>3193661.88</v>
      </c>
      <c r="FX244" s="7">
        <f t="shared" si="316"/>
        <v>0</v>
      </c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35">
      <c r="A245" s="103"/>
      <c r="B245" s="103" t="s">
        <v>799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35">
      <c r="A246" s="6" t="s">
        <v>800</v>
      </c>
      <c r="B246" s="7" t="s">
        <v>801</v>
      </c>
      <c r="C246" s="7">
        <f t="shared" ref="C246:BN246" si="317">IF(C208=C236,C208,0)</f>
        <v>76400073.810000002</v>
      </c>
      <c r="D246" s="7">
        <f t="shared" si="317"/>
        <v>0</v>
      </c>
      <c r="E246" s="7">
        <f t="shared" si="317"/>
        <v>0</v>
      </c>
      <c r="F246" s="7">
        <f t="shared" si="317"/>
        <v>0</v>
      </c>
      <c r="G246" s="7">
        <f t="shared" si="317"/>
        <v>0</v>
      </c>
      <c r="H246" s="7">
        <f t="shared" si="317"/>
        <v>0</v>
      </c>
      <c r="I246" s="7">
        <f t="shared" si="317"/>
        <v>98483220.700000003</v>
      </c>
      <c r="J246" s="7">
        <f t="shared" si="317"/>
        <v>23610103.77</v>
      </c>
      <c r="K246" s="7">
        <f t="shared" si="317"/>
        <v>4060388.28</v>
      </c>
      <c r="L246" s="7">
        <f t="shared" si="317"/>
        <v>0</v>
      </c>
      <c r="M246" s="7">
        <f t="shared" si="317"/>
        <v>0</v>
      </c>
      <c r="N246" s="7">
        <f t="shared" si="317"/>
        <v>0</v>
      </c>
      <c r="O246" s="7">
        <f t="shared" si="317"/>
        <v>144279233.44</v>
      </c>
      <c r="P246" s="7">
        <f t="shared" si="317"/>
        <v>0</v>
      </c>
      <c r="Q246" s="7">
        <f t="shared" si="317"/>
        <v>0</v>
      </c>
      <c r="R246" s="7">
        <f t="shared" si="317"/>
        <v>0</v>
      </c>
      <c r="S246" s="7">
        <f t="shared" si="317"/>
        <v>0</v>
      </c>
      <c r="T246" s="7">
        <f t="shared" si="317"/>
        <v>0</v>
      </c>
      <c r="U246" s="7">
        <f t="shared" si="317"/>
        <v>0</v>
      </c>
      <c r="V246" s="7">
        <f t="shared" si="317"/>
        <v>4041234.87</v>
      </c>
      <c r="W246" s="7">
        <f t="shared" si="317"/>
        <v>2373632.9700000002</v>
      </c>
      <c r="X246" s="7">
        <f t="shared" si="317"/>
        <v>1114970.26</v>
      </c>
      <c r="Y246" s="7">
        <f t="shared" si="317"/>
        <v>10554610.439999999</v>
      </c>
      <c r="Z246" s="7">
        <f t="shared" si="317"/>
        <v>0</v>
      </c>
      <c r="AA246" s="7">
        <f t="shared" si="317"/>
        <v>343737064.95999998</v>
      </c>
      <c r="AB246" s="7">
        <f t="shared" si="317"/>
        <v>307939344.08999997</v>
      </c>
      <c r="AC246" s="7">
        <f t="shared" si="317"/>
        <v>10699391.779999999</v>
      </c>
      <c r="AD246" s="7">
        <f t="shared" si="317"/>
        <v>15840719.939999999</v>
      </c>
      <c r="AE246" s="7">
        <f t="shared" si="317"/>
        <v>2061119.99</v>
      </c>
      <c r="AF246" s="7">
        <f t="shared" si="317"/>
        <v>3247177.5</v>
      </c>
      <c r="AG246" s="7">
        <f t="shared" si="317"/>
        <v>0</v>
      </c>
      <c r="AH246" s="7">
        <f t="shared" si="317"/>
        <v>0</v>
      </c>
      <c r="AI246" s="7">
        <f t="shared" si="317"/>
        <v>5008125.68</v>
      </c>
      <c r="AJ246" s="7">
        <f t="shared" si="317"/>
        <v>0</v>
      </c>
      <c r="AK246" s="7">
        <f t="shared" si="317"/>
        <v>3317724.06</v>
      </c>
      <c r="AL246" s="7">
        <f t="shared" si="317"/>
        <v>0</v>
      </c>
      <c r="AM246" s="7">
        <f t="shared" si="317"/>
        <v>5022251.6500000004</v>
      </c>
      <c r="AN246" s="7">
        <f t="shared" si="317"/>
        <v>0</v>
      </c>
      <c r="AO246" s="7">
        <f t="shared" si="317"/>
        <v>0</v>
      </c>
      <c r="AP246" s="7">
        <f t="shared" si="317"/>
        <v>999355203.38</v>
      </c>
      <c r="AQ246" s="7">
        <f t="shared" si="317"/>
        <v>4197772.25</v>
      </c>
      <c r="AR246" s="7">
        <f t="shared" si="317"/>
        <v>0</v>
      </c>
      <c r="AS246" s="7">
        <f t="shared" si="317"/>
        <v>0</v>
      </c>
      <c r="AT246" s="7">
        <f t="shared" si="317"/>
        <v>0</v>
      </c>
      <c r="AU246" s="7">
        <f t="shared" si="317"/>
        <v>4354451.4000000004</v>
      </c>
      <c r="AV246" s="7">
        <f t="shared" si="317"/>
        <v>4839294.63</v>
      </c>
      <c r="AW246" s="7">
        <f t="shared" si="317"/>
        <v>0</v>
      </c>
      <c r="AX246" s="7">
        <f t="shared" si="317"/>
        <v>1748436.21</v>
      </c>
      <c r="AY246" s="7">
        <f t="shared" si="317"/>
        <v>0</v>
      </c>
      <c r="AZ246" s="7">
        <f t="shared" si="317"/>
        <v>0</v>
      </c>
      <c r="BA246" s="7">
        <f t="shared" si="317"/>
        <v>0</v>
      </c>
      <c r="BB246" s="7">
        <f t="shared" si="317"/>
        <v>0</v>
      </c>
      <c r="BC246" s="7">
        <f t="shared" si="317"/>
        <v>0</v>
      </c>
      <c r="BD246" s="7">
        <f t="shared" si="317"/>
        <v>0</v>
      </c>
      <c r="BE246" s="7">
        <f t="shared" si="317"/>
        <v>0</v>
      </c>
      <c r="BF246" s="7">
        <f t="shared" si="317"/>
        <v>0</v>
      </c>
      <c r="BG246" s="7">
        <f t="shared" si="317"/>
        <v>0</v>
      </c>
      <c r="BH246" s="7">
        <f t="shared" si="317"/>
        <v>0</v>
      </c>
      <c r="BI246" s="7">
        <f t="shared" si="317"/>
        <v>4388882.32</v>
      </c>
      <c r="BJ246" s="7">
        <f t="shared" si="317"/>
        <v>0</v>
      </c>
      <c r="BK246" s="7">
        <f t="shared" si="317"/>
        <v>0</v>
      </c>
      <c r="BL246" s="7">
        <f t="shared" si="317"/>
        <v>0</v>
      </c>
      <c r="BM246" s="7">
        <f t="shared" si="317"/>
        <v>0</v>
      </c>
      <c r="BN246" s="7">
        <f t="shared" si="317"/>
        <v>0</v>
      </c>
      <c r="BO246" s="7">
        <f t="shared" ref="BO246:DZ246" si="318">IF(BO208=BO236,BO208,0)</f>
        <v>0</v>
      </c>
      <c r="BP246" s="7">
        <f t="shared" si="318"/>
        <v>3223424.34</v>
      </c>
      <c r="BQ246" s="7">
        <f t="shared" si="318"/>
        <v>0</v>
      </c>
      <c r="BR246" s="7">
        <f t="shared" si="318"/>
        <v>49025825.380000003</v>
      </c>
      <c r="BS246" s="7">
        <f t="shared" si="318"/>
        <v>0</v>
      </c>
      <c r="BT246" s="7">
        <f t="shared" si="318"/>
        <v>5442358.9100000001</v>
      </c>
      <c r="BU246" s="7">
        <f t="shared" si="318"/>
        <v>5650698.3399999999</v>
      </c>
      <c r="BV246" s="7">
        <f t="shared" si="318"/>
        <v>0</v>
      </c>
      <c r="BW246" s="7">
        <f t="shared" si="318"/>
        <v>22769477.91</v>
      </c>
      <c r="BX246" s="7">
        <f t="shared" si="318"/>
        <v>0</v>
      </c>
      <c r="BY246" s="7">
        <f t="shared" si="318"/>
        <v>5603844.8200000003</v>
      </c>
      <c r="BZ246" s="7">
        <f t="shared" si="318"/>
        <v>0</v>
      </c>
      <c r="CA246" s="7">
        <f t="shared" si="318"/>
        <v>2975752.87</v>
      </c>
      <c r="CB246" s="7">
        <f t="shared" si="318"/>
        <v>0</v>
      </c>
      <c r="CC246" s="7">
        <f t="shared" si="318"/>
        <v>0</v>
      </c>
      <c r="CD246" s="7">
        <f t="shared" si="318"/>
        <v>2446048.4700000002</v>
      </c>
      <c r="CE246" s="7">
        <f t="shared" si="318"/>
        <v>0</v>
      </c>
      <c r="CF246" s="7">
        <f t="shared" si="318"/>
        <v>2329543.2000000002</v>
      </c>
      <c r="CG246" s="7">
        <f t="shared" si="318"/>
        <v>0</v>
      </c>
      <c r="CH246" s="7">
        <f t="shared" si="318"/>
        <v>0</v>
      </c>
      <c r="CI246" s="7">
        <f t="shared" si="318"/>
        <v>0</v>
      </c>
      <c r="CJ246" s="7">
        <f t="shared" si="318"/>
        <v>10914818.060000001</v>
      </c>
      <c r="CK246" s="7">
        <f t="shared" si="318"/>
        <v>0</v>
      </c>
      <c r="CL246" s="7">
        <f t="shared" si="318"/>
        <v>0</v>
      </c>
      <c r="CM246" s="7">
        <f t="shared" si="318"/>
        <v>0</v>
      </c>
      <c r="CN246" s="7">
        <f t="shared" si="318"/>
        <v>0</v>
      </c>
      <c r="CO246" s="7">
        <f t="shared" si="318"/>
        <v>0</v>
      </c>
      <c r="CP246" s="7">
        <f t="shared" si="318"/>
        <v>0</v>
      </c>
      <c r="CQ246" s="7">
        <f t="shared" si="318"/>
        <v>0</v>
      </c>
      <c r="CR246" s="7">
        <f t="shared" si="318"/>
        <v>0</v>
      </c>
      <c r="CS246" s="7">
        <f t="shared" si="318"/>
        <v>4355231.42</v>
      </c>
      <c r="CT246" s="7">
        <f t="shared" si="318"/>
        <v>0</v>
      </c>
      <c r="CU246" s="7">
        <f t="shared" si="318"/>
        <v>0</v>
      </c>
      <c r="CV246" s="7">
        <f t="shared" si="318"/>
        <v>1047781.03</v>
      </c>
      <c r="CW246" s="7">
        <f t="shared" si="318"/>
        <v>3666104.68</v>
      </c>
      <c r="CX246" s="7">
        <f t="shared" si="318"/>
        <v>0</v>
      </c>
      <c r="CY246" s="7">
        <f t="shared" si="318"/>
        <v>0</v>
      </c>
      <c r="CZ246" s="7">
        <f t="shared" si="318"/>
        <v>0</v>
      </c>
      <c r="DA246" s="7">
        <f t="shared" si="318"/>
        <v>3524811.58</v>
      </c>
      <c r="DB246" s="7">
        <f t="shared" si="318"/>
        <v>0</v>
      </c>
      <c r="DC246" s="7">
        <f t="shared" si="318"/>
        <v>0</v>
      </c>
      <c r="DD246" s="7">
        <f t="shared" si="318"/>
        <v>0</v>
      </c>
      <c r="DE246" s="7">
        <f t="shared" si="318"/>
        <v>4366676.09</v>
      </c>
      <c r="DF246" s="7">
        <f t="shared" si="318"/>
        <v>0</v>
      </c>
      <c r="DG246" s="7">
        <f t="shared" si="318"/>
        <v>0</v>
      </c>
      <c r="DH246" s="7">
        <f t="shared" si="318"/>
        <v>0</v>
      </c>
      <c r="DI246" s="7">
        <f t="shared" si="318"/>
        <v>0</v>
      </c>
      <c r="DJ246" s="7">
        <f t="shared" si="318"/>
        <v>7720106.7300000004</v>
      </c>
      <c r="DK246" s="7">
        <f t="shared" si="318"/>
        <v>0</v>
      </c>
      <c r="DL246" s="7">
        <f t="shared" si="318"/>
        <v>0</v>
      </c>
      <c r="DM246" s="7">
        <f t="shared" si="318"/>
        <v>0</v>
      </c>
      <c r="DN246" s="7">
        <f t="shared" si="318"/>
        <v>0</v>
      </c>
      <c r="DO246" s="7">
        <f t="shared" si="318"/>
        <v>0</v>
      </c>
      <c r="DP246" s="7">
        <f t="shared" si="318"/>
        <v>0</v>
      </c>
      <c r="DQ246" s="7">
        <f t="shared" si="318"/>
        <v>0</v>
      </c>
      <c r="DR246" s="7">
        <f t="shared" si="318"/>
        <v>0</v>
      </c>
      <c r="DS246" s="7">
        <f t="shared" si="318"/>
        <v>0</v>
      </c>
      <c r="DT246" s="7">
        <f t="shared" si="318"/>
        <v>3527002.39</v>
      </c>
      <c r="DU246" s="7">
        <f t="shared" si="318"/>
        <v>5017975.8099999996</v>
      </c>
      <c r="DV246" s="7">
        <f t="shared" si="318"/>
        <v>0</v>
      </c>
      <c r="DW246" s="7">
        <f t="shared" si="318"/>
        <v>4552045.01</v>
      </c>
      <c r="DX246" s="7">
        <f t="shared" si="318"/>
        <v>3603499.87</v>
      </c>
      <c r="DY246" s="7">
        <f t="shared" si="318"/>
        <v>4881660.79</v>
      </c>
      <c r="DZ246" s="7">
        <f t="shared" si="318"/>
        <v>0</v>
      </c>
      <c r="EA246" s="7">
        <f t="shared" ref="EA246:FX246" si="319">IF(EA208=EA236,EA208,0)</f>
        <v>6765420.9100000001</v>
      </c>
      <c r="EB246" s="7">
        <f t="shared" si="319"/>
        <v>0</v>
      </c>
      <c r="EC246" s="7">
        <f t="shared" si="319"/>
        <v>4144272.43</v>
      </c>
      <c r="ED246" s="7">
        <f t="shared" si="319"/>
        <v>22929219.100000001</v>
      </c>
      <c r="EE246" s="7">
        <f t="shared" si="319"/>
        <v>0</v>
      </c>
      <c r="EF246" s="7">
        <f t="shared" si="319"/>
        <v>0</v>
      </c>
      <c r="EG246" s="7">
        <f t="shared" si="319"/>
        <v>0</v>
      </c>
      <c r="EH246" s="7">
        <f t="shared" si="319"/>
        <v>0</v>
      </c>
      <c r="EI246" s="7">
        <f t="shared" si="319"/>
        <v>0</v>
      </c>
      <c r="EJ246" s="7">
        <f t="shared" si="319"/>
        <v>0</v>
      </c>
      <c r="EK246" s="7">
        <f t="shared" si="319"/>
        <v>0</v>
      </c>
      <c r="EL246" s="7">
        <f t="shared" si="319"/>
        <v>0</v>
      </c>
      <c r="EM246" s="7">
        <f t="shared" si="319"/>
        <v>0</v>
      </c>
      <c r="EN246" s="7">
        <f t="shared" si="319"/>
        <v>11303568.58</v>
      </c>
      <c r="EO246" s="7">
        <f t="shared" si="319"/>
        <v>4509426.45</v>
      </c>
      <c r="EP246" s="7">
        <f t="shared" si="319"/>
        <v>5792790.5899999999</v>
      </c>
      <c r="EQ246" s="7">
        <f t="shared" si="319"/>
        <v>0</v>
      </c>
      <c r="ER246" s="7">
        <f t="shared" si="319"/>
        <v>4853661.1900000004</v>
      </c>
      <c r="ES246" s="7">
        <f t="shared" si="319"/>
        <v>3145483.25</v>
      </c>
      <c r="ET246" s="7">
        <f t="shared" si="319"/>
        <v>3987510.75</v>
      </c>
      <c r="EU246" s="7">
        <f t="shared" si="319"/>
        <v>0</v>
      </c>
      <c r="EV246" s="7">
        <f t="shared" si="319"/>
        <v>0</v>
      </c>
      <c r="EW246" s="7">
        <f t="shared" si="319"/>
        <v>12859402.65</v>
      </c>
      <c r="EX246" s="7">
        <f t="shared" si="319"/>
        <v>3535516.71</v>
      </c>
      <c r="EY246" s="7">
        <f t="shared" si="319"/>
        <v>0</v>
      </c>
      <c r="EZ246" s="7">
        <f t="shared" si="319"/>
        <v>0</v>
      </c>
      <c r="FA246" s="7">
        <f t="shared" si="319"/>
        <v>0</v>
      </c>
      <c r="FB246" s="7">
        <f t="shared" si="319"/>
        <v>4514586.1100000003</v>
      </c>
      <c r="FC246" s="7">
        <f t="shared" si="319"/>
        <v>0</v>
      </c>
      <c r="FD246" s="7">
        <f t="shared" si="319"/>
        <v>0</v>
      </c>
      <c r="FE246" s="7">
        <f t="shared" si="319"/>
        <v>1874152.53</v>
      </c>
      <c r="FF246" s="7">
        <f t="shared" si="319"/>
        <v>3554876.24</v>
      </c>
      <c r="FG246" s="7">
        <f t="shared" si="319"/>
        <v>0</v>
      </c>
      <c r="FH246" s="7">
        <f t="shared" si="319"/>
        <v>0</v>
      </c>
      <c r="FI246" s="7">
        <f t="shared" si="319"/>
        <v>0</v>
      </c>
      <c r="FJ246" s="7">
        <f t="shared" si="319"/>
        <v>0</v>
      </c>
      <c r="FK246" s="7">
        <f t="shared" si="319"/>
        <v>0</v>
      </c>
      <c r="FL246" s="7">
        <f t="shared" si="319"/>
        <v>0</v>
      </c>
      <c r="FM246" s="7">
        <f t="shared" si="319"/>
        <v>0</v>
      </c>
      <c r="FN246" s="7">
        <f t="shared" si="319"/>
        <v>0</v>
      </c>
      <c r="FO246" s="7">
        <f t="shared" si="319"/>
        <v>0</v>
      </c>
      <c r="FP246" s="7">
        <f t="shared" si="319"/>
        <v>0</v>
      </c>
      <c r="FQ246" s="7">
        <f t="shared" si="319"/>
        <v>0</v>
      </c>
      <c r="FR246" s="7">
        <f t="shared" si="319"/>
        <v>0</v>
      </c>
      <c r="FS246" s="7">
        <f t="shared" si="319"/>
        <v>3259898.82</v>
      </c>
      <c r="FT246" s="7">
        <f t="shared" si="319"/>
        <v>0</v>
      </c>
      <c r="FU246" s="7">
        <f t="shared" si="319"/>
        <v>0</v>
      </c>
      <c r="FV246" s="7">
        <f t="shared" si="319"/>
        <v>8592326.7200000007</v>
      </c>
      <c r="FW246" s="7">
        <f t="shared" si="319"/>
        <v>3168643.68</v>
      </c>
      <c r="FX246" s="7">
        <f t="shared" si="319"/>
        <v>0</v>
      </c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35">
      <c r="A247" s="6" t="s">
        <v>802</v>
      </c>
      <c r="B247" s="7" t="s">
        <v>803</v>
      </c>
      <c r="C247" s="7">
        <f t="shared" ref="C247:BN247" si="320">IF(C208=C236,C67,0)</f>
        <v>999999999</v>
      </c>
      <c r="D247" s="7">
        <f t="shared" si="320"/>
        <v>0</v>
      </c>
      <c r="E247" s="7">
        <f t="shared" si="320"/>
        <v>0</v>
      </c>
      <c r="F247" s="7">
        <f t="shared" si="320"/>
        <v>0</v>
      </c>
      <c r="G247" s="7">
        <f t="shared" si="320"/>
        <v>0</v>
      </c>
      <c r="H247" s="7">
        <f t="shared" si="320"/>
        <v>0</v>
      </c>
      <c r="I247" s="7">
        <f t="shared" si="320"/>
        <v>999999999</v>
      </c>
      <c r="J247" s="7">
        <f t="shared" si="320"/>
        <v>999999999</v>
      </c>
      <c r="K247" s="7">
        <f t="shared" si="320"/>
        <v>999999999</v>
      </c>
      <c r="L247" s="7">
        <f t="shared" si="320"/>
        <v>0</v>
      </c>
      <c r="M247" s="7">
        <f t="shared" si="320"/>
        <v>0</v>
      </c>
      <c r="N247" s="7">
        <f t="shared" si="320"/>
        <v>0</v>
      </c>
      <c r="O247" s="7">
        <f t="shared" si="320"/>
        <v>999999999</v>
      </c>
      <c r="P247" s="7">
        <f t="shared" si="320"/>
        <v>0</v>
      </c>
      <c r="Q247" s="7">
        <f t="shared" si="320"/>
        <v>0</v>
      </c>
      <c r="R247" s="7">
        <f t="shared" si="320"/>
        <v>0</v>
      </c>
      <c r="S247" s="7">
        <f t="shared" si="320"/>
        <v>0</v>
      </c>
      <c r="T247" s="7">
        <f t="shared" si="320"/>
        <v>0</v>
      </c>
      <c r="U247" s="7">
        <f t="shared" si="320"/>
        <v>0</v>
      </c>
      <c r="V247" s="7">
        <f t="shared" si="320"/>
        <v>999999999</v>
      </c>
      <c r="W247" s="7">
        <f t="shared" si="320"/>
        <v>999999999</v>
      </c>
      <c r="X247" s="7">
        <f t="shared" si="320"/>
        <v>999999999</v>
      </c>
      <c r="Y247" s="7">
        <f t="shared" si="320"/>
        <v>999999999</v>
      </c>
      <c r="Z247" s="7">
        <f t="shared" si="320"/>
        <v>0</v>
      </c>
      <c r="AA247" s="7">
        <f t="shared" si="320"/>
        <v>999999999</v>
      </c>
      <c r="AB247" s="7">
        <f t="shared" si="320"/>
        <v>999999999</v>
      </c>
      <c r="AC247" s="7">
        <f t="shared" si="320"/>
        <v>999999999</v>
      </c>
      <c r="AD247" s="7">
        <f t="shared" si="320"/>
        <v>999999999</v>
      </c>
      <c r="AE247" s="7">
        <f t="shared" si="320"/>
        <v>999999999</v>
      </c>
      <c r="AF247" s="7">
        <f t="shared" si="320"/>
        <v>999999999</v>
      </c>
      <c r="AG247" s="7">
        <f t="shared" si="320"/>
        <v>0</v>
      </c>
      <c r="AH247" s="7">
        <f t="shared" si="320"/>
        <v>0</v>
      </c>
      <c r="AI247" s="7">
        <f t="shared" si="320"/>
        <v>999999999</v>
      </c>
      <c r="AJ247" s="7">
        <f t="shared" si="320"/>
        <v>0</v>
      </c>
      <c r="AK247" s="7">
        <f t="shared" si="320"/>
        <v>999999999</v>
      </c>
      <c r="AL247" s="7">
        <f t="shared" si="320"/>
        <v>0</v>
      </c>
      <c r="AM247" s="7">
        <f t="shared" si="320"/>
        <v>999999999</v>
      </c>
      <c r="AN247" s="7">
        <f t="shared" si="320"/>
        <v>0</v>
      </c>
      <c r="AO247" s="7">
        <f t="shared" si="320"/>
        <v>0</v>
      </c>
      <c r="AP247" s="7">
        <f t="shared" si="320"/>
        <v>999999999</v>
      </c>
      <c r="AQ247" s="7">
        <f t="shared" si="320"/>
        <v>999999999</v>
      </c>
      <c r="AR247" s="7">
        <f t="shared" si="320"/>
        <v>0</v>
      </c>
      <c r="AS247" s="7">
        <f t="shared" si="320"/>
        <v>0</v>
      </c>
      <c r="AT247" s="7">
        <f t="shared" si="320"/>
        <v>0</v>
      </c>
      <c r="AU247" s="7">
        <f t="shared" si="320"/>
        <v>999999999</v>
      </c>
      <c r="AV247" s="7">
        <f t="shared" si="320"/>
        <v>999999999</v>
      </c>
      <c r="AW247" s="7">
        <f t="shared" si="320"/>
        <v>0</v>
      </c>
      <c r="AX247" s="7">
        <f t="shared" si="320"/>
        <v>999999999</v>
      </c>
      <c r="AY247" s="7">
        <f t="shared" si="320"/>
        <v>0</v>
      </c>
      <c r="AZ247" s="7">
        <f t="shared" si="320"/>
        <v>0</v>
      </c>
      <c r="BA247" s="7">
        <f t="shared" si="320"/>
        <v>0</v>
      </c>
      <c r="BB247" s="7">
        <f t="shared" si="320"/>
        <v>0</v>
      </c>
      <c r="BC247" s="7">
        <f t="shared" si="320"/>
        <v>0</v>
      </c>
      <c r="BD247" s="7">
        <f t="shared" si="320"/>
        <v>0</v>
      </c>
      <c r="BE247" s="7">
        <f t="shared" si="320"/>
        <v>0</v>
      </c>
      <c r="BF247" s="7">
        <f t="shared" si="320"/>
        <v>0</v>
      </c>
      <c r="BG247" s="7">
        <f t="shared" si="320"/>
        <v>0</v>
      </c>
      <c r="BH247" s="7">
        <f t="shared" si="320"/>
        <v>0</v>
      </c>
      <c r="BI247" s="7">
        <f t="shared" si="320"/>
        <v>999999999</v>
      </c>
      <c r="BJ247" s="7">
        <f t="shared" si="320"/>
        <v>0</v>
      </c>
      <c r="BK247" s="7">
        <f t="shared" si="320"/>
        <v>0</v>
      </c>
      <c r="BL247" s="7">
        <f t="shared" si="320"/>
        <v>0</v>
      </c>
      <c r="BM247" s="7">
        <f t="shared" si="320"/>
        <v>0</v>
      </c>
      <c r="BN247" s="7">
        <f t="shared" si="320"/>
        <v>0</v>
      </c>
      <c r="BO247" s="7">
        <f t="shared" ref="BO247:DZ247" si="321">IF(BO208=BO236,BO67,0)</f>
        <v>0</v>
      </c>
      <c r="BP247" s="7">
        <f t="shared" si="321"/>
        <v>999999999</v>
      </c>
      <c r="BQ247" s="7">
        <f t="shared" si="321"/>
        <v>0</v>
      </c>
      <c r="BR247" s="7">
        <f t="shared" si="321"/>
        <v>999999999</v>
      </c>
      <c r="BS247" s="7">
        <f t="shared" si="321"/>
        <v>0</v>
      </c>
      <c r="BT247" s="7">
        <f t="shared" si="321"/>
        <v>999999999</v>
      </c>
      <c r="BU247" s="7">
        <f t="shared" si="321"/>
        <v>999999999</v>
      </c>
      <c r="BV247" s="7">
        <f t="shared" si="321"/>
        <v>0</v>
      </c>
      <c r="BW247" s="7">
        <f t="shared" si="321"/>
        <v>999999999</v>
      </c>
      <c r="BX247" s="7">
        <f t="shared" si="321"/>
        <v>0</v>
      </c>
      <c r="BY247" s="7">
        <f t="shared" si="321"/>
        <v>999999999</v>
      </c>
      <c r="BZ247" s="7">
        <f t="shared" si="321"/>
        <v>0</v>
      </c>
      <c r="CA247" s="7">
        <f t="shared" si="321"/>
        <v>999999999</v>
      </c>
      <c r="CB247" s="7">
        <f t="shared" si="321"/>
        <v>0</v>
      </c>
      <c r="CC247" s="7">
        <f t="shared" si="321"/>
        <v>0</v>
      </c>
      <c r="CD247" s="7">
        <f t="shared" si="321"/>
        <v>999999999</v>
      </c>
      <c r="CE247" s="7">
        <f t="shared" si="321"/>
        <v>0</v>
      </c>
      <c r="CF247" s="7">
        <f t="shared" si="321"/>
        <v>999999999</v>
      </c>
      <c r="CG247" s="7">
        <f t="shared" si="321"/>
        <v>0</v>
      </c>
      <c r="CH247" s="7">
        <f t="shared" si="321"/>
        <v>0</v>
      </c>
      <c r="CI247" s="7">
        <f t="shared" si="321"/>
        <v>0</v>
      </c>
      <c r="CJ247" s="7">
        <f t="shared" si="321"/>
        <v>999999999</v>
      </c>
      <c r="CK247" s="7">
        <f t="shared" si="321"/>
        <v>0</v>
      </c>
      <c r="CL247" s="7">
        <f t="shared" si="321"/>
        <v>0</v>
      </c>
      <c r="CM247" s="7">
        <f t="shared" si="321"/>
        <v>0</v>
      </c>
      <c r="CN247" s="7">
        <f t="shared" si="321"/>
        <v>0</v>
      </c>
      <c r="CO247" s="7">
        <f t="shared" si="321"/>
        <v>0</v>
      </c>
      <c r="CP247" s="7">
        <f t="shared" si="321"/>
        <v>0</v>
      </c>
      <c r="CQ247" s="7">
        <f t="shared" si="321"/>
        <v>0</v>
      </c>
      <c r="CR247" s="7">
        <f t="shared" si="321"/>
        <v>0</v>
      </c>
      <c r="CS247" s="7">
        <f t="shared" si="321"/>
        <v>999999999</v>
      </c>
      <c r="CT247" s="7">
        <f t="shared" si="321"/>
        <v>0</v>
      </c>
      <c r="CU247" s="7">
        <f t="shared" si="321"/>
        <v>0</v>
      </c>
      <c r="CV247" s="7">
        <f t="shared" si="321"/>
        <v>999999999</v>
      </c>
      <c r="CW247" s="7">
        <f t="shared" si="321"/>
        <v>999999999</v>
      </c>
      <c r="CX247" s="7">
        <f t="shared" si="321"/>
        <v>0</v>
      </c>
      <c r="CY247" s="7">
        <f t="shared" si="321"/>
        <v>0</v>
      </c>
      <c r="CZ247" s="7">
        <f t="shared" si="321"/>
        <v>0</v>
      </c>
      <c r="DA247" s="7">
        <f t="shared" si="321"/>
        <v>999999999</v>
      </c>
      <c r="DB247" s="7">
        <f t="shared" si="321"/>
        <v>0</v>
      </c>
      <c r="DC247" s="7">
        <f t="shared" si="321"/>
        <v>0</v>
      </c>
      <c r="DD247" s="7">
        <f t="shared" si="321"/>
        <v>0</v>
      </c>
      <c r="DE247" s="7">
        <f t="shared" si="321"/>
        <v>999999999</v>
      </c>
      <c r="DF247" s="7">
        <f t="shared" si="321"/>
        <v>0</v>
      </c>
      <c r="DG247" s="7">
        <f t="shared" si="321"/>
        <v>0</v>
      </c>
      <c r="DH247" s="7">
        <f t="shared" si="321"/>
        <v>0</v>
      </c>
      <c r="DI247" s="7">
        <f t="shared" si="321"/>
        <v>0</v>
      </c>
      <c r="DJ247" s="7">
        <f t="shared" si="321"/>
        <v>999999999</v>
      </c>
      <c r="DK247" s="7">
        <f t="shared" si="321"/>
        <v>0</v>
      </c>
      <c r="DL247" s="7">
        <f t="shared" si="321"/>
        <v>0</v>
      </c>
      <c r="DM247" s="7">
        <f t="shared" si="321"/>
        <v>0</v>
      </c>
      <c r="DN247" s="7">
        <f t="shared" si="321"/>
        <v>0</v>
      </c>
      <c r="DO247" s="7">
        <f t="shared" si="321"/>
        <v>0</v>
      </c>
      <c r="DP247" s="7">
        <f t="shared" si="321"/>
        <v>0</v>
      </c>
      <c r="DQ247" s="7">
        <f t="shared" si="321"/>
        <v>0</v>
      </c>
      <c r="DR247" s="7">
        <f t="shared" si="321"/>
        <v>0</v>
      </c>
      <c r="DS247" s="7">
        <f t="shared" si="321"/>
        <v>0</v>
      </c>
      <c r="DT247" s="7">
        <f t="shared" si="321"/>
        <v>999999999</v>
      </c>
      <c r="DU247" s="7">
        <f t="shared" si="321"/>
        <v>999999999</v>
      </c>
      <c r="DV247" s="7">
        <f t="shared" si="321"/>
        <v>0</v>
      </c>
      <c r="DW247" s="7">
        <f t="shared" si="321"/>
        <v>999999999</v>
      </c>
      <c r="DX247" s="7">
        <f t="shared" si="321"/>
        <v>999999999</v>
      </c>
      <c r="DY247" s="7">
        <f t="shared" si="321"/>
        <v>999999999</v>
      </c>
      <c r="DZ247" s="7">
        <f t="shared" si="321"/>
        <v>0</v>
      </c>
      <c r="EA247" s="7">
        <f t="shared" ref="EA247:FX247" si="322">IF(EA208=EA236,EA67,0)</f>
        <v>999999999</v>
      </c>
      <c r="EB247" s="7">
        <f t="shared" si="322"/>
        <v>0</v>
      </c>
      <c r="EC247" s="7">
        <f t="shared" si="322"/>
        <v>999999999</v>
      </c>
      <c r="ED247" s="7">
        <f t="shared" si="322"/>
        <v>999999999</v>
      </c>
      <c r="EE247" s="7">
        <f t="shared" si="322"/>
        <v>0</v>
      </c>
      <c r="EF247" s="7">
        <f t="shared" si="322"/>
        <v>0</v>
      </c>
      <c r="EG247" s="7">
        <f t="shared" si="322"/>
        <v>0</v>
      </c>
      <c r="EH247" s="7">
        <f t="shared" si="322"/>
        <v>0</v>
      </c>
      <c r="EI247" s="7">
        <f t="shared" si="322"/>
        <v>0</v>
      </c>
      <c r="EJ247" s="7">
        <f t="shared" si="322"/>
        <v>0</v>
      </c>
      <c r="EK247" s="7">
        <f t="shared" si="322"/>
        <v>0</v>
      </c>
      <c r="EL247" s="7">
        <f t="shared" si="322"/>
        <v>0</v>
      </c>
      <c r="EM247" s="7">
        <f t="shared" si="322"/>
        <v>0</v>
      </c>
      <c r="EN247" s="7">
        <f t="shared" si="322"/>
        <v>999999999</v>
      </c>
      <c r="EO247" s="7">
        <f t="shared" si="322"/>
        <v>999999999</v>
      </c>
      <c r="EP247" s="7">
        <f t="shared" si="322"/>
        <v>999999999</v>
      </c>
      <c r="EQ247" s="7">
        <f t="shared" si="322"/>
        <v>0</v>
      </c>
      <c r="ER247" s="7">
        <f t="shared" si="322"/>
        <v>999999999</v>
      </c>
      <c r="ES247" s="7">
        <f t="shared" si="322"/>
        <v>999999999</v>
      </c>
      <c r="ET247" s="7">
        <f t="shared" si="322"/>
        <v>999999999</v>
      </c>
      <c r="EU247" s="7">
        <f t="shared" si="322"/>
        <v>0</v>
      </c>
      <c r="EV247" s="7">
        <f t="shared" si="322"/>
        <v>0</v>
      </c>
      <c r="EW247" s="7">
        <f t="shared" si="322"/>
        <v>999999999</v>
      </c>
      <c r="EX247" s="7">
        <f t="shared" si="322"/>
        <v>999999999</v>
      </c>
      <c r="EY247" s="7">
        <f t="shared" si="322"/>
        <v>0</v>
      </c>
      <c r="EZ247" s="7">
        <f t="shared" si="322"/>
        <v>0</v>
      </c>
      <c r="FA247" s="7">
        <f t="shared" si="322"/>
        <v>0</v>
      </c>
      <c r="FB247" s="7">
        <f t="shared" si="322"/>
        <v>999999999</v>
      </c>
      <c r="FC247" s="7">
        <f t="shared" si="322"/>
        <v>0</v>
      </c>
      <c r="FD247" s="7">
        <f t="shared" si="322"/>
        <v>0</v>
      </c>
      <c r="FE247" s="7">
        <f t="shared" si="322"/>
        <v>999999999</v>
      </c>
      <c r="FF247" s="7">
        <f t="shared" si="322"/>
        <v>999999999</v>
      </c>
      <c r="FG247" s="7">
        <f t="shared" si="322"/>
        <v>0</v>
      </c>
      <c r="FH247" s="7">
        <f t="shared" si="322"/>
        <v>0</v>
      </c>
      <c r="FI247" s="7">
        <f t="shared" si="322"/>
        <v>0</v>
      </c>
      <c r="FJ247" s="7">
        <f t="shared" si="322"/>
        <v>0</v>
      </c>
      <c r="FK247" s="7">
        <f t="shared" si="322"/>
        <v>0</v>
      </c>
      <c r="FL247" s="7">
        <f t="shared" si="322"/>
        <v>0</v>
      </c>
      <c r="FM247" s="7">
        <f t="shared" si="322"/>
        <v>0</v>
      </c>
      <c r="FN247" s="7">
        <f t="shared" si="322"/>
        <v>0</v>
      </c>
      <c r="FO247" s="7">
        <f t="shared" si="322"/>
        <v>0</v>
      </c>
      <c r="FP247" s="7">
        <f t="shared" si="322"/>
        <v>0</v>
      </c>
      <c r="FQ247" s="7">
        <f t="shared" si="322"/>
        <v>0</v>
      </c>
      <c r="FR247" s="7">
        <f t="shared" si="322"/>
        <v>0</v>
      </c>
      <c r="FS247" s="7">
        <f t="shared" si="322"/>
        <v>999999999</v>
      </c>
      <c r="FT247" s="7">
        <f t="shared" si="322"/>
        <v>0</v>
      </c>
      <c r="FU247" s="7">
        <f t="shared" si="322"/>
        <v>0</v>
      </c>
      <c r="FV247" s="7">
        <f t="shared" si="322"/>
        <v>999999999</v>
      </c>
      <c r="FW247" s="7">
        <f t="shared" si="322"/>
        <v>999999999</v>
      </c>
      <c r="FX247" s="7">
        <f t="shared" si="322"/>
        <v>0</v>
      </c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35">
      <c r="A248" s="6" t="s">
        <v>804</v>
      </c>
      <c r="B248" s="7" t="s">
        <v>805</v>
      </c>
      <c r="C248" s="7">
        <f t="shared" ref="C248:BN248" si="323">IF(MIN((C244-C246),(C247-C246))&gt;0,ROUND(MIN((C244-C246),(C247-C246)),2),0)</f>
        <v>1168746.08</v>
      </c>
      <c r="D248" s="7">
        <f t="shared" si="323"/>
        <v>0</v>
      </c>
      <c r="E248" s="7">
        <f t="shared" si="323"/>
        <v>0</v>
      </c>
      <c r="F248" s="7">
        <f t="shared" si="323"/>
        <v>0</v>
      </c>
      <c r="G248" s="7">
        <f t="shared" si="323"/>
        <v>0</v>
      </c>
      <c r="H248" s="7">
        <f t="shared" si="323"/>
        <v>0</v>
      </c>
      <c r="I248" s="7">
        <f t="shared" si="323"/>
        <v>169903.93</v>
      </c>
      <c r="J248" s="7">
        <f t="shared" si="323"/>
        <v>394087.91</v>
      </c>
      <c r="K248" s="7">
        <f t="shared" si="323"/>
        <v>40182.32</v>
      </c>
      <c r="L248" s="7">
        <f t="shared" si="323"/>
        <v>0</v>
      </c>
      <c r="M248" s="7">
        <f t="shared" si="323"/>
        <v>0</v>
      </c>
      <c r="N248" s="7">
        <f t="shared" si="323"/>
        <v>0</v>
      </c>
      <c r="O248" s="7">
        <f t="shared" si="323"/>
        <v>161733.74</v>
      </c>
      <c r="P248" s="7">
        <f t="shared" si="323"/>
        <v>0</v>
      </c>
      <c r="Q248" s="7">
        <f t="shared" si="323"/>
        <v>0</v>
      </c>
      <c r="R248" s="7">
        <f t="shared" si="323"/>
        <v>0</v>
      </c>
      <c r="S248" s="7">
        <f t="shared" si="323"/>
        <v>0</v>
      </c>
      <c r="T248" s="7">
        <f t="shared" si="323"/>
        <v>0</v>
      </c>
      <c r="U248" s="7">
        <f t="shared" si="323"/>
        <v>0</v>
      </c>
      <c r="V248" s="7">
        <f t="shared" si="323"/>
        <v>50944.27</v>
      </c>
      <c r="W248" s="7">
        <f t="shared" si="323"/>
        <v>216353.6</v>
      </c>
      <c r="X248" s="7">
        <f t="shared" si="323"/>
        <v>19920.509999999998</v>
      </c>
      <c r="Y248" s="7">
        <f t="shared" si="323"/>
        <v>33004.53</v>
      </c>
      <c r="Z248" s="7">
        <f t="shared" si="323"/>
        <v>0</v>
      </c>
      <c r="AA248" s="7">
        <f t="shared" si="323"/>
        <v>1283266.52</v>
      </c>
      <c r="AB248" s="7">
        <f t="shared" si="323"/>
        <v>247695.01</v>
      </c>
      <c r="AC248" s="7">
        <f t="shared" si="323"/>
        <v>19218.45</v>
      </c>
      <c r="AD248" s="7">
        <f t="shared" si="323"/>
        <v>36794.400000000001</v>
      </c>
      <c r="AE248" s="7">
        <f t="shared" si="323"/>
        <v>32124.69</v>
      </c>
      <c r="AF248" s="7">
        <f t="shared" si="323"/>
        <v>19363.02</v>
      </c>
      <c r="AG248" s="7">
        <f t="shared" si="323"/>
        <v>0</v>
      </c>
      <c r="AH248" s="7">
        <f t="shared" si="323"/>
        <v>0</v>
      </c>
      <c r="AI248" s="7">
        <f t="shared" si="323"/>
        <v>1269.01</v>
      </c>
      <c r="AJ248" s="7">
        <f t="shared" si="323"/>
        <v>0</v>
      </c>
      <c r="AK248" s="7">
        <f t="shared" si="323"/>
        <v>34388.31</v>
      </c>
      <c r="AL248" s="7">
        <f t="shared" si="323"/>
        <v>0</v>
      </c>
      <c r="AM248" s="7">
        <f t="shared" si="323"/>
        <v>81098.41</v>
      </c>
      <c r="AN248" s="7">
        <f t="shared" si="323"/>
        <v>0</v>
      </c>
      <c r="AO248" s="7">
        <f t="shared" si="323"/>
        <v>0</v>
      </c>
      <c r="AP248" s="7">
        <f t="shared" si="323"/>
        <v>644795.62</v>
      </c>
      <c r="AQ248" s="7">
        <f t="shared" si="323"/>
        <v>4209.3500000000004</v>
      </c>
      <c r="AR248" s="7">
        <f t="shared" si="323"/>
        <v>0</v>
      </c>
      <c r="AS248" s="7">
        <f t="shared" si="323"/>
        <v>0</v>
      </c>
      <c r="AT248" s="7">
        <f t="shared" si="323"/>
        <v>0</v>
      </c>
      <c r="AU248" s="7">
        <f t="shared" si="323"/>
        <v>43442.38</v>
      </c>
      <c r="AV248" s="7">
        <f t="shared" si="323"/>
        <v>36455.65</v>
      </c>
      <c r="AW248" s="7">
        <f t="shared" si="323"/>
        <v>0</v>
      </c>
      <c r="AX248" s="7">
        <f t="shared" si="323"/>
        <v>5033.54</v>
      </c>
      <c r="AY248" s="7">
        <f t="shared" si="323"/>
        <v>0</v>
      </c>
      <c r="AZ248" s="7">
        <f t="shared" si="323"/>
        <v>0</v>
      </c>
      <c r="BA248" s="7">
        <f t="shared" si="323"/>
        <v>0</v>
      </c>
      <c r="BB248" s="7">
        <f t="shared" si="323"/>
        <v>0</v>
      </c>
      <c r="BC248" s="7">
        <f t="shared" si="323"/>
        <v>0</v>
      </c>
      <c r="BD248" s="7">
        <f t="shared" si="323"/>
        <v>0</v>
      </c>
      <c r="BE248" s="7">
        <f t="shared" si="323"/>
        <v>0</v>
      </c>
      <c r="BF248" s="7">
        <f t="shared" si="323"/>
        <v>0</v>
      </c>
      <c r="BG248" s="7">
        <f t="shared" si="323"/>
        <v>0</v>
      </c>
      <c r="BH248" s="7">
        <f t="shared" si="323"/>
        <v>0</v>
      </c>
      <c r="BI248" s="7">
        <f t="shared" si="323"/>
        <v>37646.83</v>
      </c>
      <c r="BJ248" s="7">
        <f t="shared" si="323"/>
        <v>0</v>
      </c>
      <c r="BK248" s="7">
        <f t="shared" si="323"/>
        <v>0</v>
      </c>
      <c r="BL248" s="7">
        <f t="shared" si="323"/>
        <v>0</v>
      </c>
      <c r="BM248" s="7">
        <f t="shared" si="323"/>
        <v>0</v>
      </c>
      <c r="BN248" s="7">
        <f t="shared" si="323"/>
        <v>0</v>
      </c>
      <c r="BO248" s="7">
        <f t="shared" ref="BO248:DZ248" si="324">IF(MIN((BO244-BO246),(BO247-BO246))&gt;0,ROUND(MIN((BO244-BO246),(BO247-BO246)),2),0)</f>
        <v>0</v>
      </c>
      <c r="BP248" s="7">
        <f t="shared" si="324"/>
        <v>10065.790000000001</v>
      </c>
      <c r="BQ248" s="7">
        <f t="shared" si="324"/>
        <v>0</v>
      </c>
      <c r="BR248" s="7">
        <f t="shared" si="324"/>
        <v>779638.46</v>
      </c>
      <c r="BS248" s="7">
        <f t="shared" si="324"/>
        <v>0</v>
      </c>
      <c r="BT248" s="7">
        <f t="shared" si="324"/>
        <v>108211.89</v>
      </c>
      <c r="BU248" s="7">
        <f t="shared" si="324"/>
        <v>79925.399999999994</v>
      </c>
      <c r="BV248" s="7">
        <f t="shared" si="324"/>
        <v>0</v>
      </c>
      <c r="BW248" s="7">
        <f t="shared" si="324"/>
        <v>19142.52</v>
      </c>
      <c r="BX248" s="7">
        <f t="shared" si="324"/>
        <v>0</v>
      </c>
      <c r="BY248" s="7">
        <f t="shared" si="324"/>
        <v>399817.04</v>
      </c>
      <c r="BZ248" s="7">
        <f t="shared" si="324"/>
        <v>0</v>
      </c>
      <c r="CA248" s="7">
        <f t="shared" si="324"/>
        <v>7547.63</v>
      </c>
      <c r="CB248" s="7">
        <f t="shared" si="324"/>
        <v>0</v>
      </c>
      <c r="CC248" s="7">
        <f t="shared" si="324"/>
        <v>0</v>
      </c>
      <c r="CD248" s="7">
        <f t="shared" si="324"/>
        <v>262721.81</v>
      </c>
      <c r="CE248" s="7">
        <f t="shared" si="324"/>
        <v>0</v>
      </c>
      <c r="CF248" s="7">
        <f t="shared" si="324"/>
        <v>10896.7</v>
      </c>
      <c r="CG248" s="7">
        <f t="shared" si="324"/>
        <v>0</v>
      </c>
      <c r="CH248" s="7">
        <f t="shared" si="324"/>
        <v>0</v>
      </c>
      <c r="CI248" s="7">
        <f t="shared" si="324"/>
        <v>0</v>
      </c>
      <c r="CJ248" s="7">
        <f t="shared" si="324"/>
        <v>174055.65</v>
      </c>
      <c r="CK248" s="7">
        <f t="shared" si="324"/>
        <v>0</v>
      </c>
      <c r="CL248" s="7">
        <f t="shared" si="324"/>
        <v>0</v>
      </c>
      <c r="CM248" s="7">
        <f t="shared" si="324"/>
        <v>0</v>
      </c>
      <c r="CN248" s="7">
        <f t="shared" si="324"/>
        <v>0</v>
      </c>
      <c r="CO248" s="7">
        <f t="shared" si="324"/>
        <v>0</v>
      </c>
      <c r="CP248" s="7">
        <f t="shared" si="324"/>
        <v>0</v>
      </c>
      <c r="CQ248" s="7">
        <f t="shared" si="324"/>
        <v>0</v>
      </c>
      <c r="CR248" s="7">
        <f t="shared" si="324"/>
        <v>0</v>
      </c>
      <c r="CS248" s="7">
        <f t="shared" si="324"/>
        <v>52320.39</v>
      </c>
      <c r="CT248" s="7">
        <f t="shared" si="324"/>
        <v>0</v>
      </c>
      <c r="CU248" s="7">
        <f t="shared" si="324"/>
        <v>0</v>
      </c>
      <c r="CV248" s="7">
        <f t="shared" si="324"/>
        <v>2718.74</v>
      </c>
      <c r="CW248" s="7">
        <f t="shared" si="324"/>
        <v>15022.92</v>
      </c>
      <c r="CX248" s="7">
        <f t="shared" si="324"/>
        <v>0</v>
      </c>
      <c r="CY248" s="7">
        <f t="shared" si="324"/>
        <v>0</v>
      </c>
      <c r="CZ248" s="7">
        <f t="shared" si="324"/>
        <v>0</v>
      </c>
      <c r="DA248" s="7">
        <f t="shared" si="324"/>
        <v>1988.57</v>
      </c>
      <c r="DB248" s="7">
        <f t="shared" si="324"/>
        <v>0</v>
      </c>
      <c r="DC248" s="7">
        <f t="shared" si="324"/>
        <v>0</v>
      </c>
      <c r="DD248" s="7">
        <f t="shared" si="324"/>
        <v>0</v>
      </c>
      <c r="DE248" s="7">
        <f t="shared" si="324"/>
        <v>52838.34</v>
      </c>
      <c r="DF248" s="7">
        <f t="shared" si="324"/>
        <v>0</v>
      </c>
      <c r="DG248" s="7">
        <f t="shared" si="324"/>
        <v>0</v>
      </c>
      <c r="DH248" s="7">
        <f t="shared" si="324"/>
        <v>0</v>
      </c>
      <c r="DI248" s="7">
        <f t="shared" si="324"/>
        <v>0</v>
      </c>
      <c r="DJ248" s="7">
        <f t="shared" si="324"/>
        <v>50214.85</v>
      </c>
      <c r="DK248" s="7">
        <f t="shared" si="324"/>
        <v>0</v>
      </c>
      <c r="DL248" s="7">
        <f t="shared" si="324"/>
        <v>0</v>
      </c>
      <c r="DM248" s="7">
        <f t="shared" si="324"/>
        <v>0</v>
      </c>
      <c r="DN248" s="7">
        <f t="shared" si="324"/>
        <v>0</v>
      </c>
      <c r="DO248" s="7">
        <f t="shared" si="324"/>
        <v>0</v>
      </c>
      <c r="DP248" s="7">
        <f t="shared" si="324"/>
        <v>0</v>
      </c>
      <c r="DQ248" s="7">
        <f t="shared" si="324"/>
        <v>0</v>
      </c>
      <c r="DR248" s="7">
        <f t="shared" si="324"/>
        <v>0</v>
      </c>
      <c r="DS248" s="7">
        <f t="shared" si="324"/>
        <v>0</v>
      </c>
      <c r="DT248" s="7">
        <f t="shared" si="324"/>
        <v>2685.56</v>
      </c>
      <c r="DU248" s="7">
        <f t="shared" si="324"/>
        <v>3267.84</v>
      </c>
      <c r="DV248" s="7">
        <f t="shared" si="324"/>
        <v>0</v>
      </c>
      <c r="DW248" s="7">
        <f t="shared" si="324"/>
        <v>13473.63</v>
      </c>
      <c r="DX248" s="7">
        <f t="shared" si="324"/>
        <v>5073.0200000000004</v>
      </c>
      <c r="DY248" s="7">
        <f t="shared" si="324"/>
        <v>34126.019999999997</v>
      </c>
      <c r="DZ248" s="7">
        <f t="shared" si="324"/>
        <v>0</v>
      </c>
      <c r="EA248" s="7">
        <f t="shared" ref="EA248:FX248" si="325">IF(MIN((EA244-EA246),(EA247-EA246))&gt;0,ROUND(MIN((EA244-EA246),(EA247-EA246)),2),0)</f>
        <v>25295.01</v>
      </c>
      <c r="EB248" s="7">
        <f t="shared" si="325"/>
        <v>0</v>
      </c>
      <c r="EC248" s="7">
        <f t="shared" si="325"/>
        <v>27102.92</v>
      </c>
      <c r="ED248" s="7">
        <f t="shared" si="325"/>
        <v>23629.74</v>
      </c>
      <c r="EE248" s="7">
        <f t="shared" si="325"/>
        <v>0</v>
      </c>
      <c r="EF248" s="7">
        <f t="shared" si="325"/>
        <v>0</v>
      </c>
      <c r="EG248" s="7">
        <f t="shared" si="325"/>
        <v>0</v>
      </c>
      <c r="EH248" s="7">
        <f t="shared" si="325"/>
        <v>0</v>
      </c>
      <c r="EI248" s="7">
        <f t="shared" si="325"/>
        <v>0</v>
      </c>
      <c r="EJ248" s="7">
        <f t="shared" si="325"/>
        <v>0</v>
      </c>
      <c r="EK248" s="7">
        <f t="shared" si="325"/>
        <v>0</v>
      </c>
      <c r="EL248" s="7">
        <f t="shared" si="325"/>
        <v>0</v>
      </c>
      <c r="EM248" s="7">
        <f t="shared" si="325"/>
        <v>0</v>
      </c>
      <c r="EN248" s="7">
        <f t="shared" si="325"/>
        <v>95756.89</v>
      </c>
      <c r="EO248" s="7">
        <f t="shared" si="325"/>
        <v>51463.21</v>
      </c>
      <c r="EP248" s="7">
        <f t="shared" si="325"/>
        <v>11696.24</v>
      </c>
      <c r="EQ248" s="7">
        <f t="shared" si="325"/>
        <v>0</v>
      </c>
      <c r="ER248" s="7">
        <f t="shared" si="325"/>
        <v>6228.38</v>
      </c>
      <c r="ES248" s="7">
        <f t="shared" si="325"/>
        <v>43718.3</v>
      </c>
      <c r="ET248" s="7">
        <f t="shared" si="325"/>
        <v>116699.26</v>
      </c>
      <c r="EU248" s="7">
        <f t="shared" si="325"/>
        <v>0</v>
      </c>
      <c r="EV248" s="7">
        <f t="shared" si="325"/>
        <v>0</v>
      </c>
      <c r="EW248" s="7">
        <f t="shared" si="325"/>
        <v>88274.12</v>
      </c>
      <c r="EX248" s="7">
        <f t="shared" si="325"/>
        <v>14355.33</v>
      </c>
      <c r="EY248" s="7">
        <f t="shared" si="325"/>
        <v>0</v>
      </c>
      <c r="EZ248" s="7">
        <f t="shared" si="325"/>
        <v>0</v>
      </c>
      <c r="FA248" s="7">
        <f t="shared" si="325"/>
        <v>0</v>
      </c>
      <c r="FB248" s="7">
        <f t="shared" si="325"/>
        <v>110231.42</v>
      </c>
      <c r="FC248" s="7">
        <f t="shared" si="325"/>
        <v>0</v>
      </c>
      <c r="FD248" s="7">
        <f t="shared" si="325"/>
        <v>0</v>
      </c>
      <c r="FE248" s="7">
        <f t="shared" si="325"/>
        <v>17224.78</v>
      </c>
      <c r="FF248" s="7">
        <f t="shared" si="325"/>
        <v>34903.620000000003</v>
      </c>
      <c r="FG248" s="7">
        <f t="shared" si="325"/>
        <v>0</v>
      </c>
      <c r="FH248" s="7">
        <f t="shared" si="325"/>
        <v>0</v>
      </c>
      <c r="FI248" s="7">
        <f t="shared" si="325"/>
        <v>0</v>
      </c>
      <c r="FJ248" s="7">
        <f t="shared" si="325"/>
        <v>0</v>
      </c>
      <c r="FK248" s="7">
        <f t="shared" si="325"/>
        <v>0</v>
      </c>
      <c r="FL248" s="7">
        <f t="shared" si="325"/>
        <v>0</v>
      </c>
      <c r="FM248" s="7">
        <f t="shared" si="325"/>
        <v>0</v>
      </c>
      <c r="FN248" s="7">
        <f t="shared" si="325"/>
        <v>0</v>
      </c>
      <c r="FO248" s="7">
        <f t="shared" si="325"/>
        <v>0</v>
      </c>
      <c r="FP248" s="7">
        <f t="shared" si="325"/>
        <v>0</v>
      </c>
      <c r="FQ248" s="7">
        <f t="shared" si="325"/>
        <v>0</v>
      </c>
      <c r="FR248" s="7">
        <f t="shared" si="325"/>
        <v>0</v>
      </c>
      <c r="FS248" s="7">
        <f t="shared" si="325"/>
        <v>60574.59</v>
      </c>
      <c r="FT248" s="7">
        <f t="shared" si="325"/>
        <v>0</v>
      </c>
      <c r="FU248" s="7">
        <f t="shared" si="325"/>
        <v>0</v>
      </c>
      <c r="FV248" s="7">
        <f t="shared" si="325"/>
        <v>37518.57</v>
      </c>
      <c r="FW248" s="7">
        <f t="shared" si="325"/>
        <v>25018.2</v>
      </c>
      <c r="FX248" s="7">
        <f t="shared" si="325"/>
        <v>0</v>
      </c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35">
      <c r="A249" s="7"/>
      <c r="B249" s="7" t="s">
        <v>806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35">
      <c r="A250" s="7"/>
      <c r="B250" s="7" t="s">
        <v>807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35">
      <c r="A251" s="7"/>
      <c r="B251" s="7" t="s">
        <v>808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35">
      <c r="A252" s="6" t="s">
        <v>809</v>
      </c>
      <c r="B252" s="7" t="s">
        <v>810</v>
      </c>
      <c r="C252" s="7">
        <f t="shared" ref="C252:BN252" si="326">MIN(C72,C248)</f>
        <v>1168746.08</v>
      </c>
      <c r="D252" s="7">
        <f t="shared" si="326"/>
        <v>0</v>
      </c>
      <c r="E252" s="7">
        <f t="shared" si="326"/>
        <v>0</v>
      </c>
      <c r="F252" s="7">
        <f t="shared" si="326"/>
        <v>0</v>
      </c>
      <c r="G252" s="7">
        <f t="shared" si="326"/>
        <v>0</v>
      </c>
      <c r="H252" s="7">
        <f t="shared" si="326"/>
        <v>0</v>
      </c>
      <c r="I252" s="7">
        <f t="shared" si="326"/>
        <v>169903.93</v>
      </c>
      <c r="J252" s="7">
        <f t="shared" si="326"/>
        <v>394087.91</v>
      </c>
      <c r="K252" s="7">
        <f t="shared" si="326"/>
        <v>40182.32</v>
      </c>
      <c r="L252" s="7">
        <f t="shared" si="326"/>
        <v>0</v>
      </c>
      <c r="M252" s="7">
        <f t="shared" si="326"/>
        <v>0</v>
      </c>
      <c r="N252" s="7">
        <f t="shared" si="326"/>
        <v>0</v>
      </c>
      <c r="O252" s="7">
        <f t="shared" si="326"/>
        <v>161733.74</v>
      </c>
      <c r="P252" s="7">
        <f t="shared" si="326"/>
        <v>0</v>
      </c>
      <c r="Q252" s="7">
        <f t="shared" si="326"/>
        <v>0</v>
      </c>
      <c r="R252" s="7">
        <f t="shared" si="326"/>
        <v>0</v>
      </c>
      <c r="S252" s="7">
        <f t="shared" si="326"/>
        <v>0</v>
      </c>
      <c r="T252" s="7">
        <f t="shared" si="326"/>
        <v>0</v>
      </c>
      <c r="U252" s="7">
        <f t="shared" si="326"/>
        <v>0</v>
      </c>
      <c r="V252" s="7">
        <f t="shared" si="326"/>
        <v>50944.27</v>
      </c>
      <c r="W252" s="7">
        <f t="shared" si="326"/>
        <v>216353.6</v>
      </c>
      <c r="X252" s="7">
        <f t="shared" si="326"/>
        <v>19920.509999999998</v>
      </c>
      <c r="Y252" s="7">
        <f t="shared" si="326"/>
        <v>33004.53</v>
      </c>
      <c r="Z252" s="7">
        <f t="shared" si="326"/>
        <v>0</v>
      </c>
      <c r="AA252" s="7">
        <f t="shared" si="326"/>
        <v>1283266.52</v>
      </c>
      <c r="AB252" s="7">
        <f t="shared" si="326"/>
        <v>247695.01</v>
      </c>
      <c r="AC252" s="7">
        <f t="shared" si="326"/>
        <v>19218.45</v>
      </c>
      <c r="AD252" s="7">
        <f t="shared" si="326"/>
        <v>36794.400000000001</v>
      </c>
      <c r="AE252" s="7">
        <f t="shared" si="326"/>
        <v>32124.69</v>
      </c>
      <c r="AF252" s="7">
        <f t="shared" si="326"/>
        <v>19363.02</v>
      </c>
      <c r="AG252" s="7">
        <f t="shared" si="326"/>
        <v>0</v>
      </c>
      <c r="AH252" s="7">
        <f t="shared" si="326"/>
        <v>0</v>
      </c>
      <c r="AI252" s="7">
        <f t="shared" si="326"/>
        <v>1269.01</v>
      </c>
      <c r="AJ252" s="7">
        <f t="shared" si="326"/>
        <v>0</v>
      </c>
      <c r="AK252" s="7">
        <f t="shared" si="326"/>
        <v>34388.31</v>
      </c>
      <c r="AL252" s="7">
        <f t="shared" si="326"/>
        <v>0</v>
      </c>
      <c r="AM252" s="7">
        <f t="shared" si="326"/>
        <v>81098.41</v>
      </c>
      <c r="AN252" s="7">
        <f t="shared" si="326"/>
        <v>0</v>
      </c>
      <c r="AO252" s="7">
        <f t="shared" si="326"/>
        <v>0</v>
      </c>
      <c r="AP252" s="7">
        <f t="shared" si="326"/>
        <v>644795.62</v>
      </c>
      <c r="AQ252" s="7">
        <f t="shared" si="326"/>
        <v>4209.3500000000004</v>
      </c>
      <c r="AR252" s="7">
        <f t="shared" si="326"/>
        <v>0</v>
      </c>
      <c r="AS252" s="7">
        <f t="shared" si="326"/>
        <v>0</v>
      </c>
      <c r="AT252" s="7">
        <f t="shared" si="326"/>
        <v>0</v>
      </c>
      <c r="AU252" s="7">
        <f t="shared" si="326"/>
        <v>43442.38</v>
      </c>
      <c r="AV252" s="7">
        <f t="shared" si="326"/>
        <v>36455.65</v>
      </c>
      <c r="AW252" s="7">
        <f t="shared" si="326"/>
        <v>0</v>
      </c>
      <c r="AX252" s="7">
        <f t="shared" si="326"/>
        <v>5033.54</v>
      </c>
      <c r="AY252" s="7">
        <f t="shared" si="326"/>
        <v>0</v>
      </c>
      <c r="AZ252" s="7">
        <f t="shared" si="326"/>
        <v>0</v>
      </c>
      <c r="BA252" s="7">
        <f t="shared" si="326"/>
        <v>0</v>
      </c>
      <c r="BB252" s="7">
        <f t="shared" si="326"/>
        <v>0</v>
      </c>
      <c r="BC252" s="7">
        <f t="shared" si="326"/>
        <v>0</v>
      </c>
      <c r="BD252" s="7">
        <f t="shared" si="326"/>
        <v>0</v>
      </c>
      <c r="BE252" s="7">
        <f t="shared" si="326"/>
        <v>0</v>
      </c>
      <c r="BF252" s="7">
        <f t="shared" si="326"/>
        <v>0</v>
      </c>
      <c r="BG252" s="7">
        <f t="shared" si="326"/>
        <v>0</v>
      </c>
      <c r="BH252" s="7">
        <f t="shared" si="326"/>
        <v>0</v>
      </c>
      <c r="BI252" s="7">
        <f t="shared" si="326"/>
        <v>37646.83</v>
      </c>
      <c r="BJ252" s="7">
        <f t="shared" si="326"/>
        <v>0</v>
      </c>
      <c r="BK252" s="7">
        <f t="shared" si="326"/>
        <v>0</v>
      </c>
      <c r="BL252" s="7">
        <f t="shared" si="326"/>
        <v>0</v>
      </c>
      <c r="BM252" s="7">
        <f t="shared" si="326"/>
        <v>0</v>
      </c>
      <c r="BN252" s="7">
        <f t="shared" si="326"/>
        <v>0</v>
      </c>
      <c r="BO252" s="7">
        <f t="shared" ref="BO252:DZ252" si="327">MIN(BO72,BO248)</f>
        <v>0</v>
      </c>
      <c r="BP252" s="7">
        <f t="shared" si="327"/>
        <v>10065.790000000001</v>
      </c>
      <c r="BQ252" s="7">
        <f t="shared" si="327"/>
        <v>0</v>
      </c>
      <c r="BR252" s="7">
        <f t="shared" si="327"/>
        <v>779638.46</v>
      </c>
      <c r="BS252" s="7">
        <f t="shared" si="327"/>
        <v>0</v>
      </c>
      <c r="BT252" s="7">
        <f t="shared" si="327"/>
        <v>108211.89</v>
      </c>
      <c r="BU252" s="7">
        <f t="shared" si="327"/>
        <v>79925.399999999994</v>
      </c>
      <c r="BV252" s="7">
        <f t="shared" si="327"/>
        <v>0</v>
      </c>
      <c r="BW252" s="7">
        <f t="shared" si="327"/>
        <v>19142.52</v>
      </c>
      <c r="BX252" s="7">
        <f t="shared" si="327"/>
        <v>0</v>
      </c>
      <c r="BY252" s="7">
        <f t="shared" si="327"/>
        <v>399817.04</v>
      </c>
      <c r="BZ252" s="7">
        <f t="shared" si="327"/>
        <v>0</v>
      </c>
      <c r="CA252" s="7">
        <f t="shared" si="327"/>
        <v>7547.63</v>
      </c>
      <c r="CB252" s="7">
        <f t="shared" si="327"/>
        <v>0</v>
      </c>
      <c r="CC252" s="7">
        <f t="shared" si="327"/>
        <v>0</v>
      </c>
      <c r="CD252" s="7">
        <f t="shared" si="327"/>
        <v>262721.81</v>
      </c>
      <c r="CE252" s="7">
        <f t="shared" si="327"/>
        <v>0</v>
      </c>
      <c r="CF252" s="7">
        <f t="shared" si="327"/>
        <v>10896.7</v>
      </c>
      <c r="CG252" s="7">
        <f t="shared" si="327"/>
        <v>0</v>
      </c>
      <c r="CH252" s="7">
        <f t="shared" si="327"/>
        <v>0</v>
      </c>
      <c r="CI252" s="7">
        <f t="shared" si="327"/>
        <v>0</v>
      </c>
      <c r="CJ252" s="7">
        <f t="shared" si="327"/>
        <v>174055.65</v>
      </c>
      <c r="CK252" s="7">
        <f t="shared" si="327"/>
        <v>0</v>
      </c>
      <c r="CL252" s="7">
        <f t="shared" si="327"/>
        <v>0</v>
      </c>
      <c r="CM252" s="7">
        <f t="shared" si="327"/>
        <v>0</v>
      </c>
      <c r="CN252" s="7">
        <f t="shared" si="327"/>
        <v>0</v>
      </c>
      <c r="CO252" s="7">
        <f t="shared" si="327"/>
        <v>0</v>
      </c>
      <c r="CP252" s="7">
        <f t="shared" si="327"/>
        <v>0</v>
      </c>
      <c r="CQ252" s="7">
        <f t="shared" si="327"/>
        <v>0</v>
      </c>
      <c r="CR252" s="7">
        <f t="shared" si="327"/>
        <v>0</v>
      </c>
      <c r="CS252" s="7">
        <f t="shared" si="327"/>
        <v>52320.39</v>
      </c>
      <c r="CT252" s="7">
        <f t="shared" si="327"/>
        <v>0</v>
      </c>
      <c r="CU252" s="7">
        <f t="shared" si="327"/>
        <v>0</v>
      </c>
      <c r="CV252" s="7">
        <f t="shared" si="327"/>
        <v>2718.74</v>
      </c>
      <c r="CW252" s="7">
        <f t="shared" si="327"/>
        <v>15022.92</v>
      </c>
      <c r="CX252" s="7">
        <f t="shared" si="327"/>
        <v>0</v>
      </c>
      <c r="CY252" s="7">
        <f t="shared" si="327"/>
        <v>0</v>
      </c>
      <c r="CZ252" s="7">
        <f t="shared" si="327"/>
        <v>0</v>
      </c>
      <c r="DA252" s="7">
        <f t="shared" si="327"/>
        <v>1988.57</v>
      </c>
      <c r="DB252" s="7">
        <f t="shared" si="327"/>
        <v>0</v>
      </c>
      <c r="DC252" s="7">
        <f t="shared" si="327"/>
        <v>0</v>
      </c>
      <c r="DD252" s="7">
        <f t="shared" si="327"/>
        <v>0</v>
      </c>
      <c r="DE252" s="7">
        <f t="shared" si="327"/>
        <v>52838.34</v>
      </c>
      <c r="DF252" s="7">
        <f t="shared" si="327"/>
        <v>0</v>
      </c>
      <c r="DG252" s="7">
        <f t="shared" si="327"/>
        <v>0</v>
      </c>
      <c r="DH252" s="7">
        <f t="shared" si="327"/>
        <v>0</v>
      </c>
      <c r="DI252" s="7">
        <f t="shared" si="327"/>
        <v>0</v>
      </c>
      <c r="DJ252" s="7">
        <f t="shared" si="327"/>
        <v>50214.85</v>
      </c>
      <c r="DK252" s="7">
        <f t="shared" si="327"/>
        <v>0</v>
      </c>
      <c r="DL252" s="7">
        <f t="shared" si="327"/>
        <v>0</v>
      </c>
      <c r="DM252" s="7">
        <f t="shared" si="327"/>
        <v>0</v>
      </c>
      <c r="DN252" s="7">
        <f t="shared" si="327"/>
        <v>0</v>
      </c>
      <c r="DO252" s="7">
        <f t="shared" si="327"/>
        <v>0</v>
      </c>
      <c r="DP252" s="7">
        <f t="shared" si="327"/>
        <v>0</v>
      </c>
      <c r="DQ252" s="7">
        <f t="shared" si="327"/>
        <v>0</v>
      </c>
      <c r="DR252" s="7">
        <f t="shared" si="327"/>
        <v>0</v>
      </c>
      <c r="DS252" s="7">
        <f t="shared" si="327"/>
        <v>0</v>
      </c>
      <c r="DT252" s="7">
        <f t="shared" si="327"/>
        <v>2685.56</v>
      </c>
      <c r="DU252" s="7">
        <f t="shared" si="327"/>
        <v>3267.84</v>
      </c>
      <c r="DV252" s="7">
        <f t="shared" si="327"/>
        <v>0</v>
      </c>
      <c r="DW252" s="7">
        <f t="shared" si="327"/>
        <v>13473.63</v>
      </c>
      <c r="DX252" s="7">
        <f t="shared" si="327"/>
        <v>5073.0200000000004</v>
      </c>
      <c r="DY252" s="7">
        <f t="shared" si="327"/>
        <v>34126.019999999997</v>
      </c>
      <c r="DZ252" s="7">
        <f t="shared" si="327"/>
        <v>0</v>
      </c>
      <c r="EA252" s="7">
        <f t="shared" ref="EA252:FX252" si="328">MIN(EA72,EA248)</f>
        <v>25295.01</v>
      </c>
      <c r="EB252" s="7">
        <f t="shared" si="328"/>
        <v>0</v>
      </c>
      <c r="EC252" s="7">
        <f t="shared" si="328"/>
        <v>27102.92</v>
      </c>
      <c r="ED252" s="7">
        <f t="shared" si="328"/>
        <v>23629.74</v>
      </c>
      <c r="EE252" s="7">
        <f t="shared" si="328"/>
        <v>0</v>
      </c>
      <c r="EF252" s="7">
        <f t="shared" si="328"/>
        <v>0</v>
      </c>
      <c r="EG252" s="7">
        <f t="shared" si="328"/>
        <v>0</v>
      </c>
      <c r="EH252" s="7">
        <f t="shared" si="328"/>
        <v>0</v>
      </c>
      <c r="EI252" s="7">
        <f t="shared" si="328"/>
        <v>0</v>
      </c>
      <c r="EJ252" s="7">
        <f t="shared" si="328"/>
        <v>0</v>
      </c>
      <c r="EK252" s="7">
        <f t="shared" si="328"/>
        <v>0</v>
      </c>
      <c r="EL252" s="7">
        <f t="shared" si="328"/>
        <v>0</v>
      </c>
      <c r="EM252" s="7">
        <f t="shared" si="328"/>
        <v>0</v>
      </c>
      <c r="EN252" s="7">
        <f t="shared" si="328"/>
        <v>95756.89</v>
      </c>
      <c r="EO252" s="7">
        <f t="shared" si="328"/>
        <v>51463.21</v>
      </c>
      <c r="EP252" s="7">
        <f t="shared" si="328"/>
        <v>11696.24</v>
      </c>
      <c r="EQ252" s="7">
        <f t="shared" si="328"/>
        <v>0</v>
      </c>
      <c r="ER252" s="7">
        <f t="shared" si="328"/>
        <v>6228.38</v>
      </c>
      <c r="ES252" s="7">
        <f t="shared" si="328"/>
        <v>43718.3</v>
      </c>
      <c r="ET252" s="7">
        <f t="shared" si="328"/>
        <v>116699.26</v>
      </c>
      <c r="EU252" s="7">
        <f t="shared" si="328"/>
        <v>0</v>
      </c>
      <c r="EV252" s="7">
        <f t="shared" si="328"/>
        <v>0</v>
      </c>
      <c r="EW252" s="7">
        <f t="shared" si="328"/>
        <v>88274.12</v>
      </c>
      <c r="EX252" s="7">
        <f t="shared" si="328"/>
        <v>14355.33</v>
      </c>
      <c r="EY252" s="7">
        <f t="shared" si="328"/>
        <v>0</v>
      </c>
      <c r="EZ252" s="7">
        <f t="shared" si="328"/>
        <v>0</v>
      </c>
      <c r="FA252" s="7">
        <f t="shared" si="328"/>
        <v>0</v>
      </c>
      <c r="FB252" s="7">
        <f t="shared" si="328"/>
        <v>110231.42</v>
      </c>
      <c r="FC252" s="7">
        <f t="shared" si="328"/>
        <v>0</v>
      </c>
      <c r="FD252" s="7">
        <f t="shared" si="328"/>
        <v>0</v>
      </c>
      <c r="FE252" s="7">
        <f t="shared" si="328"/>
        <v>17224.78</v>
      </c>
      <c r="FF252" s="7">
        <f t="shared" si="328"/>
        <v>34903.620000000003</v>
      </c>
      <c r="FG252" s="7">
        <f t="shared" si="328"/>
        <v>0</v>
      </c>
      <c r="FH252" s="7">
        <f t="shared" si="328"/>
        <v>0</v>
      </c>
      <c r="FI252" s="7">
        <f t="shared" si="328"/>
        <v>0</v>
      </c>
      <c r="FJ252" s="7">
        <f t="shared" si="328"/>
        <v>0</v>
      </c>
      <c r="FK252" s="7">
        <f t="shared" si="328"/>
        <v>0</v>
      </c>
      <c r="FL252" s="7">
        <f t="shared" si="328"/>
        <v>0</v>
      </c>
      <c r="FM252" s="7">
        <f t="shared" si="328"/>
        <v>0</v>
      </c>
      <c r="FN252" s="7">
        <f t="shared" si="328"/>
        <v>0</v>
      </c>
      <c r="FO252" s="7">
        <f t="shared" si="328"/>
        <v>0</v>
      </c>
      <c r="FP252" s="7">
        <f t="shared" si="328"/>
        <v>0</v>
      </c>
      <c r="FQ252" s="7">
        <f t="shared" si="328"/>
        <v>0</v>
      </c>
      <c r="FR252" s="7">
        <f t="shared" si="328"/>
        <v>0</v>
      </c>
      <c r="FS252" s="7">
        <f t="shared" si="328"/>
        <v>60574.59</v>
      </c>
      <c r="FT252" s="7">
        <f t="shared" si="328"/>
        <v>0</v>
      </c>
      <c r="FU252" s="7">
        <f t="shared" si="328"/>
        <v>0</v>
      </c>
      <c r="FV252" s="7">
        <f t="shared" si="328"/>
        <v>37518.57</v>
      </c>
      <c r="FW252" s="7">
        <f t="shared" si="328"/>
        <v>25018.2</v>
      </c>
      <c r="FX252" s="7">
        <f t="shared" si="328"/>
        <v>0</v>
      </c>
      <c r="FY252" s="7"/>
      <c r="FZ252" s="7">
        <f>SUM(C252:FX252)</f>
        <v>7657121.4299999978</v>
      </c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35">
      <c r="A253" s="7"/>
      <c r="B253" s="7" t="s">
        <v>811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35">
      <c r="A255" s="6" t="s">
        <v>598</v>
      </c>
      <c r="B255" s="44" t="s">
        <v>812</v>
      </c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"/>
      <c r="FZ255" s="7"/>
      <c r="GA255" s="43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35">
      <c r="A256" s="6" t="s">
        <v>813</v>
      </c>
      <c r="B256" s="7" t="s">
        <v>814</v>
      </c>
      <c r="C256" s="7">
        <f t="shared" ref="C256:BN256" si="329">+C236+C186</f>
        <v>76400073.810000002</v>
      </c>
      <c r="D256" s="7">
        <f t="shared" si="329"/>
        <v>439269775.69</v>
      </c>
      <c r="E256" s="7">
        <f t="shared" si="329"/>
        <v>69175272.530000001</v>
      </c>
      <c r="F256" s="7">
        <f t="shared" si="329"/>
        <v>264306458.19999999</v>
      </c>
      <c r="G256" s="7">
        <f t="shared" si="329"/>
        <v>20022450.530000001</v>
      </c>
      <c r="H256" s="7">
        <f t="shared" si="329"/>
        <v>13192621.129999999</v>
      </c>
      <c r="I256" s="7">
        <f t="shared" si="329"/>
        <v>98483220.700000003</v>
      </c>
      <c r="J256" s="7">
        <f t="shared" si="329"/>
        <v>23984159.41</v>
      </c>
      <c r="K256" s="7">
        <f t="shared" si="329"/>
        <v>4179629.2549999999</v>
      </c>
      <c r="L256" s="7">
        <f t="shared" si="329"/>
        <v>26190721.350000001</v>
      </c>
      <c r="M256" s="7">
        <f t="shared" si="329"/>
        <v>13320433.530000001</v>
      </c>
      <c r="N256" s="7">
        <f t="shared" si="329"/>
        <v>584694366.02999997</v>
      </c>
      <c r="O256" s="7">
        <f t="shared" si="329"/>
        <v>144279233.44</v>
      </c>
      <c r="P256" s="7">
        <f t="shared" si="329"/>
        <v>5124045.9350000005</v>
      </c>
      <c r="Q256" s="7">
        <f t="shared" si="329"/>
        <v>481212054.44999999</v>
      </c>
      <c r="R256" s="7">
        <f t="shared" si="329"/>
        <v>70822488.650000006</v>
      </c>
      <c r="S256" s="7">
        <f t="shared" si="329"/>
        <v>18849565.319999997</v>
      </c>
      <c r="T256" s="7">
        <f t="shared" si="329"/>
        <v>3152473.5700000003</v>
      </c>
      <c r="U256" s="7">
        <f t="shared" si="329"/>
        <v>1414949.22</v>
      </c>
      <c r="V256" s="7">
        <f t="shared" si="329"/>
        <v>4162500.0700000003</v>
      </c>
      <c r="W256" s="7">
        <f t="shared" si="329"/>
        <v>2473632.9700000002</v>
      </c>
      <c r="X256" s="7">
        <f t="shared" si="329"/>
        <v>1214970.26</v>
      </c>
      <c r="Y256" s="7">
        <f t="shared" si="329"/>
        <v>10980168.439999999</v>
      </c>
      <c r="Z256" s="7">
        <f t="shared" si="329"/>
        <v>3791880.2000000007</v>
      </c>
      <c r="AA256" s="7">
        <f t="shared" si="329"/>
        <v>343737064.95999998</v>
      </c>
      <c r="AB256" s="7">
        <f t="shared" si="329"/>
        <v>307939344.08999997</v>
      </c>
      <c r="AC256" s="7">
        <f t="shared" si="329"/>
        <v>11132952.529999999</v>
      </c>
      <c r="AD256" s="7">
        <f t="shared" si="329"/>
        <v>16094991.719999999</v>
      </c>
      <c r="AE256" s="7">
        <f t="shared" si="329"/>
        <v>2161119.9900000002</v>
      </c>
      <c r="AF256" s="7">
        <f t="shared" si="329"/>
        <v>3347177.5</v>
      </c>
      <c r="AG256" s="7">
        <f t="shared" si="329"/>
        <v>7881928.1850000005</v>
      </c>
      <c r="AH256" s="7">
        <f t="shared" si="329"/>
        <v>11502379.105</v>
      </c>
      <c r="AI256" s="7">
        <f t="shared" si="329"/>
        <v>5181973.6549999993</v>
      </c>
      <c r="AJ256" s="7">
        <f t="shared" si="329"/>
        <v>3562680.05</v>
      </c>
      <c r="AK256" s="7">
        <f t="shared" si="329"/>
        <v>3417724.06</v>
      </c>
      <c r="AL256" s="7">
        <f t="shared" si="329"/>
        <v>4566565.37</v>
      </c>
      <c r="AM256" s="7">
        <f t="shared" si="329"/>
        <v>5196429.1500000004</v>
      </c>
      <c r="AN256" s="7">
        <f t="shared" si="329"/>
        <v>4696939.6899999995</v>
      </c>
      <c r="AO256" s="7">
        <f t="shared" si="329"/>
        <v>50162122.619999997</v>
      </c>
      <c r="AP256" s="7">
        <f t="shared" si="329"/>
        <v>999355203.38</v>
      </c>
      <c r="AQ256" s="7">
        <f t="shared" si="329"/>
        <v>4311929.125</v>
      </c>
      <c r="AR256" s="7">
        <f t="shared" si="329"/>
        <v>687732451.18000007</v>
      </c>
      <c r="AS256" s="7">
        <f t="shared" si="329"/>
        <v>78543129.090000004</v>
      </c>
      <c r="AT256" s="7">
        <f t="shared" si="329"/>
        <v>26558382</v>
      </c>
      <c r="AU256" s="7">
        <f t="shared" si="329"/>
        <v>4482495.4000000004</v>
      </c>
      <c r="AV256" s="7">
        <f t="shared" si="329"/>
        <v>4984521.0049999999</v>
      </c>
      <c r="AW256" s="7">
        <f t="shared" si="329"/>
        <v>4379970.9950000001</v>
      </c>
      <c r="AX256" s="7">
        <f t="shared" si="329"/>
        <v>1848436.21</v>
      </c>
      <c r="AY256" s="7">
        <f t="shared" si="329"/>
        <v>5930790.6450000005</v>
      </c>
      <c r="AZ256" s="7">
        <f t="shared" si="329"/>
        <v>140831090.06</v>
      </c>
      <c r="BA256" s="7">
        <f t="shared" si="329"/>
        <v>98298681.549999997</v>
      </c>
      <c r="BB256" s="7">
        <f t="shared" si="329"/>
        <v>82239857.950000003</v>
      </c>
      <c r="BC256" s="7">
        <f t="shared" si="329"/>
        <v>279670772.51999998</v>
      </c>
      <c r="BD256" s="7">
        <f t="shared" si="329"/>
        <v>38893534.200000003</v>
      </c>
      <c r="BE256" s="7">
        <f t="shared" si="329"/>
        <v>14239642.49</v>
      </c>
      <c r="BF256" s="7">
        <f t="shared" si="329"/>
        <v>275042370.44999999</v>
      </c>
      <c r="BG256" s="7">
        <f t="shared" si="329"/>
        <v>11482083.919999998</v>
      </c>
      <c r="BH256" s="7">
        <f t="shared" si="329"/>
        <v>7588736.3449999997</v>
      </c>
      <c r="BI256" s="7">
        <f t="shared" si="329"/>
        <v>4510429.9700000007</v>
      </c>
      <c r="BJ256" s="7">
        <f t="shared" si="329"/>
        <v>67714632.400000006</v>
      </c>
      <c r="BK256" s="7">
        <f t="shared" si="329"/>
        <v>358956325.31000006</v>
      </c>
      <c r="BL256" s="7">
        <f t="shared" si="329"/>
        <v>2177795.9899999998</v>
      </c>
      <c r="BM256" s="7">
        <f t="shared" si="329"/>
        <v>5390483.4650000008</v>
      </c>
      <c r="BN256" s="7">
        <f t="shared" si="329"/>
        <v>35281880.68</v>
      </c>
      <c r="BO256" s="7">
        <f t="shared" ref="BO256:DZ256" si="330">+BO236+BO186</f>
        <v>14315058.9</v>
      </c>
      <c r="BP256" s="7">
        <f t="shared" si="330"/>
        <v>3323424.34</v>
      </c>
      <c r="BQ256" s="7">
        <f t="shared" si="330"/>
        <v>70822464.849999994</v>
      </c>
      <c r="BR256" s="7">
        <f t="shared" si="330"/>
        <v>49824680.780000001</v>
      </c>
      <c r="BS256" s="7">
        <f t="shared" si="330"/>
        <v>14485576.290000001</v>
      </c>
      <c r="BT256" s="7">
        <f t="shared" si="330"/>
        <v>5623362.2850000001</v>
      </c>
      <c r="BU256" s="7">
        <f t="shared" si="330"/>
        <v>5838150.9900000002</v>
      </c>
      <c r="BV256" s="7">
        <f t="shared" si="330"/>
        <v>14469499.27</v>
      </c>
      <c r="BW256" s="7">
        <f t="shared" si="330"/>
        <v>23128100.510000002</v>
      </c>
      <c r="BX256" s="7">
        <f t="shared" si="330"/>
        <v>1770688.69</v>
      </c>
      <c r="BY256" s="7">
        <f t="shared" si="330"/>
        <v>5816717.9700000007</v>
      </c>
      <c r="BZ256" s="7">
        <f t="shared" si="330"/>
        <v>3900180.83</v>
      </c>
      <c r="CA256" s="7">
        <f t="shared" si="330"/>
        <v>3075752.87</v>
      </c>
      <c r="CB256" s="7">
        <f t="shared" si="330"/>
        <v>823650215.5200001</v>
      </c>
      <c r="CC256" s="7">
        <f t="shared" si="330"/>
        <v>3534839.16</v>
      </c>
      <c r="CD256" s="7">
        <f t="shared" si="330"/>
        <v>2546048.4700000002</v>
      </c>
      <c r="CE256" s="7">
        <f t="shared" si="330"/>
        <v>3101367.12</v>
      </c>
      <c r="CF256" s="7">
        <f t="shared" si="330"/>
        <v>2429543.2000000002</v>
      </c>
      <c r="CG256" s="7">
        <f t="shared" si="330"/>
        <v>3532162.83</v>
      </c>
      <c r="CH256" s="7">
        <f t="shared" si="330"/>
        <v>2218920.8600000003</v>
      </c>
      <c r="CI256" s="7">
        <f t="shared" si="330"/>
        <v>8420339.6550000012</v>
      </c>
      <c r="CJ256" s="7">
        <f t="shared" si="330"/>
        <v>11336421.76</v>
      </c>
      <c r="CK256" s="7">
        <f t="shared" si="330"/>
        <v>56336214.020000003</v>
      </c>
      <c r="CL256" s="7">
        <f t="shared" si="330"/>
        <v>15054035.489999998</v>
      </c>
      <c r="CM256" s="7">
        <f t="shared" si="330"/>
        <v>9038292.9550000001</v>
      </c>
      <c r="CN256" s="7">
        <f t="shared" si="330"/>
        <v>347264160.01999998</v>
      </c>
      <c r="CO256" s="7">
        <f t="shared" si="330"/>
        <v>156490103.43000001</v>
      </c>
      <c r="CP256" s="7">
        <f t="shared" si="330"/>
        <v>12202284.220000001</v>
      </c>
      <c r="CQ256" s="7">
        <f t="shared" si="330"/>
        <v>10111011.91</v>
      </c>
      <c r="CR256" s="7">
        <f t="shared" si="330"/>
        <v>3857184.0350000001</v>
      </c>
      <c r="CS256" s="7">
        <f t="shared" si="330"/>
        <v>4496550.57</v>
      </c>
      <c r="CT256" s="7">
        <f t="shared" si="330"/>
        <v>2542775.4899999998</v>
      </c>
      <c r="CU256" s="7">
        <f t="shared" si="330"/>
        <v>5130729.71</v>
      </c>
      <c r="CV256" s="7">
        <f t="shared" si="330"/>
        <v>1147781.03</v>
      </c>
      <c r="CW256" s="7">
        <f t="shared" si="330"/>
        <v>3766104.68</v>
      </c>
      <c r="CX256" s="7">
        <f t="shared" si="330"/>
        <v>6010087.21</v>
      </c>
      <c r="CY256" s="7">
        <f t="shared" si="330"/>
        <v>1224282.5799999998</v>
      </c>
      <c r="CZ256" s="7">
        <f t="shared" si="330"/>
        <v>20704492.649999999</v>
      </c>
      <c r="DA256" s="7">
        <f t="shared" si="330"/>
        <v>3624811.58</v>
      </c>
      <c r="DB256" s="7">
        <f t="shared" si="330"/>
        <v>4795171.7649999997</v>
      </c>
      <c r="DC256" s="7">
        <f t="shared" si="330"/>
        <v>3466523.5399999996</v>
      </c>
      <c r="DD256" s="7">
        <f t="shared" si="330"/>
        <v>3438390.84</v>
      </c>
      <c r="DE256" s="7">
        <f t="shared" si="330"/>
        <v>4506253.4649999999</v>
      </c>
      <c r="DF256" s="7">
        <f t="shared" si="330"/>
        <v>228521888.31999999</v>
      </c>
      <c r="DG256" s="7">
        <f t="shared" si="330"/>
        <v>2185418.2800000003</v>
      </c>
      <c r="DH256" s="7">
        <f t="shared" si="330"/>
        <v>20576777.669999998</v>
      </c>
      <c r="DI256" s="7">
        <f t="shared" si="330"/>
        <v>27096202.52</v>
      </c>
      <c r="DJ256" s="7">
        <f t="shared" si="330"/>
        <v>8016585.0800000001</v>
      </c>
      <c r="DK256" s="7">
        <f t="shared" si="330"/>
        <v>6175920.2149999999</v>
      </c>
      <c r="DL256" s="7">
        <f t="shared" si="330"/>
        <v>65561703.609999999</v>
      </c>
      <c r="DM256" s="7">
        <f t="shared" si="330"/>
        <v>4276763.87</v>
      </c>
      <c r="DN256" s="7">
        <f t="shared" si="330"/>
        <v>15676315.379999999</v>
      </c>
      <c r="DO256" s="7">
        <f t="shared" si="330"/>
        <v>37067483.520000003</v>
      </c>
      <c r="DP256" s="7">
        <f t="shared" si="330"/>
        <v>3799344.99</v>
      </c>
      <c r="DQ256" s="7">
        <f t="shared" si="330"/>
        <v>10287249.51</v>
      </c>
      <c r="DR256" s="7">
        <f t="shared" si="330"/>
        <v>16084398.129999999</v>
      </c>
      <c r="DS256" s="7">
        <f t="shared" si="330"/>
        <v>8309880.0200000005</v>
      </c>
      <c r="DT256" s="7">
        <f t="shared" si="330"/>
        <v>3627002.39</v>
      </c>
      <c r="DU256" s="7">
        <f t="shared" si="330"/>
        <v>5185609.8849999998</v>
      </c>
      <c r="DV256" s="7">
        <f t="shared" si="330"/>
        <v>3769714.6199999996</v>
      </c>
      <c r="DW256" s="7">
        <f t="shared" si="330"/>
        <v>4695906.21</v>
      </c>
      <c r="DX256" s="7">
        <f t="shared" si="330"/>
        <v>3703499.87</v>
      </c>
      <c r="DY256" s="7">
        <f t="shared" si="330"/>
        <v>5024768.79</v>
      </c>
      <c r="DZ256" s="7">
        <f t="shared" si="330"/>
        <v>9087877.3100000005</v>
      </c>
      <c r="EA256" s="7">
        <f t="shared" ref="EA256:FX256" si="331">+EA236+EA186</f>
        <v>7013364.9350000005</v>
      </c>
      <c r="EB256" s="7">
        <f t="shared" si="331"/>
        <v>7097388.3200000003</v>
      </c>
      <c r="EC256" s="7">
        <f t="shared" si="331"/>
        <v>4282720.0049999999</v>
      </c>
      <c r="ED256" s="7">
        <f t="shared" si="331"/>
        <v>23208240.640000001</v>
      </c>
      <c r="EE256" s="7">
        <f t="shared" si="331"/>
        <v>3632427.46</v>
      </c>
      <c r="EF256" s="7">
        <f t="shared" si="331"/>
        <v>16443210.68</v>
      </c>
      <c r="EG256" s="7">
        <f t="shared" si="331"/>
        <v>4095997.88</v>
      </c>
      <c r="EH256" s="7">
        <f t="shared" si="331"/>
        <v>4036081.9550000001</v>
      </c>
      <c r="EI256" s="7">
        <f t="shared" si="331"/>
        <v>162619198.37</v>
      </c>
      <c r="EJ256" s="7">
        <f t="shared" si="331"/>
        <v>110292121.11</v>
      </c>
      <c r="EK256" s="7">
        <f t="shared" si="331"/>
        <v>8182387.6900000004</v>
      </c>
      <c r="EL256" s="7">
        <f t="shared" si="331"/>
        <v>5808661.2450000001</v>
      </c>
      <c r="EM256" s="7">
        <f t="shared" si="331"/>
        <v>5346320.4400000004</v>
      </c>
      <c r="EN256" s="7">
        <f t="shared" si="331"/>
        <v>11758548.455</v>
      </c>
      <c r="EO256" s="7">
        <f t="shared" si="331"/>
        <v>4657430.25</v>
      </c>
      <c r="EP256" s="7">
        <f t="shared" si="331"/>
        <v>5990411.4399999995</v>
      </c>
      <c r="EQ256" s="7">
        <f t="shared" si="331"/>
        <v>30503401.700000003</v>
      </c>
      <c r="ER256" s="7">
        <f t="shared" si="331"/>
        <v>4999593.6900000004</v>
      </c>
      <c r="ES256" s="7">
        <f t="shared" si="331"/>
        <v>3245483.25</v>
      </c>
      <c r="ET256" s="7">
        <f t="shared" si="331"/>
        <v>4087510.75</v>
      </c>
      <c r="EU256" s="7">
        <f t="shared" si="331"/>
        <v>7771938.2199999997</v>
      </c>
      <c r="EV256" s="7">
        <f t="shared" si="331"/>
        <v>1899283.02</v>
      </c>
      <c r="EW256" s="7">
        <f t="shared" si="331"/>
        <v>13256998.1</v>
      </c>
      <c r="EX256" s="7">
        <f t="shared" si="331"/>
        <v>3635516.71</v>
      </c>
      <c r="EY256" s="7">
        <f t="shared" si="331"/>
        <v>7616048.0949999997</v>
      </c>
      <c r="EZ256" s="7">
        <f t="shared" si="331"/>
        <v>2756716.52</v>
      </c>
      <c r="FA256" s="7">
        <f t="shared" si="331"/>
        <v>41571746.879999995</v>
      </c>
      <c r="FB256" s="7">
        <f t="shared" si="331"/>
        <v>4653786.8850000007</v>
      </c>
      <c r="FC256" s="7">
        <f t="shared" si="331"/>
        <v>21796430.800000001</v>
      </c>
      <c r="FD256" s="7">
        <f t="shared" si="331"/>
        <v>5565817.2850000001</v>
      </c>
      <c r="FE256" s="7">
        <f t="shared" si="331"/>
        <v>1974152.53</v>
      </c>
      <c r="FF256" s="7">
        <f t="shared" si="331"/>
        <v>3654876.24</v>
      </c>
      <c r="FG256" s="7">
        <f t="shared" si="331"/>
        <v>2751700.6</v>
      </c>
      <c r="FH256" s="7">
        <f t="shared" si="331"/>
        <v>1703126.19</v>
      </c>
      <c r="FI256" s="7">
        <f t="shared" si="331"/>
        <v>19798102.040000003</v>
      </c>
      <c r="FJ256" s="7">
        <f t="shared" si="331"/>
        <v>22237045.409999996</v>
      </c>
      <c r="FK256" s="7">
        <f t="shared" si="331"/>
        <v>28771630.340000004</v>
      </c>
      <c r="FL256" s="7">
        <f t="shared" si="331"/>
        <v>90937334.989999995</v>
      </c>
      <c r="FM256" s="7">
        <f t="shared" si="331"/>
        <v>42741685.089999996</v>
      </c>
      <c r="FN256" s="7">
        <f t="shared" si="331"/>
        <v>253862904.09999999</v>
      </c>
      <c r="FO256" s="7">
        <f t="shared" si="331"/>
        <v>13148374.490000002</v>
      </c>
      <c r="FP256" s="7">
        <f t="shared" si="331"/>
        <v>26277063.470000003</v>
      </c>
      <c r="FQ256" s="7">
        <f t="shared" si="331"/>
        <v>11747857.885</v>
      </c>
      <c r="FR256" s="7">
        <f t="shared" si="331"/>
        <v>3339962.4899999998</v>
      </c>
      <c r="FS256" s="7">
        <f t="shared" si="331"/>
        <v>3359898.82</v>
      </c>
      <c r="FT256" s="7">
        <f t="shared" si="331"/>
        <v>1468517.44</v>
      </c>
      <c r="FU256" s="7">
        <f t="shared" si="331"/>
        <v>10567705.824999999</v>
      </c>
      <c r="FV256" s="7">
        <f t="shared" si="331"/>
        <v>8919874.5700000003</v>
      </c>
      <c r="FW256" s="7">
        <f t="shared" si="331"/>
        <v>3268643.68</v>
      </c>
      <c r="FX256" s="7">
        <f t="shared" si="331"/>
        <v>1678664.73</v>
      </c>
      <c r="FY256" s="7"/>
      <c r="FZ256" s="7">
        <f>SUM(C256:FX256)</f>
        <v>9732859135.9350014</v>
      </c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</row>
    <row r="257" spans="1:195" x14ac:dyDescent="0.35">
      <c r="A257" s="6" t="s">
        <v>815</v>
      </c>
      <c r="B257" s="7" t="s">
        <v>816</v>
      </c>
      <c r="C257" s="7">
        <f t="shared" ref="C257:BN257" si="332">C252</f>
        <v>1168746.08</v>
      </c>
      <c r="D257" s="7">
        <f t="shared" si="332"/>
        <v>0</v>
      </c>
      <c r="E257" s="7">
        <f t="shared" si="332"/>
        <v>0</v>
      </c>
      <c r="F257" s="7">
        <f t="shared" si="332"/>
        <v>0</v>
      </c>
      <c r="G257" s="7">
        <f t="shared" si="332"/>
        <v>0</v>
      </c>
      <c r="H257" s="7">
        <f t="shared" si="332"/>
        <v>0</v>
      </c>
      <c r="I257" s="7">
        <f t="shared" si="332"/>
        <v>169903.93</v>
      </c>
      <c r="J257" s="7">
        <f t="shared" si="332"/>
        <v>394087.91</v>
      </c>
      <c r="K257" s="7">
        <f t="shared" si="332"/>
        <v>40182.32</v>
      </c>
      <c r="L257" s="7">
        <f t="shared" si="332"/>
        <v>0</v>
      </c>
      <c r="M257" s="7">
        <f t="shared" si="332"/>
        <v>0</v>
      </c>
      <c r="N257" s="7">
        <f t="shared" si="332"/>
        <v>0</v>
      </c>
      <c r="O257" s="7">
        <f t="shared" si="332"/>
        <v>161733.74</v>
      </c>
      <c r="P257" s="7">
        <f t="shared" si="332"/>
        <v>0</v>
      </c>
      <c r="Q257" s="7">
        <f t="shared" si="332"/>
        <v>0</v>
      </c>
      <c r="R257" s="7">
        <f t="shared" si="332"/>
        <v>0</v>
      </c>
      <c r="S257" s="7">
        <f t="shared" si="332"/>
        <v>0</v>
      </c>
      <c r="T257" s="7">
        <f t="shared" si="332"/>
        <v>0</v>
      </c>
      <c r="U257" s="7">
        <f t="shared" si="332"/>
        <v>0</v>
      </c>
      <c r="V257" s="7">
        <f t="shared" si="332"/>
        <v>50944.27</v>
      </c>
      <c r="W257" s="7">
        <f t="shared" si="332"/>
        <v>216353.6</v>
      </c>
      <c r="X257" s="7">
        <f t="shared" si="332"/>
        <v>19920.509999999998</v>
      </c>
      <c r="Y257" s="7">
        <f t="shared" si="332"/>
        <v>33004.53</v>
      </c>
      <c r="Z257" s="7">
        <f t="shared" si="332"/>
        <v>0</v>
      </c>
      <c r="AA257" s="7">
        <f t="shared" si="332"/>
        <v>1283266.52</v>
      </c>
      <c r="AB257" s="7">
        <f t="shared" si="332"/>
        <v>247695.01</v>
      </c>
      <c r="AC257" s="7">
        <f t="shared" si="332"/>
        <v>19218.45</v>
      </c>
      <c r="AD257" s="7">
        <f t="shared" si="332"/>
        <v>36794.400000000001</v>
      </c>
      <c r="AE257" s="7">
        <f t="shared" si="332"/>
        <v>32124.69</v>
      </c>
      <c r="AF257" s="7">
        <f t="shared" si="332"/>
        <v>19363.02</v>
      </c>
      <c r="AG257" s="7">
        <f t="shared" si="332"/>
        <v>0</v>
      </c>
      <c r="AH257" s="7">
        <f t="shared" si="332"/>
        <v>0</v>
      </c>
      <c r="AI257" s="7">
        <f t="shared" si="332"/>
        <v>1269.01</v>
      </c>
      <c r="AJ257" s="7">
        <f t="shared" si="332"/>
        <v>0</v>
      </c>
      <c r="AK257" s="7">
        <f t="shared" si="332"/>
        <v>34388.31</v>
      </c>
      <c r="AL257" s="7">
        <f t="shared" si="332"/>
        <v>0</v>
      </c>
      <c r="AM257" s="7">
        <f t="shared" si="332"/>
        <v>81098.41</v>
      </c>
      <c r="AN257" s="7">
        <f t="shared" si="332"/>
        <v>0</v>
      </c>
      <c r="AO257" s="7">
        <f t="shared" si="332"/>
        <v>0</v>
      </c>
      <c r="AP257" s="7">
        <f t="shared" si="332"/>
        <v>644795.62</v>
      </c>
      <c r="AQ257" s="7">
        <f t="shared" si="332"/>
        <v>4209.3500000000004</v>
      </c>
      <c r="AR257" s="7">
        <f t="shared" si="332"/>
        <v>0</v>
      </c>
      <c r="AS257" s="7">
        <f t="shared" si="332"/>
        <v>0</v>
      </c>
      <c r="AT257" s="7">
        <f t="shared" si="332"/>
        <v>0</v>
      </c>
      <c r="AU257" s="7">
        <f t="shared" si="332"/>
        <v>43442.38</v>
      </c>
      <c r="AV257" s="7">
        <f t="shared" si="332"/>
        <v>36455.65</v>
      </c>
      <c r="AW257" s="7">
        <f t="shared" si="332"/>
        <v>0</v>
      </c>
      <c r="AX257" s="7">
        <f t="shared" si="332"/>
        <v>5033.54</v>
      </c>
      <c r="AY257" s="7">
        <f t="shared" si="332"/>
        <v>0</v>
      </c>
      <c r="AZ257" s="7">
        <f t="shared" si="332"/>
        <v>0</v>
      </c>
      <c r="BA257" s="7">
        <f t="shared" si="332"/>
        <v>0</v>
      </c>
      <c r="BB257" s="7">
        <f t="shared" si="332"/>
        <v>0</v>
      </c>
      <c r="BC257" s="7">
        <f t="shared" si="332"/>
        <v>0</v>
      </c>
      <c r="BD257" s="7">
        <f t="shared" si="332"/>
        <v>0</v>
      </c>
      <c r="BE257" s="7">
        <f t="shared" si="332"/>
        <v>0</v>
      </c>
      <c r="BF257" s="7">
        <f t="shared" si="332"/>
        <v>0</v>
      </c>
      <c r="BG257" s="7">
        <f t="shared" si="332"/>
        <v>0</v>
      </c>
      <c r="BH257" s="7">
        <f t="shared" si="332"/>
        <v>0</v>
      </c>
      <c r="BI257" s="7">
        <f t="shared" si="332"/>
        <v>37646.83</v>
      </c>
      <c r="BJ257" s="7">
        <f t="shared" si="332"/>
        <v>0</v>
      </c>
      <c r="BK257" s="7">
        <f t="shared" si="332"/>
        <v>0</v>
      </c>
      <c r="BL257" s="7">
        <f t="shared" si="332"/>
        <v>0</v>
      </c>
      <c r="BM257" s="7">
        <f t="shared" si="332"/>
        <v>0</v>
      </c>
      <c r="BN257" s="7">
        <f t="shared" si="332"/>
        <v>0</v>
      </c>
      <c r="BO257" s="7">
        <f t="shared" ref="BO257:DZ257" si="333">BO252</f>
        <v>0</v>
      </c>
      <c r="BP257" s="7">
        <f t="shared" si="333"/>
        <v>10065.790000000001</v>
      </c>
      <c r="BQ257" s="7">
        <f t="shared" si="333"/>
        <v>0</v>
      </c>
      <c r="BR257" s="7">
        <f t="shared" si="333"/>
        <v>779638.46</v>
      </c>
      <c r="BS257" s="7">
        <f t="shared" si="333"/>
        <v>0</v>
      </c>
      <c r="BT257" s="7">
        <f t="shared" si="333"/>
        <v>108211.89</v>
      </c>
      <c r="BU257" s="7">
        <f t="shared" si="333"/>
        <v>79925.399999999994</v>
      </c>
      <c r="BV257" s="7">
        <f t="shared" si="333"/>
        <v>0</v>
      </c>
      <c r="BW257" s="7">
        <f t="shared" si="333"/>
        <v>19142.52</v>
      </c>
      <c r="BX257" s="7">
        <f t="shared" si="333"/>
        <v>0</v>
      </c>
      <c r="BY257" s="7">
        <f t="shared" si="333"/>
        <v>399817.04</v>
      </c>
      <c r="BZ257" s="7">
        <f t="shared" si="333"/>
        <v>0</v>
      </c>
      <c r="CA257" s="7">
        <f t="shared" si="333"/>
        <v>7547.63</v>
      </c>
      <c r="CB257" s="7">
        <f t="shared" si="333"/>
        <v>0</v>
      </c>
      <c r="CC257" s="7">
        <f t="shared" si="333"/>
        <v>0</v>
      </c>
      <c r="CD257" s="7">
        <f t="shared" si="333"/>
        <v>262721.81</v>
      </c>
      <c r="CE257" s="7">
        <f t="shared" si="333"/>
        <v>0</v>
      </c>
      <c r="CF257" s="7">
        <f t="shared" si="333"/>
        <v>10896.7</v>
      </c>
      <c r="CG257" s="7">
        <f t="shared" si="333"/>
        <v>0</v>
      </c>
      <c r="CH257" s="7">
        <f t="shared" si="333"/>
        <v>0</v>
      </c>
      <c r="CI257" s="7">
        <f t="shared" si="333"/>
        <v>0</v>
      </c>
      <c r="CJ257" s="7">
        <f t="shared" si="333"/>
        <v>174055.65</v>
      </c>
      <c r="CK257" s="7">
        <f t="shared" si="333"/>
        <v>0</v>
      </c>
      <c r="CL257" s="7">
        <f t="shared" si="333"/>
        <v>0</v>
      </c>
      <c r="CM257" s="7">
        <f t="shared" si="333"/>
        <v>0</v>
      </c>
      <c r="CN257" s="7">
        <f t="shared" si="333"/>
        <v>0</v>
      </c>
      <c r="CO257" s="7">
        <f t="shared" si="333"/>
        <v>0</v>
      </c>
      <c r="CP257" s="7">
        <f t="shared" si="333"/>
        <v>0</v>
      </c>
      <c r="CQ257" s="7">
        <f t="shared" si="333"/>
        <v>0</v>
      </c>
      <c r="CR257" s="7">
        <f t="shared" si="333"/>
        <v>0</v>
      </c>
      <c r="CS257" s="7">
        <f t="shared" si="333"/>
        <v>52320.39</v>
      </c>
      <c r="CT257" s="7">
        <f t="shared" si="333"/>
        <v>0</v>
      </c>
      <c r="CU257" s="7">
        <f t="shared" si="333"/>
        <v>0</v>
      </c>
      <c r="CV257" s="7">
        <f t="shared" si="333"/>
        <v>2718.74</v>
      </c>
      <c r="CW257" s="7">
        <f t="shared" si="333"/>
        <v>15022.92</v>
      </c>
      <c r="CX257" s="7">
        <f t="shared" si="333"/>
        <v>0</v>
      </c>
      <c r="CY257" s="7">
        <f t="shared" si="333"/>
        <v>0</v>
      </c>
      <c r="CZ257" s="7">
        <f t="shared" si="333"/>
        <v>0</v>
      </c>
      <c r="DA257" s="7">
        <f t="shared" si="333"/>
        <v>1988.57</v>
      </c>
      <c r="DB257" s="7">
        <f t="shared" si="333"/>
        <v>0</v>
      </c>
      <c r="DC257" s="7">
        <f t="shared" si="333"/>
        <v>0</v>
      </c>
      <c r="DD257" s="7">
        <f t="shared" si="333"/>
        <v>0</v>
      </c>
      <c r="DE257" s="7">
        <f t="shared" si="333"/>
        <v>52838.34</v>
      </c>
      <c r="DF257" s="7">
        <f t="shared" si="333"/>
        <v>0</v>
      </c>
      <c r="DG257" s="7">
        <f t="shared" si="333"/>
        <v>0</v>
      </c>
      <c r="DH257" s="7">
        <f t="shared" si="333"/>
        <v>0</v>
      </c>
      <c r="DI257" s="7">
        <f t="shared" si="333"/>
        <v>0</v>
      </c>
      <c r="DJ257" s="7">
        <f t="shared" si="333"/>
        <v>50214.85</v>
      </c>
      <c r="DK257" s="7">
        <f t="shared" si="333"/>
        <v>0</v>
      </c>
      <c r="DL257" s="7">
        <f t="shared" si="333"/>
        <v>0</v>
      </c>
      <c r="DM257" s="7">
        <f t="shared" si="333"/>
        <v>0</v>
      </c>
      <c r="DN257" s="7">
        <f t="shared" si="333"/>
        <v>0</v>
      </c>
      <c r="DO257" s="7">
        <f t="shared" si="333"/>
        <v>0</v>
      </c>
      <c r="DP257" s="7">
        <f t="shared" si="333"/>
        <v>0</v>
      </c>
      <c r="DQ257" s="7">
        <f t="shared" si="333"/>
        <v>0</v>
      </c>
      <c r="DR257" s="7">
        <f t="shared" si="333"/>
        <v>0</v>
      </c>
      <c r="DS257" s="7">
        <f t="shared" si="333"/>
        <v>0</v>
      </c>
      <c r="DT257" s="7">
        <f t="shared" si="333"/>
        <v>2685.56</v>
      </c>
      <c r="DU257" s="7">
        <f t="shared" si="333"/>
        <v>3267.84</v>
      </c>
      <c r="DV257" s="7">
        <f t="shared" si="333"/>
        <v>0</v>
      </c>
      <c r="DW257" s="7">
        <f t="shared" si="333"/>
        <v>13473.63</v>
      </c>
      <c r="DX257" s="7">
        <f t="shared" si="333"/>
        <v>5073.0200000000004</v>
      </c>
      <c r="DY257" s="7">
        <f t="shared" si="333"/>
        <v>34126.019999999997</v>
      </c>
      <c r="DZ257" s="7">
        <f t="shared" si="333"/>
        <v>0</v>
      </c>
      <c r="EA257" s="7">
        <f t="shared" ref="EA257:FX257" si="334">EA252</f>
        <v>25295.01</v>
      </c>
      <c r="EB257" s="7">
        <f t="shared" si="334"/>
        <v>0</v>
      </c>
      <c r="EC257" s="7">
        <f t="shared" si="334"/>
        <v>27102.92</v>
      </c>
      <c r="ED257" s="7">
        <f t="shared" si="334"/>
        <v>23629.74</v>
      </c>
      <c r="EE257" s="7">
        <f t="shared" si="334"/>
        <v>0</v>
      </c>
      <c r="EF257" s="7">
        <f t="shared" si="334"/>
        <v>0</v>
      </c>
      <c r="EG257" s="7">
        <f t="shared" si="334"/>
        <v>0</v>
      </c>
      <c r="EH257" s="7">
        <f t="shared" si="334"/>
        <v>0</v>
      </c>
      <c r="EI257" s="7">
        <f t="shared" si="334"/>
        <v>0</v>
      </c>
      <c r="EJ257" s="7">
        <f t="shared" si="334"/>
        <v>0</v>
      </c>
      <c r="EK257" s="7">
        <f t="shared" si="334"/>
        <v>0</v>
      </c>
      <c r="EL257" s="7">
        <f t="shared" si="334"/>
        <v>0</v>
      </c>
      <c r="EM257" s="7">
        <f t="shared" si="334"/>
        <v>0</v>
      </c>
      <c r="EN257" s="7">
        <f t="shared" si="334"/>
        <v>95756.89</v>
      </c>
      <c r="EO257" s="7">
        <f t="shared" si="334"/>
        <v>51463.21</v>
      </c>
      <c r="EP257" s="7">
        <f t="shared" si="334"/>
        <v>11696.24</v>
      </c>
      <c r="EQ257" s="7">
        <f t="shared" si="334"/>
        <v>0</v>
      </c>
      <c r="ER257" s="7">
        <f t="shared" si="334"/>
        <v>6228.38</v>
      </c>
      <c r="ES257" s="7">
        <f t="shared" si="334"/>
        <v>43718.3</v>
      </c>
      <c r="ET257" s="7">
        <f t="shared" si="334"/>
        <v>116699.26</v>
      </c>
      <c r="EU257" s="7">
        <f t="shared" si="334"/>
        <v>0</v>
      </c>
      <c r="EV257" s="7">
        <f t="shared" si="334"/>
        <v>0</v>
      </c>
      <c r="EW257" s="7">
        <f t="shared" si="334"/>
        <v>88274.12</v>
      </c>
      <c r="EX257" s="7">
        <f t="shared" si="334"/>
        <v>14355.33</v>
      </c>
      <c r="EY257" s="7">
        <f t="shared" si="334"/>
        <v>0</v>
      </c>
      <c r="EZ257" s="7">
        <f t="shared" si="334"/>
        <v>0</v>
      </c>
      <c r="FA257" s="7">
        <f t="shared" si="334"/>
        <v>0</v>
      </c>
      <c r="FB257" s="7">
        <f t="shared" si="334"/>
        <v>110231.42</v>
      </c>
      <c r="FC257" s="7">
        <f t="shared" si="334"/>
        <v>0</v>
      </c>
      <c r="FD257" s="7">
        <f t="shared" si="334"/>
        <v>0</v>
      </c>
      <c r="FE257" s="7">
        <f t="shared" si="334"/>
        <v>17224.78</v>
      </c>
      <c r="FF257" s="7">
        <f t="shared" si="334"/>
        <v>34903.620000000003</v>
      </c>
      <c r="FG257" s="7">
        <f t="shared" si="334"/>
        <v>0</v>
      </c>
      <c r="FH257" s="7">
        <f t="shared" si="334"/>
        <v>0</v>
      </c>
      <c r="FI257" s="7">
        <f t="shared" si="334"/>
        <v>0</v>
      </c>
      <c r="FJ257" s="7">
        <f t="shared" si="334"/>
        <v>0</v>
      </c>
      <c r="FK257" s="7">
        <f t="shared" si="334"/>
        <v>0</v>
      </c>
      <c r="FL257" s="7">
        <f t="shared" si="334"/>
        <v>0</v>
      </c>
      <c r="FM257" s="7">
        <f t="shared" si="334"/>
        <v>0</v>
      </c>
      <c r="FN257" s="7">
        <f t="shared" si="334"/>
        <v>0</v>
      </c>
      <c r="FO257" s="7">
        <f t="shared" si="334"/>
        <v>0</v>
      </c>
      <c r="FP257" s="7">
        <f t="shared" si="334"/>
        <v>0</v>
      </c>
      <c r="FQ257" s="7">
        <f t="shared" si="334"/>
        <v>0</v>
      </c>
      <c r="FR257" s="7">
        <f t="shared" si="334"/>
        <v>0</v>
      </c>
      <c r="FS257" s="7">
        <f t="shared" si="334"/>
        <v>60574.59</v>
      </c>
      <c r="FT257" s="7">
        <f t="shared" si="334"/>
        <v>0</v>
      </c>
      <c r="FU257" s="7">
        <f t="shared" si="334"/>
        <v>0</v>
      </c>
      <c r="FV257" s="7">
        <f t="shared" si="334"/>
        <v>37518.57</v>
      </c>
      <c r="FW257" s="7">
        <f t="shared" si="334"/>
        <v>25018.2</v>
      </c>
      <c r="FX257" s="7">
        <f t="shared" si="334"/>
        <v>0</v>
      </c>
      <c r="FY257" s="71"/>
      <c r="FZ257" s="7">
        <f>SUM(C257:FX257)</f>
        <v>7657121.4299999978</v>
      </c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</row>
    <row r="258" spans="1:195" x14ac:dyDescent="0.35">
      <c r="A258" s="6" t="s">
        <v>817</v>
      </c>
      <c r="B258" s="7" t="s">
        <v>818</v>
      </c>
      <c r="C258" s="7">
        <f t="shared" ref="C258:BN258" si="335">ROUND(C256+C257,2)</f>
        <v>77568819.890000001</v>
      </c>
      <c r="D258" s="7">
        <f t="shared" si="335"/>
        <v>439269775.69</v>
      </c>
      <c r="E258" s="7">
        <f t="shared" si="335"/>
        <v>69175272.530000001</v>
      </c>
      <c r="F258" s="7">
        <f t="shared" si="335"/>
        <v>264306458.19999999</v>
      </c>
      <c r="G258" s="7">
        <f t="shared" si="335"/>
        <v>20022450.530000001</v>
      </c>
      <c r="H258" s="7">
        <f t="shared" si="335"/>
        <v>13192621.130000001</v>
      </c>
      <c r="I258" s="7">
        <f t="shared" si="335"/>
        <v>98653124.629999995</v>
      </c>
      <c r="J258" s="7">
        <f t="shared" si="335"/>
        <v>24378247.32</v>
      </c>
      <c r="K258" s="7">
        <f t="shared" si="335"/>
        <v>4219811.58</v>
      </c>
      <c r="L258" s="7">
        <f t="shared" si="335"/>
        <v>26190721.350000001</v>
      </c>
      <c r="M258" s="7">
        <f t="shared" si="335"/>
        <v>13320433.529999999</v>
      </c>
      <c r="N258" s="7">
        <f t="shared" si="335"/>
        <v>584694366.02999997</v>
      </c>
      <c r="O258" s="7">
        <f t="shared" si="335"/>
        <v>144440967.18000001</v>
      </c>
      <c r="P258" s="7">
        <f t="shared" si="335"/>
        <v>5124045.9400000004</v>
      </c>
      <c r="Q258" s="7">
        <f t="shared" si="335"/>
        <v>481212054.44999999</v>
      </c>
      <c r="R258" s="7">
        <f t="shared" si="335"/>
        <v>70822488.650000006</v>
      </c>
      <c r="S258" s="7">
        <f t="shared" si="335"/>
        <v>18849565.32</v>
      </c>
      <c r="T258" s="7">
        <f t="shared" si="335"/>
        <v>3152473.57</v>
      </c>
      <c r="U258" s="7">
        <f t="shared" si="335"/>
        <v>1414949.22</v>
      </c>
      <c r="V258" s="7">
        <f t="shared" si="335"/>
        <v>4213444.34</v>
      </c>
      <c r="W258" s="7">
        <f t="shared" si="335"/>
        <v>2689986.57</v>
      </c>
      <c r="X258" s="7">
        <f t="shared" si="335"/>
        <v>1234890.77</v>
      </c>
      <c r="Y258" s="7">
        <f t="shared" si="335"/>
        <v>11013172.970000001</v>
      </c>
      <c r="Z258" s="7">
        <f t="shared" si="335"/>
        <v>3791880.2</v>
      </c>
      <c r="AA258" s="7">
        <f t="shared" si="335"/>
        <v>345020331.48000002</v>
      </c>
      <c r="AB258" s="7">
        <f t="shared" si="335"/>
        <v>308187039.10000002</v>
      </c>
      <c r="AC258" s="7">
        <f t="shared" si="335"/>
        <v>11152170.98</v>
      </c>
      <c r="AD258" s="7">
        <f t="shared" si="335"/>
        <v>16131786.119999999</v>
      </c>
      <c r="AE258" s="7">
        <f t="shared" si="335"/>
        <v>2193244.6800000002</v>
      </c>
      <c r="AF258" s="7">
        <f t="shared" si="335"/>
        <v>3366540.52</v>
      </c>
      <c r="AG258" s="7">
        <f t="shared" si="335"/>
        <v>7881928.1900000004</v>
      </c>
      <c r="AH258" s="7">
        <f t="shared" si="335"/>
        <v>11502379.109999999</v>
      </c>
      <c r="AI258" s="7">
        <f t="shared" si="335"/>
        <v>5183242.67</v>
      </c>
      <c r="AJ258" s="7">
        <f t="shared" si="335"/>
        <v>3562680.05</v>
      </c>
      <c r="AK258" s="7">
        <f t="shared" si="335"/>
        <v>3452112.37</v>
      </c>
      <c r="AL258" s="7">
        <f t="shared" si="335"/>
        <v>4566565.37</v>
      </c>
      <c r="AM258" s="7">
        <f t="shared" si="335"/>
        <v>5277527.5599999996</v>
      </c>
      <c r="AN258" s="7">
        <f t="shared" si="335"/>
        <v>4696939.6900000004</v>
      </c>
      <c r="AO258" s="7">
        <f t="shared" si="335"/>
        <v>50162122.619999997</v>
      </c>
      <c r="AP258" s="7">
        <f t="shared" si="335"/>
        <v>999999999</v>
      </c>
      <c r="AQ258" s="7">
        <f t="shared" si="335"/>
        <v>4316138.4800000004</v>
      </c>
      <c r="AR258" s="7">
        <f t="shared" si="335"/>
        <v>687732451.17999995</v>
      </c>
      <c r="AS258" s="7">
        <f t="shared" si="335"/>
        <v>78543129.090000004</v>
      </c>
      <c r="AT258" s="7">
        <f t="shared" si="335"/>
        <v>26558382</v>
      </c>
      <c r="AU258" s="7">
        <f t="shared" si="335"/>
        <v>4525937.78</v>
      </c>
      <c r="AV258" s="7">
        <f t="shared" si="335"/>
        <v>5020976.66</v>
      </c>
      <c r="AW258" s="7">
        <f t="shared" si="335"/>
        <v>4379971</v>
      </c>
      <c r="AX258" s="7">
        <f t="shared" si="335"/>
        <v>1853469.75</v>
      </c>
      <c r="AY258" s="7">
        <f t="shared" si="335"/>
        <v>5930790.6500000004</v>
      </c>
      <c r="AZ258" s="7">
        <f t="shared" si="335"/>
        <v>140831090.06</v>
      </c>
      <c r="BA258" s="7">
        <f t="shared" si="335"/>
        <v>98298681.549999997</v>
      </c>
      <c r="BB258" s="7">
        <f t="shared" si="335"/>
        <v>82239857.950000003</v>
      </c>
      <c r="BC258" s="7">
        <f t="shared" si="335"/>
        <v>279670772.51999998</v>
      </c>
      <c r="BD258" s="7">
        <f t="shared" si="335"/>
        <v>38893534.200000003</v>
      </c>
      <c r="BE258" s="7">
        <f t="shared" si="335"/>
        <v>14239642.49</v>
      </c>
      <c r="BF258" s="7">
        <f t="shared" si="335"/>
        <v>275042370.44999999</v>
      </c>
      <c r="BG258" s="7">
        <f t="shared" si="335"/>
        <v>11482083.92</v>
      </c>
      <c r="BH258" s="7">
        <f t="shared" si="335"/>
        <v>7588736.3499999996</v>
      </c>
      <c r="BI258" s="7">
        <f t="shared" si="335"/>
        <v>4548076.8</v>
      </c>
      <c r="BJ258" s="7">
        <f t="shared" si="335"/>
        <v>67714632.400000006</v>
      </c>
      <c r="BK258" s="7">
        <f t="shared" si="335"/>
        <v>358956325.31</v>
      </c>
      <c r="BL258" s="7">
        <f t="shared" si="335"/>
        <v>2177795.9900000002</v>
      </c>
      <c r="BM258" s="7">
        <f t="shared" si="335"/>
        <v>5390483.4699999997</v>
      </c>
      <c r="BN258" s="7">
        <f t="shared" si="335"/>
        <v>35281880.68</v>
      </c>
      <c r="BO258" s="7">
        <f t="shared" ref="BO258:DZ258" si="336">ROUND(BO256+BO257,2)</f>
        <v>14315058.9</v>
      </c>
      <c r="BP258" s="7">
        <f t="shared" si="336"/>
        <v>3333490.13</v>
      </c>
      <c r="BQ258" s="7">
        <f t="shared" si="336"/>
        <v>70822464.849999994</v>
      </c>
      <c r="BR258" s="7">
        <f t="shared" si="336"/>
        <v>50604319.240000002</v>
      </c>
      <c r="BS258" s="7">
        <f t="shared" si="336"/>
        <v>14485576.289999999</v>
      </c>
      <c r="BT258" s="7">
        <f t="shared" si="336"/>
        <v>5731574.1799999997</v>
      </c>
      <c r="BU258" s="7">
        <f t="shared" si="336"/>
        <v>5918076.3899999997</v>
      </c>
      <c r="BV258" s="7">
        <f t="shared" si="336"/>
        <v>14469499.27</v>
      </c>
      <c r="BW258" s="7">
        <f t="shared" si="336"/>
        <v>23147243.030000001</v>
      </c>
      <c r="BX258" s="7">
        <f t="shared" si="336"/>
        <v>1770688.69</v>
      </c>
      <c r="BY258" s="7">
        <f t="shared" si="336"/>
        <v>6216535.0099999998</v>
      </c>
      <c r="BZ258" s="7">
        <f t="shared" si="336"/>
        <v>3900180.83</v>
      </c>
      <c r="CA258" s="7">
        <f t="shared" si="336"/>
        <v>3083300.5</v>
      </c>
      <c r="CB258" s="7">
        <f t="shared" si="336"/>
        <v>823650215.51999998</v>
      </c>
      <c r="CC258" s="7">
        <f t="shared" si="336"/>
        <v>3534839.16</v>
      </c>
      <c r="CD258" s="7">
        <f t="shared" si="336"/>
        <v>2808770.28</v>
      </c>
      <c r="CE258" s="7">
        <f t="shared" si="336"/>
        <v>3101367.12</v>
      </c>
      <c r="CF258" s="7">
        <f t="shared" si="336"/>
        <v>2440439.9</v>
      </c>
      <c r="CG258" s="7">
        <f t="shared" si="336"/>
        <v>3532162.83</v>
      </c>
      <c r="CH258" s="7">
        <f t="shared" si="336"/>
        <v>2218920.86</v>
      </c>
      <c r="CI258" s="7">
        <f t="shared" si="336"/>
        <v>8420339.6600000001</v>
      </c>
      <c r="CJ258" s="7">
        <f t="shared" si="336"/>
        <v>11510477.41</v>
      </c>
      <c r="CK258" s="7">
        <f t="shared" si="336"/>
        <v>56336214.020000003</v>
      </c>
      <c r="CL258" s="7">
        <f t="shared" si="336"/>
        <v>15054035.49</v>
      </c>
      <c r="CM258" s="7">
        <f t="shared" si="336"/>
        <v>9038292.9600000009</v>
      </c>
      <c r="CN258" s="7">
        <f t="shared" si="336"/>
        <v>347264160.01999998</v>
      </c>
      <c r="CO258" s="7">
        <f t="shared" si="336"/>
        <v>156490103.43000001</v>
      </c>
      <c r="CP258" s="7">
        <f t="shared" si="336"/>
        <v>12202284.220000001</v>
      </c>
      <c r="CQ258" s="7">
        <f t="shared" si="336"/>
        <v>10111011.91</v>
      </c>
      <c r="CR258" s="7">
        <f t="shared" si="336"/>
        <v>3857184.04</v>
      </c>
      <c r="CS258" s="7">
        <f t="shared" si="336"/>
        <v>4548870.96</v>
      </c>
      <c r="CT258" s="7">
        <f t="shared" si="336"/>
        <v>2542775.4900000002</v>
      </c>
      <c r="CU258" s="7">
        <f t="shared" si="336"/>
        <v>5130729.71</v>
      </c>
      <c r="CV258" s="7">
        <f t="shared" si="336"/>
        <v>1150499.77</v>
      </c>
      <c r="CW258" s="7">
        <f t="shared" si="336"/>
        <v>3781127.6</v>
      </c>
      <c r="CX258" s="7">
        <f t="shared" si="336"/>
        <v>6010087.21</v>
      </c>
      <c r="CY258" s="7">
        <f t="shared" si="336"/>
        <v>1224282.58</v>
      </c>
      <c r="CZ258" s="7">
        <f t="shared" si="336"/>
        <v>20704492.649999999</v>
      </c>
      <c r="DA258" s="7">
        <f t="shared" si="336"/>
        <v>3626800.15</v>
      </c>
      <c r="DB258" s="7">
        <f t="shared" si="336"/>
        <v>4795171.7699999996</v>
      </c>
      <c r="DC258" s="7">
        <f t="shared" si="336"/>
        <v>3466523.54</v>
      </c>
      <c r="DD258" s="7">
        <f t="shared" si="336"/>
        <v>3438390.84</v>
      </c>
      <c r="DE258" s="7">
        <f t="shared" si="336"/>
        <v>4559091.8099999996</v>
      </c>
      <c r="DF258" s="7">
        <f t="shared" si="336"/>
        <v>228521888.31999999</v>
      </c>
      <c r="DG258" s="7">
        <f t="shared" si="336"/>
        <v>2185418.2799999998</v>
      </c>
      <c r="DH258" s="7">
        <f t="shared" si="336"/>
        <v>20576777.670000002</v>
      </c>
      <c r="DI258" s="7">
        <f t="shared" si="336"/>
        <v>27096202.52</v>
      </c>
      <c r="DJ258" s="7">
        <f t="shared" si="336"/>
        <v>8066799.9299999997</v>
      </c>
      <c r="DK258" s="7">
        <f t="shared" si="336"/>
        <v>6175920.2199999997</v>
      </c>
      <c r="DL258" s="7">
        <f t="shared" si="336"/>
        <v>65561703.609999999</v>
      </c>
      <c r="DM258" s="7">
        <f t="shared" si="336"/>
        <v>4276763.87</v>
      </c>
      <c r="DN258" s="7">
        <f t="shared" si="336"/>
        <v>15676315.380000001</v>
      </c>
      <c r="DO258" s="7">
        <f t="shared" si="336"/>
        <v>37067483.520000003</v>
      </c>
      <c r="DP258" s="7">
        <f t="shared" si="336"/>
        <v>3799344.99</v>
      </c>
      <c r="DQ258" s="7">
        <f t="shared" si="336"/>
        <v>10287249.51</v>
      </c>
      <c r="DR258" s="7">
        <f t="shared" si="336"/>
        <v>16084398.130000001</v>
      </c>
      <c r="DS258" s="7">
        <f t="shared" si="336"/>
        <v>8309880.0199999996</v>
      </c>
      <c r="DT258" s="7">
        <f t="shared" si="336"/>
        <v>3629687.95</v>
      </c>
      <c r="DU258" s="7">
        <f t="shared" si="336"/>
        <v>5188877.7300000004</v>
      </c>
      <c r="DV258" s="7">
        <f t="shared" si="336"/>
        <v>3769714.62</v>
      </c>
      <c r="DW258" s="7">
        <f t="shared" si="336"/>
        <v>4709379.84</v>
      </c>
      <c r="DX258" s="7">
        <f t="shared" si="336"/>
        <v>3708572.89</v>
      </c>
      <c r="DY258" s="7">
        <f t="shared" si="336"/>
        <v>5058894.8099999996</v>
      </c>
      <c r="DZ258" s="7">
        <f t="shared" si="336"/>
        <v>9087877.3100000005</v>
      </c>
      <c r="EA258" s="7">
        <f t="shared" ref="EA258:FX258" si="337">ROUND(EA256+EA257,2)</f>
        <v>7038659.9500000002</v>
      </c>
      <c r="EB258" s="7">
        <f t="shared" si="337"/>
        <v>7097388.3200000003</v>
      </c>
      <c r="EC258" s="7">
        <f t="shared" si="337"/>
        <v>4309822.93</v>
      </c>
      <c r="ED258" s="7">
        <f t="shared" si="337"/>
        <v>23231870.379999999</v>
      </c>
      <c r="EE258" s="7">
        <f t="shared" si="337"/>
        <v>3632427.46</v>
      </c>
      <c r="EF258" s="7">
        <f t="shared" si="337"/>
        <v>16443210.68</v>
      </c>
      <c r="EG258" s="7">
        <f t="shared" si="337"/>
        <v>4095997.88</v>
      </c>
      <c r="EH258" s="7">
        <f t="shared" si="337"/>
        <v>4036081.96</v>
      </c>
      <c r="EI258" s="7">
        <f t="shared" si="337"/>
        <v>162619198.37</v>
      </c>
      <c r="EJ258" s="7">
        <f t="shared" si="337"/>
        <v>110292121.11</v>
      </c>
      <c r="EK258" s="7">
        <f t="shared" si="337"/>
        <v>8182387.6900000004</v>
      </c>
      <c r="EL258" s="7">
        <f t="shared" si="337"/>
        <v>5808661.25</v>
      </c>
      <c r="EM258" s="7">
        <f t="shared" si="337"/>
        <v>5346320.4400000004</v>
      </c>
      <c r="EN258" s="7">
        <f t="shared" si="337"/>
        <v>11854305.35</v>
      </c>
      <c r="EO258" s="7">
        <f t="shared" si="337"/>
        <v>4708893.46</v>
      </c>
      <c r="EP258" s="7">
        <f t="shared" si="337"/>
        <v>6002107.6799999997</v>
      </c>
      <c r="EQ258" s="7">
        <f t="shared" si="337"/>
        <v>30503401.699999999</v>
      </c>
      <c r="ER258" s="7">
        <f t="shared" si="337"/>
        <v>5005822.07</v>
      </c>
      <c r="ES258" s="7">
        <f t="shared" si="337"/>
        <v>3289201.55</v>
      </c>
      <c r="ET258" s="7">
        <f t="shared" si="337"/>
        <v>4204210.01</v>
      </c>
      <c r="EU258" s="7">
        <f t="shared" si="337"/>
        <v>7771938.2199999997</v>
      </c>
      <c r="EV258" s="7">
        <f t="shared" si="337"/>
        <v>1899283.02</v>
      </c>
      <c r="EW258" s="7">
        <f t="shared" si="337"/>
        <v>13345272.220000001</v>
      </c>
      <c r="EX258" s="7">
        <f t="shared" si="337"/>
        <v>3649872.04</v>
      </c>
      <c r="EY258" s="7">
        <f t="shared" si="337"/>
        <v>7616048.0999999996</v>
      </c>
      <c r="EZ258" s="7">
        <f t="shared" si="337"/>
        <v>2756716.52</v>
      </c>
      <c r="FA258" s="7">
        <f t="shared" si="337"/>
        <v>41571746.880000003</v>
      </c>
      <c r="FB258" s="7">
        <f t="shared" si="337"/>
        <v>4764018.3099999996</v>
      </c>
      <c r="FC258" s="7">
        <f t="shared" si="337"/>
        <v>21796430.800000001</v>
      </c>
      <c r="FD258" s="7">
        <f t="shared" si="337"/>
        <v>5565817.29</v>
      </c>
      <c r="FE258" s="7">
        <f t="shared" si="337"/>
        <v>1991377.31</v>
      </c>
      <c r="FF258" s="7">
        <f t="shared" si="337"/>
        <v>3689779.86</v>
      </c>
      <c r="FG258" s="7">
        <f t="shared" si="337"/>
        <v>2751700.6</v>
      </c>
      <c r="FH258" s="7">
        <f t="shared" si="337"/>
        <v>1703126.19</v>
      </c>
      <c r="FI258" s="7">
        <f t="shared" si="337"/>
        <v>19798102.039999999</v>
      </c>
      <c r="FJ258" s="7">
        <f t="shared" si="337"/>
        <v>22237045.41</v>
      </c>
      <c r="FK258" s="7">
        <f t="shared" si="337"/>
        <v>28771630.34</v>
      </c>
      <c r="FL258" s="7">
        <f t="shared" si="337"/>
        <v>90937334.989999995</v>
      </c>
      <c r="FM258" s="7">
        <f t="shared" si="337"/>
        <v>42741685.090000004</v>
      </c>
      <c r="FN258" s="7">
        <f t="shared" si="337"/>
        <v>253862904.09999999</v>
      </c>
      <c r="FO258" s="7">
        <f t="shared" si="337"/>
        <v>13148374.49</v>
      </c>
      <c r="FP258" s="7">
        <f t="shared" si="337"/>
        <v>26277063.469999999</v>
      </c>
      <c r="FQ258" s="7">
        <f t="shared" si="337"/>
        <v>11747857.890000001</v>
      </c>
      <c r="FR258" s="7">
        <f t="shared" si="337"/>
        <v>3339962.49</v>
      </c>
      <c r="FS258" s="7">
        <f t="shared" si="337"/>
        <v>3420473.41</v>
      </c>
      <c r="FT258" s="7">
        <f t="shared" si="337"/>
        <v>1468517.44</v>
      </c>
      <c r="FU258" s="7">
        <f t="shared" si="337"/>
        <v>10567705.83</v>
      </c>
      <c r="FV258" s="7">
        <f t="shared" si="337"/>
        <v>8957393.1400000006</v>
      </c>
      <c r="FW258" s="7">
        <f t="shared" si="337"/>
        <v>3293661.88</v>
      </c>
      <c r="FX258" s="7">
        <f t="shared" si="337"/>
        <v>1678664.73</v>
      </c>
      <c r="FY258" s="7"/>
      <c r="FZ258" s="7">
        <f>SUM(C258:FX258)</f>
        <v>9740516257.5100002</v>
      </c>
      <c r="GA258" s="92"/>
      <c r="GB258" s="7">
        <f>FZ258-GA258</f>
        <v>9740516257.5100002</v>
      </c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</row>
    <row r="259" spans="1:195" x14ac:dyDescent="0.35">
      <c r="A259" s="7"/>
      <c r="B259" s="7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"/>
      <c r="FZ259" s="7"/>
      <c r="GA259" s="43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</row>
    <row r="260" spans="1:195" x14ac:dyDescent="0.35">
      <c r="A260" s="6" t="s">
        <v>598</v>
      </c>
      <c r="B260" s="44" t="s">
        <v>819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</row>
    <row r="261" spans="1:195" x14ac:dyDescent="0.35">
      <c r="A261" s="6" t="s">
        <v>820</v>
      </c>
      <c r="B261" s="7" t="s">
        <v>821</v>
      </c>
      <c r="C261" s="43">
        <f t="shared" ref="C261:BN261" si="338">C48</f>
        <v>2.7E-2</v>
      </c>
      <c r="D261" s="43">
        <f t="shared" si="338"/>
        <v>2.7E-2</v>
      </c>
      <c r="E261" s="43">
        <f t="shared" si="338"/>
        <v>2.7E-2</v>
      </c>
      <c r="F261" s="43">
        <f t="shared" si="338"/>
        <v>2.7E-2</v>
      </c>
      <c r="G261" s="43">
        <f t="shared" si="338"/>
        <v>2.5264999999999999E-2</v>
      </c>
      <c r="H261" s="43">
        <f t="shared" si="338"/>
        <v>2.7E-2</v>
      </c>
      <c r="I261" s="43">
        <f t="shared" si="338"/>
        <v>2.7E-2</v>
      </c>
      <c r="J261" s="43">
        <f t="shared" si="338"/>
        <v>2.7E-2</v>
      </c>
      <c r="K261" s="43">
        <f t="shared" si="338"/>
        <v>2.7E-2</v>
      </c>
      <c r="L261" s="43">
        <f t="shared" si="338"/>
        <v>2.5895000000000001E-2</v>
      </c>
      <c r="M261" s="43">
        <f t="shared" si="338"/>
        <v>2.4947E-2</v>
      </c>
      <c r="N261" s="43">
        <f t="shared" si="338"/>
        <v>1.8755999999999998E-2</v>
      </c>
      <c r="O261" s="43">
        <f t="shared" si="338"/>
        <v>2.7E-2</v>
      </c>
      <c r="P261" s="43">
        <f t="shared" si="338"/>
        <v>2.7E-2</v>
      </c>
      <c r="Q261" s="43">
        <f t="shared" si="338"/>
        <v>2.7E-2</v>
      </c>
      <c r="R261" s="43">
        <f t="shared" si="338"/>
        <v>2.7E-2</v>
      </c>
      <c r="S261" s="43">
        <f t="shared" si="338"/>
        <v>2.5014000000000002E-2</v>
      </c>
      <c r="T261" s="43">
        <f t="shared" si="338"/>
        <v>2.3301000000000002E-2</v>
      </c>
      <c r="U261" s="43">
        <f t="shared" si="338"/>
        <v>2.2801000000000002E-2</v>
      </c>
      <c r="V261" s="43">
        <f t="shared" si="338"/>
        <v>2.7E-2</v>
      </c>
      <c r="W261" s="43">
        <f t="shared" si="338"/>
        <v>2.7E-2</v>
      </c>
      <c r="X261" s="43">
        <f t="shared" si="338"/>
        <v>1.4756000000000002E-2</v>
      </c>
      <c r="Y261" s="43">
        <f t="shared" si="338"/>
        <v>2.3498000000000002E-2</v>
      </c>
      <c r="Z261" s="43">
        <f t="shared" si="338"/>
        <v>2.2915000000000001E-2</v>
      </c>
      <c r="AA261" s="43">
        <f t="shared" si="338"/>
        <v>2.7E-2</v>
      </c>
      <c r="AB261" s="43">
        <f t="shared" si="338"/>
        <v>2.7E-2</v>
      </c>
      <c r="AC261" s="43">
        <f t="shared" si="338"/>
        <v>1.9982E-2</v>
      </c>
      <c r="AD261" s="43">
        <f t="shared" si="338"/>
        <v>1.8693000000000001E-2</v>
      </c>
      <c r="AE261" s="43">
        <f t="shared" si="338"/>
        <v>1.1814000000000002E-2</v>
      </c>
      <c r="AF261" s="43">
        <f t="shared" si="338"/>
        <v>1.0673999999999999E-2</v>
      </c>
      <c r="AG261" s="43">
        <f t="shared" si="338"/>
        <v>1.2485E-2</v>
      </c>
      <c r="AH261" s="43">
        <f t="shared" si="338"/>
        <v>2.1122999999999999E-2</v>
      </c>
      <c r="AI261" s="43">
        <f t="shared" si="338"/>
        <v>2.7E-2</v>
      </c>
      <c r="AJ261" s="43">
        <f t="shared" si="338"/>
        <v>2.2787999999999999E-2</v>
      </c>
      <c r="AK261" s="43">
        <f t="shared" si="338"/>
        <v>2.0279999999999999E-2</v>
      </c>
      <c r="AL261" s="43">
        <f t="shared" si="338"/>
        <v>2.7E-2</v>
      </c>
      <c r="AM261" s="43">
        <f t="shared" si="338"/>
        <v>2.0449000000000002E-2</v>
      </c>
      <c r="AN261" s="43">
        <f t="shared" si="338"/>
        <v>2.6903E-2</v>
      </c>
      <c r="AO261" s="43">
        <f t="shared" si="338"/>
        <v>2.6656000000000003E-2</v>
      </c>
      <c r="AP261" s="43">
        <f t="shared" si="338"/>
        <v>2.7E-2</v>
      </c>
      <c r="AQ261" s="43">
        <f t="shared" si="338"/>
        <v>1.8685E-2</v>
      </c>
      <c r="AR261" s="43">
        <f t="shared" si="338"/>
        <v>2.7E-2</v>
      </c>
      <c r="AS261" s="43">
        <f t="shared" si="338"/>
        <v>1.2137999999999999E-2</v>
      </c>
      <c r="AT261" s="43">
        <f t="shared" si="338"/>
        <v>2.7E-2</v>
      </c>
      <c r="AU261" s="43">
        <f t="shared" si="338"/>
        <v>2.3188E-2</v>
      </c>
      <c r="AV261" s="43">
        <f t="shared" si="338"/>
        <v>2.7E-2</v>
      </c>
      <c r="AW261" s="43">
        <f t="shared" si="338"/>
        <v>2.4430999999999998E-2</v>
      </c>
      <c r="AX261" s="43">
        <f t="shared" si="338"/>
        <v>2.0798000000000001E-2</v>
      </c>
      <c r="AY261" s="43">
        <f t="shared" si="338"/>
        <v>2.7E-2</v>
      </c>
      <c r="AZ261" s="43">
        <f t="shared" si="338"/>
        <v>1.5720000000000001E-2</v>
      </c>
      <c r="BA261" s="43">
        <f t="shared" si="338"/>
        <v>2.5894E-2</v>
      </c>
      <c r="BB261" s="43">
        <f t="shared" si="338"/>
        <v>2.3684E-2</v>
      </c>
      <c r="BC261" s="43">
        <f t="shared" si="338"/>
        <v>2.0715000000000001E-2</v>
      </c>
      <c r="BD261" s="43">
        <f t="shared" si="338"/>
        <v>2.7E-2</v>
      </c>
      <c r="BE261" s="43">
        <f t="shared" si="338"/>
        <v>2.6816E-2</v>
      </c>
      <c r="BF261" s="43">
        <f t="shared" si="338"/>
        <v>2.7E-2</v>
      </c>
      <c r="BG261" s="43">
        <f t="shared" si="338"/>
        <v>2.7E-2</v>
      </c>
      <c r="BH261" s="43">
        <f t="shared" si="338"/>
        <v>2.5419000000000001E-2</v>
      </c>
      <c r="BI261" s="43">
        <f t="shared" si="338"/>
        <v>1.2433E-2</v>
      </c>
      <c r="BJ261" s="43">
        <f t="shared" si="338"/>
        <v>2.7E-2</v>
      </c>
      <c r="BK261" s="43">
        <f t="shared" si="338"/>
        <v>2.7E-2</v>
      </c>
      <c r="BL261" s="43">
        <f t="shared" si="338"/>
        <v>2.7E-2</v>
      </c>
      <c r="BM261" s="43">
        <f t="shared" si="338"/>
        <v>2.4834000000000002E-2</v>
      </c>
      <c r="BN261" s="43">
        <f t="shared" si="338"/>
        <v>2.7E-2</v>
      </c>
      <c r="BO261" s="43">
        <f t="shared" ref="BO261:DM261" si="339">BO48</f>
        <v>1.9203000000000001E-2</v>
      </c>
      <c r="BP261" s="43">
        <f t="shared" si="339"/>
        <v>2.5702000000000003E-2</v>
      </c>
      <c r="BQ261" s="43">
        <f t="shared" si="339"/>
        <v>2.5759000000000001E-2</v>
      </c>
      <c r="BR261" s="43">
        <f t="shared" si="339"/>
        <v>8.6999999999999994E-3</v>
      </c>
      <c r="BS261" s="43">
        <f t="shared" si="339"/>
        <v>4.3949999999999996E-3</v>
      </c>
      <c r="BT261" s="43">
        <f t="shared" si="339"/>
        <v>6.6509999999999998E-3</v>
      </c>
      <c r="BU261" s="43">
        <f t="shared" si="339"/>
        <v>1.3811E-2</v>
      </c>
      <c r="BV261" s="43">
        <f t="shared" si="339"/>
        <v>1.2777E-2</v>
      </c>
      <c r="BW261" s="43">
        <f t="shared" si="339"/>
        <v>1.5736E-2</v>
      </c>
      <c r="BX261" s="43">
        <f t="shared" si="339"/>
        <v>1.9067000000000001E-2</v>
      </c>
      <c r="BY261" s="43">
        <f t="shared" si="339"/>
        <v>2.7E-2</v>
      </c>
      <c r="BZ261" s="43">
        <f t="shared" si="339"/>
        <v>2.7E-2</v>
      </c>
      <c r="CA261" s="43">
        <f t="shared" si="339"/>
        <v>2.3040999999999999E-2</v>
      </c>
      <c r="CB261" s="43">
        <f t="shared" si="339"/>
        <v>2.7E-2</v>
      </c>
      <c r="CC261" s="43">
        <f t="shared" si="339"/>
        <v>2.6199E-2</v>
      </c>
      <c r="CD261" s="43">
        <f t="shared" si="339"/>
        <v>2.3519999999999999E-2</v>
      </c>
      <c r="CE261" s="43">
        <f t="shared" si="339"/>
        <v>2.7E-2</v>
      </c>
      <c r="CF261" s="43">
        <f t="shared" si="339"/>
        <v>2.4334000000000001E-2</v>
      </c>
      <c r="CG261" s="43">
        <f t="shared" si="339"/>
        <v>2.7E-2</v>
      </c>
      <c r="CH261" s="43">
        <f t="shared" si="339"/>
        <v>2.6187999999999999E-2</v>
      </c>
      <c r="CI261" s="43">
        <f t="shared" si="339"/>
        <v>2.7E-2</v>
      </c>
      <c r="CJ261" s="43">
        <f t="shared" si="339"/>
        <v>2.6513999999999999E-2</v>
      </c>
      <c r="CK261" s="43">
        <f t="shared" si="339"/>
        <v>1.0600999999999999E-2</v>
      </c>
      <c r="CL261" s="43">
        <f t="shared" si="339"/>
        <v>1.2229E-2</v>
      </c>
      <c r="CM261" s="43">
        <f t="shared" si="339"/>
        <v>6.2740000000000001E-3</v>
      </c>
      <c r="CN261" s="43">
        <f t="shared" si="339"/>
        <v>2.7E-2</v>
      </c>
      <c r="CO261" s="43">
        <f t="shared" si="339"/>
        <v>2.6360000000000001E-2</v>
      </c>
      <c r="CP261" s="43">
        <f t="shared" si="339"/>
        <v>2.0548999999999998E-2</v>
      </c>
      <c r="CQ261" s="43">
        <f t="shared" si="339"/>
        <v>1.6427000000000001E-2</v>
      </c>
      <c r="CR261" s="43">
        <f t="shared" si="339"/>
        <v>4.169E-3</v>
      </c>
      <c r="CS261" s="43">
        <f t="shared" si="339"/>
        <v>2.6658000000000001E-2</v>
      </c>
      <c r="CT261" s="43">
        <f t="shared" si="339"/>
        <v>1.252E-2</v>
      </c>
      <c r="CU261" s="43">
        <f t="shared" si="339"/>
        <v>2.3616000000000002E-2</v>
      </c>
      <c r="CV261" s="43">
        <f t="shared" si="339"/>
        <v>1.4978999999999999E-2</v>
      </c>
      <c r="CW261" s="43">
        <f t="shared" si="339"/>
        <v>1.7378999999999999E-2</v>
      </c>
      <c r="CX261" s="43">
        <f t="shared" si="339"/>
        <v>2.5824E-2</v>
      </c>
      <c r="CY261" s="43">
        <f t="shared" si="339"/>
        <v>2.7E-2</v>
      </c>
      <c r="CZ261" s="43">
        <f t="shared" si="339"/>
        <v>2.7E-2</v>
      </c>
      <c r="DA261" s="43">
        <f t="shared" si="339"/>
        <v>2.7E-2</v>
      </c>
      <c r="DB261" s="43">
        <f t="shared" si="339"/>
        <v>2.7E-2</v>
      </c>
      <c r="DC261" s="43">
        <f t="shared" si="339"/>
        <v>2.1418E-2</v>
      </c>
      <c r="DD261" s="43">
        <f t="shared" si="339"/>
        <v>3.4299999999999999E-3</v>
      </c>
      <c r="DE261" s="43">
        <f t="shared" si="339"/>
        <v>1.1894999999999999E-2</v>
      </c>
      <c r="DF261" s="43">
        <f t="shared" si="339"/>
        <v>2.7E-2</v>
      </c>
      <c r="DG261" s="43">
        <f t="shared" si="339"/>
        <v>2.4453000000000003E-2</v>
      </c>
      <c r="DH261" s="43">
        <f t="shared" si="339"/>
        <v>2.4516E-2</v>
      </c>
      <c r="DI261" s="43">
        <f t="shared" si="339"/>
        <v>2.2845000000000001E-2</v>
      </c>
      <c r="DJ261" s="43">
        <f t="shared" si="339"/>
        <v>2.4883000000000002E-2</v>
      </c>
      <c r="DK261" s="43">
        <f t="shared" si="339"/>
        <v>1.9658000000000002E-2</v>
      </c>
      <c r="DL261" s="43">
        <f t="shared" si="339"/>
        <v>2.5967E-2</v>
      </c>
      <c r="DM261" s="43">
        <f t="shared" si="339"/>
        <v>2.3899E-2</v>
      </c>
      <c r="DN261" s="43">
        <v>2.7E-2</v>
      </c>
      <c r="DO261" s="43">
        <f>DO48</f>
        <v>2.7E-2</v>
      </c>
      <c r="DP261" s="43">
        <f>DP48</f>
        <v>2.7E-2</v>
      </c>
      <c r="DQ261" s="43">
        <v>2.4545000000000001E-2</v>
      </c>
      <c r="DR261" s="43">
        <f t="shared" ref="DR261:FH261" si="340">DR48</f>
        <v>2.7E-2</v>
      </c>
      <c r="DS261" s="43">
        <f t="shared" si="340"/>
        <v>2.7E-2</v>
      </c>
      <c r="DT261" s="43">
        <f t="shared" si="340"/>
        <v>2.5729000000000002E-2</v>
      </c>
      <c r="DU261" s="43">
        <f t="shared" si="340"/>
        <v>2.7E-2</v>
      </c>
      <c r="DV261" s="43">
        <f t="shared" si="340"/>
        <v>2.7E-2</v>
      </c>
      <c r="DW261" s="43">
        <f t="shared" si="340"/>
        <v>2.5996999999999999E-2</v>
      </c>
      <c r="DX261" s="43">
        <f t="shared" si="340"/>
        <v>2.2931E-2</v>
      </c>
      <c r="DY261" s="43">
        <f t="shared" si="340"/>
        <v>1.6928000000000002E-2</v>
      </c>
      <c r="DZ261" s="43">
        <f t="shared" si="340"/>
        <v>2.1662000000000001E-2</v>
      </c>
      <c r="EA261" s="43">
        <f t="shared" si="340"/>
        <v>1.2173E-2</v>
      </c>
      <c r="EB261" s="43">
        <f t="shared" si="340"/>
        <v>2.7E-2</v>
      </c>
      <c r="EC261" s="43">
        <f t="shared" si="340"/>
        <v>2.7E-2</v>
      </c>
      <c r="ED261" s="43">
        <f t="shared" si="340"/>
        <v>4.4120000000000001E-3</v>
      </c>
      <c r="EE261" s="43">
        <f t="shared" si="340"/>
        <v>2.7E-2</v>
      </c>
      <c r="EF261" s="43">
        <f t="shared" si="340"/>
        <v>2.3595000000000001E-2</v>
      </c>
      <c r="EG261" s="43">
        <f t="shared" si="340"/>
        <v>2.7E-2</v>
      </c>
      <c r="EH261" s="43">
        <f t="shared" si="340"/>
        <v>2.7E-2</v>
      </c>
      <c r="EI261" s="43">
        <f t="shared" si="340"/>
        <v>2.7E-2</v>
      </c>
      <c r="EJ261" s="43">
        <f t="shared" si="340"/>
        <v>2.7E-2</v>
      </c>
      <c r="EK261" s="43">
        <f t="shared" si="340"/>
        <v>5.7670000000000004E-3</v>
      </c>
      <c r="EL261" s="43">
        <f t="shared" si="340"/>
        <v>6.1159999999999999E-3</v>
      </c>
      <c r="EM261" s="43">
        <f t="shared" si="340"/>
        <v>2.0308E-2</v>
      </c>
      <c r="EN261" s="43">
        <f t="shared" si="340"/>
        <v>2.7E-2</v>
      </c>
      <c r="EO261" s="43">
        <f t="shared" si="340"/>
        <v>2.7E-2</v>
      </c>
      <c r="EP261" s="43">
        <f t="shared" si="340"/>
        <v>2.4586E-2</v>
      </c>
      <c r="EQ261" s="43">
        <f t="shared" si="340"/>
        <v>6.2630000000000003E-3</v>
      </c>
      <c r="ER261" s="43">
        <f t="shared" si="340"/>
        <v>2.1283E-2</v>
      </c>
      <c r="ES261" s="43">
        <f t="shared" si="340"/>
        <v>2.7E-2</v>
      </c>
      <c r="ET261" s="43">
        <f t="shared" si="340"/>
        <v>2.7E-2</v>
      </c>
      <c r="EU261" s="43">
        <f t="shared" si="340"/>
        <v>2.7E-2</v>
      </c>
      <c r="EV261" s="43">
        <f t="shared" si="340"/>
        <v>1.4964999999999999E-2</v>
      </c>
      <c r="EW261" s="43">
        <f t="shared" si="340"/>
        <v>7.2810000000000001E-3</v>
      </c>
      <c r="EX261" s="43">
        <f t="shared" si="340"/>
        <v>7.9100000000000004E-3</v>
      </c>
      <c r="EY261" s="43">
        <f t="shared" si="340"/>
        <v>2.7E-2</v>
      </c>
      <c r="EZ261" s="43">
        <f t="shared" si="340"/>
        <v>2.6942000000000001E-2</v>
      </c>
      <c r="FA261" s="43">
        <f t="shared" si="340"/>
        <v>1.0666E-2</v>
      </c>
      <c r="FB261" s="43">
        <f t="shared" si="340"/>
        <v>9.6240000000000006E-3</v>
      </c>
      <c r="FC261" s="43">
        <f t="shared" si="340"/>
        <v>2.6550000000000001E-2</v>
      </c>
      <c r="FD261" s="43">
        <f t="shared" si="340"/>
        <v>2.7E-2</v>
      </c>
      <c r="FE261" s="43">
        <f t="shared" si="340"/>
        <v>1.8180999999999999E-2</v>
      </c>
      <c r="FF261" s="43">
        <f t="shared" si="340"/>
        <v>2.7E-2</v>
      </c>
      <c r="FG261" s="43">
        <f t="shared" si="340"/>
        <v>2.7E-2</v>
      </c>
      <c r="FH261" s="43">
        <f t="shared" si="340"/>
        <v>2.3772000000000001E-2</v>
      </c>
      <c r="FI261" s="43">
        <v>9.639E-3</v>
      </c>
      <c r="FJ261" s="43">
        <v>2.2207999999999999E-2</v>
      </c>
      <c r="FK261" s="43">
        <f t="shared" ref="FK261:FX261" si="341">FK48</f>
        <v>1.0845E-2</v>
      </c>
      <c r="FL261" s="43">
        <f t="shared" si="341"/>
        <v>2.7E-2</v>
      </c>
      <c r="FM261" s="43">
        <f t="shared" si="341"/>
        <v>2.2414E-2</v>
      </c>
      <c r="FN261" s="43">
        <f t="shared" si="341"/>
        <v>2.7E-2</v>
      </c>
      <c r="FO261" s="43">
        <f t="shared" si="341"/>
        <v>5.6239999999999997E-3</v>
      </c>
      <c r="FP261" s="43">
        <f t="shared" si="341"/>
        <v>1.2142999999999999E-2</v>
      </c>
      <c r="FQ261" s="43">
        <f t="shared" si="341"/>
        <v>2.0879999999999999E-2</v>
      </c>
      <c r="FR261" s="43">
        <f t="shared" si="341"/>
        <v>1.2376E-2</v>
      </c>
      <c r="FS261" s="43">
        <f t="shared" si="341"/>
        <v>5.0679999999999996E-3</v>
      </c>
      <c r="FT261" s="43">
        <f t="shared" si="341"/>
        <v>4.2929999999999999E-3</v>
      </c>
      <c r="FU261" s="43">
        <f t="shared" si="341"/>
        <v>2.2345E-2</v>
      </c>
      <c r="FV261" s="43">
        <f t="shared" si="341"/>
        <v>1.9032E-2</v>
      </c>
      <c r="FW261" s="43">
        <f t="shared" si="341"/>
        <v>2.5498E-2</v>
      </c>
      <c r="FX261" s="43">
        <f t="shared" si="341"/>
        <v>2.3675000000000002E-2</v>
      </c>
      <c r="FY261" s="71"/>
      <c r="FZ261" s="7"/>
      <c r="GA261" s="43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</row>
    <row r="262" spans="1:195" x14ac:dyDescent="0.35">
      <c r="A262" s="7"/>
      <c r="B262" s="7" t="s">
        <v>822</v>
      </c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3"/>
      <c r="FD262" s="43"/>
      <c r="FE262" s="43"/>
      <c r="FF262" s="43"/>
      <c r="FG262" s="43"/>
      <c r="FH262" s="43"/>
      <c r="FI262" s="43"/>
      <c r="FJ262" s="43"/>
      <c r="FK262" s="43"/>
      <c r="FL262" s="43"/>
      <c r="FM262" s="43"/>
      <c r="FN262" s="43"/>
      <c r="FO262" s="43"/>
      <c r="FP262" s="43"/>
      <c r="FQ262" s="43"/>
      <c r="FR262" s="43"/>
      <c r="FS262" s="43"/>
      <c r="FT262" s="43"/>
      <c r="FU262" s="43"/>
      <c r="FV262" s="43"/>
      <c r="FW262" s="43"/>
      <c r="FX262" s="43"/>
      <c r="FY262" s="7"/>
      <c r="FZ262" s="7"/>
      <c r="GA262" s="43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</row>
    <row r="263" spans="1:195" x14ac:dyDescent="0.35">
      <c r="A263" s="6" t="s">
        <v>823</v>
      </c>
      <c r="B263" s="7" t="s">
        <v>824</v>
      </c>
      <c r="C263" s="43">
        <f t="shared" ref="C263:BN263" si="342">ROUND((C258-(C101*C43)-C46)/C47,6)</f>
        <v>6.1725000000000002E-2</v>
      </c>
      <c r="D263" s="43">
        <f t="shared" si="342"/>
        <v>0.10527400000000001</v>
      </c>
      <c r="E263" s="43">
        <f t="shared" si="342"/>
        <v>5.4295999999999997E-2</v>
      </c>
      <c r="F263" s="43">
        <f t="shared" si="342"/>
        <v>7.9702999999999996E-2</v>
      </c>
      <c r="G263" s="43">
        <f t="shared" si="342"/>
        <v>4.2486999999999997E-2</v>
      </c>
      <c r="H263" s="43">
        <f t="shared" si="342"/>
        <v>9.9435999999999997E-2</v>
      </c>
      <c r="I263" s="43">
        <f t="shared" si="342"/>
        <v>8.7066000000000004E-2</v>
      </c>
      <c r="J263" s="43">
        <f t="shared" si="342"/>
        <v>0.144006</v>
      </c>
      <c r="K263" s="43">
        <f t="shared" si="342"/>
        <v>8.3954000000000001E-2</v>
      </c>
      <c r="L263" s="43">
        <f t="shared" si="342"/>
        <v>2.9448999999999999E-2</v>
      </c>
      <c r="M263" s="43">
        <f t="shared" si="342"/>
        <v>3.8608999999999997E-2</v>
      </c>
      <c r="N263" s="43">
        <f t="shared" si="342"/>
        <v>6.4093999999999998E-2</v>
      </c>
      <c r="O263" s="43">
        <f t="shared" si="342"/>
        <v>5.5890000000000002E-2</v>
      </c>
      <c r="P263" s="43">
        <f t="shared" si="342"/>
        <v>9.4843999999999998E-2</v>
      </c>
      <c r="Q263" s="43">
        <f t="shared" si="342"/>
        <v>8.4679000000000004E-2</v>
      </c>
      <c r="R263" s="43">
        <f t="shared" si="342"/>
        <v>1.014812</v>
      </c>
      <c r="S263" s="43">
        <f t="shared" si="342"/>
        <v>0.258575</v>
      </c>
      <c r="T263" s="43">
        <f t="shared" si="342"/>
        <v>0.119144</v>
      </c>
      <c r="U263" s="43">
        <f t="shared" si="342"/>
        <v>4.2294999999999999E-2</v>
      </c>
      <c r="V263" s="43">
        <f t="shared" si="342"/>
        <v>0.123811</v>
      </c>
      <c r="W263" s="43">
        <f t="shared" si="342"/>
        <v>0.39732299999999998</v>
      </c>
      <c r="X263" s="43">
        <f t="shared" si="342"/>
        <v>6.4784999999999995E-2</v>
      </c>
      <c r="Y263" s="43">
        <f t="shared" si="342"/>
        <v>0.14535100000000001</v>
      </c>
      <c r="Z263" s="43">
        <f t="shared" si="342"/>
        <v>0.13755800000000001</v>
      </c>
      <c r="AA263" s="43">
        <f t="shared" si="342"/>
        <v>6.3261999999999999E-2</v>
      </c>
      <c r="AB263" s="43">
        <f t="shared" si="342"/>
        <v>3.0796E-2</v>
      </c>
      <c r="AC263" s="43">
        <f t="shared" si="342"/>
        <v>2.5114999999999998E-2</v>
      </c>
      <c r="AD263" s="43">
        <f t="shared" si="342"/>
        <v>3.3082E-2</v>
      </c>
      <c r="AE263" s="43">
        <f t="shared" si="342"/>
        <v>4.3269000000000002E-2</v>
      </c>
      <c r="AF263" s="43">
        <f t="shared" si="342"/>
        <v>3.5742999999999997E-2</v>
      </c>
      <c r="AG263" s="43">
        <f t="shared" si="342"/>
        <v>5.1524190000000001</v>
      </c>
      <c r="AH263" s="43">
        <f t="shared" si="342"/>
        <v>0.29372399999999999</v>
      </c>
      <c r="AI263" s="43">
        <f t="shared" si="342"/>
        <v>0.50997599999999998</v>
      </c>
      <c r="AJ263" s="43">
        <f t="shared" si="342"/>
        <v>0.100352</v>
      </c>
      <c r="AK263" s="43">
        <f t="shared" si="342"/>
        <v>5.0809E-2</v>
      </c>
      <c r="AL263" s="43">
        <f t="shared" si="342"/>
        <v>4.8773999999999998E-2</v>
      </c>
      <c r="AM263" s="43">
        <f t="shared" si="342"/>
        <v>8.6712999999999998E-2</v>
      </c>
      <c r="AN263" s="43">
        <f t="shared" si="342"/>
        <v>2.6998000000000001E-2</v>
      </c>
      <c r="AO263" s="43">
        <f t="shared" si="342"/>
        <v>9.7100000000000006E-2</v>
      </c>
      <c r="AP263" s="43">
        <f t="shared" si="342"/>
        <v>3.8073000000000003E-2</v>
      </c>
      <c r="AQ263" s="43">
        <f t="shared" si="342"/>
        <v>4.4221999999999997E-2</v>
      </c>
      <c r="AR263" s="43">
        <f t="shared" si="342"/>
        <v>6.3126000000000002E-2</v>
      </c>
      <c r="AS263" s="43">
        <f t="shared" si="342"/>
        <v>1.6419E-2</v>
      </c>
      <c r="AT263" s="43">
        <f t="shared" si="342"/>
        <v>6.4513000000000001E-2</v>
      </c>
      <c r="AU263" s="43">
        <f t="shared" si="342"/>
        <v>6.0576999999999999E-2</v>
      </c>
      <c r="AV263" s="43">
        <f t="shared" si="342"/>
        <v>0.109404</v>
      </c>
      <c r="AW263" s="43">
        <f t="shared" si="342"/>
        <v>0.110749</v>
      </c>
      <c r="AX263" s="43">
        <f t="shared" si="342"/>
        <v>5.7737999999999998E-2</v>
      </c>
      <c r="AY263" s="43">
        <f t="shared" si="342"/>
        <v>9.8746E-2</v>
      </c>
      <c r="AZ263" s="43">
        <f t="shared" si="342"/>
        <v>0.138187</v>
      </c>
      <c r="BA263" s="43">
        <f t="shared" si="342"/>
        <v>0.113444</v>
      </c>
      <c r="BB263" s="43">
        <f t="shared" si="342"/>
        <v>0.33675300000000002</v>
      </c>
      <c r="BC263" s="43">
        <f t="shared" si="342"/>
        <v>6.5834000000000004E-2</v>
      </c>
      <c r="BD263" s="43">
        <f t="shared" si="342"/>
        <v>7.0194999999999994E-2</v>
      </c>
      <c r="BE263" s="43">
        <f t="shared" si="342"/>
        <v>7.4784000000000003E-2</v>
      </c>
      <c r="BF263" s="43">
        <f t="shared" si="342"/>
        <v>9.6311999999999995E-2</v>
      </c>
      <c r="BG263" s="43">
        <f t="shared" si="342"/>
        <v>0.182648</v>
      </c>
      <c r="BH263" s="43">
        <f t="shared" si="342"/>
        <v>9.8600999999999994E-2</v>
      </c>
      <c r="BI263" s="43">
        <f t="shared" si="342"/>
        <v>8.4925E-2</v>
      </c>
      <c r="BJ263" s="43">
        <f t="shared" si="342"/>
        <v>7.0735000000000006E-2</v>
      </c>
      <c r="BK263" s="43">
        <f t="shared" si="342"/>
        <v>0.20760899999999999</v>
      </c>
      <c r="BL263" s="43">
        <f t="shared" si="342"/>
        <v>0.26199800000000001</v>
      </c>
      <c r="BM263" s="43">
        <f t="shared" si="342"/>
        <v>0.124357</v>
      </c>
      <c r="BN263" s="43">
        <f t="shared" si="342"/>
        <v>0.10118099999999999</v>
      </c>
      <c r="BO263" s="43">
        <f t="shared" ref="BO263:DZ263" si="343">ROUND((BO258-(BO101*BO43)-BO46)/BO47,6)</f>
        <v>7.2844000000000006E-2</v>
      </c>
      <c r="BP263" s="43">
        <f t="shared" si="343"/>
        <v>3.3633000000000003E-2</v>
      </c>
      <c r="BQ263" s="43">
        <f t="shared" si="343"/>
        <v>3.7309000000000002E-2</v>
      </c>
      <c r="BR263" s="43">
        <f t="shared" si="343"/>
        <v>5.2261000000000002E-2</v>
      </c>
      <c r="BS263" s="43">
        <f t="shared" si="343"/>
        <v>1.9168999999999999E-2</v>
      </c>
      <c r="BT263" s="43">
        <f t="shared" si="343"/>
        <v>1.1926000000000001E-2</v>
      </c>
      <c r="BU263" s="43">
        <f t="shared" si="343"/>
        <v>3.5131000000000003E-2</v>
      </c>
      <c r="BV263" s="43">
        <f t="shared" si="343"/>
        <v>1.0527E-2</v>
      </c>
      <c r="BW263" s="43">
        <f t="shared" si="343"/>
        <v>2.0833000000000001E-2</v>
      </c>
      <c r="BX263" s="43">
        <f t="shared" si="343"/>
        <v>3.0268E-2</v>
      </c>
      <c r="BY263" s="43">
        <f t="shared" si="343"/>
        <v>4.9069000000000002E-2</v>
      </c>
      <c r="BZ263" s="43">
        <f t="shared" si="343"/>
        <v>0.107164</v>
      </c>
      <c r="CA263" s="43">
        <f t="shared" si="343"/>
        <v>2.7859999999999999E-2</v>
      </c>
      <c r="CB263" s="43">
        <f t="shared" si="343"/>
        <v>5.8776000000000002E-2</v>
      </c>
      <c r="CC263" s="43">
        <f t="shared" si="343"/>
        <v>0.18063899999999999</v>
      </c>
      <c r="CD263" s="43">
        <f t="shared" si="343"/>
        <v>0.13672500000000001</v>
      </c>
      <c r="CE263" s="43">
        <f t="shared" si="343"/>
        <v>5.5590000000000001E-2</v>
      </c>
      <c r="CF263" s="43">
        <f t="shared" si="343"/>
        <v>7.7383999999999994E-2</v>
      </c>
      <c r="CG263" s="43">
        <f t="shared" si="343"/>
        <v>0.140015</v>
      </c>
      <c r="CH263" s="43">
        <f t="shared" si="343"/>
        <v>0.12557599999999999</v>
      </c>
      <c r="CI263" s="43">
        <f t="shared" si="343"/>
        <v>7.1527999999999994E-2</v>
      </c>
      <c r="CJ263" s="43">
        <f t="shared" si="343"/>
        <v>2.7803000000000001E-2</v>
      </c>
      <c r="CK263" s="43">
        <f t="shared" si="343"/>
        <v>3.4273999999999999E-2</v>
      </c>
      <c r="CL263" s="43">
        <f t="shared" si="343"/>
        <v>6.4172999999999994E-2</v>
      </c>
      <c r="CM263" s="43">
        <f t="shared" si="343"/>
        <v>3.3429E-2</v>
      </c>
      <c r="CN263" s="43">
        <f t="shared" si="343"/>
        <v>6.8867999999999999E-2</v>
      </c>
      <c r="CO263" s="43">
        <f t="shared" si="343"/>
        <v>4.7893999999999999E-2</v>
      </c>
      <c r="CP263" s="43">
        <f t="shared" si="343"/>
        <v>1.8343000000000002E-2</v>
      </c>
      <c r="CQ263" s="43">
        <f t="shared" si="343"/>
        <v>6.7224999999999993E-2</v>
      </c>
      <c r="CR263" s="43">
        <f t="shared" si="343"/>
        <v>4.0747999999999999E-2</v>
      </c>
      <c r="CS263" s="43">
        <f t="shared" si="343"/>
        <v>7.8634999999999997E-2</v>
      </c>
      <c r="CT263" s="43">
        <f t="shared" si="343"/>
        <v>5.0758999999999999E-2</v>
      </c>
      <c r="CU263" s="43">
        <f t="shared" si="343"/>
        <v>0.26500800000000002</v>
      </c>
      <c r="CV263" s="43">
        <f t="shared" si="343"/>
        <v>4.0156999999999998E-2</v>
      </c>
      <c r="CW263" s="43">
        <f t="shared" si="343"/>
        <v>5.2795000000000002E-2</v>
      </c>
      <c r="CX263" s="43">
        <f t="shared" si="343"/>
        <v>7.0112999999999995E-2</v>
      </c>
      <c r="CY263" s="43">
        <f t="shared" si="343"/>
        <v>0.19084400000000001</v>
      </c>
      <c r="CZ263" s="43">
        <f t="shared" si="343"/>
        <v>8.6802000000000004E-2</v>
      </c>
      <c r="DA263" s="43">
        <f t="shared" si="343"/>
        <v>7.2510000000000005E-2</v>
      </c>
      <c r="DB263" s="43">
        <f t="shared" si="343"/>
        <v>0.10452</v>
      </c>
      <c r="DC263" s="43">
        <f t="shared" si="343"/>
        <v>5.9692000000000002E-2</v>
      </c>
      <c r="DD263" s="43">
        <f t="shared" si="343"/>
        <v>1.1938000000000001E-2</v>
      </c>
      <c r="DE263" s="43">
        <f t="shared" si="343"/>
        <v>2.5163999999999999E-2</v>
      </c>
      <c r="DF263" s="43">
        <f t="shared" si="343"/>
        <v>8.7695999999999996E-2</v>
      </c>
      <c r="DG263" s="43">
        <f t="shared" si="343"/>
        <v>3.6849E-2</v>
      </c>
      <c r="DH263" s="43">
        <f t="shared" si="343"/>
        <v>4.9255E-2</v>
      </c>
      <c r="DI263" s="43">
        <f t="shared" si="343"/>
        <v>4.8939000000000003E-2</v>
      </c>
      <c r="DJ263" s="43">
        <f t="shared" si="343"/>
        <v>0.12431499999999999</v>
      </c>
      <c r="DK263" s="43">
        <f t="shared" si="343"/>
        <v>0.108516</v>
      </c>
      <c r="DL263" s="43">
        <f t="shared" si="343"/>
        <v>7.5186000000000003E-2</v>
      </c>
      <c r="DM263" s="43">
        <f t="shared" si="343"/>
        <v>0.16803799999999999</v>
      </c>
      <c r="DN263" s="43">
        <f t="shared" si="343"/>
        <v>5.7616000000000001E-2</v>
      </c>
      <c r="DO263" s="43">
        <f t="shared" si="343"/>
        <v>0.101581</v>
      </c>
      <c r="DP263" s="43">
        <f t="shared" si="343"/>
        <v>0.111654</v>
      </c>
      <c r="DQ263" s="43">
        <f t="shared" si="343"/>
        <v>2.4146999999999998E-2</v>
      </c>
      <c r="DR263" s="43">
        <f t="shared" si="343"/>
        <v>0.184252</v>
      </c>
      <c r="DS263" s="43">
        <f t="shared" si="343"/>
        <v>0.215197</v>
      </c>
      <c r="DT263" s="43">
        <f t="shared" si="343"/>
        <v>0.31120300000000001</v>
      </c>
      <c r="DU263" s="43">
        <f t="shared" si="343"/>
        <v>0.183749</v>
      </c>
      <c r="DV263" s="43">
        <f t="shared" si="343"/>
        <v>0.41016200000000003</v>
      </c>
      <c r="DW263" s="43">
        <f t="shared" si="343"/>
        <v>0.23309299999999999</v>
      </c>
      <c r="DX263" s="43">
        <f t="shared" si="343"/>
        <v>3.5123000000000001E-2</v>
      </c>
      <c r="DY263" s="43">
        <f t="shared" si="343"/>
        <v>2.4423E-2</v>
      </c>
      <c r="DZ263" s="43">
        <f t="shared" si="343"/>
        <v>3.5145000000000003E-2</v>
      </c>
      <c r="EA263" s="43">
        <f t="shared" ref="EA263:FX263" si="344">ROUND((EA258-(EA101*EA43)-EA46)/EA47,6)</f>
        <v>9.8919999999999998E-3</v>
      </c>
      <c r="EB263" s="43">
        <f t="shared" si="344"/>
        <v>8.6627999999999997E-2</v>
      </c>
      <c r="EC263" s="43">
        <f t="shared" si="344"/>
        <v>0.122809</v>
      </c>
      <c r="ED263" s="43">
        <f t="shared" si="344"/>
        <v>4.2189999999999997E-3</v>
      </c>
      <c r="EE263" s="43">
        <f t="shared" si="344"/>
        <v>0.201658</v>
      </c>
      <c r="EF263" s="43">
        <f t="shared" si="344"/>
        <v>0.16497400000000001</v>
      </c>
      <c r="EG263" s="43">
        <f t="shared" si="344"/>
        <v>0.134274</v>
      </c>
      <c r="EH263" s="43">
        <f t="shared" si="344"/>
        <v>0.28250999999999998</v>
      </c>
      <c r="EI263" s="43">
        <f t="shared" si="344"/>
        <v>0.12754499999999999</v>
      </c>
      <c r="EJ263" s="43">
        <f t="shared" si="344"/>
        <v>0.10487299999999999</v>
      </c>
      <c r="EK263" s="43">
        <f t="shared" si="344"/>
        <v>1.5865000000000001E-2</v>
      </c>
      <c r="EL263" s="43">
        <f t="shared" si="344"/>
        <v>2.0687000000000001E-2</v>
      </c>
      <c r="EM263" s="43">
        <f t="shared" si="344"/>
        <v>4.3602000000000002E-2</v>
      </c>
      <c r="EN263" s="43">
        <f t="shared" si="344"/>
        <v>0.15610599999999999</v>
      </c>
      <c r="EO263" s="43">
        <f t="shared" si="344"/>
        <v>0.10524500000000001</v>
      </c>
      <c r="EP263" s="43">
        <f t="shared" si="344"/>
        <v>3.8646E-2</v>
      </c>
      <c r="EQ263" s="43">
        <f t="shared" si="344"/>
        <v>1.7117E-2</v>
      </c>
      <c r="ER263" s="43">
        <f t="shared" si="344"/>
        <v>3.5262000000000002E-2</v>
      </c>
      <c r="ES263" s="43">
        <f t="shared" si="344"/>
        <v>9.8039000000000001E-2</v>
      </c>
      <c r="ET263" s="43">
        <f t="shared" si="344"/>
        <v>9.3199000000000004E-2</v>
      </c>
      <c r="EU263" s="43">
        <f t="shared" si="344"/>
        <v>0.18268300000000001</v>
      </c>
      <c r="EV263" s="43">
        <f t="shared" si="344"/>
        <v>2.4795999999999999E-2</v>
      </c>
      <c r="EW263" s="43">
        <f t="shared" si="344"/>
        <v>1.0567E-2</v>
      </c>
      <c r="EX263" s="43">
        <f t="shared" si="344"/>
        <v>6.8748000000000004E-2</v>
      </c>
      <c r="EY263" s="43">
        <f t="shared" si="344"/>
        <v>0.23607700000000001</v>
      </c>
      <c r="EZ263" s="43">
        <f t="shared" si="344"/>
        <v>9.4531000000000004E-2</v>
      </c>
      <c r="FA263" s="43">
        <f t="shared" si="344"/>
        <v>1.1750999999999999E-2</v>
      </c>
      <c r="FB263" s="43">
        <f t="shared" si="344"/>
        <v>9.972E-3</v>
      </c>
      <c r="FC263" s="43">
        <f t="shared" si="344"/>
        <v>4.7437E-2</v>
      </c>
      <c r="FD263" s="43">
        <f t="shared" si="344"/>
        <v>0.10369100000000001</v>
      </c>
      <c r="FE263" s="43">
        <f t="shared" si="344"/>
        <v>6.4602999999999994E-2</v>
      </c>
      <c r="FF263" s="43">
        <f t="shared" si="344"/>
        <v>0.15337999999999999</v>
      </c>
      <c r="FG263" s="43">
        <f t="shared" si="344"/>
        <v>8.9678999999999995E-2</v>
      </c>
      <c r="FH263" s="43">
        <f t="shared" si="344"/>
        <v>4.1508999999999997E-2</v>
      </c>
      <c r="FI263" s="43">
        <f t="shared" si="344"/>
        <v>1.3611E-2</v>
      </c>
      <c r="FJ263" s="43">
        <f t="shared" si="344"/>
        <v>2.5564E-2</v>
      </c>
      <c r="FK263" s="43">
        <f t="shared" si="344"/>
        <v>1.2906000000000001E-2</v>
      </c>
      <c r="FL263" s="43">
        <f t="shared" si="344"/>
        <v>4.6240000000000003E-2</v>
      </c>
      <c r="FM263" s="43">
        <f t="shared" si="344"/>
        <v>3.4759999999999999E-2</v>
      </c>
      <c r="FN263" s="43">
        <f t="shared" si="344"/>
        <v>0.104891</v>
      </c>
      <c r="FO263" s="43">
        <f t="shared" si="344"/>
        <v>3.9410000000000001E-3</v>
      </c>
      <c r="FP263" s="43">
        <f t="shared" si="344"/>
        <v>2.2159999999999999E-2</v>
      </c>
      <c r="FQ263" s="43">
        <f t="shared" si="344"/>
        <v>1.6899000000000001E-2</v>
      </c>
      <c r="FR263" s="43">
        <f t="shared" si="344"/>
        <v>6.378E-3</v>
      </c>
      <c r="FS263" s="43">
        <f t="shared" si="344"/>
        <v>6.2100000000000002E-3</v>
      </c>
      <c r="FT263" s="43">
        <f t="shared" si="344"/>
        <v>2.4650000000000002E-3</v>
      </c>
      <c r="FU263" s="43">
        <f t="shared" si="344"/>
        <v>6.5890000000000004E-2</v>
      </c>
      <c r="FV263" s="43">
        <f t="shared" si="344"/>
        <v>6.7864999999999995E-2</v>
      </c>
      <c r="FW263" s="43">
        <f t="shared" si="344"/>
        <v>0.183562</v>
      </c>
      <c r="FX263" s="43">
        <f t="shared" si="344"/>
        <v>0.108767</v>
      </c>
      <c r="FY263" s="43"/>
      <c r="FZ263" s="43">
        <f>SUM(C263:FX263)</f>
        <v>21.935171000000004</v>
      </c>
      <c r="GA263" s="43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</row>
    <row r="264" spans="1:195" x14ac:dyDescent="0.35">
      <c r="A264" s="7"/>
      <c r="B264" s="7" t="s">
        <v>825</v>
      </c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</row>
    <row r="265" spans="1:195" x14ac:dyDescent="0.35">
      <c r="A265" s="7"/>
      <c r="B265" s="7" t="s">
        <v>826</v>
      </c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  <c r="EN265" s="43"/>
      <c r="EO265" s="43"/>
      <c r="EP265" s="43"/>
      <c r="EQ265" s="43"/>
      <c r="ER265" s="43"/>
      <c r="ES265" s="43"/>
      <c r="ET265" s="43"/>
      <c r="EU265" s="43"/>
      <c r="EV265" s="43"/>
      <c r="EW265" s="43"/>
      <c r="EX265" s="43"/>
      <c r="EY265" s="43"/>
      <c r="EZ265" s="43"/>
      <c r="FA265" s="43"/>
      <c r="FB265" s="43"/>
      <c r="FC265" s="43"/>
      <c r="FD265" s="43"/>
      <c r="FE265" s="43"/>
      <c r="FF265" s="43"/>
      <c r="FG265" s="43"/>
      <c r="FH265" s="43"/>
      <c r="FI265" s="43"/>
      <c r="FJ265" s="43"/>
      <c r="FK265" s="43"/>
      <c r="FL265" s="43"/>
      <c r="FM265" s="43"/>
      <c r="FN265" s="43"/>
      <c r="FO265" s="43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105"/>
      <c r="GB265" s="43"/>
      <c r="GC265" s="43"/>
      <c r="GD265" s="43"/>
      <c r="GE265" s="43"/>
      <c r="GF265" s="43"/>
      <c r="GG265" s="7"/>
      <c r="GH265" s="7"/>
      <c r="GI265" s="7"/>
      <c r="GJ265" s="7"/>
      <c r="GK265" s="7"/>
      <c r="GL265" s="7"/>
      <c r="GM265" s="7"/>
    </row>
    <row r="266" spans="1:195" x14ac:dyDescent="0.35">
      <c r="A266" s="6" t="s">
        <v>827</v>
      </c>
      <c r="B266" s="7" t="s">
        <v>828</v>
      </c>
      <c r="C266" s="43">
        <f t="shared" ref="C266:BN266" si="345">ROUND(((C49)*(1+C205+C206))/C47,6)</f>
        <v>0.86960999999999999</v>
      </c>
      <c r="D266" s="43">
        <f t="shared" si="345"/>
        <v>0.25020300000000001</v>
      </c>
      <c r="E266" s="43">
        <f t="shared" si="345"/>
        <v>0.80682600000000004</v>
      </c>
      <c r="F266" s="43">
        <f t="shared" si="345"/>
        <v>0.33982099999999998</v>
      </c>
      <c r="G266" s="43">
        <f t="shared" si="345"/>
        <v>2.4904169999999999</v>
      </c>
      <c r="H266" s="43">
        <f t="shared" si="345"/>
        <v>7.9857089999999999</v>
      </c>
      <c r="I266" s="43">
        <f t="shared" si="345"/>
        <v>0.89658199999999999</v>
      </c>
      <c r="J266" s="43">
        <f t="shared" si="345"/>
        <v>6.1977149999999996</v>
      </c>
      <c r="K266" s="43">
        <f t="shared" si="345"/>
        <v>20.912969</v>
      </c>
      <c r="L266" s="43">
        <f t="shared" si="345"/>
        <v>1.235331</v>
      </c>
      <c r="M266" s="43">
        <f t="shared" si="345"/>
        <v>3.007117</v>
      </c>
      <c r="N266" s="43">
        <f t="shared" si="345"/>
        <v>0.116702</v>
      </c>
      <c r="O266" s="43">
        <f t="shared" si="345"/>
        <v>0.41486899999999999</v>
      </c>
      <c r="P266" s="43">
        <f t="shared" si="345"/>
        <v>19.033268</v>
      </c>
      <c r="Q266" s="43">
        <f t="shared" si="345"/>
        <v>0.19547100000000001</v>
      </c>
      <c r="R266" s="43">
        <f t="shared" si="345"/>
        <v>16.151147999999999</v>
      </c>
      <c r="S266" s="43">
        <f t="shared" si="345"/>
        <v>15.159086</v>
      </c>
      <c r="T266" s="43">
        <f t="shared" si="345"/>
        <v>39.441037000000001</v>
      </c>
      <c r="U266" s="43">
        <f t="shared" si="345"/>
        <v>35.910566000000003</v>
      </c>
      <c r="V266" s="43">
        <f t="shared" si="345"/>
        <v>30.832550000000001</v>
      </c>
      <c r="W266" s="43">
        <f t="shared" si="345"/>
        <v>102.811469</v>
      </c>
      <c r="X266" s="43">
        <f t="shared" si="345"/>
        <v>56.356973000000004</v>
      </c>
      <c r="Y266" s="43">
        <f t="shared" si="345"/>
        <v>13.358827</v>
      </c>
      <c r="Z266" s="43">
        <f t="shared" si="345"/>
        <v>38.884543000000001</v>
      </c>
      <c r="AA266" s="43">
        <f t="shared" si="345"/>
        <v>0.19642999999999999</v>
      </c>
      <c r="AB266" s="43">
        <f t="shared" si="345"/>
        <v>0.107485</v>
      </c>
      <c r="AC266" s="43">
        <f t="shared" si="345"/>
        <v>2.4871639999999999</v>
      </c>
      <c r="AD266" s="43">
        <f t="shared" si="345"/>
        <v>2.2949449999999998</v>
      </c>
      <c r="AE266" s="43">
        <f t="shared" si="345"/>
        <v>21.846443000000001</v>
      </c>
      <c r="AF266" s="43">
        <f t="shared" si="345"/>
        <v>11.333142</v>
      </c>
      <c r="AG266" s="43">
        <f t="shared" si="345"/>
        <v>705.19907699999999</v>
      </c>
      <c r="AH266" s="43">
        <f t="shared" si="345"/>
        <v>26.479178000000001</v>
      </c>
      <c r="AI266" s="43">
        <f t="shared" si="345"/>
        <v>100.459628</v>
      </c>
      <c r="AJ266" s="43">
        <f t="shared" si="345"/>
        <v>32.987515999999999</v>
      </c>
      <c r="AK266" s="43">
        <f t="shared" si="345"/>
        <v>15.239905</v>
      </c>
      <c r="AL266" s="43">
        <f t="shared" si="345"/>
        <v>11.980691999999999</v>
      </c>
      <c r="AM266" s="43">
        <f t="shared" si="345"/>
        <v>16.866837</v>
      </c>
      <c r="AN266" s="43">
        <f t="shared" si="345"/>
        <v>6.4453709999999997</v>
      </c>
      <c r="AO266" s="43">
        <f t="shared" si="345"/>
        <v>2.1485180000000001</v>
      </c>
      <c r="AP266" s="43">
        <f t="shared" si="345"/>
        <v>4.1724999999999998E-2</v>
      </c>
      <c r="AQ266" s="43">
        <f t="shared" si="345"/>
        <v>11.17238</v>
      </c>
      <c r="AR266" s="43">
        <f t="shared" si="345"/>
        <v>9.7875000000000004E-2</v>
      </c>
      <c r="AS266" s="43">
        <f t="shared" si="345"/>
        <v>0.22572500000000001</v>
      </c>
      <c r="AT266" s="43">
        <f t="shared" si="345"/>
        <v>2.6764800000000002</v>
      </c>
      <c r="AU266" s="43">
        <f t="shared" si="345"/>
        <v>13.796525000000001</v>
      </c>
      <c r="AV266" s="43">
        <f t="shared" si="345"/>
        <v>23.358377999999998</v>
      </c>
      <c r="AW266" s="43">
        <f t="shared" si="345"/>
        <v>27.252085999999998</v>
      </c>
      <c r="AX266" s="43">
        <f t="shared" si="345"/>
        <v>36.680318999999997</v>
      </c>
      <c r="AY266" s="43">
        <f t="shared" si="345"/>
        <v>17.625115999999998</v>
      </c>
      <c r="AZ266" s="43">
        <f t="shared" si="345"/>
        <v>1.1074000000000001E-2</v>
      </c>
      <c r="BA266" s="43">
        <f t="shared" si="345"/>
        <v>1.2303200000000001</v>
      </c>
      <c r="BB266" s="43">
        <f t="shared" si="345"/>
        <v>4.2669269999999999</v>
      </c>
      <c r="BC266" s="43">
        <f t="shared" si="345"/>
        <v>0.240927</v>
      </c>
      <c r="BD266" s="43">
        <f t="shared" si="345"/>
        <v>1.9645630000000001</v>
      </c>
      <c r="BE266" s="43">
        <f t="shared" si="345"/>
        <v>5.472118</v>
      </c>
      <c r="BF266" s="43">
        <f t="shared" si="345"/>
        <v>0.37888100000000002</v>
      </c>
      <c r="BG266" s="43">
        <f t="shared" si="345"/>
        <v>16.773710000000001</v>
      </c>
      <c r="BH266" s="43">
        <f t="shared" si="345"/>
        <v>14.066813</v>
      </c>
      <c r="BI266" s="43">
        <f t="shared" si="345"/>
        <v>19.690300000000001</v>
      </c>
      <c r="BJ266" s="43">
        <f t="shared" si="345"/>
        <v>1.1264240000000001</v>
      </c>
      <c r="BK266" s="43">
        <f t="shared" si="345"/>
        <v>0.66842299999999999</v>
      </c>
      <c r="BL266" s="43">
        <f t="shared" si="345"/>
        <v>108.556935</v>
      </c>
      <c r="BM266" s="43">
        <f t="shared" si="345"/>
        <v>24.835027</v>
      </c>
      <c r="BN266" s="43">
        <f t="shared" si="345"/>
        <v>3.0632839999999999</v>
      </c>
      <c r="BO266" s="43">
        <f t="shared" ref="BO266:DZ266" si="346">ROUND(((BO49)*(1+BO205+BO206))/BO47,6)</f>
        <v>5.4214739999999999</v>
      </c>
      <c r="BP266" s="43">
        <f t="shared" si="346"/>
        <v>10.608677</v>
      </c>
      <c r="BQ266" s="43">
        <f t="shared" si="346"/>
        <v>0.56871799999999995</v>
      </c>
      <c r="BR266" s="43">
        <f t="shared" si="346"/>
        <v>1.096258</v>
      </c>
      <c r="BS266" s="43">
        <f t="shared" si="346"/>
        <v>1.4395979999999999</v>
      </c>
      <c r="BT266" s="43">
        <f t="shared" si="346"/>
        <v>2.1611530000000001</v>
      </c>
      <c r="BU266" s="43">
        <f t="shared" si="346"/>
        <v>6.1729789999999998</v>
      </c>
      <c r="BV266" s="43">
        <f t="shared" si="346"/>
        <v>0.80691500000000005</v>
      </c>
      <c r="BW266" s="43">
        <f t="shared" si="346"/>
        <v>0.99074099999999998</v>
      </c>
      <c r="BX266" s="43">
        <f t="shared" si="346"/>
        <v>18.72889</v>
      </c>
      <c r="BY266" s="43">
        <f t="shared" si="346"/>
        <v>8.432518</v>
      </c>
      <c r="BZ266" s="43">
        <f t="shared" si="346"/>
        <v>32.033856999999998</v>
      </c>
      <c r="CA266" s="43">
        <f t="shared" si="346"/>
        <v>10.363689000000001</v>
      </c>
      <c r="CB266" s="43">
        <f t="shared" si="346"/>
        <v>7.5719999999999996E-2</v>
      </c>
      <c r="CC266" s="43">
        <f t="shared" si="346"/>
        <v>53.592959999999998</v>
      </c>
      <c r="CD266" s="43">
        <f t="shared" si="346"/>
        <v>37.947968000000003</v>
      </c>
      <c r="CE266" s="43">
        <f t="shared" si="346"/>
        <v>25.155093999999998</v>
      </c>
      <c r="CF266" s="43">
        <f t="shared" si="346"/>
        <v>31.607764</v>
      </c>
      <c r="CG266" s="43">
        <f t="shared" si="346"/>
        <v>41.995533000000002</v>
      </c>
      <c r="CH266" s="43">
        <f t="shared" si="346"/>
        <v>57.853825999999998</v>
      </c>
      <c r="CI266" s="43">
        <f t="shared" si="346"/>
        <v>9.0395149999999997</v>
      </c>
      <c r="CJ266" s="43">
        <f t="shared" si="346"/>
        <v>2.5606330000000002</v>
      </c>
      <c r="CK266" s="43">
        <f t="shared" si="346"/>
        <v>0.57554799999999995</v>
      </c>
      <c r="CL266" s="43">
        <f t="shared" si="346"/>
        <v>4.4247649999999998</v>
      </c>
      <c r="CM266" s="43">
        <f t="shared" si="346"/>
        <v>3.72322</v>
      </c>
      <c r="CN266" s="43">
        <f t="shared" si="346"/>
        <v>0.21152199999999999</v>
      </c>
      <c r="CO266" s="43">
        <f t="shared" si="346"/>
        <v>0.328789</v>
      </c>
      <c r="CP266" s="43">
        <f t="shared" si="346"/>
        <v>1.6213709999999999</v>
      </c>
      <c r="CQ266" s="43">
        <f t="shared" si="346"/>
        <v>6.8446230000000003</v>
      </c>
      <c r="CR266" s="43">
        <f t="shared" si="346"/>
        <v>10.803053</v>
      </c>
      <c r="CS266" s="43">
        <f t="shared" si="346"/>
        <v>18.076471000000002</v>
      </c>
      <c r="CT266" s="43">
        <f t="shared" si="346"/>
        <v>23.880264</v>
      </c>
      <c r="CU266" s="43">
        <f t="shared" si="346"/>
        <v>63.355311</v>
      </c>
      <c r="CV266" s="43">
        <f t="shared" si="346"/>
        <v>38.217162000000002</v>
      </c>
      <c r="CW266" s="43">
        <f t="shared" si="346"/>
        <v>15.350901</v>
      </c>
      <c r="CX266" s="43">
        <f t="shared" si="346"/>
        <v>12.561299999999999</v>
      </c>
      <c r="CY266" s="43">
        <f t="shared" si="346"/>
        <v>166.760853</v>
      </c>
      <c r="CZ266" s="43">
        <f t="shared" si="346"/>
        <v>4.4020659999999996</v>
      </c>
      <c r="DA266" s="43">
        <f t="shared" si="346"/>
        <v>21.815774000000001</v>
      </c>
      <c r="DB266" s="43">
        <f t="shared" si="346"/>
        <v>23.230640999999999</v>
      </c>
      <c r="DC266" s="43">
        <f t="shared" si="346"/>
        <v>19.047739</v>
      </c>
      <c r="DD266" s="43">
        <f t="shared" si="346"/>
        <v>4.0335710000000002</v>
      </c>
      <c r="DE266" s="43">
        <f t="shared" si="346"/>
        <v>5.7340470000000003</v>
      </c>
      <c r="DF266" s="43">
        <f t="shared" si="346"/>
        <v>0.41365600000000002</v>
      </c>
      <c r="DG266" s="43">
        <f t="shared" si="346"/>
        <v>18.585864000000001</v>
      </c>
      <c r="DH266" s="43">
        <f t="shared" si="346"/>
        <v>2.5603769999999999</v>
      </c>
      <c r="DI266" s="43">
        <f t="shared" si="346"/>
        <v>1.949395</v>
      </c>
      <c r="DJ266" s="43">
        <f t="shared" si="346"/>
        <v>16.287277</v>
      </c>
      <c r="DK266" s="43">
        <f t="shared" si="346"/>
        <v>18.595471</v>
      </c>
      <c r="DL266" s="43">
        <f t="shared" si="346"/>
        <v>1.254481</v>
      </c>
      <c r="DM266" s="43">
        <f t="shared" si="346"/>
        <v>41.809964999999998</v>
      </c>
      <c r="DN266" s="43">
        <f t="shared" si="346"/>
        <v>3.9860829999999998</v>
      </c>
      <c r="DO266" s="43">
        <f t="shared" si="346"/>
        <v>2.9649939999999999</v>
      </c>
      <c r="DP266" s="43">
        <f t="shared" si="346"/>
        <v>31.312650000000001</v>
      </c>
      <c r="DQ266" s="43">
        <f t="shared" si="346"/>
        <v>2.6522770000000002</v>
      </c>
      <c r="DR266" s="43">
        <f t="shared" si="346"/>
        <v>12.080527999999999</v>
      </c>
      <c r="DS266" s="43">
        <f t="shared" si="346"/>
        <v>26.493086999999999</v>
      </c>
      <c r="DT266" s="43">
        <f t="shared" si="346"/>
        <v>90.044882000000001</v>
      </c>
      <c r="DU266" s="43">
        <f t="shared" si="346"/>
        <v>37.805413999999999</v>
      </c>
      <c r="DV266" s="43">
        <f t="shared" si="346"/>
        <v>114.291082</v>
      </c>
      <c r="DW266" s="43">
        <f t="shared" si="346"/>
        <v>52.302689000000001</v>
      </c>
      <c r="DX266" s="43">
        <f t="shared" si="346"/>
        <v>10.326907</v>
      </c>
      <c r="DY266" s="43">
        <f t="shared" si="346"/>
        <v>5.1903480000000002</v>
      </c>
      <c r="DZ266" s="43">
        <f t="shared" si="346"/>
        <v>4.0866210000000001</v>
      </c>
      <c r="EA266" s="43">
        <f t="shared" ref="EA266:FX266" si="347">ROUND(((EA49)*(1+EA205+EA206))/EA47,6)</f>
        <v>1.565717</v>
      </c>
      <c r="EB266" s="43">
        <f t="shared" si="347"/>
        <v>12.918338</v>
      </c>
      <c r="EC266" s="43">
        <f t="shared" si="347"/>
        <v>29.979209000000001</v>
      </c>
      <c r="ED266" s="43">
        <f t="shared" si="347"/>
        <v>0.194859</v>
      </c>
      <c r="EE266" s="43">
        <f t="shared" si="347"/>
        <v>59.620398000000002</v>
      </c>
      <c r="EF266" s="43">
        <f t="shared" si="347"/>
        <v>10.476867</v>
      </c>
      <c r="EG266" s="43">
        <f t="shared" si="347"/>
        <v>35.467950999999999</v>
      </c>
      <c r="EH266" s="43">
        <f t="shared" si="347"/>
        <v>73.870976999999996</v>
      </c>
      <c r="EI266" s="43">
        <f t="shared" si="347"/>
        <v>0.82303499999999996</v>
      </c>
      <c r="EJ266" s="43">
        <f t="shared" si="347"/>
        <v>1.01549</v>
      </c>
      <c r="EK266" s="43">
        <f t="shared" si="347"/>
        <v>2.0267230000000001</v>
      </c>
      <c r="EL266" s="43">
        <f t="shared" si="347"/>
        <v>3.756043</v>
      </c>
      <c r="EM266" s="43">
        <f t="shared" si="347"/>
        <v>8.8069459999999999</v>
      </c>
      <c r="EN266" s="43">
        <f t="shared" si="347"/>
        <v>13.703047</v>
      </c>
      <c r="EO266" s="43">
        <f t="shared" si="347"/>
        <v>23.172198000000002</v>
      </c>
      <c r="EP266" s="43">
        <f t="shared" si="347"/>
        <v>7.0001439999999997</v>
      </c>
      <c r="EQ266" s="43">
        <f t="shared" si="347"/>
        <v>6.4650000000000003E-3</v>
      </c>
      <c r="ER266" s="43">
        <f t="shared" si="347"/>
        <v>7.6440299999999999</v>
      </c>
      <c r="ES266" s="43">
        <f t="shared" si="347"/>
        <v>30.677258999999999</v>
      </c>
      <c r="ET266" s="43">
        <f t="shared" si="347"/>
        <v>23.704499999999999</v>
      </c>
      <c r="EU266" s="43">
        <f t="shared" si="347"/>
        <v>25.331821000000001</v>
      </c>
      <c r="EV266" s="43">
        <f t="shared" si="347"/>
        <v>14.589623</v>
      </c>
      <c r="EW266" s="43">
        <f t="shared" si="347"/>
        <v>0.83501899999999996</v>
      </c>
      <c r="EX266" s="43">
        <f t="shared" si="347"/>
        <v>19.926891999999999</v>
      </c>
      <c r="EY266" s="43">
        <f t="shared" si="347"/>
        <v>27.980339000000001</v>
      </c>
      <c r="EZ266" s="43">
        <f t="shared" si="347"/>
        <v>36.979992000000003</v>
      </c>
      <c r="FA266" s="43">
        <f t="shared" si="347"/>
        <v>0.30734400000000001</v>
      </c>
      <c r="FB266" s="43">
        <f t="shared" si="347"/>
        <v>2.2953760000000001</v>
      </c>
      <c r="FC266" s="43">
        <f t="shared" si="347"/>
        <v>2.2266550000000001</v>
      </c>
      <c r="FD266" s="43">
        <f t="shared" si="347"/>
        <v>20.012602999999999</v>
      </c>
      <c r="FE266" s="43">
        <f t="shared" si="347"/>
        <v>33.836562999999998</v>
      </c>
      <c r="FF266" s="43">
        <f t="shared" si="347"/>
        <v>43.541561000000002</v>
      </c>
      <c r="FG266" s="43">
        <f t="shared" si="347"/>
        <v>34.793748999999998</v>
      </c>
      <c r="FH266" s="43">
        <f t="shared" si="347"/>
        <v>27.419910999999999</v>
      </c>
      <c r="FI266" s="43">
        <f t="shared" si="347"/>
        <v>0.733348</v>
      </c>
      <c r="FJ266" s="43">
        <f t="shared" si="347"/>
        <v>1.2606120000000001</v>
      </c>
      <c r="FK266" s="43">
        <f t="shared" si="347"/>
        <v>0.481512</v>
      </c>
      <c r="FL266" s="43">
        <f t="shared" si="347"/>
        <v>0.56559800000000005</v>
      </c>
      <c r="FM266" s="43">
        <f t="shared" si="347"/>
        <v>0.89267300000000005</v>
      </c>
      <c r="FN266" s="43">
        <f t="shared" si="347"/>
        <v>0.447131</v>
      </c>
      <c r="FO266" s="43">
        <f t="shared" si="347"/>
        <v>0.341781</v>
      </c>
      <c r="FP266" s="43">
        <f t="shared" si="347"/>
        <v>0.91694200000000003</v>
      </c>
      <c r="FQ266" s="43">
        <f t="shared" si="347"/>
        <v>1.5617099999999999</v>
      </c>
      <c r="FR266" s="43">
        <f t="shared" si="347"/>
        <v>2.1706819999999998</v>
      </c>
      <c r="FS266" s="43">
        <f t="shared" si="347"/>
        <v>1.847248</v>
      </c>
      <c r="FT266" s="43">
        <f t="shared" si="347"/>
        <v>1.785622</v>
      </c>
      <c r="FU266" s="43">
        <f t="shared" si="347"/>
        <v>6.6317019999999998</v>
      </c>
      <c r="FV266" s="43">
        <f t="shared" si="347"/>
        <v>8.1264939999999992</v>
      </c>
      <c r="FW266" s="43">
        <f t="shared" si="347"/>
        <v>56.803331999999997</v>
      </c>
      <c r="FX266" s="43">
        <f t="shared" si="347"/>
        <v>78.385148999999998</v>
      </c>
      <c r="FY266" s="43"/>
      <c r="FZ266" s="43"/>
      <c r="GA266" s="43"/>
      <c r="GB266" s="43"/>
      <c r="GC266" s="43"/>
      <c r="GD266" s="43"/>
      <c r="GE266" s="43"/>
      <c r="GF266" s="43"/>
      <c r="GG266" s="7"/>
      <c r="GH266" s="7"/>
      <c r="GI266" s="7"/>
      <c r="GJ266" s="7"/>
      <c r="GK266" s="7"/>
      <c r="GL266" s="7"/>
      <c r="GM266" s="7"/>
    </row>
    <row r="267" spans="1:195" x14ac:dyDescent="0.35">
      <c r="A267" s="7"/>
      <c r="B267" s="7" t="s">
        <v>829</v>
      </c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3"/>
      <c r="FG267" s="43"/>
      <c r="FH267" s="43"/>
      <c r="FI267" s="43"/>
      <c r="FJ267" s="43"/>
      <c r="FK267" s="43"/>
      <c r="FL267" s="43"/>
      <c r="FM267" s="43"/>
      <c r="FN267" s="43"/>
      <c r="FO267" s="43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7"/>
      <c r="GB267" s="43"/>
      <c r="GC267" s="43"/>
      <c r="GD267" s="43"/>
      <c r="GE267" s="43"/>
      <c r="GF267" s="43"/>
      <c r="GG267" s="7"/>
      <c r="GH267" s="7"/>
      <c r="GI267" s="7"/>
      <c r="GJ267" s="7"/>
      <c r="GK267" s="7"/>
      <c r="GL267" s="7"/>
      <c r="GM267" s="7"/>
    </row>
    <row r="268" spans="1:195" x14ac:dyDescent="0.35">
      <c r="A268" s="7"/>
      <c r="B268" s="7" t="s">
        <v>830</v>
      </c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7"/>
      <c r="GB268" s="43"/>
      <c r="GC268" s="43"/>
      <c r="GD268" s="43"/>
      <c r="GE268" s="43"/>
      <c r="GF268" s="43"/>
      <c r="GG268" s="7"/>
      <c r="GH268" s="7"/>
      <c r="GI268" s="7"/>
      <c r="GJ268" s="7"/>
      <c r="GK268" s="7"/>
      <c r="GL268" s="7"/>
      <c r="GM268" s="7"/>
    </row>
    <row r="269" spans="1:195" x14ac:dyDescent="0.35">
      <c r="A269" s="6" t="s">
        <v>831</v>
      </c>
      <c r="B269" s="7" t="s">
        <v>832</v>
      </c>
      <c r="C269" s="43">
        <f t="shared" ref="C269:AY269" si="348">MIN(C261,C263)</f>
        <v>2.7E-2</v>
      </c>
      <c r="D269" s="43">
        <f t="shared" si="348"/>
        <v>2.7E-2</v>
      </c>
      <c r="E269" s="43">
        <f t="shared" si="348"/>
        <v>2.7E-2</v>
      </c>
      <c r="F269" s="43">
        <f t="shared" si="348"/>
        <v>2.7E-2</v>
      </c>
      <c r="G269" s="43">
        <f t="shared" si="348"/>
        <v>2.5264999999999999E-2</v>
      </c>
      <c r="H269" s="43">
        <f t="shared" si="348"/>
        <v>2.7E-2</v>
      </c>
      <c r="I269" s="43">
        <f t="shared" si="348"/>
        <v>2.7E-2</v>
      </c>
      <c r="J269" s="43">
        <f t="shared" si="348"/>
        <v>2.7E-2</v>
      </c>
      <c r="K269" s="43">
        <f t="shared" si="348"/>
        <v>2.7E-2</v>
      </c>
      <c r="L269" s="43">
        <f t="shared" si="348"/>
        <v>2.5895000000000001E-2</v>
      </c>
      <c r="M269" s="43">
        <f t="shared" si="348"/>
        <v>2.4947E-2</v>
      </c>
      <c r="N269" s="43">
        <f t="shared" si="348"/>
        <v>1.8755999999999998E-2</v>
      </c>
      <c r="O269" s="43">
        <f t="shared" si="348"/>
        <v>2.7E-2</v>
      </c>
      <c r="P269" s="43">
        <f t="shared" si="348"/>
        <v>2.7E-2</v>
      </c>
      <c r="Q269" s="43">
        <f t="shared" si="348"/>
        <v>2.7E-2</v>
      </c>
      <c r="R269" s="43">
        <f t="shared" si="348"/>
        <v>2.7E-2</v>
      </c>
      <c r="S269" s="43">
        <f t="shared" si="348"/>
        <v>2.5014000000000002E-2</v>
      </c>
      <c r="T269" s="43">
        <f t="shared" si="348"/>
        <v>2.3301000000000002E-2</v>
      </c>
      <c r="U269" s="43">
        <f t="shared" si="348"/>
        <v>2.2801000000000002E-2</v>
      </c>
      <c r="V269" s="43">
        <f t="shared" si="348"/>
        <v>2.7E-2</v>
      </c>
      <c r="W269" s="43">
        <f t="shared" si="348"/>
        <v>2.7E-2</v>
      </c>
      <c r="X269" s="43">
        <f t="shared" si="348"/>
        <v>1.4756000000000002E-2</v>
      </c>
      <c r="Y269" s="43">
        <f t="shared" si="348"/>
        <v>2.3498000000000002E-2</v>
      </c>
      <c r="Z269" s="43">
        <f t="shared" si="348"/>
        <v>2.2915000000000001E-2</v>
      </c>
      <c r="AA269" s="43">
        <f t="shared" si="348"/>
        <v>2.7E-2</v>
      </c>
      <c r="AB269" s="43">
        <f t="shared" si="348"/>
        <v>2.7E-2</v>
      </c>
      <c r="AC269" s="43">
        <f t="shared" si="348"/>
        <v>1.9982E-2</v>
      </c>
      <c r="AD269" s="43">
        <f t="shared" si="348"/>
        <v>1.8693000000000001E-2</v>
      </c>
      <c r="AE269" s="43">
        <f t="shared" si="348"/>
        <v>1.1814000000000002E-2</v>
      </c>
      <c r="AF269" s="43">
        <f t="shared" si="348"/>
        <v>1.0673999999999999E-2</v>
      </c>
      <c r="AG269" s="43">
        <f t="shared" si="348"/>
        <v>1.2485E-2</v>
      </c>
      <c r="AH269" s="43">
        <f t="shared" si="348"/>
        <v>2.1122999999999999E-2</v>
      </c>
      <c r="AI269" s="43">
        <f t="shared" si="348"/>
        <v>2.7E-2</v>
      </c>
      <c r="AJ269" s="43">
        <f t="shared" si="348"/>
        <v>2.2787999999999999E-2</v>
      </c>
      <c r="AK269" s="43">
        <f t="shared" si="348"/>
        <v>2.0279999999999999E-2</v>
      </c>
      <c r="AL269" s="43">
        <f t="shared" si="348"/>
        <v>2.7E-2</v>
      </c>
      <c r="AM269" s="43">
        <f t="shared" si="348"/>
        <v>2.0449000000000002E-2</v>
      </c>
      <c r="AN269" s="43">
        <f t="shared" si="348"/>
        <v>2.6903E-2</v>
      </c>
      <c r="AO269" s="43">
        <f t="shared" si="348"/>
        <v>2.6656000000000003E-2</v>
      </c>
      <c r="AP269" s="43">
        <f t="shared" si="348"/>
        <v>2.7E-2</v>
      </c>
      <c r="AQ269" s="43">
        <f t="shared" si="348"/>
        <v>1.8685E-2</v>
      </c>
      <c r="AR269" s="43">
        <f t="shared" si="348"/>
        <v>2.7E-2</v>
      </c>
      <c r="AS269" s="43">
        <f t="shared" si="348"/>
        <v>1.2137999999999999E-2</v>
      </c>
      <c r="AT269" s="43">
        <f t="shared" si="348"/>
        <v>2.7E-2</v>
      </c>
      <c r="AU269" s="43">
        <f t="shared" si="348"/>
        <v>2.3188E-2</v>
      </c>
      <c r="AV269" s="43">
        <f t="shared" si="348"/>
        <v>2.7E-2</v>
      </c>
      <c r="AW269" s="43">
        <f t="shared" si="348"/>
        <v>2.4430999999999998E-2</v>
      </c>
      <c r="AX269" s="43">
        <f t="shared" si="348"/>
        <v>2.0798000000000001E-2</v>
      </c>
      <c r="AY269" s="43">
        <f t="shared" si="348"/>
        <v>2.7E-2</v>
      </c>
      <c r="AZ269" s="43">
        <f>MIN(AZ261,AZ263)</f>
        <v>1.5720000000000001E-2</v>
      </c>
      <c r="BA269" s="43">
        <f t="shared" ref="BA269:DL269" si="349">MIN(BA261,BA263)</f>
        <v>2.5894E-2</v>
      </c>
      <c r="BB269" s="43">
        <f t="shared" si="349"/>
        <v>2.3684E-2</v>
      </c>
      <c r="BC269" s="43">
        <f t="shared" si="349"/>
        <v>2.0715000000000001E-2</v>
      </c>
      <c r="BD269" s="43">
        <f t="shared" si="349"/>
        <v>2.7E-2</v>
      </c>
      <c r="BE269" s="43">
        <f t="shared" si="349"/>
        <v>2.6816E-2</v>
      </c>
      <c r="BF269" s="43">
        <f t="shared" si="349"/>
        <v>2.7E-2</v>
      </c>
      <c r="BG269" s="43">
        <f t="shared" si="349"/>
        <v>2.7E-2</v>
      </c>
      <c r="BH269" s="43">
        <f t="shared" si="349"/>
        <v>2.5419000000000001E-2</v>
      </c>
      <c r="BI269" s="43">
        <f t="shared" si="349"/>
        <v>1.2433E-2</v>
      </c>
      <c r="BJ269" s="43">
        <f t="shared" si="349"/>
        <v>2.7E-2</v>
      </c>
      <c r="BK269" s="43">
        <f t="shared" si="349"/>
        <v>2.7E-2</v>
      </c>
      <c r="BL269" s="43">
        <f t="shared" si="349"/>
        <v>2.7E-2</v>
      </c>
      <c r="BM269" s="43">
        <f t="shared" si="349"/>
        <v>2.4834000000000002E-2</v>
      </c>
      <c r="BN269" s="43">
        <f t="shared" si="349"/>
        <v>2.7E-2</v>
      </c>
      <c r="BO269" s="43">
        <f t="shared" si="349"/>
        <v>1.9203000000000001E-2</v>
      </c>
      <c r="BP269" s="43">
        <f t="shared" si="349"/>
        <v>2.5702000000000003E-2</v>
      </c>
      <c r="BQ269" s="43">
        <f t="shared" si="349"/>
        <v>2.5759000000000001E-2</v>
      </c>
      <c r="BR269" s="43">
        <f t="shared" si="349"/>
        <v>8.6999999999999994E-3</v>
      </c>
      <c r="BS269" s="43">
        <f t="shared" si="349"/>
        <v>4.3949999999999996E-3</v>
      </c>
      <c r="BT269" s="43">
        <f t="shared" si="349"/>
        <v>6.6509999999999998E-3</v>
      </c>
      <c r="BU269" s="43">
        <f t="shared" si="349"/>
        <v>1.3811E-2</v>
      </c>
      <c r="BV269" s="43">
        <f t="shared" si="349"/>
        <v>1.0527E-2</v>
      </c>
      <c r="BW269" s="43">
        <f t="shared" si="349"/>
        <v>1.5736E-2</v>
      </c>
      <c r="BX269" s="43">
        <f t="shared" si="349"/>
        <v>1.9067000000000001E-2</v>
      </c>
      <c r="BY269" s="43">
        <f t="shared" si="349"/>
        <v>2.7E-2</v>
      </c>
      <c r="BZ269" s="43">
        <f t="shared" si="349"/>
        <v>2.7E-2</v>
      </c>
      <c r="CA269" s="43">
        <f t="shared" si="349"/>
        <v>2.3040999999999999E-2</v>
      </c>
      <c r="CB269" s="43">
        <f t="shared" si="349"/>
        <v>2.7E-2</v>
      </c>
      <c r="CC269" s="43">
        <f t="shared" si="349"/>
        <v>2.6199E-2</v>
      </c>
      <c r="CD269" s="43">
        <f t="shared" si="349"/>
        <v>2.3519999999999999E-2</v>
      </c>
      <c r="CE269" s="43">
        <f t="shared" si="349"/>
        <v>2.7E-2</v>
      </c>
      <c r="CF269" s="43">
        <f t="shared" si="349"/>
        <v>2.4334000000000001E-2</v>
      </c>
      <c r="CG269" s="43">
        <f t="shared" si="349"/>
        <v>2.7E-2</v>
      </c>
      <c r="CH269" s="43">
        <f t="shared" si="349"/>
        <v>2.6187999999999999E-2</v>
      </c>
      <c r="CI269" s="43">
        <f t="shared" si="349"/>
        <v>2.7E-2</v>
      </c>
      <c r="CJ269" s="43">
        <f t="shared" si="349"/>
        <v>2.6513999999999999E-2</v>
      </c>
      <c r="CK269" s="43">
        <f t="shared" si="349"/>
        <v>1.0600999999999999E-2</v>
      </c>
      <c r="CL269" s="43">
        <f t="shared" si="349"/>
        <v>1.2229E-2</v>
      </c>
      <c r="CM269" s="43">
        <f t="shared" si="349"/>
        <v>6.2740000000000001E-3</v>
      </c>
      <c r="CN269" s="43">
        <f t="shared" si="349"/>
        <v>2.7E-2</v>
      </c>
      <c r="CO269" s="43">
        <f t="shared" si="349"/>
        <v>2.6360000000000001E-2</v>
      </c>
      <c r="CP269" s="43">
        <f t="shared" si="349"/>
        <v>1.8343000000000002E-2</v>
      </c>
      <c r="CQ269" s="43">
        <f t="shared" si="349"/>
        <v>1.6427000000000001E-2</v>
      </c>
      <c r="CR269" s="43">
        <f t="shared" si="349"/>
        <v>4.169E-3</v>
      </c>
      <c r="CS269" s="43">
        <f t="shared" si="349"/>
        <v>2.6658000000000001E-2</v>
      </c>
      <c r="CT269" s="43">
        <f t="shared" si="349"/>
        <v>1.252E-2</v>
      </c>
      <c r="CU269" s="43">
        <f t="shared" si="349"/>
        <v>2.3616000000000002E-2</v>
      </c>
      <c r="CV269" s="43">
        <f t="shared" si="349"/>
        <v>1.4978999999999999E-2</v>
      </c>
      <c r="CW269" s="43">
        <f t="shared" si="349"/>
        <v>1.7378999999999999E-2</v>
      </c>
      <c r="CX269" s="43">
        <f t="shared" si="349"/>
        <v>2.5824E-2</v>
      </c>
      <c r="CY269" s="43">
        <f t="shared" si="349"/>
        <v>2.7E-2</v>
      </c>
      <c r="CZ269" s="43">
        <f t="shared" si="349"/>
        <v>2.7E-2</v>
      </c>
      <c r="DA269" s="43">
        <f t="shared" si="349"/>
        <v>2.7E-2</v>
      </c>
      <c r="DB269" s="43">
        <f t="shared" si="349"/>
        <v>2.7E-2</v>
      </c>
      <c r="DC269" s="43">
        <f t="shared" si="349"/>
        <v>2.1418E-2</v>
      </c>
      <c r="DD269" s="43">
        <f t="shared" si="349"/>
        <v>3.4299999999999999E-3</v>
      </c>
      <c r="DE269" s="43">
        <f t="shared" si="349"/>
        <v>1.1894999999999999E-2</v>
      </c>
      <c r="DF269" s="43">
        <f t="shared" si="349"/>
        <v>2.7E-2</v>
      </c>
      <c r="DG269" s="43">
        <f t="shared" si="349"/>
        <v>2.4453000000000003E-2</v>
      </c>
      <c r="DH269" s="43">
        <f t="shared" si="349"/>
        <v>2.4516E-2</v>
      </c>
      <c r="DI269" s="43">
        <f t="shared" si="349"/>
        <v>2.2845000000000001E-2</v>
      </c>
      <c r="DJ269" s="43">
        <f t="shared" si="349"/>
        <v>2.4883000000000002E-2</v>
      </c>
      <c r="DK269" s="43">
        <f t="shared" si="349"/>
        <v>1.9658000000000002E-2</v>
      </c>
      <c r="DL269" s="43">
        <f t="shared" si="349"/>
        <v>2.5967E-2</v>
      </c>
      <c r="DM269" s="43">
        <f t="shared" ref="DM269:FX269" si="350">MIN(DM261,DM263)</f>
        <v>2.3899E-2</v>
      </c>
      <c r="DN269" s="43">
        <f t="shared" si="350"/>
        <v>2.7E-2</v>
      </c>
      <c r="DO269" s="43">
        <f t="shared" si="350"/>
        <v>2.7E-2</v>
      </c>
      <c r="DP269" s="43">
        <f t="shared" si="350"/>
        <v>2.7E-2</v>
      </c>
      <c r="DQ269" s="43">
        <f t="shared" si="350"/>
        <v>2.4146999999999998E-2</v>
      </c>
      <c r="DR269" s="43">
        <f t="shared" si="350"/>
        <v>2.7E-2</v>
      </c>
      <c r="DS269" s="43">
        <f t="shared" si="350"/>
        <v>2.7E-2</v>
      </c>
      <c r="DT269" s="43">
        <f t="shared" si="350"/>
        <v>2.5729000000000002E-2</v>
      </c>
      <c r="DU269" s="43">
        <f t="shared" si="350"/>
        <v>2.7E-2</v>
      </c>
      <c r="DV269" s="43">
        <f t="shared" si="350"/>
        <v>2.7E-2</v>
      </c>
      <c r="DW269" s="43">
        <f t="shared" si="350"/>
        <v>2.5996999999999999E-2</v>
      </c>
      <c r="DX269" s="43">
        <f t="shared" si="350"/>
        <v>2.2931E-2</v>
      </c>
      <c r="DY269" s="43">
        <f t="shared" si="350"/>
        <v>1.6928000000000002E-2</v>
      </c>
      <c r="DZ269" s="43">
        <f t="shared" si="350"/>
        <v>2.1662000000000001E-2</v>
      </c>
      <c r="EA269" s="43">
        <f t="shared" si="350"/>
        <v>9.8919999999999998E-3</v>
      </c>
      <c r="EB269" s="43">
        <f t="shared" si="350"/>
        <v>2.7E-2</v>
      </c>
      <c r="EC269" s="43">
        <f t="shared" si="350"/>
        <v>2.7E-2</v>
      </c>
      <c r="ED269" s="43">
        <f t="shared" si="350"/>
        <v>4.2189999999999997E-3</v>
      </c>
      <c r="EE269" s="43">
        <f t="shared" si="350"/>
        <v>2.7E-2</v>
      </c>
      <c r="EF269" s="43">
        <f t="shared" si="350"/>
        <v>2.3595000000000001E-2</v>
      </c>
      <c r="EG269" s="43">
        <f t="shared" si="350"/>
        <v>2.7E-2</v>
      </c>
      <c r="EH269" s="43">
        <f t="shared" si="350"/>
        <v>2.7E-2</v>
      </c>
      <c r="EI269" s="43">
        <f t="shared" si="350"/>
        <v>2.7E-2</v>
      </c>
      <c r="EJ269" s="43">
        <f t="shared" si="350"/>
        <v>2.7E-2</v>
      </c>
      <c r="EK269" s="43">
        <f t="shared" si="350"/>
        <v>5.7670000000000004E-3</v>
      </c>
      <c r="EL269" s="43">
        <f t="shared" si="350"/>
        <v>6.1159999999999999E-3</v>
      </c>
      <c r="EM269" s="43">
        <f t="shared" si="350"/>
        <v>2.0308E-2</v>
      </c>
      <c r="EN269" s="43">
        <f t="shared" si="350"/>
        <v>2.7E-2</v>
      </c>
      <c r="EO269" s="43">
        <f t="shared" si="350"/>
        <v>2.7E-2</v>
      </c>
      <c r="EP269" s="43">
        <f t="shared" si="350"/>
        <v>2.4586E-2</v>
      </c>
      <c r="EQ269" s="43">
        <f>MIN(EQ261,EQ263,EQ266)</f>
        <v>6.2630000000000003E-3</v>
      </c>
      <c r="ER269" s="43">
        <f t="shared" si="350"/>
        <v>2.1283E-2</v>
      </c>
      <c r="ES269" s="43">
        <f t="shared" si="350"/>
        <v>2.7E-2</v>
      </c>
      <c r="ET269" s="43">
        <f t="shared" si="350"/>
        <v>2.7E-2</v>
      </c>
      <c r="EU269" s="43">
        <f t="shared" si="350"/>
        <v>2.7E-2</v>
      </c>
      <c r="EV269" s="43">
        <f t="shared" si="350"/>
        <v>1.4964999999999999E-2</v>
      </c>
      <c r="EW269" s="43">
        <f t="shared" si="350"/>
        <v>7.2810000000000001E-3</v>
      </c>
      <c r="EX269" s="43">
        <f t="shared" si="350"/>
        <v>7.9100000000000004E-3</v>
      </c>
      <c r="EY269" s="43">
        <f t="shared" si="350"/>
        <v>2.7E-2</v>
      </c>
      <c r="EZ269" s="43">
        <f t="shared" si="350"/>
        <v>2.6942000000000001E-2</v>
      </c>
      <c r="FA269" s="43">
        <f t="shared" si="350"/>
        <v>1.0666E-2</v>
      </c>
      <c r="FB269" s="43">
        <f t="shared" si="350"/>
        <v>9.6240000000000006E-3</v>
      </c>
      <c r="FC269" s="43">
        <f t="shared" si="350"/>
        <v>2.6550000000000001E-2</v>
      </c>
      <c r="FD269" s="43">
        <f t="shared" si="350"/>
        <v>2.7E-2</v>
      </c>
      <c r="FE269" s="43">
        <f t="shared" si="350"/>
        <v>1.8180999999999999E-2</v>
      </c>
      <c r="FF269" s="43">
        <f t="shared" si="350"/>
        <v>2.7E-2</v>
      </c>
      <c r="FG269" s="43">
        <f t="shared" si="350"/>
        <v>2.7E-2</v>
      </c>
      <c r="FH269" s="43">
        <f t="shared" si="350"/>
        <v>2.3772000000000001E-2</v>
      </c>
      <c r="FI269" s="43">
        <f>MIN(FI261,FI263)</f>
        <v>9.639E-3</v>
      </c>
      <c r="FJ269" s="43">
        <f t="shared" si="350"/>
        <v>2.2207999999999999E-2</v>
      </c>
      <c r="FK269" s="43">
        <f t="shared" si="350"/>
        <v>1.0845E-2</v>
      </c>
      <c r="FL269" s="43">
        <f t="shared" si="350"/>
        <v>2.7E-2</v>
      </c>
      <c r="FM269" s="43">
        <f t="shared" si="350"/>
        <v>2.2414E-2</v>
      </c>
      <c r="FN269" s="43">
        <f t="shared" si="350"/>
        <v>2.7E-2</v>
      </c>
      <c r="FO269" s="43">
        <f t="shared" si="350"/>
        <v>3.9410000000000001E-3</v>
      </c>
      <c r="FP269" s="43">
        <f t="shared" si="350"/>
        <v>1.2142999999999999E-2</v>
      </c>
      <c r="FQ269" s="43">
        <f>MIN(FQ261,FQ263)</f>
        <v>1.6899000000000001E-2</v>
      </c>
      <c r="FR269" s="43">
        <f t="shared" si="350"/>
        <v>6.378E-3</v>
      </c>
      <c r="FS269" s="43">
        <f t="shared" si="350"/>
        <v>5.0679999999999996E-3</v>
      </c>
      <c r="FT269" s="43">
        <f t="shared" si="350"/>
        <v>2.4650000000000002E-3</v>
      </c>
      <c r="FU269" s="43">
        <f t="shared" si="350"/>
        <v>2.2345E-2</v>
      </c>
      <c r="FV269" s="43">
        <f t="shared" si="350"/>
        <v>1.9032E-2</v>
      </c>
      <c r="FW269" s="43">
        <f t="shared" si="350"/>
        <v>2.5498E-2</v>
      </c>
      <c r="FX269" s="43">
        <f t="shared" si="350"/>
        <v>2.3675000000000002E-2</v>
      </c>
      <c r="FY269" s="43"/>
      <c r="FZ269" s="43"/>
      <c r="GA269" s="7"/>
      <c r="GB269" s="43"/>
      <c r="GC269" s="43"/>
      <c r="GD269" s="43"/>
      <c r="GE269" s="43"/>
      <c r="GF269" s="43"/>
      <c r="GG269" s="7"/>
      <c r="GH269" s="7"/>
      <c r="GI269" s="7"/>
      <c r="GJ269" s="7"/>
      <c r="GK269" s="7"/>
      <c r="GL269" s="7"/>
      <c r="GM269" s="7"/>
    </row>
    <row r="270" spans="1:195" x14ac:dyDescent="0.35">
      <c r="A270" s="7"/>
      <c r="B270" s="7" t="s">
        <v>833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7"/>
      <c r="GB270" s="43"/>
      <c r="GC270" s="43"/>
      <c r="GD270" s="43"/>
      <c r="GE270" s="43"/>
      <c r="GF270" s="43"/>
      <c r="GG270" s="7"/>
      <c r="GH270" s="7"/>
      <c r="GI270" s="7"/>
      <c r="GJ270" s="7"/>
      <c r="GK270" s="7"/>
      <c r="GL270" s="7"/>
      <c r="GM270" s="7"/>
    </row>
    <row r="271" spans="1:195" x14ac:dyDescent="0.35">
      <c r="A271" s="6" t="s">
        <v>834</v>
      </c>
      <c r="B271" s="7" t="s">
        <v>835</v>
      </c>
      <c r="C271" s="106">
        <v>0</v>
      </c>
      <c r="D271" s="106">
        <v>0</v>
      </c>
      <c r="E271" s="106">
        <v>0</v>
      </c>
      <c r="F271" s="106">
        <v>0</v>
      </c>
      <c r="G271" s="106">
        <v>0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0</v>
      </c>
      <c r="Q271" s="106">
        <v>0</v>
      </c>
      <c r="R271" s="106">
        <v>0</v>
      </c>
      <c r="S271" s="106">
        <v>0</v>
      </c>
      <c r="T271" s="106">
        <v>0</v>
      </c>
      <c r="U271" s="106">
        <v>0</v>
      </c>
      <c r="V271" s="106">
        <v>0</v>
      </c>
      <c r="W271" s="106">
        <v>0</v>
      </c>
      <c r="X271" s="106">
        <v>0</v>
      </c>
      <c r="Y271" s="106">
        <v>0</v>
      </c>
      <c r="Z271" s="106">
        <v>0</v>
      </c>
      <c r="AA271" s="106">
        <v>0</v>
      </c>
      <c r="AB271" s="106">
        <v>0</v>
      </c>
      <c r="AC271" s="106">
        <v>0</v>
      </c>
      <c r="AD271" s="106">
        <v>0</v>
      </c>
      <c r="AE271" s="106">
        <v>0</v>
      </c>
      <c r="AF271" s="106">
        <v>0</v>
      </c>
      <c r="AG271" s="106">
        <v>0</v>
      </c>
      <c r="AH271" s="106">
        <v>0</v>
      </c>
      <c r="AI271" s="106">
        <v>0</v>
      </c>
      <c r="AJ271" s="106">
        <v>0</v>
      </c>
      <c r="AK271" s="106">
        <v>0</v>
      </c>
      <c r="AL271" s="106">
        <v>0</v>
      </c>
      <c r="AM271" s="106">
        <v>0</v>
      </c>
      <c r="AN271" s="106">
        <v>0</v>
      </c>
      <c r="AO271" s="106">
        <v>0</v>
      </c>
      <c r="AP271" s="106">
        <v>0</v>
      </c>
      <c r="AQ271" s="106">
        <v>0</v>
      </c>
      <c r="AR271" s="106">
        <v>0</v>
      </c>
      <c r="AS271" s="106">
        <v>0</v>
      </c>
      <c r="AT271" s="106">
        <v>0</v>
      </c>
      <c r="AU271" s="106">
        <v>0</v>
      </c>
      <c r="AV271" s="106">
        <v>0</v>
      </c>
      <c r="AW271" s="106">
        <v>0</v>
      </c>
      <c r="AX271" s="106">
        <v>0</v>
      </c>
      <c r="AY271" s="106">
        <v>0</v>
      </c>
      <c r="AZ271" s="106">
        <v>0</v>
      </c>
      <c r="BA271" s="106">
        <v>0</v>
      </c>
      <c r="BB271" s="106">
        <v>0</v>
      </c>
      <c r="BC271" s="106">
        <v>0</v>
      </c>
      <c r="BD271" s="106">
        <v>0</v>
      </c>
      <c r="BE271" s="106">
        <v>0</v>
      </c>
      <c r="BF271" s="106">
        <v>0</v>
      </c>
      <c r="BG271" s="106">
        <v>0</v>
      </c>
      <c r="BH271" s="106">
        <v>0</v>
      </c>
      <c r="BI271" s="106">
        <v>0</v>
      </c>
      <c r="BJ271" s="106">
        <v>0</v>
      </c>
      <c r="BK271" s="106">
        <v>0</v>
      </c>
      <c r="BL271" s="106">
        <v>0</v>
      </c>
      <c r="BM271" s="106">
        <v>0</v>
      </c>
      <c r="BN271" s="106">
        <v>0</v>
      </c>
      <c r="BO271" s="106">
        <v>0</v>
      </c>
      <c r="BP271" s="106">
        <v>0</v>
      </c>
      <c r="BQ271" s="106">
        <v>0</v>
      </c>
      <c r="BR271" s="106">
        <v>0</v>
      </c>
      <c r="BS271" s="106">
        <v>0</v>
      </c>
      <c r="BT271" s="106">
        <v>0</v>
      </c>
      <c r="BU271" s="106">
        <v>0</v>
      </c>
      <c r="BV271" s="106">
        <v>0</v>
      </c>
      <c r="BW271" s="106">
        <v>0</v>
      </c>
      <c r="BX271" s="106">
        <v>0</v>
      </c>
      <c r="BY271" s="106">
        <v>0</v>
      </c>
      <c r="BZ271" s="106">
        <v>0</v>
      </c>
      <c r="CA271" s="106">
        <v>0</v>
      </c>
      <c r="CB271" s="106">
        <v>0</v>
      </c>
      <c r="CC271" s="106">
        <v>0</v>
      </c>
      <c r="CD271" s="106">
        <v>0</v>
      </c>
      <c r="CE271" s="106">
        <v>0</v>
      </c>
      <c r="CF271" s="106">
        <v>0</v>
      </c>
      <c r="CG271" s="106">
        <v>0</v>
      </c>
      <c r="CH271" s="106">
        <v>0</v>
      </c>
      <c r="CI271" s="106">
        <v>0</v>
      </c>
      <c r="CJ271" s="106">
        <v>0</v>
      </c>
      <c r="CK271" s="106">
        <v>0</v>
      </c>
      <c r="CL271" s="106">
        <v>0</v>
      </c>
      <c r="CM271" s="106">
        <v>0</v>
      </c>
      <c r="CN271" s="106">
        <v>0</v>
      </c>
      <c r="CO271" s="106">
        <v>0</v>
      </c>
      <c r="CP271" s="106">
        <v>0</v>
      </c>
      <c r="CQ271" s="106">
        <v>0</v>
      </c>
      <c r="CR271" s="106">
        <v>0</v>
      </c>
      <c r="CS271" s="106">
        <v>0</v>
      </c>
      <c r="CT271" s="106">
        <v>0</v>
      </c>
      <c r="CU271" s="106">
        <v>0</v>
      </c>
      <c r="CV271" s="106">
        <v>0</v>
      </c>
      <c r="CW271" s="106">
        <v>0</v>
      </c>
      <c r="CX271" s="106">
        <v>0</v>
      </c>
      <c r="CY271" s="106">
        <v>0</v>
      </c>
      <c r="CZ271" s="106">
        <v>0</v>
      </c>
      <c r="DA271" s="106">
        <v>0</v>
      </c>
      <c r="DB271" s="106">
        <v>0</v>
      </c>
      <c r="DC271" s="106">
        <v>0</v>
      </c>
      <c r="DD271" s="106">
        <v>0</v>
      </c>
      <c r="DE271" s="106">
        <v>0</v>
      </c>
      <c r="DF271" s="106">
        <v>0</v>
      </c>
      <c r="DG271" s="106">
        <v>0</v>
      </c>
      <c r="DH271" s="106">
        <v>0</v>
      </c>
      <c r="DI271" s="106">
        <v>0</v>
      </c>
      <c r="DJ271" s="106">
        <v>0</v>
      </c>
      <c r="DK271" s="106">
        <v>0</v>
      </c>
      <c r="DL271" s="106">
        <v>0</v>
      </c>
      <c r="DM271" s="106">
        <v>0</v>
      </c>
      <c r="DN271" s="106">
        <v>0</v>
      </c>
      <c r="DO271" s="106">
        <v>0</v>
      </c>
      <c r="DP271" s="106">
        <v>0</v>
      </c>
      <c r="DQ271" s="106">
        <v>0</v>
      </c>
      <c r="DR271" s="106">
        <v>0</v>
      </c>
      <c r="DS271" s="106">
        <v>0</v>
      </c>
      <c r="DT271" s="106">
        <v>0</v>
      </c>
      <c r="DU271" s="106">
        <v>0</v>
      </c>
      <c r="DV271" s="106">
        <v>0</v>
      </c>
      <c r="DW271" s="106">
        <v>0</v>
      </c>
      <c r="DX271" s="106">
        <v>0</v>
      </c>
      <c r="DY271" s="106">
        <v>0</v>
      </c>
      <c r="DZ271" s="106">
        <v>0</v>
      </c>
      <c r="EA271" s="106">
        <v>0</v>
      </c>
      <c r="EB271" s="106">
        <v>0</v>
      </c>
      <c r="EC271" s="106">
        <v>0</v>
      </c>
      <c r="ED271" s="106">
        <v>0</v>
      </c>
      <c r="EE271" s="106">
        <v>0</v>
      </c>
      <c r="EF271" s="106">
        <v>0</v>
      </c>
      <c r="EG271" s="106">
        <v>0</v>
      </c>
      <c r="EH271" s="106">
        <v>0</v>
      </c>
      <c r="EI271" s="106">
        <v>0</v>
      </c>
      <c r="EJ271" s="106">
        <v>0</v>
      </c>
      <c r="EK271" s="106">
        <v>0</v>
      </c>
      <c r="EL271" s="106">
        <v>0</v>
      </c>
      <c r="EM271" s="106">
        <v>0</v>
      </c>
      <c r="EN271" s="106">
        <v>0</v>
      </c>
      <c r="EO271" s="106">
        <v>0</v>
      </c>
      <c r="EP271" s="106">
        <v>0</v>
      </c>
      <c r="EQ271" s="106">
        <v>0</v>
      </c>
      <c r="ER271" s="106">
        <v>0</v>
      </c>
      <c r="ES271" s="106">
        <v>0</v>
      </c>
      <c r="ET271" s="106">
        <v>0</v>
      </c>
      <c r="EU271" s="106">
        <v>0</v>
      </c>
      <c r="EV271" s="106">
        <v>0</v>
      </c>
      <c r="EW271" s="106">
        <v>0</v>
      </c>
      <c r="EX271" s="106">
        <v>0</v>
      </c>
      <c r="EY271" s="106">
        <v>0</v>
      </c>
      <c r="EZ271" s="106">
        <v>0</v>
      </c>
      <c r="FA271" s="106">
        <v>0</v>
      </c>
      <c r="FB271" s="106">
        <v>0</v>
      </c>
      <c r="FC271" s="106">
        <v>0</v>
      </c>
      <c r="FD271" s="106">
        <v>0</v>
      </c>
      <c r="FE271" s="106">
        <v>0</v>
      </c>
      <c r="FF271" s="106">
        <v>0</v>
      </c>
      <c r="FG271" s="106">
        <v>0</v>
      </c>
      <c r="FH271" s="106">
        <v>0</v>
      </c>
      <c r="FI271" s="106">
        <v>0</v>
      </c>
      <c r="FJ271" s="106">
        <v>0</v>
      </c>
      <c r="FK271" s="106">
        <v>0</v>
      </c>
      <c r="FL271" s="106">
        <v>0</v>
      </c>
      <c r="FM271" s="106">
        <v>0</v>
      </c>
      <c r="FN271" s="106">
        <v>0</v>
      </c>
      <c r="FO271" s="106">
        <v>0</v>
      </c>
      <c r="FP271" s="106">
        <v>0</v>
      </c>
      <c r="FQ271" s="106">
        <v>0</v>
      </c>
      <c r="FR271" s="106">
        <v>0</v>
      </c>
      <c r="FS271" s="106">
        <v>0</v>
      </c>
      <c r="FT271" s="106">
        <v>0</v>
      </c>
      <c r="FU271" s="106">
        <v>0</v>
      </c>
      <c r="FV271" s="106">
        <v>0</v>
      </c>
      <c r="FW271" s="106">
        <v>0</v>
      </c>
      <c r="FX271" s="106">
        <v>0</v>
      </c>
      <c r="FY271" s="43"/>
      <c r="FZ271" s="43"/>
      <c r="GA271" s="43"/>
      <c r="GB271" s="43"/>
      <c r="GC271" s="43"/>
      <c r="GD271" s="43"/>
      <c r="GE271" s="43"/>
      <c r="GF271" s="43"/>
      <c r="GG271" s="7"/>
      <c r="GH271" s="7"/>
      <c r="GI271" s="7"/>
      <c r="GJ271" s="7"/>
      <c r="GK271" s="7"/>
      <c r="GL271" s="7"/>
      <c r="GM271" s="7"/>
    </row>
    <row r="272" spans="1:195" x14ac:dyDescent="0.35">
      <c r="A272" s="6" t="s">
        <v>836</v>
      </c>
      <c r="B272" s="7" t="s">
        <v>837</v>
      </c>
      <c r="C272" s="43">
        <f t="shared" ref="C272:BN272" si="351">IF(C271&gt;0,C271,C269)</f>
        <v>2.7E-2</v>
      </c>
      <c r="D272" s="43">
        <f t="shared" si="351"/>
        <v>2.7E-2</v>
      </c>
      <c r="E272" s="43">
        <f t="shared" si="351"/>
        <v>2.7E-2</v>
      </c>
      <c r="F272" s="43">
        <f t="shared" si="351"/>
        <v>2.7E-2</v>
      </c>
      <c r="G272" s="43">
        <f t="shared" si="351"/>
        <v>2.5264999999999999E-2</v>
      </c>
      <c r="H272" s="43">
        <f t="shared" si="351"/>
        <v>2.7E-2</v>
      </c>
      <c r="I272" s="43">
        <f t="shared" si="351"/>
        <v>2.7E-2</v>
      </c>
      <c r="J272" s="43">
        <f t="shared" si="351"/>
        <v>2.7E-2</v>
      </c>
      <c r="K272" s="43">
        <f t="shared" si="351"/>
        <v>2.7E-2</v>
      </c>
      <c r="L272" s="43">
        <f t="shared" si="351"/>
        <v>2.5895000000000001E-2</v>
      </c>
      <c r="M272" s="43">
        <f t="shared" si="351"/>
        <v>2.4947E-2</v>
      </c>
      <c r="N272" s="43">
        <f t="shared" si="351"/>
        <v>1.8755999999999998E-2</v>
      </c>
      <c r="O272" s="43">
        <f t="shared" si="351"/>
        <v>2.7E-2</v>
      </c>
      <c r="P272" s="43">
        <f t="shared" si="351"/>
        <v>2.7E-2</v>
      </c>
      <c r="Q272" s="43">
        <f t="shared" si="351"/>
        <v>2.7E-2</v>
      </c>
      <c r="R272" s="43">
        <f t="shared" si="351"/>
        <v>2.7E-2</v>
      </c>
      <c r="S272" s="43">
        <f t="shared" si="351"/>
        <v>2.5014000000000002E-2</v>
      </c>
      <c r="T272" s="43">
        <f t="shared" si="351"/>
        <v>2.3301000000000002E-2</v>
      </c>
      <c r="U272" s="43">
        <f t="shared" si="351"/>
        <v>2.2801000000000002E-2</v>
      </c>
      <c r="V272" s="43">
        <f t="shared" si="351"/>
        <v>2.7E-2</v>
      </c>
      <c r="W272" s="43">
        <f t="shared" si="351"/>
        <v>2.7E-2</v>
      </c>
      <c r="X272" s="43">
        <f t="shared" si="351"/>
        <v>1.4756000000000002E-2</v>
      </c>
      <c r="Y272" s="43">
        <f t="shared" si="351"/>
        <v>2.3498000000000002E-2</v>
      </c>
      <c r="Z272" s="43">
        <f t="shared" si="351"/>
        <v>2.2915000000000001E-2</v>
      </c>
      <c r="AA272" s="43">
        <f t="shared" si="351"/>
        <v>2.7E-2</v>
      </c>
      <c r="AB272" s="43">
        <f t="shared" si="351"/>
        <v>2.7E-2</v>
      </c>
      <c r="AC272" s="43">
        <f t="shared" si="351"/>
        <v>1.9982E-2</v>
      </c>
      <c r="AD272" s="43">
        <f t="shared" si="351"/>
        <v>1.8693000000000001E-2</v>
      </c>
      <c r="AE272" s="43">
        <f t="shared" si="351"/>
        <v>1.1814000000000002E-2</v>
      </c>
      <c r="AF272" s="43">
        <f t="shared" si="351"/>
        <v>1.0673999999999999E-2</v>
      </c>
      <c r="AG272" s="43">
        <f t="shared" si="351"/>
        <v>1.2485E-2</v>
      </c>
      <c r="AH272" s="43">
        <f t="shared" si="351"/>
        <v>2.1122999999999999E-2</v>
      </c>
      <c r="AI272" s="43">
        <f t="shared" si="351"/>
        <v>2.7E-2</v>
      </c>
      <c r="AJ272" s="43">
        <f t="shared" si="351"/>
        <v>2.2787999999999999E-2</v>
      </c>
      <c r="AK272" s="43">
        <f t="shared" si="351"/>
        <v>2.0279999999999999E-2</v>
      </c>
      <c r="AL272" s="43">
        <f t="shared" si="351"/>
        <v>2.7E-2</v>
      </c>
      <c r="AM272" s="43">
        <f t="shared" si="351"/>
        <v>2.0449000000000002E-2</v>
      </c>
      <c r="AN272" s="43">
        <f t="shared" si="351"/>
        <v>2.6903E-2</v>
      </c>
      <c r="AO272" s="43">
        <f t="shared" si="351"/>
        <v>2.6656000000000003E-2</v>
      </c>
      <c r="AP272" s="43">
        <f t="shared" si="351"/>
        <v>2.7E-2</v>
      </c>
      <c r="AQ272" s="43">
        <f t="shared" si="351"/>
        <v>1.8685E-2</v>
      </c>
      <c r="AR272" s="43">
        <f t="shared" si="351"/>
        <v>2.7E-2</v>
      </c>
      <c r="AS272" s="43">
        <f t="shared" si="351"/>
        <v>1.2137999999999999E-2</v>
      </c>
      <c r="AT272" s="43">
        <f t="shared" si="351"/>
        <v>2.7E-2</v>
      </c>
      <c r="AU272" s="43">
        <f t="shared" si="351"/>
        <v>2.3188E-2</v>
      </c>
      <c r="AV272" s="43">
        <f t="shared" si="351"/>
        <v>2.7E-2</v>
      </c>
      <c r="AW272" s="43">
        <f t="shared" si="351"/>
        <v>2.4430999999999998E-2</v>
      </c>
      <c r="AX272" s="43">
        <f t="shared" si="351"/>
        <v>2.0798000000000001E-2</v>
      </c>
      <c r="AY272" s="43">
        <f t="shared" si="351"/>
        <v>2.7E-2</v>
      </c>
      <c r="AZ272" s="43">
        <f t="shared" si="351"/>
        <v>1.5720000000000001E-2</v>
      </c>
      <c r="BA272" s="43">
        <f t="shared" si="351"/>
        <v>2.5894E-2</v>
      </c>
      <c r="BB272" s="43">
        <f t="shared" si="351"/>
        <v>2.3684E-2</v>
      </c>
      <c r="BC272" s="43">
        <f t="shared" si="351"/>
        <v>2.0715000000000001E-2</v>
      </c>
      <c r="BD272" s="43">
        <f t="shared" si="351"/>
        <v>2.7E-2</v>
      </c>
      <c r="BE272" s="43">
        <f t="shared" si="351"/>
        <v>2.6816E-2</v>
      </c>
      <c r="BF272" s="43">
        <f t="shared" si="351"/>
        <v>2.7E-2</v>
      </c>
      <c r="BG272" s="43">
        <f t="shared" si="351"/>
        <v>2.7E-2</v>
      </c>
      <c r="BH272" s="43">
        <f t="shared" si="351"/>
        <v>2.5419000000000001E-2</v>
      </c>
      <c r="BI272" s="43">
        <f t="shared" si="351"/>
        <v>1.2433E-2</v>
      </c>
      <c r="BJ272" s="43">
        <f t="shared" si="351"/>
        <v>2.7E-2</v>
      </c>
      <c r="BK272" s="43">
        <f t="shared" si="351"/>
        <v>2.7E-2</v>
      </c>
      <c r="BL272" s="43">
        <f t="shared" si="351"/>
        <v>2.7E-2</v>
      </c>
      <c r="BM272" s="43">
        <f t="shared" si="351"/>
        <v>2.4834000000000002E-2</v>
      </c>
      <c r="BN272" s="43">
        <f t="shared" si="351"/>
        <v>2.7E-2</v>
      </c>
      <c r="BO272" s="43">
        <f t="shared" ref="BO272:DZ272" si="352">IF(BO271&gt;0,BO271,BO269)</f>
        <v>1.9203000000000001E-2</v>
      </c>
      <c r="BP272" s="43">
        <f t="shared" si="352"/>
        <v>2.5702000000000003E-2</v>
      </c>
      <c r="BQ272" s="43">
        <f t="shared" si="352"/>
        <v>2.5759000000000001E-2</v>
      </c>
      <c r="BR272" s="43">
        <f t="shared" si="352"/>
        <v>8.6999999999999994E-3</v>
      </c>
      <c r="BS272" s="43">
        <f t="shared" si="352"/>
        <v>4.3949999999999996E-3</v>
      </c>
      <c r="BT272" s="43">
        <f t="shared" si="352"/>
        <v>6.6509999999999998E-3</v>
      </c>
      <c r="BU272" s="43">
        <f t="shared" si="352"/>
        <v>1.3811E-2</v>
      </c>
      <c r="BV272" s="43">
        <f t="shared" si="352"/>
        <v>1.0527E-2</v>
      </c>
      <c r="BW272" s="43">
        <f t="shared" si="352"/>
        <v>1.5736E-2</v>
      </c>
      <c r="BX272" s="43">
        <f t="shared" si="352"/>
        <v>1.9067000000000001E-2</v>
      </c>
      <c r="BY272" s="43">
        <f t="shared" si="352"/>
        <v>2.7E-2</v>
      </c>
      <c r="BZ272" s="43">
        <f t="shared" si="352"/>
        <v>2.7E-2</v>
      </c>
      <c r="CA272" s="43">
        <f t="shared" si="352"/>
        <v>2.3040999999999999E-2</v>
      </c>
      <c r="CB272" s="43">
        <f t="shared" si="352"/>
        <v>2.7E-2</v>
      </c>
      <c r="CC272" s="43">
        <f t="shared" si="352"/>
        <v>2.6199E-2</v>
      </c>
      <c r="CD272" s="43">
        <f t="shared" si="352"/>
        <v>2.3519999999999999E-2</v>
      </c>
      <c r="CE272" s="43">
        <f t="shared" si="352"/>
        <v>2.7E-2</v>
      </c>
      <c r="CF272" s="43">
        <f t="shared" si="352"/>
        <v>2.4334000000000001E-2</v>
      </c>
      <c r="CG272" s="43">
        <f t="shared" si="352"/>
        <v>2.7E-2</v>
      </c>
      <c r="CH272" s="43">
        <f t="shared" si="352"/>
        <v>2.6187999999999999E-2</v>
      </c>
      <c r="CI272" s="43">
        <f t="shared" si="352"/>
        <v>2.7E-2</v>
      </c>
      <c r="CJ272" s="43">
        <f t="shared" si="352"/>
        <v>2.6513999999999999E-2</v>
      </c>
      <c r="CK272" s="43">
        <f t="shared" si="352"/>
        <v>1.0600999999999999E-2</v>
      </c>
      <c r="CL272" s="43">
        <f t="shared" si="352"/>
        <v>1.2229E-2</v>
      </c>
      <c r="CM272" s="43">
        <f t="shared" si="352"/>
        <v>6.2740000000000001E-3</v>
      </c>
      <c r="CN272" s="43">
        <f t="shared" si="352"/>
        <v>2.7E-2</v>
      </c>
      <c r="CO272" s="43">
        <f t="shared" si="352"/>
        <v>2.6360000000000001E-2</v>
      </c>
      <c r="CP272" s="43">
        <f t="shared" si="352"/>
        <v>1.8343000000000002E-2</v>
      </c>
      <c r="CQ272" s="43">
        <f t="shared" si="352"/>
        <v>1.6427000000000001E-2</v>
      </c>
      <c r="CR272" s="43">
        <f t="shared" si="352"/>
        <v>4.169E-3</v>
      </c>
      <c r="CS272" s="43">
        <f t="shared" si="352"/>
        <v>2.6658000000000001E-2</v>
      </c>
      <c r="CT272" s="43">
        <f t="shared" si="352"/>
        <v>1.252E-2</v>
      </c>
      <c r="CU272" s="43">
        <f t="shared" si="352"/>
        <v>2.3616000000000002E-2</v>
      </c>
      <c r="CV272" s="43">
        <f t="shared" si="352"/>
        <v>1.4978999999999999E-2</v>
      </c>
      <c r="CW272" s="43">
        <f t="shared" si="352"/>
        <v>1.7378999999999999E-2</v>
      </c>
      <c r="CX272" s="43">
        <f t="shared" si="352"/>
        <v>2.5824E-2</v>
      </c>
      <c r="CY272" s="43">
        <f t="shared" si="352"/>
        <v>2.7E-2</v>
      </c>
      <c r="CZ272" s="43">
        <f t="shared" si="352"/>
        <v>2.7E-2</v>
      </c>
      <c r="DA272" s="43">
        <f t="shared" si="352"/>
        <v>2.7E-2</v>
      </c>
      <c r="DB272" s="43">
        <f t="shared" si="352"/>
        <v>2.7E-2</v>
      </c>
      <c r="DC272" s="43">
        <f t="shared" si="352"/>
        <v>2.1418E-2</v>
      </c>
      <c r="DD272" s="43">
        <f t="shared" si="352"/>
        <v>3.4299999999999999E-3</v>
      </c>
      <c r="DE272" s="43">
        <f t="shared" si="352"/>
        <v>1.1894999999999999E-2</v>
      </c>
      <c r="DF272" s="43">
        <f t="shared" si="352"/>
        <v>2.7E-2</v>
      </c>
      <c r="DG272" s="43">
        <f t="shared" si="352"/>
        <v>2.4453000000000003E-2</v>
      </c>
      <c r="DH272" s="43">
        <f t="shared" si="352"/>
        <v>2.4516E-2</v>
      </c>
      <c r="DI272" s="43">
        <f t="shared" si="352"/>
        <v>2.2845000000000001E-2</v>
      </c>
      <c r="DJ272" s="43">
        <f t="shared" si="352"/>
        <v>2.4883000000000002E-2</v>
      </c>
      <c r="DK272" s="43">
        <f t="shared" si="352"/>
        <v>1.9658000000000002E-2</v>
      </c>
      <c r="DL272" s="43">
        <f t="shared" si="352"/>
        <v>2.5967E-2</v>
      </c>
      <c r="DM272" s="43">
        <f t="shared" si="352"/>
        <v>2.3899E-2</v>
      </c>
      <c r="DN272" s="43">
        <f t="shared" si="352"/>
        <v>2.7E-2</v>
      </c>
      <c r="DO272" s="43">
        <f t="shared" si="352"/>
        <v>2.7E-2</v>
      </c>
      <c r="DP272" s="43">
        <f t="shared" si="352"/>
        <v>2.7E-2</v>
      </c>
      <c r="DQ272" s="43">
        <f t="shared" si="352"/>
        <v>2.4146999999999998E-2</v>
      </c>
      <c r="DR272" s="43">
        <f t="shared" si="352"/>
        <v>2.7E-2</v>
      </c>
      <c r="DS272" s="43">
        <f t="shared" si="352"/>
        <v>2.7E-2</v>
      </c>
      <c r="DT272" s="43">
        <f t="shared" si="352"/>
        <v>2.5729000000000002E-2</v>
      </c>
      <c r="DU272" s="43">
        <f t="shared" si="352"/>
        <v>2.7E-2</v>
      </c>
      <c r="DV272" s="43">
        <f t="shared" si="352"/>
        <v>2.7E-2</v>
      </c>
      <c r="DW272" s="43">
        <f t="shared" si="352"/>
        <v>2.5996999999999999E-2</v>
      </c>
      <c r="DX272" s="43">
        <f t="shared" si="352"/>
        <v>2.2931E-2</v>
      </c>
      <c r="DY272" s="43">
        <f t="shared" si="352"/>
        <v>1.6928000000000002E-2</v>
      </c>
      <c r="DZ272" s="43">
        <f t="shared" si="352"/>
        <v>2.1662000000000001E-2</v>
      </c>
      <c r="EA272" s="43">
        <f t="shared" ref="EA272:FO272" si="353">IF(EA271&gt;0,EA271,EA269)</f>
        <v>9.8919999999999998E-3</v>
      </c>
      <c r="EB272" s="43">
        <f t="shared" si="353"/>
        <v>2.7E-2</v>
      </c>
      <c r="EC272" s="43">
        <f t="shared" si="353"/>
        <v>2.7E-2</v>
      </c>
      <c r="ED272" s="43">
        <f t="shared" si="353"/>
        <v>4.2189999999999997E-3</v>
      </c>
      <c r="EE272" s="43">
        <f t="shared" si="353"/>
        <v>2.7E-2</v>
      </c>
      <c r="EF272" s="43">
        <f t="shared" si="353"/>
        <v>2.3595000000000001E-2</v>
      </c>
      <c r="EG272" s="43">
        <f t="shared" si="353"/>
        <v>2.7E-2</v>
      </c>
      <c r="EH272" s="43">
        <f t="shared" si="353"/>
        <v>2.7E-2</v>
      </c>
      <c r="EI272" s="43">
        <f t="shared" si="353"/>
        <v>2.7E-2</v>
      </c>
      <c r="EJ272" s="43">
        <f t="shared" si="353"/>
        <v>2.7E-2</v>
      </c>
      <c r="EK272" s="43">
        <f t="shared" si="353"/>
        <v>5.7670000000000004E-3</v>
      </c>
      <c r="EL272" s="43">
        <f t="shared" si="353"/>
        <v>6.1159999999999999E-3</v>
      </c>
      <c r="EM272" s="43">
        <f t="shared" si="353"/>
        <v>2.0308E-2</v>
      </c>
      <c r="EN272" s="43">
        <f t="shared" si="353"/>
        <v>2.7E-2</v>
      </c>
      <c r="EO272" s="43">
        <f t="shared" si="353"/>
        <v>2.7E-2</v>
      </c>
      <c r="EP272" s="43">
        <f t="shared" si="353"/>
        <v>2.4586E-2</v>
      </c>
      <c r="EQ272" s="43">
        <f t="shared" si="353"/>
        <v>6.2630000000000003E-3</v>
      </c>
      <c r="ER272" s="43">
        <f t="shared" si="353"/>
        <v>2.1283E-2</v>
      </c>
      <c r="ES272" s="43">
        <f t="shared" si="353"/>
        <v>2.7E-2</v>
      </c>
      <c r="ET272" s="43">
        <f t="shared" si="353"/>
        <v>2.7E-2</v>
      </c>
      <c r="EU272" s="43">
        <f t="shared" si="353"/>
        <v>2.7E-2</v>
      </c>
      <c r="EV272" s="43">
        <f t="shared" si="353"/>
        <v>1.4964999999999999E-2</v>
      </c>
      <c r="EW272" s="43">
        <f t="shared" si="353"/>
        <v>7.2810000000000001E-3</v>
      </c>
      <c r="EX272" s="43">
        <f t="shared" si="353"/>
        <v>7.9100000000000004E-3</v>
      </c>
      <c r="EY272" s="43">
        <f t="shared" si="353"/>
        <v>2.7E-2</v>
      </c>
      <c r="EZ272" s="43">
        <f t="shared" si="353"/>
        <v>2.6942000000000001E-2</v>
      </c>
      <c r="FA272" s="43">
        <f t="shared" si="353"/>
        <v>1.0666E-2</v>
      </c>
      <c r="FB272" s="43">
        <f t="shared" si="353"/>
        <v>9.6240000000000006E-3</v>
      </c>
      <c r="FC272" s="43">
        <f t="shared" si="353"/>
        <v>2.6550000000000001E-2</v>
      </c>
      <c r="FD272" s="43">
        <f t="shared" si="353"/>
        <v>2.7E-2</v>
      </c>
      <c r="FE272" s="43">
        <f t="shared" si="353"/>
        <v>1.8180999999999999E-2</v>
      </c>
      <c r="FF272" s="43">
        <f t="shared" si="353"/>
        <v>2.7E-2</v>
      </c>
      <c r="FG272" s="43">
        <f t="shared" si="353"/>
        <v>2.7E-2</v>
      </c>
      <c r="FH272" s="43">
        <f t="shared" si="353"/>
        <v>2.3772000000000001E-2</v>
      </c>
      <c r="FI272" s="43">
        <f t="shared" si="353"/>
        <v>9.639E-3</v>
      </c>
      <c r="FJ272" s="43">
        <f t="shared" si="353"/>
        <v>2.2207999999999999E-2</v>
      </c>
      <c r="FK272" s="43">
        <f t="shared" si="353"/>
        <v>1.0845E-2</v>
      </c>
      <c r="FL272" s="43">
        <f t="shared" si="353"/>
        <v>2.7E-2</v>
      </c>
      <c r="FM272" s="43">
        <f t="shared" si="353"/>
        <v>2.2414E-2</v>
      </c>
      <c r="FN272" s="43">
        <f t="shared" si="353"/>
        <v>2.7E-2</v>
      </c>
      <c r="FO272" s="43">
        <f t="shared" si="353"/>
        <v>3.9410000000000001E-3</v>
      </c>
      <c r="FP272" s="43">
        <f>IF(FP271&gt;0,FP271,FP269)</f>
        <v>1.2142999999999999E-2</v>
      </c>
      <c r="FQ272" s="43">
        <f t="shared" ref="FQ272:FX272" si="354">IF(FQ271&gt;0,FQ271,FQ269)</f>
        <v>1.6899000000000001E-2</v>
      </c>
      <c r="FR272" s="43">
        <f t="shared" si="354"/>
        <v>6.378E-3</v>
      </c>
      <c r="FS272" s="43">
        <f t="shared" si="354"/>
        <v>5.0679999999999996E-3</v>
      </c>
      <c r="FT272" s="43">
        <f t="shared" si="354"/>
        <v>2.4650000000000002E-3</v>
      </c>
      <c r="FU272" s="43">
        <f t="shared" si="354"/>
        <v>2.2345E-2</v>
      </c>
      <c r="FV272" s="43">
        <f t="shared" si="354"/>
        <v>1.9032E-2</v>
      </c>
      <c r="FW272" s="43">
        <f t="shared" si="354"/>
        <v>2.5498E-2</v>
      </c>
      <c r="FX272" s="43">
        <f t="shared" si="354"/>
        <v>2.3675000000000002E-2</v>
      </c>
      <c r="FY272" s="43"/>
      <c r="FZ272" s="43">
        <f>ROUND(SUM(C272:FX272)*1000,6)</f>
        <v>3848.3040000000001</v>
      </c>
      <c r="GA272" s="43">
        <v>3839.2350000000001</v>
      </c>
      <c r="GB272" s="43"/>
      <c r="GC272" s="43"/>
      <c r="GD272" s="43"/>
      <c r="GE272" s="43"/>
      <c r="GF272" s="43"/>
      <c r="GG272" s="7"/>
      <c r="GH272" s="7"/>
      <c r="GI272" s="7"/>
      <c r="GJ272" s="7"/>
      <c r="GK272" s="7"/>
      <c r="GL272" s="7"/>
      <c r="GM272" s="7"/>
    </row>
    <row r="273" spans="1:195" x14ac:dyDescent="0.35">
      <c r="A273" s="7"/>
      <c r="B273" s="7" t="s">
        <v>838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106"/>
      <c r="FZ273" s="105"/>
      <c r="GA273" s="43"/>
      <c r="GB273" s="43"/>
      <c r="GC273" s="43"/>
      <c r="GD273" s="43"/>
      <c r="GE273" s="43"/>
      <c r="GF273" s="43"/>
      <c r="GG273" s="7"/>
      <c r="GH273" s="7"/>
      <c r="GI273" s="7"/>
      <c r="GJ273" s="7"/>
      <c r="GK273" s="7"/>
      <c r="GL273" s="7"/>
      <c r="GM273" s="7"/>
    </row>
    <row r="274" spans="1:195" x14ac:dyDescent="0.35">
      <c r="A274" s="6" t="s">
        <v>839</v>
      </c>
      <c r="B274" s="7" t="s">
        <v>840</v>
      </c>
      <c r="C274" s="43">
        <f>ROUND(C261-C272-C280,6)</f>
        <v>0</v>
      </c>
      <c r="D274" s="43">
        <f t="shared" ref="D274:BO274" si="355">ROUND(D261-D272-D280,6)</f>
        <v>0</v>
      </c>
      <c r="E274" s="43">
        <f t="shared" si="355"/>
        <v>0</v>
      </c>
      <c r="F274" s="43">
        <f t="shared" si="355"/>
        <v>0</v>
      </c>
      <c r="G274" s="43">
        <f t="shared" si="355"/>
        <v>0</v>
      </c>
      <c r="H274" s="43">
        <f t="shared" si="355"/>
        <v>0</v>
      </c>
      <c r="I274" s="43">
        <f t="shared" si="355"/>
        <v>0</v>
      </c>
      <c r="J274" s="43">
        <f t="shared" si="355"/>
        <v>0</v>
      </c>
      <c r="K274" s="43">
        <f t="shared" si="355"/>
        <v>0</v>
      </c>
      <c r="L274" s="43">
        <f t="shared" si="355"/>
        <v>0</v>
      </c>
      <c r="M274" s="43">
        <f t="shared" si="355"/>
        <v>0</v>
      </c>
      <c r="N274" s="43">
        <f t="shared" si="355"/>
        <v>0</v>
      </c>
      <c r="O274" s="43">
        <f t="shared" si="355"/>
        <v>0</v>
      </c>
      <c r="P274" s="43">
        <f t="shared" si="355"/>
        <v>0</v>
      </c>
      <c r="Q274" s="43">
        <f t="shared" si="355"/>
        <v>0</v>
      </c>
      <c r="R274" s="43">
        <f t="shared" si="355"/>
        <v>0</v>
      </c>
      <c r="S274" s="43">
        <f t="shared" si="355"/>
        <v>0</v>
      </c>
      <c r="T274" s="43">
        <f t="shared" si="355"/>
        <v>0</v>
      </c>
      <c r="U274" s="43">
        <f t="shared" si="355"/>
        <v>0</v>
      </c>
      <c r="V274" s="43">
        <f t="shared" si="355"/>
        <v>0</v>
      </c>
      <c r="W274" s="43">
        <f t="shared" si="355"/>
        <v>0</v>
      </c>
      <c r="X274" s="43">
        <f t="shared" si="355"/>
        <v>0</v>
      </c>
      <c r="Y274" s="43">
        <f t="shared" si="355"/>
        <v>0</v>
      </c>
      <c r="Z274" s="43">
        <f t="shared" si="355"/>
        <v>0</v>
      </c>
      <c r="AA274" s="43">
        <f t="shared" si="355"/>
        <v>0</v>
      </c>
      <c r="AB274" s="43">
        <f t="shared" si="355"/>
        <v>0</v>
      </c>
      <c r="AC274" s="43">
        <f t="shared" si="355"/>
        <v>0</v>
      </c>
      <c r="AD274" s="43">
        <f t="shared" si="355"/>
        <v>0</v>
      </c>
      <c r="AE274" s="43">
        <f t="shared" si="355"/>
        <v>0</v>
      </c>
      <c r="AF274" s="43">
        <f t="shared" si="355"/>
        <v>0</v>
      </c>
      <c r="AG274" s="43">
        <f t="shared" si="355"/>
        <v>0</v>
      </c>
      <c r="AH274" s="43">
        <f t="shared" si="355"/>
        <v>0</v>
      </c>
      <c r="AI274" s="43">
        <f t="shared" si="355"/>
        <v>0</v>
      </c>
      <c r="AJ274" s="43">
        <f t="shared" si="355"/>
        <v>0</v>
      </c>
      <c r="AK274" s="43">
        <f t="shared" si="355"/>
        <v>0</v>
      </c>
      <c r="AL274" s="43">
        <f t="shared" si="355"/>
        <v>0</v>
      </c>
      <c r="AM274" s="43">
        <f t="shared" si="355"/>
        <v>0</v>
      </c>
      <c r="AN274" s="43">
        <f t="shared" si="355"/>
        <v>0</v>
      </c>
      <c r="AO274" s="43">
        <f t="shared" si="355"/>
        <v>0</v>
      </c>
      <c r="AP274" s="43">
        <f t="shared" si="355"/>
        <v>0</v>
      </c>
      <c r="AQ274" s="43">
        <f t="shared" si="355"/>
        <v>0</v>
      </c>
      <c r="AR274" s="43">
        <f t="shared" si="355"/>
        <v>0</v>
      </c>
      <c r="AS274" s="43">
        <f t="shared" si="355"/>
        <v>0</v>
      </c>
      <c r="AT274" s="43">
        <f t="shared" si="355"/>
        <v>0</v>
      </c>
      <c r="AU274" s="43">
        <f t="shared" si="355"/>
        <v>0</v>
      </c>
      <c r="AV274" s="43">
        <f t="shared" si="355"/>
        <v>0</v>
      </c>
      <c r="AW274" s="43">
        <f t="shared" si="355"/>
        <v>0</v>
      </c>
      <c r="AX274" s="43">
        <f t="shared" si="355"/>
        <v>0</v>
      </c>
      <c r="AY274" s="43">
        <f t="shared" si="355"/>
        <v>0</v>
      </c>
      <c r="AZ274" s="43">
        <f t="shared" si="355"/>
        <v>0</v>
      </c>
      <c r="BA274" s="43">
        <f t="shared" si="355"/>
        <v>0</v>
      </c>
      <c r="BB274" s="43">
        <f t="shared" si="355"/>
        <v>0</v>
      </c>
      <c r="BC274" s="43">
        <f t="shared" si="355"/>
        <v>0</v>
      </c>
      <c r="BD274" s="43">
        <f t="shared" si="355"/>
        <v>0</v>
      </c>
      <c r="BE274" s="43">
        <f t="shared" si="355"/>
        <v>0</v>
      </c>
      <c r="BF274" s="43">
        <f t="shared" si="355"/>
        <v>0</v>
      </c>
      <c r="BG274" s="43">
        <f t="shared" si="355"/>
        <v>0</v>
      </c>
      <c r="BH274" s="43">
        <f t="shared" si="355"/>
        <v>0</v>
      </c>
      <c r="BI274" s="43">
        <f t="shared" si="355"/>
        <v>0</v>
      </c>
      <c r="BJ274" s="43">
        <f t="shared" si="355"/>
        <v>0</v>
      </c>
      <c r="BK274" s="43">
        <f t="shared" si="355"/>
        <v>0</v>
      </c>
      <c r="BL274" s="43">
        <f t="shared" si="355"/>
        <v>0</v>
      </c>
      <c r="BM274" s="43">
        <f t="shared" si="355"/>
        <v>0</v>
      </c>
      <c r="BN274" s="43">
        <f t="shared" si="355"/>
        <v>0</v>
      </c>
      <c r="BO274" s="43">
        <f t="shared" si="355"/>
        <v>0</v>
      </c>
      <c r="BP274" s="43">
        <f t="shared" ref="BP274:DZ274" si="356">ROUND(BP261-BP272-BP280,6)</f>
        <v>0</v>
      </c>
      <c r="BQ274" s="43">
        <f t="shared" si="356"/>
        <v>0</v>
      </c>
      <c r="BR274" s="43">
        <f t="shared" si="356"/>
        <v>0</v>
      </c>
      <c r="BS274" s="43">
        <f t="shared" si="356"/>
        <v>0</v>
      </c>
      <c r="BT274" s="43">
        <f t="shared" si="356"/>
        <v>0</v>
      </c>
      <c r="BU274" s="43">
        <f t="shared" si="356"/>
        <v>0</v>
      </c>
      <c r="BV274" s="43">
        <f t="shared" si="356"/>
        <v>1.6440000000000001E-3</v>
      </c>
      <c r="BW274" s="43">
        <f t="shared" si="356"/>
        <v>0</v>
      </c>
      <c r="BX274" s="43">
        <f t="shared" si="356"/>
        <v>0</v>
      </c>
      <c r="BY274" s="43">
        <f t="shared" si="356"/>
        <v>0</v>
      </c>
      <c r="BZ274" s="43">
        <f t="shared" si="356"/>
        <v>0</v>
      </c>
      <c r="CA274" s="43">
        <f t="shared" si="356"/>
        <v>0</v>
      </c>
      <c r="CB274" s="43">
        <f t="shared" si="356"/>
        <v>0</v>
      </c>
      <c r="CC274" s="43">
        <f t="shared" si="356"/>
        <v>0</v>
      </c>
      <c r="CD274" s="43">
        <f t="shared" si="356"/>
        <v>0</v>
      </c>
      <c r="CE274" s="43">
        <f t="shared" si="356"/>
        <v>0</v>
      </c>
      <c r="CF274" s="43">
        <f t="shared" si="356"/>
        <v>0</v>
      </c>
      <c r="CG274" s="43">
        <f t="shared" si="356"/>
        <v>0</v>
      </c>
      <c r="CH274" s="43">
        <f t="shared" si="356"/>
        <v>0</v>
      </c>
      <c r="CI274" s="43">
        <f t="shared" si="356"/>
        <v>0</v>
      </c>
      <c r="CJ274" s="43">
        <f t="shared" si="356"/>
        <v>0</v>
      </c>
      <c r="CK274" s="43">
        <f t="shared" si="356"/>
        <v>0</v>
      </c>
      <c r="CL274" s="43">
        <f t="shared" si="356"/>
        <v>0</v>
      </c>
      <c r="CM274" s="43">
        <f t="shared" si="356"/>
        <v>0</v>
      </c>
      <c r="CN274" s="43">
        <f t="shared" si="356"/>
        <v>0</v>
      </c>
      <c r="CO274" s="43">
        <f t="shared" si="356"/>
        <v>0</v>
      </c>
      <c r="CP274" s="43">
        <f t="shared" si="356"/>
        <v>1.366E-3</v>
      </c>
      <c r="CQ274" s="43">
        <f t="shared" si="356"/>
        <v>0</v>
      </c>
      <c r="CR274" s="43">
        <f t="shared" si="356"/>
        <v>0</v>
      </c>
      <c r="CS274" s="43">
        <f t="shared" si="356"/>
        <v>0</v>
      </c>
      <c r="CT274" s="43">
        <f t="shared" si="356"/>
        <v>0</v>
      </c>
      <c r="CU274" s="43">
        <f t="shared" si="356"/>
        <v>0</v>
      </c>
      <c r="CV274" s="43">
        <f t="shared" si="356"/>
        <v>0</v>
      </c>
      <c r="CW274" s="43">
        <f t="shared" si="356"/>
        <v>0</v>
      </c>
      <c r="CX274" s="43">
        <f t="shared" si="356"/>
        <v>0</v>
      </c>
      <c r="CY274" s="43">
        <f t="shared" si="356"/>
        <v>0</v>
      </c>
      <c r="CZ274" s="43">
        <f t="shared" si="356"/>
        <v>0</v>
      </c>
      <c r="DA274" s="43">
        <f t="shared" si="356"/>
        <v>0</v>
      </c>
      <c r="DB274" s="43">
        <f t="shared" si="356"/>
        <v>0</v>
      </c>
      <c r="DC274" s="43">
        <f t="shared" si="356"/>
        <v>0</v>
      </c>
      <c r="DD274" s="43">
        <f t="shared" si="356"/>
        <v>0</v>
      </c>
      <c r="DE274" s="43">
        <f t="shared" si="356"/>
        <v>0</v>
      </c>
      <c r="DF274" s="43">
        <f t="shared" si="356"/>
        <v>0</v>
      </c>
      <c r="DG274" s="43">
        <f t="shared" si="356"/>
        <v>0</v>
      </c>
      <c r="DH274" s="43">
        <f t="shared" si="356"/>
        <v>0</v>
      </c>
      <c r="DI274" s="43">
        <f t="shared" si="356"/>
        <v>0</v>
      </c>
      <c r="DJ274" s="43">
        <f t="shared" si="356"/>
        <v>0</v>
      </c>
      <c r="DK274" s="43">
        <f t="shared" si="356"/>
        <v>0</v>
      </c>
      <c r="DL274" s="43">
        <f t="shared" si="356"/>
        <v>0</v>
      </c>
      <c r="DM274" s="43">
        <f t="shared" si="356"/>
        <v>0</v>
      </c>
      <c r="DN274" s="43">
        <f t="shared" si="356"/>
        <v>0</v>
      </c>
      <c r="DO274" s="43">
        <f t="shared" si="356"/>
        <v>0</v>
      </c>
      <c r="DP274" s="43">
        <f t="shared" si="356"/>
        <v>0</v>
      </c>
      <c r="DQ274" s="43">
        <f t="shared" si="356"/>
        <v>0</v>
      </c>
      <c r="DR274" s="43">
        <f t="shared" si="356"/>
        <v>0</v>
      </c>
      <c r="DS274" s="43">
        <f t="shared" si="356"/>
        <v>0</v>
      </c>
      <c r="DT274" s="43">
        <f t="shared" si="356"/>
        <v>0</v>
      </c>
      <c r="DU274" s="43">
        <f t="shared" si="356"/>
        <v>0</v>
      </c>
      <c r="DV274" s="43">
        <f t="shared" si="356"/>
        <v>0</v>
      </c>
      <c r="DW274" s="43">
        <f t="shared" si="356"/>
        <v>0</v>
      </c>
      <c r="DX274" s="43">
        <f t="shared" si="356"/>
        <v>0</v>
      </c>
      <c r="DY274" s="43">
        <f t="shared" si="356"/>
        <v>0</v>
      </c>
      <c r="DZ274" s="43">
        <f t="shared" si="356"/>
        <v>0</v>
      </c>
      <c r="EA274" s="43">
        <f>ROUND(EA261-EA272-EA280,6)</f>
        <v>1.472E-3</v>
      </c>
      <c r="EB274" s="43">
        <f t="shared" ref="EB274:FX274" si="357">ROUND(EB261-EB272-EB280,6)</f>
        <v>0</v>
      </c>
      <c r="EC274" s="43">
        <f t="shared" si="357"/>
        <v>0</v>
      </c>
      <c r="ED274" s="43">
        <f t="shared" si="357"/>
        <v>4.5000000000000003E-5</v>
      </c>
      <c r="EE274" s="43">
        <f t="shared" si="357"/>
        <v>0</v>
      </c>
      <c r="EF274" s="43">
        <f t="shared" si="357"/>
        <v>0</v>
      </c>
      <c r="EG274" s="43">
        <f t="shared" si="357"/>
        <v>0</v>
      </c>
      <c r="EH274" s="43">
        <f t="shared" si="357"/>
        <v>0</v>
      </c>
      <c r="EI274" s="43">
        <f t="shared" si="357"/>
        <v>0</v>
      </c>
      <c r="EJ274" s="43">
        <f t="shared" si="357"/>
        <v>0</v>
      </c>
      <c r="EK274" s="43">
        <f t="shared" si="357"/>
        <v>0</v>
      </c>
      <c r="EL274" s="43">
        <f t="shared" si="357"/>
        <v>0</v>
      </c>
      <c r="EM274" s="43">
        <f t="shared" si="357"/>
        <v>0</v>
      </c>
      <c r="EN274" s="43">
        <f t="shared" si="357"/>
        <v>0</v>
      </c>
      <c r="EO274" s="43">
        <f t="shared" si="357"/>
        <v>0</v>
      </c>
      <c r="EP274" s="43">
        <f t="shared" si="357"/>
        <v>0</v>
      </c>
      <c r="EQ274" s="43">
        <v>0</v>
      </c>
      <c r="ER274" s="43">
        <f t="shared" si="357"/>
        <v>0</v>
      </c>
      <c r="ES274" s="43">
        <f t="shared" si="357"/>
        <v>0</v>
      </c>
      <c r="ET274" s="43">
        <f t="shared" si="357"/>
        <v>0</v>
      </c>
      <c r="EU274" s="43">
        <f t="shared" si="357"/>
        <v>0</v>
      </c>
      <c r="EV274" s="43">
        <f t="shared" si="357"/>
        <v>0</v>
      </c>
      <c r="EW274" s="43">
        <f t="shared" si="357"/>
        <v>0</v>
      </c>
      <c r="EX274" s="43">
        <f t="shared" si="357"/>
        <v>0</v>
      </c>
      <c r="EY274" s="43">
        <f t="shared" si="357"/>
        <v>0</v>
      </c>
      <c r="EZ274" s="43">
        <f t="shared" si="357"/>
        <v>0</v>
      </c>
      <c r="FA274" s="43">
        <f t="shared" si="357"/>
        <v>0</v>
      </c>
      <c r="FB274" s="43">
        <f t="shared" si="357"/>
        <v>0</v>
      </c>
      <c r="FC274" s="43">
        <f t="shared" si="357"/>
        <v>0</v>
      </c>
      <c r="FD274" s="43">
        <f t="shared" si="357"/>
        <v>0</v>
      </c>
      <c r="FE274" s="43">
        <f t="shared" si="357"/>
        <v>0</v>
      </c>
      <c r="FF274" s="43">
        <f t="shared" si="357"/>
        <v>0</v>
      </c>
      <c r="FG274" s="43">
        <f t="shared" si="357"/>
        <v>0</v>
      </c>
      <c r="FH274" s="43">
        <f t="shared" si="357"/>
        <v>0</v>
      </c>
      <c r="FI274" s="43">
        <f t="shared" si="357"/>
        <v>0</v>
      </c>
      <c r="FJ274" s="43">
        <f t="shared" si="357"/>
        <v>0</v>
      </c>
      <c r="FK274" s="43">
        <f t="shared" si="357"/>
        <v>0</v>
      </c>
      <c r="FL274" s="43">
        <f t="shared" si="357"/>
        <v>0</v>
      </c>
      <c r="FM274" s="43">
        <f t="shared" si="357"/>
        <v>0</v>
      </c>
      <c r="FN274" s="43">
        <f t="shared" si="357"/>
        <v>0</v>
      </c>
      <c r="FO274" s="43">
        <f t="shared" si="357"/>
        <v>1.477E-3</v>
      </c>
      <c r="FP274" s="43">
        <f t="shared" si="357"/>
        <v>0</v>
      </c>
      <c r="FQ274" s="43">
        <f t="shared" si="357"/>
        <v>3.0620000000000001E-3</v>
      </c>
      <c r="FR274" s="43">
        <f t="shared" si="357"/>
        <v>5.7809999999999997E-3</v>
      </c>
      <c r="FS274" s="43">
        <f t="shared" si="357"/>
        <v>0</v>
      </c>
      <c r="FT274" s="43">
        <f t="shared" si="357"/>
        <v>1.6980000000000001E-3</v>
      </c>
      <c r="FU274" s="43">
        <f t="shared" si="357"/>
        <v>0</v>
      </c>
      <c r="FV274" s="43">
        <f t="shared" si="357"/>
        <v>0</v>
      </c>
      <c r="FW274" s="43">
        <f t="shared" si="357"/>
        <v>0</v>
      </c>
      <c r="FX274" s="43">
        <f t="shared" si="357"/>
        <v>0</v>
      </c>
      <c r="FY274" s="106"/>
      <c r="FZ274" s="43">
        <f>ROUND(SUM(C274:FX274)*1000,6)</f>
        <v>16.545000000000002</v>
      </c>
      <c r="GA274" s="43"/>
      <c r="GB274" s="43"/>
      <c r="GC274" s="43"/>
      <c r="GD274" s="43"/>
      <c r="GE274" s="43"/>
      <c r="GF274" s="43"/>
      <c r="GG274" s="7"/>
      <c r="GH274" s="7"/>
      <c r="GI274" s="7"/>
      <c r="GJ274" s="7"/>
      <c r="GK274" s="7"/>
      <c r="GL274" s="7"/>
      <c r="GM274" s="7"/>
    </row>
    <row r="275" spans="1:195" x14ac:dyDescent="0.35">
      <c r="A275" s="6" t="s">
        <v>598</v>
      </c>
      <c r="B275" s="7" t="s">
        <v>598</v>
      </c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>
        <f>FQ274*FQ47</f>
        <v>2055372.0011400001</v>
      </c>
      <c r="FR275" s="43"/>
      <c r="FS275" s="43"/>
      <c r="FT275" s="43"/>
      <c r="FU275" s="43"/>
      <c r="FV275" s="43"/>
      <c r="FW275" s="43"/>
      <c r="FX275" s="43"/>
      <c r="FY275" s="106"/>
      <c r="FZ275" s="43"/>
      <c r="GA275" s="43"/>
      <c r="GB275" s="43"/>
      <c r="GC275" s="43"/>
      <c r="GD275" s="43"/>
      <c r="GE275" s="43"/>
      <c r="GF275" s="43"/>
      <c r="GG275" s="7"/>
      <c r="GH275" s="7"/>
      <c r="GI275" s="7"/>
      <c r="GJ275" s="7"/>
      <c r="GK275" s="7"/>
      <c r="GL275" s="7"/>
      <c r="GM275" s="7"/>
    </row>
    <row r="276" spans="1:195" x14ac:dyDescent="0.35">
      <c r="A276" s="6" t="s">
        <v>598</v>
      </c>
      <c r="B276" s="44" t="s">
        <v>841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107"/>
      <c r="FZ276" s="7"/>
      <c r="GA276" s="43"/>
      <c r="GB276" s="105"/>
      <c r="GC276" s="105"/>
      <c r="GD276" s="105"/>
      <c r="GE276" s="28"/>
      <c r="GF276" s="28"/>
      <c r="GG276" s="7"/>
      <c r="GH276" s="7"/>
      <c r="GI276" s="7"/>
      <c r="GJ276" s="7"/>
      <c r="GK276" s="7"/>
      <c r="GL276" s="7"/>
      <c r="GM276" s="7"/>
    </row>
    <row r="277" spans="1:195" x14ac:dyDescent="0.35">
      <c r="A277" s="6" t="s">
        <v>842</v>
      </c>
      <c r="B277" s="7" t="s">
        <v>843</v>
      </c>
      <c r="C277" s="7">
        <f t="shared" ref="C277:BN277" si="358">C62</f>
        <v>4115447.48</v>
      </c>
      <c r="D277" s="7">
        <f t="shared" si="358"/>
        <v>21988055.530000001</v>
      </c>
      <c r="E277" s="7">
        <f t="shared" si="358"/>
        <v>4147541.89</v>
      </c>
      <c r="F277" s="7">
        <f t="shared" si="358"/>
        <v>13257379.440000001</v>
      </c>
      <c r="G277" s="7">
        <f t="shared" si="358"/>
        <v>883775.89</v>
      </c>
      <c r="H277" s="7">
        <f t="shared" si="358"/>
        <v>880571.33</v>
      </c>
      <c r="I277" s="7">
        <f t="shared" si="358"/>
        <v>5305223.59</v>
      </c>
      <c r="J277" s="7">
        <f t="shared" si="358"/>
        <v>1143530.69</v>
      </c>
      <c r="K277" s="7">
        <f t="shared" si="358"/>
        <v>159838.34999999998</v>
      </c>
      <c r="L277" s="7">
        <f t="shared" si="358"/>
        <v>1932744.0999999999</v>
      </c>
      <c r="M277" s="7">
        <f t="shared" si="358"/>
        <v>749626.83000000007</v>
      </c>
      <c r="N277" s="7">
        <f t="shared" si="358"/>
        <v>36570415.560000002</v>
      </c>
      <c r="O277" s="7">
        <f t="shared" si="358"/>
        <v>8504645.2400000002</v>
      </c>
      <c r="P277" s="7">
        <f t="shared" si="358"/>
        <v>264061.09999999998</v>
      </c>
      <c r="Q277" s="7">
        <f t="shared" si="358"/>
        <v>27320784.140000001</v>
      </c>
      <c r="R277" s="7">
        <f t="shared" si="358"/>
        <v>2713427.6699999995</v>
      </c>
      <c r="S277" s="7">
        <f t="shared" si="358"/>
        <v>904809.78</v>
      </c>
      <c r="T277" s="7">
        <f t="shared" si="358"/>
        <v>78238.850000000006</v>
      </c>
      <c r="U277" s="7">
        <f t="shared" si="358"/>
        <v>48348.07</v>
      </c>
      <c r="V277" s="7">
        <f t="shared" si="358"/>
        <v>174054.56</v>
      </c>
      <c r="W277" s="7">
        <f t="shared" si="358"/>
        <v>55611.270000000004</v>
      </c>
      <c r="X277" s="7">
        <f t="shared" si="358"/>
        <v>24841.449999999997</v>
      </c>
      <c r="Y277" s="7">
        <f t="shared" si="358"/>
        <v>452086.36999999994</v>
      </c>
      <c r="Z277" s="7">
        <f t="shared" si="358"/>
        <v>126166.93</v>
      </c>
      <c r="AA277" s="7">
        <f t="shared" si="358"/>
        <v>19187212.91</v>
      </c>
      <c r="AB277" s="7">
        <f t="shared" si="358"/>
        <v>19070408.939999998</v>
      </c>
      <c r="AC277" s="7">
        <f t="shared" si="358"/>
        <v>526914.65999999992</v>
      </c>
      <c r="AD277" s="7">
        <f t="shared" si="358"/>
        <v>633163.69999999984</v>
      </c>
      <c r="AE277" s="7">
        <f t="shared" si="358"/>
        <v>92353.3</v>
      </c>
      <c r="AF277" s="7">
        <f t="shared" si="358"/>
        <v>130806.88999999998</v>
      </c>
      <c r="AG277" s="7">
        <f t="shared" si="358"/>
        <v>410031.48</v>
      </c>
      <c r="AH277" s="7">
        <f t="shared" si="358"/>
        <v>553557.74</v>
      </c>
      <c r="AI277" s="7">
        <f t="shared" si="358"/>
        <v>148594.06</v>
      </c>
      <c r="AJ277" s="7">
        <f t="shared" si="358"/>
        <v>90352.97</v>
      </c>
      <c r="AK277" s="7">
        <f t="shared" si="358"/>
        <v>108666.23</v>
      </c>
      <c r="AL277" s="7">
        <f t="shared" si="358"/>
        <v>79889.91</v>
      </c>
      <c r="AM277" s="7">
        <f t="shared" si="358"/>
        <v>247242.2</v>
      </c>
      <c r="AN277" s="7">
        <f t="shared" si="358"/>
        <v>166728.59999999998</v>
      </c>
      <c r="AO277" s="7">
        <f t="shared" si="358"/>
        <v>2894054.44</v>
      </c>
      <c r="AP277" s="7">
        <f t="shared" si="358"/>
        <v>53625040.389999993</v>
      </c>
      <c r="AQ277" s="7">
        <f t="shared" si="358"/>
        <v>235396.9</v>
      </c>
      <c r="AR277" s="7">
        <f t="shared" si="358"/>
        <v>34424646.840000004</v>
      </c>
      <c r="AS277" s="7">
        <f t="shared" si="358"/>
        <v>3765192.56</v>
      </c>
      <c r="AT277" s="7">
        <f t="shared" si="358"/>
        <v>1446872.3</v>
      </c>
      <c r="AU277" s="7">
        <f t="shared" si="358"/>
        <v>233245.29999999996</v>
      </c>
      <c r="AV277" s="7">
        <f t="shared" si="358"/>
        <v>247867.06999999998</v>
      </c>
      <c r="AW277" s="7">
        <f t="shared" si="358"/>
        <v>179173.82000000004</v>
      </c>
      <c r="AX277" s="7">
        <f t="shared" si="358"/>
        <v>78400.970000000016</v>
      </c>
      <c r="AY277" s="7">
        <f t="shared" si="358"/>
        <v>320198.98000000004</v>
      </c>
      <c r="AZ277" s="7">
        <f t="shared" si="358"/>
        <v>7639271.29</v>
      </c>
      <c r="BA277" s="7">
        <f t="shared" si="358"/>
        <v>5880088.6900000004</v>
      </c>
      <c r="BB277" s="7">
        <f t="shared" si="358"/>
        <v>6516181.8800000008</v>
      </c>
      <c r="BC277" s="7">
        <f t="shared" si="358"/>
        <v>12362113.239999998</v>
      </c>
      <c r="BD277" s="7">
        <f t="shared" si="358"/>
        <v>1707370.63</v>
      </c>
      <c r="BE277" s="7">
        <f t="shared" si="358"/>
        <v>758115.77999999991</v>
      </c>
      <c r="BF277" s="7">
        <f t="shared" si="358"/>
        <v>10354373.540000001</v>
      </c>
      <c r="BG277" s="7">
        <f t="shared" si="358"/>
        <v>738640.59</v>
      </c>
      <c r="BH277" s="7">
        <f t="shared" si="358"/>
        <v>353655.22</v>
      </c>
      <c r="BI277" s="7">
        <f t="shared" si="358"/>
        <v>262927.96000000002</v>
      </c>
      <c r="BJ277" s="7">
        <f t="shared" si="358"/>
        <v>2981129.2200000007</v>
      </c>
      <c r="BK277" s="7">
        <f t="shared" si="358"/>
        <v>12462875.279999999</v>
      </c>
      <c r="BL277" s="7">
        <f t="shared" si="358"/>
        <v>76541.53</v>
      </c>
      <c r="BM277" s="7">
        <f t="shared" si="358"/>
        <v>376546.87</v>
      </c>
      <c r="BN277" s="7">
        <f t="shared" si="358"/>
        <v>1967658.45</v>
      </c>
      <c r="BO277" s="7">
        <f t="shared" ref="BO277:DZ277" si="359">BO62</f>
        <v>1020193.0599999999</v>
      </c>
      <c r="BP277" s="7">
        <f t="shared" si="359"/>
        <v>107260.7</v>
      </c>
      <c r="BQ277" s="7">
        <f t="shared" si="359"/>
        <v>3335810.09</v>
      </c>
      <c r="BR277" s="7">
        <f t="shared" si="359"/>
        <v>2556312.7000000002</v>
      </c>
      <c r="BS277" s="7">
        <f t="shared" si="359"/>
        <v>642569.21</v>
      </c>
      <c r="BT277" s="7">
        <f t="shared" si="359"/>
        <v>226823.25</v>
      </c>
      <c r="BU277" s="7">
        <f t="shared" si="359"/>
        <v>287908.79000000004</v>
      </c>
      <c r="BV277" s="7">
        <f t="shared" si="359"/>
        <v>790408.25000000012</v>
      </c>
      <c r="BW277" s="7">
        <f t="shared" si="359"/>
        <v>936884.53</v>
      </c>
      <c r="BX277" s="7">
        <f t="shared" si="359"/>
        <v>31957.579999999998</v>
      </c>
      <c r="BY277" s="7">
        <f t="shared" si="359"/>
        <v>471560.56000000006</v>
      </c>
      <c r="BZ277" s="7">
        <f t="shared" si="359"/>
        <v>147397.02000000002</v>
      </c>
      <c r="CA277" s="7">
        <f t="shared" si="359"/>
        <v>81881.609999999986</v>
      </c>
      <c r="CB277" s="7">
        <f t="shared" si="359"/>
        <v>42984966.400000006</v>
      </c>
      <c r="CC277" s="7">
        <f t="shared" si="359"/>
        <v>141707.54</v>
      </c>
      <c r="CD277" s="7">
        <f t="shared" si="359"/>
        <v>29134.089999999997</v>
      </c>
      <c r="CE277" s="7">
        <f t="shared" si="359"/>
        <v>152132.00999999998</v>
      </c>
      <c r="CF277" s="7">
        <f t="shared" si="359"/>
        <v>77235.210000000006</v>
      </c>
      <c r="CG277" s="7">
        <f t="shared" si="359"/>
        <v>119886.59000000001</v>
      </c>
      <c r="CH277" s="7">
        <f t="shared" si="359"/>
        <v>82262.329999999987</v>
      </c>
      <c r="CI277" s="7">
        <f t="shared" si="359"/>
        <v>483869.50999999995</v>
      </c>
      <c r="CJ277" s="7">
        <f t="shared" si="359"/>
        <v>657795.11</v>
      </c>
      <c r="CK277" s="7">
        <f t="shared" si="359"/>
        <v>3439278.9</v>
      </c>
      <c r="CL277" s="7">
        <f t="shared" si="359"/>
        <v>951966.03</v>
      </c>
      <c r="CM277" s="7">
        <f t="shared" si="359"/>
        <v>518616.36</v>
      </c>
      <c r="CN277" s="7">
        <f t="shared" si="359"/>
        <v>16894023.310000002</v>
      </c>
      <c r="CO277" s="7">
        <f t="shared" si="359"/>
        <v>8341795.6599999992</v>
      </c>
      <c r="CP277" s="7">
        <f t="shared" si="359"/>
        <v>524936.19999999995</v>
      </c>
      <c r="CQ277" s="7">
        <f t="shared" si="359"/>
        <v>590441.01</v>
      </c>
      <c r="CR277" s="7">
        <f t="shared" si="359"/>
        <v>188867.55</v>
      </c>
      <c r="CS277" s="7">
        <f t="shared" si="359"/>
        <v>195817.19</v>
      </c>
      <c r="CT277" s="7">
        <f t="shared" si="359"/>
        <v>98576.029999999984</v>
      </c>
      <c r="CU277" s="7">
        <f t="shared" si="359"/>
        <v>115847.81999999999</v>
      </c>
      <c r="CV277" s="7">
        <f t="shared" si="359"/>
        <v>52974.95</v>
      </c>
      <c r="CW277" s="7">
        <f t="shared" si="359"/>
        <v>230295.55999999997</v>
      </c>
      <c r="CX277" s="7">
        <f t="shared" si="359"/>
        <v>418715.53</v>
      </c>
      <c r="CY277" s="7">
        <f t="shared" si="359"/>
        <v>39194.18</v>
      </c>
      <c r="CZ277" s="7">
        <f t="shared" si="359"/>
        <v>1634681.0299999998</v>
      </c>
      <c r="DA277" s="7">
        <f t="shared" si="359"/>
        <v>137800.54999999999</v>
      </c>
      <c r="DB277" s="7">
        <f t="shared" si="359"/>
        <v>229733.11</v>
      </c>
      <c r="DC277" s="7">
        <f t="shared" si="359"/>
        <v>184565.80000000002</v>
      </c>
      <c r="DD277" s="7">
        <f t="shared" si="359"/>
        <v>105508.86</v>
      </c>
      <c r="DE277" s="7">
        <f t="shared" si="359"/>
        <v>163701.06</v>
      </c>
      <c r="DF277" s="7">
        <f t="shared" si="359"/>
        <v>15074062.25</v>
      </c>
      <c r="DG277" s="7">
        <f t="shared" si="359"/>
        <v>55278.239999999998</v>
      </c>
      <c r="DH277" s="7">
        <f t="shared" si="359"/>
        <v>1207166.6200000001</v>
      </c>
      <c r="DI277" s="7">
        <f t="shared" si="359"/>
        <v>1806530.1900000002</v>
      </c>
      <c r="DJ277" s="7">
        <f t="shared" si="359"/>
        <v>365948.26</v>
      </c>
      <c r="DK277" s="7">
        <f t="shared" si="359"/>
        <v>334341.86</v>
      </c>
      <c r="DL277" s="7">
        <f t="shared" si="359"/>
        <v>3529220.7800000003</v>
      </c>
      <c r="DM277" s="7">
        <f t="shared" si="359"/>
        <v>266511.93</v>
      </c>
      <c r="DN277" s="7">
        <f t="shared" si="359"/>
        <v>828909.3</v>
      </c>
      <c r="DO277" s="7">
        <f t="shared" si="359"/>
        <v>1810017.6700000002</v>
      </c>
      <c r="DP277" s="7">
        <f t="shared" si="359"/>
        <v>171936.8</v>
      </c>
      <c r="DQ277" s="7">
        <f t="shared" si="359"/>
        <v>354548.96</v>
      </c>
      <c r="DR277" s="7">
        <f t="shared" si="359"/>
        <v>758400.56000000017</v>
      </c>
      <c r="DS277" s="7">
        <f t="shared" si="359"/>
        <v>372790.13</v>
      </c>
      <c r="DT277" s="7">
        <f t="shared" si="359"/>
        <v>59950.57</v>
      </c>
      <c r="DU277" s="7">
        <f t="shared" si="359"/>
        <v>189259.02000000002</v>
      </c>
      <c r="DV277" s="7">
        <f t="shared" si="359"/>
        <v>128589.44</v>
      </c>
      <c r="DW277" s="7">
        <f t="shared" si="359"/>
        <v>136916.67000000001</v>
      </c>
      <c r="DX277" s="7">
        <f t="shared" si="359"/>
        <v>95705.459999999992</v>
      </c>
      <c r="DY277" s="7">
        <f t="shared" si="359"/>
        <v>166516.94</v>
      </c>
      <c r="DZ277" s="7">
        <f t="shared" si="359"/>
        <v>601351.02</v>
      </c>
      <c r="EA277" s="7">
        <f t="shared" ref="EA277:FX277" si="360">EA62</f>
        <v>520112.91000000003</v>
      </c>
      <c r="EB277" s="7">
        <f t="shared" si="360"/>
        <v>394222.08999999997</v>
      </c>
      <c r="EC277" s="7">
        <f t="shared" si="360"/>
        <v>205863.69</v>
      </c>
      <c r="ED277" s="7">
        <f t="shared" si="360"/>
        <v>792065.79999999993</v>
      </c>
      <c r="EE277" s="7">
        <f t="shared" si="360"/>
        <v>123260.87</v>
      </c>
      <c r="EF277" s="7">
        <f t="shared" si="360"/>
        <v>889017.03</v>
      </c>
      <c r="EG277" s="7">
        <f t="shared" si="360"/>
        <v>193926.56000000003</v>
      </c>
      <c r="EH277" s="7">
        <f t="shared" si="360"/>
        <v>129468.89</v>
      </c>
      <c r="EI277" s="7">
        <f t="shared" si="360"/>
        <v>8692051.2300000004</v>
      </c>
      <c r="EJ277" s="7">
        <f t="shared" si="360"/>
        <v>6686528.6200000001</v>
      </c>
      <c r="EK277" s="7">
        <f t="shared" si="360"/>
        <v>392590.09</v>
      </c>
      <c r="EL277" s="7">
        <f t="shared" si="360"/>
        <v>366557.67</v>
      </c>
      <c r="EM277" s="7">
        <f t="shared" si="360"/>
        <v>147958.71</v>
      </c>
      <c r="EN277" s="7">
        <f t="shared" si="360"/>
        <v>597825.73</v>
      </c>
      <c r="EO277" s="7">
        <f t="shared" si="360"/>
        <v>105493.8</v>
      </c>
      <c r="EP277" s="7">
        <f t="shared" si="360"/>
        <v>211195.65000000002</v>
      </c>
      <c r="EQ277" s="7">
        <f t="shared" si="360"/>
        <v>1539643.42</v>
      </c>
      <c r="ER277" s="7">
        <f t="shared" si="360"/>
        <v>216961.6</v>
      </c>
      <c r="ES277" s="7">
        <f t="shared" si="360"/>
        <v>91359.33</v>
      </c>
      <c r="ET277" s="7">
        <f t="shared" si="360"/>
        <v>125021.62999999999</v>
      </c>
      <c r="EU277" s="7">
        <f t="shared" si="360"/>
        <v>340958.95</v>
      </c>
      <c r="EV277" s="7">
        <f t="shared" si="360"/>
        <v>54712.76</v>
      </c>
      <c r="EW277" s="7">
        <f t="shared" si="360"/>
        <v>375554.34</v>
      </c>
      <c r="EX277" s="7">
        <f t="shared" si="360"/>
        <v>98506.300000000017</v>
      </c>
      <c r="EY277" s="7">
        <f t="shared" si="360"/>
        <v>590149.93000000005</v>
      </c>
      <c r="EZ277" s="7">
        <f t="shared" si="360"/>
        <v>103785.48</v>
      </c>
      <c r="FA277" s="7">
        <f t="shared" si="360"/>
        <v>2089516.1099999999</v>
      </c>
      <c r="FB277" s="7">
        <f t="shared" si="360"/>
        <v>293614.84999999998</v>
      </c>
      <c r="FC277" s="7">
        <f t="shared" si="360"/>
        <v>1048255.6100000001</v>
      </c>
      <c r="FD277" s="7">
        <f t="shared" si="360"/>
        <v>365432.33999999997</v>
      </c>
      <c r="FE277" s="7">
        <f t="shared" si="360"/>
        <v>80098.590000000011</v>
      </c>
      <c r="FF277" s="7">
        <f t="shared" si="360"/>
        <v>155376.35</v>
      </c>
      <c r="FG277" s="7">
        <f t="shared" si="360"/>
        <v>109732.4</v>
      </c>
      <c r="FH277" s="7">
        <f t="shared" si="360"/>
        <v>88070.560000000012</v>
      </c>
      <c r="FI277" s="7">
        <f t="shared" si="360"/>
        <v>1154686.06</v>
      </c>
      <c r="FJ277" s="7">
        <f t="shared" si="360"/>
        <v>862101.62000000011</v>
      </c>
      <c r="FK277" s="7">
        <f t="shared" si="360"/>
        <v>1229441.3400000001</v>
      </c>
      <c r="FL277" s="7">
        <f t="shared" si="360"/>
        <v>3951265.0300000003</v>
      </c>
      <c r="FM277" s="7">
        <f t="shared" si="360"/>
        <v>2177948.5699999998</v>
      </c>
      <c r="FN277" s="7">
        <f t="shared" si="360"/>
        <v>12760041.009999998</v>
      </c>
      <c r="FO277" s="7">
        <f t="shared" si="360"/>
        <v>646663.00999999989</v>
      </c>
      <c r="FP277" s="7">
        <f t="shared" si="360"/>
        <v>1434075.1099999999</v>
      </c>
      <c r="FQ277" s="7">
        <f t="shared" si="360"/>
        <v>616881.11</v>
      </c>
      <c r="FR277" s="7">
        <f t="shared" si="360"/>
        <v>104955.26</v>
      </c>
      <c r="FS277" s="7">
        <f t="shared" si="360"/>
        <v>81040.39</v>
      </c>
      <c r="FT277" s="7">
        <f t="shared" si="360"/>
        <v>72963.55</v>
      </c>
      <c r="FU277" s="7">
        <f t="shared" si="360"/>
        <v>583459.38</v>
      </c>
      <c r="FV277" s="7">
        <f t="shared" si="360"/>
        <v>472853.51999999996</v>
      </c>
      <c r="FW277" s="7">
        <f t="shared" si="360"/>
        <v>105927.04000000001</v>
      </c>
      <c r="FX277" s="7">
        <f t="shared" si="360"/>
        <v>34575.870000000003</v>
      </c>
      <c r="FY277" s="7"/>
      <c r="FZ277" s="7"/>
      <c r="GA277" s="43"/>
      <c r="GB277" s="43"/>
      <c r="GC277" s="43"/>
      <c r="GD277" s="43"/>
      <c r="GE277" s="43"/>
      <c r="GF277" s="43"/>
      <c r="GG277" s="7"/>
      <c r="GH277" s="7"/>
      <c r="GI277" s="7"/>
      <c r="GJ277" s="7"/>
      <c r="GK277" s="7"/>
      <c r="GL277" s="7"/>
      <c r="GM277" s="7"/>
    </row>
    <row r="278" spans="1:195" x14ac:dyDescent="0.35">
      <c r="A278" s="6" t="s">
        <v>844</v>
      </c>
      <c r="B278" s="7" t="s">
        <v>845</v>
      </c>
      <c r="C278" s="43">
        <f t="shared" ref="C278:BN278" si="361">ROUND(C277/C47,6)</f>
        <v>3.3830000000000002E-3</v>
      </c>
      <c r="D278" s="43">
        <f t="shared" si="361"/>
        <v>5.339E-3</v>
      </c>
      <c r="E278" s="43">
        <f t="shared" si="361"/>
        <v>3.3270000000000001E-3</v>
      </c>
      <c r="F278" s="43">
        <f t="shared" si="361"/>
        <v>4.1289999999999999E-3</v>
      </c>
      <c r="G278" s="43">
        <f t="shared" si="361"/>
        <v>1.9319999999999999E-3</v>
      </c>
      <c r="H278" s="43">
        <f t="shared" si="361"/>
        <v>6.7260000000000002E-3</v>
      </c>
      <c r="I278" s="43">
        <f t="shared" si="361"/>
        <v>4.7590000000000002E-3</v>
      </c>
      <c r="J278" s="43">
        <f t="shared" si="361"/>
        <v>6.9059999999999998E-3</v>
      </c>
      <c r="K278" s="43">
        <f t="shared" si="361"/>
        <v>3.2929999999999999E-3</v>
      </c>
      <c r="L278" s="43">
        <f t="shared" si="361"/>
        <v>2.3019999999999998E-3</v>
      </c>
      <c r="M278" s="43">
        <f t="shared" si="361"/>
        <v>2.2539999999999999E-3</v>
      </c>
      <c r="N278" s="43">
        <f t="shared" si="361"/>
        <v>4.0969999999999999E-3</v>
      </c>
      <c r="O278" s="43">
        <f t="shared" si="361"/>
        <v>3.418E-3</v>
      </c>
      <c r="P278" s="43">
        <f t="shared" si="361"/>
        <v>4.9709999999999997E-3</v>
      </c>
      <c r="Q278" s="43">
        <f t="shared" si="361"/>
        <v>4.9040000000000004E-3</v>
      </c>
      <c r="R278" s="43">
        <f t="shared" si="361"/>
        <v>3.8938E-2</v>
      </c>
      <c r="S278" s="43">
        <f t="shared" si="361"/>
        <v>1.3150999999999999E-2</v>
      </c>
      <c r="T278" s="43">
        <f t="shared" si="361"/>
        <v>2.9640000000000001E-3</v>
      </c>
      <c r="U278" s="43">
        <f t="shared" si="361"/>
        <v>1.5200000000000001E-3</v>
      </c>
      <c r="V278" s="43">
        <f t="shared" si="361"/>
        <v>5.2209999999999999E-3</v>
      </c>
      <c r="W278" s="43">
        <f t="shared" si="361"/>
        <v>8.2710000000000006E-3</v>
      </c>
      <c r="X278" s="43">
        <f t="shared" si="361"/>
        <v>1.3309999999999999E-3</v>
      </c>
      <c r="Y278" s="43">
        <f t="shared" si="361"/>
        <v>6.0419999999999996E-3</v>
      </c>
      <c r="Z278" s="43">
        <f t="shared" si="361"/>
        <v>4.6540000000000002E-3</v>
      </c>
      <c r="AA278" s="43">
        <f t="shared" si="361"/>
        <v>3.5890000000000002E-3</v>
      </c>
      <c r="AB278" s="43">
        <f t="shared" si="361"/>
        <v>1.9880000000000002E-3</v>
      </c>
      <c r="AC278" s="43">
        <f t="shared" si="361"/>
        <v>1.2700000000000001E-3</v>
      </c>
      <c r="AD278" s="43">
        <f t="shared" si="361"/>
        <v>1.3630000000000001E-3</v>
      </c>
      <c r="AE278" s="43">
        <f t="shared" si="361"/>
        <v>1.8730000000000001E-3</v>
      </c>
      <c r="AF278" s="43">
        <f t="shared" si="361"/>
        <v>1.4300000000000001E-3</v>
      </c>
      <c r="AG278" s="43">
        <f t="shared" si="361"/>
        <v>0.279835</v>
      </c>
      <c r="AH278" s="43">
        <f t="shared" si="361"/>
        <v>1.4324E-2</v>
      </c>
      <c r="AI278" s="43">
        <f t="shared" si="361"/>
        <v>1.478E-2</v>
      </c>
      <c r="AJ278" s="43">
        <f t="shared" si="361"/>
        <v>2.6489999999999999E-3</v>
      </c>
      <c r="AK278" s="43">
        <f t="shared" si="361"/>
        <v>1.6230000000000001E-3</v>
      </c>
      <c r="AL278" s="43">
        <f t="shared" si="361"/>
        <v>8.8000000000000003E-4</v>
      </c>
      <c r="AM278" s="43">
        <f t="shared" si="361"/>
        <v>4.1479999999999998E-3</v>
      </c>
      <c r="AN278" s="43">
        <f t="shared" si="361"/>
        <v>1.077E-3</v>
      </c>
      <c r="AO278" s="43">
        <f t="shared" si="361"/>
        <v>5.803E-3</v>
      </c>
      <c r="AP278" s="43">
        <f t="shared" si="361"/>
        <v>2.1189999999999998E-3</v>
      </c>
      <c r="AQ278" s="43">
        <f t="shared" si="361"/>
        <v>2.477E-3</v>
      </c>
      <c r="AR278" s="43">
        <f t="shared" si="361"/>
        <v>3.2560000000000002E-3</v>
      </c>
      <c r="AS278" s="43">
        <f t="shared" si="361"/>
        <v>8.1800000000000004E-4</v>
      </c>
      <c r="AT278" s="43">
        <f t="shared" si="361"/>
        <v>3.666E-3</v>
      </c>
      <c r="AU278" s="43">
        <f t="shared" si="361"/>
        <v>3.261E-3</v>
      </c>
      <c r="AV278" s="43">
        <f t="shared" si="361"/>
        <v>5.5849999999999997E-3</v>
      </c>
      <c r="AW278" s="43">
        <f t="shared" si="361"/>
        <v>4.6499999999999996E-3</v>
      </c>
      <c r="AX278" s="43">
        <f t="shared" si="361"/>
        <v>2.555E-3</v>
      </c>
      <c r="AY278" s="43">
        <f t="shared" si="361"/>
        <v>5.4539999999999996E-3</v>
      </c>
      <c r="AZ278" s="43">
        <f t="shared" si="361"/>
        <v>7.5779999999999997E-3</v>
      </c>
      <c r="BA278" s="43">
        <f t="shared" si="361"/>
        <v>6.9499999999999996E-3</v>
      </c>
      <c r="BB278" s="43">
        <f t="shared" si="361"/>
        <v>2.6842999999999999E-2</v>
      </c>
      <c r="BC278" s="43">
        <f t="shared" si="361"/>
        <v>3.0000000000000001E-3</v>
      </c>
      <c r="BD278" s="43">
        <f t="shared" si="361"/>
        <v>3.1909999999999998E-3</v>
      </c>
      <c r="BE278" s="43">
        <f t="shared" si="361"/>
        <v>4.1120000000000002E-3</v>
      </c>
      <c r="BF278" s="43">
        <f t="shared" si="361"/>
        <v>3.725E-3</v>
      </c>
      <c r="BG278" s="43">
        <f t="shared" si="361"/>
        <v>1.1879000000000001E-2</v>
      </c>
      <c r="BH278" s="43">
        <f t="shared" si="361"/>
        <v>4.6909999999999999E-3</v>
      </c>
      <c r="BI278" s="43">
        <f t="shared" si="361"/>
        <v>4.9870000000000001E-3</v>
      </c>
      <c r="BJ278" s="43">
        <f t="shared" si="361"/>
        <v>3.2000000000000002E-3</v>
      </c>
      <c r="BK278" s="43">
        <f t="shared" si="361"/>
        <v>7.2810000000000001E-3</v>
      </c>
      <c r="BL278" s="43">
        <f t="shared" si="361"/>
        <v>9.2820000000000003E-3</v>
      </c>
      <c r="BM278" s="43">
        <f t="shared" si="361"/>
        <v>8.8430000000000002E-3</v>
      </c>
      <c r="BN278" s="43">
        <f t="shared" si="361"/>
        <v>5.8300000000000001E-3</v>
      </c>
      <c r="BO278" s="43">
        <f t="shared" ref="BO278:DZ278" si="362">ROUND(BO277/BO47,6)</f>
        <v>5.3309999999999998E-3</v>
      </c>
      <c r="BP278" s="43">
        <f t="shared" si="362"/>
        <v>1.163E-3</v>
      </c>
      <c r="BQ278" s="43">
        <f t="shared" si="362"/>
        <v>1.812E-3</v>
      </c>
      <c r="BR278" s="43">
        <f t="shared" si="362"/>
        <v>2.6710000000000002E-3</v>
      </c>
      <c r="BS278" s="43">
        <f t="shared" si="362"/>
        <v>8.6899999999999998E-4</v>
      </c>
      <c r="BT278" s="43">
        <f t="shared" si="362"/>
        <v>4.8799999999999999E-4</v>
      </c>
      <c r="BU278" s="43">
        <f t="shared" si="362"/>
        <v>1.737E-3</v>
      </c>
      <c r="BV278" s="43">
        <f t="shared" si="362"/>
        <v>6.0700000000000001E-4</v>
      </c>
      <c r="BW278" s="43">
        <f t="shared" si="362"/>
        <v>8.7600000000000004E-4</v>
      </c>
      <c r="BX278" s="43">
        <f t="shared" si="362"/>
        <v>5.7600000000000001E-4</v>
      </c>
      <c r="BY278" s="43">
        <f t="shared" si="362"/>
        <v>3.9230000000000003E-3</v>
      </c>
      <c r="BZ278" s="43">
        <f t="shared" si="362"/>
        <v>4.1440000000000001E-3</v>
      </c>
      <c r="CA278" s="43">
        <f t="shared" si="362"/>
        <v>8.3699999999999996E-4</v>
      </c>
      <c r="CB278" s="43">
        <f t="shared" si="362"/>
        <v>3.1610000000000002E-3</v>
      </c>
      <c r="CC278" s="43">
        <f t="shared" si="362"/>
        <v>7.2550000000000002E-3</v>
      </c>
      <c r="CD278" s="43">
        <f t="shared" si="362"/>
        <v>1.4649999999999999E-3</v>
      </c>
      <c r="CE278" s="43">
        <f t="shared" si="362"/>
        <v>3.5349999999999999E-3</v>
      </c>
      <c r="CF278" s="43">
        <f t="shared" si="362"/>
        <v>2.4489999999999998E-3</v>
      </c>
      <c r="CG278" s="43">
        <f t="shared" si="362"/>
        <v>4.8349999999999999E-3</v>
      </c>
      <c r="CH278" s="43">
        <f t="shared" si="362"/>
        <v>4.7200000000000002E-3</v>
      </c>
      <c r="CI278" s="43">
        <f t="shared" si="362"/>
        <v>4.2370000000000003E-3</v>
      </c>
      <c r="CJ278" s="43">
        <f t="shared" si="362"/>
        <v>1.6479999999999999E-3</v>
      </c>
      <c r="CK278" s="43">
        <f t="shared" si="362"/>
        <v>2.1570000000000001E-3</v>
      </c>
      <c r="CL278" s="43">
        <f t="shared" si="362"/>
        <v>4.1180000000000001E-3</v>
      </c>
      <c r="CM278" s="43">
        <f t="shared" si="362"/>
        <v>1.9589999999999998E-3</v>
      </c>
      <c r="CN278" s="43">
        <f t="shared" si="362"/>
        <v>3.4350000000000001E-3</v>
      </c>
      <c r="CO278" s="43">
        <f t="shared" si="362"/>
        <v>2.6440000000000001E-3</v>
      </c>
      <c r="CP278" s="43">
        <f t="shared" si="362"/>
        <v>8.4099999999999995E-4</v>
      </c>
      <c r="CQ278" s="43">
        <f t="shared" si="362"/>
        <v>3.9509999999999997E-3</v>
      </c>
      <c r="CR278" s="43">
        <f t="shared" si="362"/>
        <v>2.0349999999999999E-3</v>
      </c>
      <c r="CS278" s="43">
        <f t="shared" si="362"/>
        <v>3.5690000000000001E-3</v>
      </c>
      <c r="CT278" s="43">
        <f t="shared" si="362"/>
        <v>2.039E-3</v>
      </c>
      <c r="CU278" s="43">
        <f t="shared" si="362"/>
        <v>6.045E-3</v>
      </c>
      <c r="CV278" s="43">
        <f t="shared" si="362"/>
        <v>1.9239999999999999E-3</v>
      </c>
      <c r="CW278" s="43">
        <f t="shared" si="362"/>
        <v>3.3679999999999999E-3</v>
      </c>
      <c r="CX278" s="43">
        <f t="shared" si="362"/>
        <v>5.0790000000000002E-3</v>
      </c>
      <c r="CY278" s="43">
        <f t="shared" si="362"/>
        <v>6.2129999999999998E-3</v>
      </c>
      <c r="CZ278" s="43">
        <f t="shared" si="362"/>
        <v>7.0559999999999998E-3</v>
      </c>
      <c r="DA278" s="43">
        <f t="shared" si="362"/>
        <v>2.879E-3</v>
      </c>
      <c r="DB278" s="43">
        <f t="shared" si="362"/>
        <v>5.1370000000000001E-3</v>
      </c>
      <c r="DC278" s="43">
        <f t="shared" si="362"/>
        <v>3.3240000000000001E-3</v>
      </c>
      <c r="DD278" s="43">
        <f t="shared" si="362"/>
        <v>3.7500000000000001E-4</v>
      </c>
      <c r="DE278" s="43">
        <f t="shared" si="362"/>
        <v>9.5E-4</v>
      </c>
      <c r="DF278" s="43">
        <f t="shared" si="362"/>
        <v>5.986E-3</v>
      </c>
      <c r="DG278" s="43">
        <f t="shared" si="362"/>
        <v>9.9200000000000004E-4</v>
      </c>
      <c r="DH278" s="43">
        <f t="shared" si="362"/>
        <v>3.029E-3</v>
      </c>
      <c r="DI278" s="43">
        <f t="shared" si="362"/>
        <v>3.424E-3</v>
      </c>
      <c r="DJ278" s="43">
        <f t="shared" si="362"/>
        <v>5.7530000000000003E-3</v>
      </c>
      <c r="DK278" s="43">
        <f t="shared" si="362"/>
        <v>5.9589999999999999E-3</v>
      </c>
      <c r="DL278" s="43">
        <f t="shared" si="362"/>
        <v>4.2160000000000001E-3</v>
      </c>
      <c r="DM278" s="43">
        <f t="shared" si="362"/>
        <v>1.0670000000000001E-2</v>
      </c>
      <c r="DN278" s="43">
        <f t="shared" si="362"/>
        <v>3.1679999999999998E-3</v>
      </c>
      <c r="DO278" s="43">
        <f t="shared" si="362"/>
        <v>5.0650000000000001E-3</v>
      </c>
      <c r="DP278" s="43">
        <f t="shared" si="362"/>
        <v>5.1349999999999998E-3</v>
      </c>
      <c r="DQ278" s="43">
        <f t="shared" si="362"/>
        <v>8.6700000000000004E-4</v>
      </c>
      <c r="DR278" s="43">
        <f t="shared" si="362"/>
        <v>8.8870000000000008E-3</v>
      </c>
      <c r="DS278" s="43">
        <f t="shared" si="362"/>
        <v>9.9100000000000004E-3</v>
      </c>
      <c r="DT278" s="43">
        <f t="shared" si="362"/>
        <v>5.2189999999999997E-3</v>
      </c>
      <c r="DU278" s="43">
        <f t="shared" si="362"/>
        <v>6.8669999999999998E-3</v>
      </c>
      <c r="DV278" s="43">
        <f t="shared" si="362"/>
        <v>1.4178E-2</v>
      </c>
      <c r="DW278" s="43">
        <f t="shared" si="362"/>
        <v>6.94E-3</v>
      </c>
      <c r="DX278" s="43">
        <f t="shared" si="362"/>
        <v>9.41E-4</v>
      </c>
      <c r="DY278" s="43">
        <f t="shared" si="362"/>
        <v>8.4400000000000002E-4</v>
      </c>
      <c r="DZ278" s="43">
        <f t="shared" si="362"/>
        <v>2.4359999999999998E-3</v>
      </c>
      <c r="EA278" s="43">
        <f t="shared" ref="EA278:FX278" si="363">ROUND(EA277/EA47,6)</f>
        <v>8.0900000000000004E-4</v>
      </c>
      <c r="EB278" s="43">
        <f t="shared" si="363"/>
        <v>4.986E-3</v>
      </c>
      <c r="EC278" s="43">
        <f t="shared" si="363"/>
        <v>6.0200000000000002E-3</v>
      </c>
      <c r="ED278" s="43">
        <f t="shared" si="363"/>
        <v>1.4799999999999999E-4</v>
      </c>
      <c r="EE278" s="43">
        <f t="shared" si="363"/>
        <v>6.9680000000000002E-3</v>
      </c>
      <c r="EF278" s="43">
        <f t="shared" si="363"/>
        <v>9.1000000000000004E-3</v>
      </c>
      <c r="EG278" s="43">
        <f t="shared" si="363"/>
        <v>6.5279999999999999E-3</v>
      </c>
      <c r="EH278" s="43">
        <f t="shared" si="363"/>
        <v>9.1780000000000004E-3</v>
      </c>
      <c r="EI278" s="43">
        <f t="shared" si="363"/>
        <v>6.9499999999999996E-3</v>
      </c>
      <c r="EJ278" s="43">
        <f t="shared" si="363"/>
        <v>6.489E-3</v>
      </c>
      <c r="EK278" s="43">
        <f t="shared" si="363"/>
        <v>7.7300000000000003E-4</v>
      </c>
      <c r="EL278" s="43">
        <f t="shared" si="363"/>
        <v>1.322E-3</v>
      </c>
      <c r="EM278" s="43">
        <f t="shared" si="363"/>
        <v>1.273E-3</v>
      </c>
      <c r="EN278" s="43">
        <f t="shared" si="363"/>
        <v>8.0549999999999997E-3</v>
      </c>
      <c r="EO278" s="43">
        <f t="shared" si="363"/>
        <v>2.4160000000000002E-3</v>
      </c>
      <c r="EP278" s="43">
        <f t="shared" si="363"/>
        <v>1.4090000000000001E-3</v>
      </c>
      <c r="EQ278" s="43">
        <f t="shared" si="363"/>
        <v>8.9099999999999997E-4</v>
      </c>
      <c r="ER278" s="43">
        <f t="shared" si="363"/>
        <v>1.593E-3</v>
      </c>
      <c r="ES278" s="43">
        <f t="shared" si="363"/>
        <v>2.8249999999999998E-3</v>
      </c>
      <c r="ET278" s="43">
        <f t="shared" si="363"/>
        <v>2.8570000000000002E-3</v>
      </c>
      <c r="EU278" s="43">
        <f t="shared" si="363"/>
        <v>8.1949999999999992E-3</v>
      </c>
      <c r="EV278" s="43">
        <f t="shared" si="363"/>
        <v>7.4299999999999995E-4</v>
      </c>
      <c r="EW278" s="43">
        <f t="shared" si="363"/>
        <v>3.0400000000000002E-4</v>
      </c>
      <c r="EX278" s="43">
        <f t="shared" si="363"/>
        <v>1.866E-3</v>
      </c>
      <c r="EY278" s="43">
        <f t="shared" si="363"/>
        <v>1.8551000000000002E-2</v>
      </c>
      <c r="EZ278" s="43">
        <f t="shared" si="363"/>
        <v>3.6749999999999999E-3</v>
      </c>
      <c r="FA278" s="43">
        <f t="shared" si="363"/>
        <v>6.1600000000000001E-4</v>
      </c>
      <c r="FB278" s="43">
        <f t="shared" si="363"/>
        <v>6.6699999999999995E-4</v>
      </c>
      <c r="FC278" s="43">
        <f t="shared" si="363"/>
        <v>2.3770000000000002E-3</v>
      </c>
      <c r="FD278" s="43">
        <f t="shared" si="363"/>
        <v>7.0060000000000001E-3</v>
      </c>
      <c r="FE278" s="43">
        <f t="shared" si="363"/>
        <v>2.689E-3</v>
      </c>
      <c r="FF278" s="43">
        <f t="shared" si="363"/>
        <v>6.587E-3</v>
      </c>
      <c r="FG278" s="43">
        <f t="shared" si="363"/>
        <v>3.6900000000000001E-3</v>
      </c>
      <c r="FH278" s="43">
        <f t="shared" si="363"/>
        <v>2.2959999999999999E-3</v>
      </c>
      <c r="FI278" s="43">
        <f t="shared" si="363"/>
        <v>8.2299999999999995E-4</v>
      </c>
      <c r="FJ278" s="43">
        <f t="shared" si="363"/>
        <v>1.0349999999999999E-3</v>
      </c>
      <c r="FK278" s="43">
        <f t="shared" si="363"/>
        <v>5.6899999999999995E-4</v>
      </c>
      <c r="FL278" s="43">
        <f t="shared" si="363"/>
        <v>2.0590000000000001E-3</v>
      </c>
      <c r="FM278" s="43">
        <f t="shared" si="363"/>
        <v>1.8090000000000001E-3</v>
      </c>
      <c r="FN278" s="43">
        <f t="shared" si="363"/>
        <v>5.3400000000000001E-3</v>
      </c>
      <c r="FO278" s="43">
        <f t="shared" si="363"/>
        <v>2.0599999999999999E-4</v>
      </c>
      <c r="FP278" s="43">
        <f t="shared" si="363"/>
        <v>1.243E-3</v>
      </c>
      <c r="FQ278" s="43">
        <f t="shared" si="363"/>
        <v>9.19E-4</v>
      </c>
      <c r="FR278" s="43">
        <f t="shared" si="363"/>
        <v>2.1800000000000001E-4</v>
      </c>
      <c r="FS278" s="43">
        <f t="shared" si="363"/>
        <v>1.5100000000000001E-4</v>
      </c>
      <c r="FT278" s="43">
        <f t="shared" si="363"/>
        <v>1.3100000000000001E-4</v>
      </c>
      <c r="FU278" s="43">
        <f t="shared" si="363"/>
        <v>3.7550000000000001E-3</v>
      </c>
      <c r="FV278" s="43">
        <f t="shared" si="363"/>
        <v>3.6670000000000001E-3</v>
      </c>
      <c r="FW278" s="43">
        <f t="shared" si="363"/>
        <v>5.9909999999999998E-3</v>
      </c>
      <c r="FX278" s="43">
        <f t="shared" si="363"/>
        <v>2.2920000000000002E-3</v>
      </c>
      <c r="FY278" s="7"/>
      <c r="FZ278" s="7"/>
      <c r="GA278" s="43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35">
      <c r="A279" s="7"/>
      <c r="B279" s="7" t="s">
        <v>846</v>
      </c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>
        <f>IF(FT271&gt;0,FT271,FT269)</f>
        <v>2.4650000000000002E-3</v>
      </c>
      <c r="FQ279" s="43"/>
      <c r="FR279" s="43"/>
      <c r="FS279" s="43"/>
      <c r="FT279" s="43"/>
      <c r="FU279" s="43"/>
      <c r="FV279" s="43"/>
      <c r="FW279" s="43"/>
      <c r="FX279" s="43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35">
      <c r="A280" s="6" t="s">
        <v>847</v>
      </c>
      <c r="B280" s="7" t="s">
        <v>848</v>
      </c>
      <c r="C280" s="43">
        <f t="shared" ref="C280:BB280" si="364">IF(ROUND(MIN(C278,(C261-C272),(C266-C272)),6)&lt;0,0,(ROUND(MIN(C278,(C261-C272),(C266-C272)),6)))</f>
        <v>0</v>
      </c>
      <c r="D280" s="43">
        <f t="shared" si="364"/>
        <v>0</v>
      </c>
      <c r="E280" s="43">
        <f t="shared" si="364"/>
        <v>0</v>
      </c>
      <c r="F280" s="43">
        <f t="shared" si="364"/>
        <v>0</v>
      </c>
      <c r="G280" s="43">
        <f t="shared" si="364"/>
        <v>0</v>
      </c>
      <c r="H280" s="43">
        <f t="shared" si="364"/>
        <v>0</v>
      </c>
      <c r="I280" s="43">
        <f t="shared" si="364"/>
        <v>0</v>
      </c>
      <c r="J280" s="43">
        <f t="shared" si="364"/>
        <v>0</v>
      </c>
      <c r="K280" s="43">
        <f t="shared" si="364"/>
        <v>0</v>
      </c>
      <c r="L280" s="43">
        <f t="shared" si="364"/>
        <v>0</v>
      </c>
      <c r="M280" s="43">
        <f t="shared" si="364"/>
        <v>0</v>
      </c>
      <c r="N280" s="43">
        <f t="shared" si="364"/>
        <v>0</v>
      </c>
      <c r="O280" s="43">
        <f t="shared" si="364"/>
        <v>0</v>
      </c>
      <c r="P280" s="43">
        <f t="shared" si="364"/>
        <v>0</v>
      </c>
      <c r="Q280" s="43">
        <f t="shared" si="364"/>
        <v>0</v>
      </c>
      <c r="R280" s="43">
        <f t="shared" si="364"/>
        <v>0</v>
      </c>
      <c r="S280" s="43">
        <f t="shared" si="364"/>
        <v>0</v>
      </c>
      <c r="T280" s="43">
        <f t="shared" si="364"/>
        <v>0</v>
      </c>
      <c r="U280" s="43">
        <f t="shared" si="364"/>
        <v>0</v>
      </c>
      <c r="V280" s="43">
        <f t="shared" si="364"/>
        <v>0</v>
      </c>
      <c r="W280" s="43">
        <f t="shared" si="364"/>
        <v>0</v>
      </c>
      <c r="X280" s="43">
        <f t="shared" si="364"/>
        <v>0</v>
      </c>
      <c r="Y280" s="43">
        <f t="shared" si="364"/>
        <v>0</v>
      </c>
      <c r="Z280" s="43">
        <f t="shared" si="364"/>
        <v>0</v>
      </c>
      <c r="AA280" s="43">
        <f t="shared" si="364"/>
        <v>0</v>
      </c>
      <c r="AB280" s="43">
        <f t="shared" si="364"/>
        <v>0</v>
      </c>
      <c r="AC280" s="43">
        <f t="shared" si="364"/>
        <v>0</v>
      </c>
      <c r="AD280" s="43">
        <f t="shared" si="364"/>
        <v>0</v>
      </c>
      <c r="AE280" s="43">
        <f t="shared" si="364"/>
        <v>0</v>
      </c>
      <c r="AF280" s="43">
        <f t="shared" si="364"/>
        <v>0</v>
      </c>
      <c r="AG280" s="43">
        <f t="shared" si="364"/>
        <v>0</v>
      </c>
      <c r="AH280" s="43">
        <f t="shared" si="364"/>
        <v>0</v>
      </c>
      <c r="AI280" s="43">
        <f t="shared" si="364"/>
        <v>0</v>
      </c>
      <c r="AJ280" s="43">
        <f t="shared" si="364"/>
        <v>0</v>
      </c>
      <c r="AK280" s="43">
        <f t="shared" si="364"/>
        <v>0</v>
      </c>
      <c r="AL280" s="43">
        <f t="shared" si="364"/>
        <v>0</v>
      </c>
      <c r="AM280" s="43">
        <f t="shared" si="364"/>
        <v>0</v>
      </c>
      <c r="AN280" s="43">
        <f t="shared" si="364"/>
        <v>0</v>
      </c>
      <c r="AO280" s="43">
        <f t="shared" si="364"/>
        <v>0</v>
      </c>
      <c r="AP280" s="43">
        <f t="shared" si="364"/>
        <v>0</v>
      </c>
      <c r="AQ280" s="43">
        <f t="shared" si="364"/>
        <v>0</v>
      </c>
      <c r="AR280" s="43">
        <f t="shared" si="364"/>
        <v>0</v>
      </c>
      <c r="AS280" s="43">
        <f t="shared" si="364"/>
        <v>0</v>
      </c>
      <c r="AT280" s="43">
        <f t="shared" si="364"/>
        <v>0</v>
      </c>
      <c r="AU280" s="43">
        <f t="shared" si="364"/>
        <v>0</v>
      </c>
      <c r="AV280" s="43">
        <f t="shared" si="364"/>
        <v>0</v>
      </c>
      <c r="AW280" s="43">
        <f t="shared" si="364"/>
        <v>0</v>
      </c>
      <c r="AX280" s="43">
        <f t="shared" si="364"/>
        <v>0</v>
      </c>
      <c r="AY280" s="43">
        <f t="shared" si="364"/>
        <v>0</v>
      </c>
      <c r="AZ280" s="43">
        <f>IF(ROUND(MIN(AZ278,(AZ261-AZ272),(AZ266-AZ272)),6)&lt;0,0,(ROUND(MIN(AZ278,(AZ261-AZ272),(AZ266-AZ272)),6)))</f>
        <v>0</v>
      </c>
      <c r="BA280" s="43">
        <f t="shared" si="364"/>
        <v>0</v>
      </c>
      <c r="BB280" s="43">
        <f t="shared" si="364"/>
        <v>0</v>
      </c>
      <c r="BC280" s="43">
        <f>IF(ROUND(MIN(BC278,(BC261-BC272),(BC266-BC272)),6)&lt;0,0,(ROUND(MIN(BC278,(BC261-BC272),(BC266-BC272)),6)))</f>
        <v>0</v>
      </c>
      <c r="BD280" s="43">
        <f t="shared" ref="BD280:DO280" si="365">IF(ROUND(MIN(BD278,(BD261-BD272),(BD266-BD272)),6)&lt;0,0,(ROUND(MIN(BD278,(BD261-BD272),(BD266-BD272)),6)))</f>
        <v>0</v>
      </c>
      <c r="BE280" s="43">
        <f t="shared" si="365"/>
        <v>0</v>
      </c>
      <c r="BF280" s="43">
        <f t="shared" si="365"/>
        <v>0</v>
      </c>
      <c r="BG280" s="43">
        <f t="shared" si="365"/>
        <v>0</v>
      </c>
      <c r="BH280" s="43">
        <f t="shared" si="365"/>
        <v>0</v>
      </c>
      <c r="BI280" s="43">
        <f t="shared" si="365"/>
        <v>0</v>
      </c>
      <c r="BJ280" s="43">
        <f t="shared" si="365"/>
        <v>0</v>
      </c>
      <c r="BK280" s="43">
        <f t="shared" si="365"/>
        <v>0</v>
      </c>
      <c r="BL280" s="43">
        <f t="shared" si="365"/>
        <v>0</v>
      </c>
      <c r="BM280" s="43">
        <f t="shared" si="365"/>
        <v>0</v>
      </c>
      <c r="BN280" s="43">
        <f t="shared" si="365"/>
        <v>0</v>
      </c>
      <c r="BO280" s="43">
        <f t="shared" si="365"/>
        <v>0</v>
      </c>
      <c r="BP280" s="43">
        <f t="shared" si="365"/>
        <v>0</v>
      </c>
      <c r="BQ280" s="43">
        <f t="shared" si="365"/>
        <v>0</v>
      </c>
      <c r="BR280" s="43">
        <f t="shared" si="365"/>
        <v>0</v>
      </c>
      <c r="BS280" s="43">
        <f t="shared" si="365"/>
        <v>0</v>
      </c>
      <c r="BT280" s="43">
        <f t="shared" si="365"/>
        <v>0</v>
      </c>
      <c r="BU280" s="43">
        <f t="shared" si="365"/>
        <v>0</v>
      </c>
      <c r="BV280" s="43">
        <f>IF(ROUND(MIN(BV278,(BV261-BV272),(BV266-BV272)),6)&lt;0,0,(ROUND(MIN(BV278,(BV261-BV272),(BV266-BV272)),6)))-0.000001</f>
        <v>6.0599999999999998E-4</v>
      </c>
      <c r="BW280" s="43">
        <f t="shared" si="365"/>
        <v>0</v>
      </c>
      <c r="BX280" s="43">
        <f t="shared" si="365"/>
        <v>0</v>
      </c>
      <c r="BY280" s="43">
        <f t="shared" si="365"/>
        <v>0</v>
      </c>
      <c r="BZ280" s="43">
        <f t="shared" si="365"/>
        <v>0</v>
      </c>
      <c r="CA280" s="43">
        <f t="shared" si="365"/>
        <v>0</v>
      </c>
      <c r="CB280" s="43">
        <f t="shared" si="365"/>
        <v>0</v>
      </c>
      <c r="CC280" s="43">
        <f t="shared" si="365"/>
        <v>0</v>
      </c>
      <c r="CD280" s="43">
        <f t="shared" si="365"/>
        <v>0</v>
      </c>
      <c r="CE280" s="43">
        <f t="shared" si="365"/>
        <v>0</v>
      </c>
      <c r="CF280" s="43">
        <f t="shared" si="365"/>
        <v>0</v>
      </c>
      <c r="CG280" s="43">
        <f t="shared" si="365"/>
        <v>0</v>
      </c>
      <c r="CH280" s="43">
        <f t="shared" si="365"/>
        <v>0</v>
      </c>
      <c r="CI280" s="43">
        <f t="shared" si="365"/>
        <v>0</v>
      </c>
      <c r="CJ280" s="43">
        <f t="shared" si="365"/>
        <v>0</v>
      </c>
      <c r="CK280" s="43">
        <f t="shared" si="365"/>
        <v>0</v>
      </c>
      <c r="CL280" s="43">
        <f t="shared" si="365"/>
        <v>0</v>
      </c>
      <c r="CM280" s="43">
        <f t="shared" si="365"/>
        <v>0</v>
      </c>
      <c r="CN280" s="43">
        <f t="shared" si="365"/>
        <v>0</v>
      </c>
      <c r="CO280" s="43">
        <f t="shared" si="365"/>
        <v>0</v>
      </c>
      <c r="CP280" s="43">
        <f>IF(ROUND(MIN(CP278,(CP261-CP272),(CP266-CP272)),6)&lt;0,0,(ROUND(MIN(CP278,(CP261-CP272),(CP266-CP272)),6)))-0.000001</f>
        <v>8.3999999999999993E-4</v>
      </c>
      <c r="CQ280" s="43">
        <f t="shared" si="365"/>
        <v>0</v>
      </c>
      <c r="CR280" s="43">
        <f t="shared" si="365"/>
        <v>0</v>
      </c>
      <c r="CS280" s="43">
        <f t="shared" si="365"/>
        <v>0</v>
      </c>
      <c r="CT280" s="43">
        <f t="shared" si="365"/>
        <v>0</v>
      </c>
      <c r="CU280" s="43">
        <f t="shared" si="365"/>
        <v>0</v>
      </c>
      <c r="CV280" s="43">
        <f t="shared" si="365"/>
        <v>0</v>
      </c>
      <c r="CW280" s="43">
        <f t="shared" si="365"/>
        <v>0</v>
      </c>
      <c r="CX280" s="43">
        <f t="shared" si="365"/>
        <v>0</v>
      </c>
      <c r="CY280" s="43">
        <f t="shared" si="365"/>
        <v>0</v>
      </c>
      <c r="CZ280" s="43">
        <f t="shared" si="365"/>
        <v>0</v>
      </c>
      <c r="DA280" s="43">
        <f t="shared" si="365"/>
        <v>0</v>
      </c>
      <c r="DB280" s="43">
        <f t="shared" si="365"/>
        <v>0</v>
      </c>
      <c r="DC280" s="43">
        <f t="shared" si="365"/>
        <v>0</v>
      </c>
      <c r="DD280" s="43">
        <f t="shared" si="365"/>
        <v>0</v>
      </c>
      <c r="DE280" s="43">
        <f t="shared" si="365"/>
        <v>0</v>
      </c>
      <c r="DF280" s="43">
        <f t="shared" si="365"/>
        <v>0</v>
      </c>
      <c r="DG280" s="43">
        <f t="shared" si="365"/>
        <v>0</v>
      </c>
      <c r="DH280" s="43">
        <f t="shared" si="365"/>
        <v>0</v>
      </c>
      <c r="DI280" s="43">
        <f t="shared" si="365"/>
        <v>0</v>
      </c>
      <c r="DJ280" s="43">
        <f t="shared" si="365"/>
        <v>0</v>
      </c>
      <c r="DK280" s="43">
        <f t="shared" si="365"/>
        <v>0</v>
      </c>
      <c r="DL280" s="43">
        <f t="shared" si="365"/>
        <v>0</v>
      </c>
      <c r="DM280" s="43">
        <f t="shared" si="365"/>
        <v>0</v>
      </c>
      <c r="DN280" s="43">
        <f t="shared" si="365"/>
        <v>0</v>
      </c>
      <c r="DO280" s="43">
        <f t="shared" si="365"/>
        <v>0</v>
      </c>
      <c r="DP280" s="43">
        <f t="shared" ref="DP280:FX280" si="366">IF(ROUND(MIN(DP278,(DP261-DP272),(DP266-DP272)),6)&lt;0,0,(ROUND(MIN(DP278,(DP261-DP272),(DP266-DP272)),6)))</f>
        <v>0</v>
      </c>
      <c r="DQ280" s="43">
        <f>IF(ROUND(MIN(DQ278,(DQ261-DQ272),(DQ266-DQ272)),6)&lt;0,0,(ROUND(MIN(DQ278,(DQ261-DQ272),(DQ266-DQ272)),6)))</f>
        <v>3.9800000000000002E-4</v>
      </c>
      <c r="DR280" s="43">
        <f t="shared" si="366"/>
        <v>0</v>
      </c>
      <c r="DS280" s="43">
        <f t="shared" si="366"/>
        <v>0</v>
      </c>
      <c r="DT280" s="43">
        <f t="shared" si="366"/>
        <v>0</v>
      </c>
      <c r="DU280" s="43">
        <f t="shared" si="366"/>
        <v>0</v>
      </c>
      <c r="DV280" s="43">
        <f t="shared" si="366"/>
        <v>0</v>
      </c>
      <c r="DW280" s="43">
        <f t="shared" si="366"/>
        <v>0</v>
      </c>
      <c r="DX280" s="43">
        <f t="shared" si="366"/>
        <v>0</v>
      </c>
      <c r="DY280" s="43">
        <f t="shared" si="366"/>
        <v>0</v>
      </c>
      <c r="DZ280" s="43">
        <f t="shared" si="366"/>
        <v>0</v>
      </c>
      <c r="EA280" s="43">
        <f t="shared" si="366"/>
        <v>8.0900000000000004E-4</v>
      </c>
      <c r="EB280" s="43">
        <f t="shared" si="366"/>
        <v>0</v>
      </c>
      <c r="EC280" s="43">
        <f t="shared" si="366"/>
        <v>0</v>
      </c>
      <c r="ED280" s="43">
        <f>IF(ROUND(MIN(ED278,(ED261-ED272),(ED266-ED272)),6)&lt;0,0,(ROUND(MIN(ED278,(ED261-ED272),(ED266-ED272)),6)))</f>
        <v>1.4799999999999999E-4</v>
      </c>
      <c r="EE280" s="43">
        <f t="shared" si="366"/>
        <v>0</v>
      </c>
      <c r="EF280" s="43">
        <f t="shared" si="366"/>
        <v>0</v>
      </c>
      <c r="EG280" s="43">
        <f t="shared" si="366"/>
        <v>0</v>
      </c>
      <c r="EH280" s="43">
        <f t="shared" si="366"/>
        <v>0</v>
      </c>
      <c r="EI280" s="43">
        <f t="shared" si="366"/>
        <v>0</v>
      </c>
      <c r="EJ280" s="43">
        <f t="shared" si="366"/>
        <v>0</v>
      </c>
      <c r="EK280" s="43">
        <f t="shared" si="366"/>
        <v>0</v>
      </c>
      <c r="EL280" s="43">
        <f t="shared" si="366"/>
        <v>0</v>
      </c>
      <c r="EM280" s="43">
        <f t="shared" si="366"/>
        <v>0</v>
      </c>
      <c r="EN280" s="43">
        <f t="shared" si="366"/>
        <v>0</v>
      </c>
      <c r="EO280" s="43">
        <f t="shared" si="366"/>
        <v>0</v>
      </c>
      <c r="EP280" s="43">
        <f t="shared" si="366"/>
        <v>0</v>
      </c>
      <c r="EQ280" s="43">
        <f>IF(ROUND(MIN(EQ278,(EQ261-EQ272),(EQ266-EQ272)),6)&lt;0,0,(ROUND(MIN(EQ278,(EQ261-EQ272),(EQ266-EQ272)),6)))</f>
        <v>0</v>
      </c>
      <c r="ER280" s="43">
        <f t="shared" si="366"/>
        <v>0</v>
      </c>
      <c r="ES280" s="43">
        <f t="shared" si="366"/>
        <v>0</v>
      </c>
      <c r="ET280" s="43">
        <f t="shared" si="366"/>
        <v>0</v>
      </c>
      <c r="EU280" s="43">
        <f t="shared" si="366"/>
        <v>0</v>
      </c>
      <c r="EV280" s="43">
        <f t="shared" si="366"/>
        <v>0</v>
      </c>
      <c r="EW280" s="43">
        <f t="shared" si="366"/>
        <v>0</v>
      </c>
      <c r="EX280" s="43">
        <f t="shared" si="366"/>
        <v>0</v>
      </c>
      <c r="EY280" s="43">
        <f t="shared" si="366"/>
        <v>0</v>
      </c>
      <c r="EZ280" s="43">
        <f t="shared" si="366"/>
        <v>0</v>
      </c>
      <c r="FA280" s="43">
        <f t="shared" si="366"/>
        <v>0</v>
      </c>
      <c r="FB280" s="43">
        <f t="shared" si="366"/>
        <v>0</v>
      </c>
      <c r="FC280" s="43">
        <f t="shared" si="366"/>
        <v>0</v>
      </c>
      <c r="FD280" s="43">
        <f t="shared" si="366"/>
        <v>0</v>
      </c>
      <c r="FE280" s="43">
        <f t="shared" si="366"/>
        <v>0</v>
      </c>
      <c r="FF280" s="43">
        <f t="shared" si="366"/>
        <v>0</v>
      </c>
      <c r="FG280" s="43">
        <f t="shared" si="366"/>
        <v>0</v>
      </c>
      <c r="FH280" s="43">
        <f t="shared" si="366"/>
        <v>0</v>
      </c>
      <c r="FI280" s="43">
        <f>IF(ROUND(MIN(FI278,(FI261-FI272),(FI266-FI272)),6)&lt;0,0,(ROUND(MIN(FI278,(FI261-FI272),(FI266-FI272)),6)))</f>
        <v>0</v>
      </c>
      <c r="FJ280" s="43">
        <f>IF(ROUND(MIN(FJ278,(FJ261-FJ272),(FJ266-FJ272)),6)&lt;0,0,(ROUND(MIN(FJ278,(FJ261-FJ272),(FJ266-FJ272)),6)))</f>
        <v>0</v>
      </c>
      <c r="FK280" s="43">
        <f>IF(ROUND(MIN(FK278,(FK261-FK272),(FK266-FK272)),6)&lt;0,0,(ROUND(MIN(FK278,(FK261-FK272),(FK266-FK272)),6)))</f>
        <v>0</v>
      </c>
      <c r="FL280" s="43">
        <f t="shared" si="366"/>
        <v>0</v>
      </c>
      <c r="FM280" s="43">
        <f t="shared" si="366"/>
        <v>0</v>
      </c>
      <c r="FN280" s="43">
        <f t="shared" si="366"/>
        <v>0</v>
      </c>
      <c r="FO280" s="43">
        <f t="shared" si="366"/>
        <v>2.0599999999999999E-4</v>
      </c>
      <c r="FP280" s="43">
        <f t="shared" si="366"/>
        <v>0</v>
      </c>
      <c r="FQ280" s="43">
        <f t="shared" si="366"/>
        <v>9.19E-4</v>
      </c>
      <c r="FR280" s="43">
        <f>IF(ROUND(MIN(FR278,(FR261-FR272),(FR266-FR272)),6)&lt;0,0,(ROUND(MIN(FR278,(FR261-FR272),(FR266-FR272)),6)))-0.000001</f>
        <v>2.1700000000000002E-4</v>
      </c>
      <c r="FS280" s="43">
        <f>IF(ROUND(MIN(FS278,(FS261-FS272),(FS266-FS272)),6)&lt;0,0,(ROUND(MIN(FS278,(FS261-FS272),(FS266-FS272)),6)))</f>
        <v>0</v>
      </c>
      <c r="FT280" s="43">
        <f>IF(ROUND(MIN(FT278,(FT261-FT272),(FT266-FT272)),6)&lt;0,0,(ROUND(MIN(FT278,(FT261-FT272),(FT266-FT272)),6)))-0.000001</f>
        <v>1.3000000000000002E-4</v>
      </c>
      <c r="FU280" s="43">
        <f t="shared" si="366"/>
        <v>0</v>
      </c>
      <c r="FV280" s="43">
        <f t="shared" si="366"/>
        <v>0</v>
      </c>
      <c r="FW280" s="43">
        <f t="shared" si="366"/>
        <v>0</v>
      </c>
      <c r="FX280" s="43">
        <f t="shared" si="366"/>
        <v>0</v>
      </c>
      <c r="FY280" s="43"/>
      <c r="FZ280" s="43">
        <f>SUM(C280:FX280)</f>
        <v>4.2729999999999999E-3</v>
      </c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</row>
    <row r="281" spans="1:195" x14ac:dyDescent="0.35">
      <c r="A281" s="7"/>
      <c r="B281" s="7" t="s">
        <v>849</v>
      </c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  <c r="EV281" s="43"/>
      <c r="EW281" s="43"/>
      <c r="EX281" s="43"/>
      <c r="EY281" s="43"/>
      <c r="EZ281" s="43"/>
      <c r="FA281" s="43"/>
      <c r="FB281" s="43"/>
      <c r="FC281" s="43"/>
      <c r="FD281" s="43"/>
      <c r="FE281" s="43"/>
      <c r="FF281" s="43"/>
      <c r="FG281" s="43"/>
      <c r="FH281" s="43"/>
      <c r="FI281" s="43"/>
      <c r="FJ281" s="43"/>
      <c r="FK281" s="43"/>
      <c r="FL281" s="43"/>
      <c r="FM281" s="43"/>
      <c r="FN281" s="43"/>
      <c r="FO281" s="43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35">
      <c r="A282" s="7"/>
      <c r="B282" s="7" t="s">
        <v>850</v>
      </c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3"/>
      <c r="FG282" s="43"/>
      <c r="FH282" s="43"/>
      <c r="FI282" s="43"/>
      <c r="FJ282" s="43"/>
      <c r="FK282" s="43"/>
      <c r="FL282" s="43"/>
      <c r="FM282" s="43"/>
      <c r="FN282" s="43"/>
      <c r="FO282" s="43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7"/>
      <c r="GB282" s="43"/>
      <c r="GC282" s="43"/>
      <c r="GD282" s="43"/>
      <c r="GE282" s="43"/>
      <c r="GF282" s="43"/>
      <c r="GG282" s="7"/>
      <c r="GH282" s="7"/>
      <c r="GI282" s="7"/>
      <c r="GJ282" s="7"/>
      <c r="GK282" s="7"/>
      <c r="GL282" s="7"/>
      <c r="GM282" s="7"/>
    </row>
    <row r="283" spans="1:195" x14ac:dyDescent="0.35">
      <c r="A283" s="6" t="s">
        <v>851</v>
      </c>
      <c r="B283" s="7" t="s">
        <v>852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>
        <v>0</v>
      </c>
      <c r="BA283" s="43">
        <v>0</v>
      </c>
      <c r="BB283" s="43">
        <v>0</v>
      </c>
      <c r="BC283" s="43">
        <v>0</v>
      </c>
      <c r="BD283" s="43">
        <v>0</v>
      </c>
      <c r="BE283" s="43">
        <v>0</v>
      </c>
      <c r="BF283" s="43">
        <v>0</v>
      </c>
      <c r="BG283" s="43">
        <v>0</v>
      </c>
      <c r="BH283" s="43">
        <v>0</v>
      </c>
      <c r="BI283" s="43">
        <v>0</v>
      </c>
      <c r="BJ283" s="43">
        <v>0</v>
      </c>
      <c r="BK283" s="43">
        <v>0</v>
      </c>
      <c r="BL283" s="43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0</v>
      </c>
      <c r="BT283" s="43">
        <v>0</v>
      </c>
      <c r="BU283" s="43">
        <v>0</v>
      </c>
      <c r="BV283" s="43">
        <v>0</v>
      </c>
      <c r="BW283" s="43">
        <v>0</v>
      </c>
      <c r="BX283" s="43">
        <v>0</v>
      </c>
      <c r="BY283" s="43">
        <v>0</v>
      </c>
      <c r="BZ283" s="43">
        <v>0</v>
      </c>
      <c r="CA283" s="43">
        <v>0</v>
      </c>
      <c r="CB283" s="43">
        <v>0</v>
      </c>
      <c r="CC283" s="43">
        <v>0</v>
      </c>
      <c r="CD283" s="43">
        <v>0</v>
      </c>
      <c r="CE283" s="43">
        <v>0</v>
      </c>
      <c r="CF283" s="43">
        <v>0</v>
      </c>
      <c r="CG283" s="43">
        <v>0</v>
      </c>
      <c r="CH283" s="43">
        <v>0</v>
      </c>
      <c r="CI283" s="43">
        <v>0</v>
      </c>
      <c r="CJ283" s="43">
        <v>0</v>
      </c>
      <c r="CK283" s="43">
        <v>0</v>
      </c>
      <c r="CL283" s="43">
        <v>0</v>
      </c>
      <c r="CM283" s="43">
        <v>0</v>
      </c>
      <c r="CN283" s="43">
        <v>0</v>
      </c>
      <c r="CO283" s="43">
        <v>0</v>
      </c>
      <c r="CP283" s="43">
        <v>0</v>
      </c>
      <c r="CQ283" s="43">
        <v>0</v>
      </c>
      <c r="CR283" s="43">
        <v>0</v>
      </c>
      <c r="CS283" s="43">
        <v>0</v>
      </c>
      <c r="CT283" s="43">
        <v>0</v>
      </c>
      <c r="CU283" s="43">
        <v>0</v>
      </c>
      <c r="CV283" s="43">
        <v>0</v>
      </c>
      <c r="CW283" s="43">
        <v>0</v>
      </c>
      <c r="CX283" s="43">
        <v>0</v>
      </c>
      <c r="CY283" s="43">
        <v>0</v>
      </c>
      <c r="CZ283" s="43">
        <v>0</v>
      </c>
      <c r="DA283" s="43">
        <v>0</v>
      </c>
      <c r="DB283" s="43">
        <v>0</v>
      </c>
      <c r="DC283" s="43">
        <v>0</v>
      </c>
      <c r="DD283" s="43">
        <v>0</v>
      </c>
      <c r="DE283" s="43">
        <v>0</v>
      </c>
      <c r="DF283" s="43">
        <v>0</v>
      </c>
      <c r="DG283" s="43">
        <v>0</v>
      </c>
      <c r="DH283" s="43">
        <v>0</v>
      </c>
      <c r="DI283" s="43">
        <v>0</v>
      </c>
      <c r="DJ283" s="43">
        <v>0</v>
      </c>
      <c r="DK283" s="43">
        <v>0</v>
      </c>
      <c r="DL283" s="43">
        <v>0</v>
      </c>
      <c r="DM283" s="43">
        <v>0</v>
      </c>
      <c r="DN283" s="43">
        <v>0</v>
      </c>
      <c r="DO283" s="43">
        <v>0</v>
      </c>
      <c r="DP283" s="43">
        <v>0</v>
      </c>
      <c r="DQ283" s="43">
        <v>0</v>
      </c>
      <c r="DR283" s="43">
        <v>0</v>
      </c>
      <c r="DS283" s="43">
        <v>0</v>
      </c>
      <c r="DT283" s="43">
        <v>0</v>
      </c>
      <c r="DU283" s="43">
        <v>0</v>
      </c>
      <c r="DV283" s="43">
        <v>0</v>
      </c>
      <c r="DW283" s="43">
        <v>0</v>
      </c>
      <c r="DX283" s="43">
        <v>0</v>
      </c>
      <c r="DY283" s="43">
        <v>0</v>
      </c>
      <c r="DZ283" s="43">
        <v>0</v>
      </c>
      <c r="EA283" s="43">
        <v>0</v>
      </c>
      <c r="EB283" s="43">
        <v>0</v>
      </c>
      <c r="EC283" s="43">
        <v>0</v>
      </c>
      <c r="ED283" s="43">
        <v>0</v>
      </c>
      <c r="EE283" s="43">
        <v>0</v>
      </c>
      <c r="EF283" s="43">
        <v>0</v>
      </c>
      <c r="EG283" s="43">
        <v>0</v>
      </c>
      <c r="EH283" s="43">
        <v>0</v>
      </c>
      <c r="EI283" s="43">
        <v>0</v>
      </c>
      <c r="EJ283" s="43">
        <v>0</v>
      </c>
      <c r="EK283" s="43">
        <v>0</v>
      </c>
      <c r="EL283" s="43">
        <v>0</v>
      </c>
      <c r="EM283" s="43">
        <v>0</v>
      </c>
      <c r="EN283" s="43">
        <v>0</v>
      </c>
      <c r="EO283" s="43">
        <v>0</v>
      </c>
      <c r="EP283" s="43">
        <v>0</v>
      </c>
      <c r="EQ283" s="43">
        <v>0</v>
      </c>
      <c r="ER283" s="43">
        <v>0</v>
      </c>
      <c r="ES283" s="43">
        <v>0</v>
      </c>
      <c r="ET283" s="43">
        <v>0</v>
      </c>
      <c r="EU283" s="43">
        <v>0</v>
      </c>
      <c r="EV283" s="43">
        <v>0</v>
      </c>
      <c r="EW283" s="43">
        <v>0</v>
      </c>
      <c r="EX283" s="43">
        <v>0</v>
      </c>
      <c r="EY283" s="43">
        <v>0</v>
      </c>
      <c r="EZ283" s="43">
        <v>0</v>
      </c>
      <c r="FA283" s="43">
        <v>0</v>
      </c>
      <c r="FB283" s="43">
        <v>0</v>
      </c>
      <c r="FC283" s="43">
        <v>0</v>
      </c>
      <c r="FD283" s="43">
        <v>0</v>
      </c>
      <c r="FE283" s="43">
        <v>0</v>
      </c>
      <c r="FF283" s="43">
        <v>0</v>
      </c>
      <c r="FG283" s="43">
        <v>0</v>
      </c>
      <c r="FH283" s="43">
        <v>0</v>
      </c>
      <c r="FI283" s="43">
        <v>0</v>
      </c>
      <c r="FJ283" s="43">
        <v>0</v>
      </c>
      <c r="FK283" s="43">
        <v>0</v>
      </c>
      <c r="FL283" s="43">
        <v>0</v>
      </c>
      <c r="FM283" s="43">
        <v>0</v>
      </c>
      <c r="FN283" s="43">
        <v>0</v>
      </c>
      <c r="FO283" s="43">
        <v>0</v>
      </c>
      <c r="FP283" s="43">
        <v>0</v>
      </c>
      <c r="FQ283" s="43">
        <v>0</v>
      </c>
      <c r="FR283" s="43">
        <v>0</v>
      </c>
      <c r="FS283" s="43">
        <v>0</v>
      </c>
      <c r="FT283" s="43">
        <v>0</v>
      </c>
      <c r="FU283" s="43">
        <v>0</v>
      </c>
      <c r="FV283" s="43">
        <v>0</v>
      </c>
      <c r="FW283" s="43">
        <v>0</v>
      </c>
      <c r="FX283" s="43">
        <v>0</v>
      </c>
      <c r="FY283" s="43"/>
      <c r="FZ283" s="43"/>
      <c r="GA283" s="7"/>
      <c r="GB283" s="43"/>
      <c r="GC283" s="43"/>
      <c r="GD283" s="43"/>
      <c r="GE283" s="43"/>
      <c r="GF283" s="43"/>
      <c r="GG283" s="7"/>
      <c r="GH283" s="7"/>
      <c r="GI283" s="7"/>
      <c r="GJ283" s="7"/>
      <c r="GK283" s="7"/>
      <c r="GL283" s="7"/>
      <c r="GM283" s="7"/>
    </row>
    <row r="284" spans="1:195" x14ac:dyDescent="0.35">
      <c r="A284" s="6" t="s">
        <v>853</v>
      </c>
      <c r="B284" s="7" t="s">
        <v>854</v>
      </c>
      <c r="C284" s="43">
        <f t="shared" ref="C284:BN284" si="367">IF(C271&gt;0,C283,C280)</f>
        <v>0</v>
      </c>
      <c r="D284" s="43">
        <f t="shared" si="367"/>
        <v>0</v>
      </c>
      <c r="E284" s="43">
        <f t="shared" si="367"/>
        <v>0</v>
      </c>
      <c r="F284" s="43">
        <f t="shared" si="367"/>
        <v>0</v>
      </c>
      <c r="G284" s="43">
        <f t="shared" si="367"/>
        <v>0</v>
      </c>
      <c r="H284" s="43">
        <f t="shared" si="367"/>
        <v>0</v>
      </c>
      <c r="I284" s="43">
        <f t="shared" si="367"/>
        <v>0</v>
      </c>
      <c r="J284" s="43">
        <f t="shared" si="367"/>
        <v>0</v>
      </c>
      <c r="K284" s="43">
        <f t="shared" si="367"/>
        <v>0</v>
      </c>
      <c r="L284" s="43">
        <f t="shared" si="367"/>
        <v>0</v>
      </c>
      <c r="M284" s="43">
        <f t="shared" si="367"/>
        <v>0</v>
      </c>
      <c r="N284" s="43">
        <f t="shared" si="367"/>
        <v>0</v>
      </c>
      <c r="O284" s="43">
        <f t="shared" si="367"/>
        <v>0</v>
      </c>
      <c r="P284" s="43">
        <f t="shared" si="367"/>
        <v>0</v>
      </c>
      <c r="Q284" s="43">
        <f t="shared" si="367"/>
        <v>0</v>
      </c>
      <c r="R284" s="43">
        <f t="shared" si="367"/>
        <v>0</v>
      </c>
      <c r="S284" s="43">
        <f t="shared" si="367"/>
        <v>0</v>
      </c>
      <c r="T284" s="43">
        <f t="shared" si="367"/>
        <v>0</v>
      </c>
      <c r="U284" s="43">
        <f t="shared" si="367"/>
        <v>0</v>
      </c>
      <c r="V284" s="43">
        <f t="shared" si="367"/>
        <v>0</v>
      </c>
      <c r="W284" s="43">
        <f t="shared" si="367"/>
        <v>0</v>
      </c>
      <c r="X284" s="43">
        <f t="shared" si="367"/>
        <v>0</v>
      </c>
      <c r="Y284" s="43">
        <f t="shared" si="367"/>
        <v>0</v>
      </c>
      <c r="Z284" s="43">
        <f t="shared" si="367"/>
        <v>0</v>
      </c>
      <c r="AA284" s="43">
        <f t="shared" si="367"/>
        <v>0</v>
      </c>
      <c r="AB284" s="43">
        <f t="shared" si="367"/>
        <v>0</v>
      </c>
      <c r="AC284" s="43">
        <f t="shared" si="367"/>
        <v>0</v>
      </c>
      <c r="AD284" s="43">
        <f t="shared" si="367"/>
        <v>0</v>
      </c>
      <c r="AE284" s="43">
        <f t="shared" si="367"/>
        <v>0</v>
      </c>
      <c r="AF284" s="43">
        <f t="shared" si="367"/>
        <v>0</v>
      </c>
      <c r="AG284" s="43">
        <f t="shared" si="367"/>
        <v>0</v>
      </c>
      <c r="AH284" s="43">
        <f t="shared" si="367"/>
        <v>0</v>
      </c>
      <c r="AI284" s="43">
        <f t="shared" si="367"/>
        <v>0</v>
      </c>
      <c r="AJ284" s="43">
        <f t="shared" si="367"/>
        <v>0</v>
      </c>
      <c r="AK284" s="43">
        <f t="shared" si="367"/>
        <v>0</v>
      </c>
      <c r="AL284" s="43">
        <f t="shared" si="367"/>
        <v>0</v>
      </c>
      <c r="AM284" s="43">
        <f t="shared" si="367"/>
        <v>0</v>
      </c>
      <c r="AN284" s="43">
        <f t="shared" si="367"/>
        <v>0</v>
      </c>
      <c r="AO284" s="43">
        <f t="shared" si="367"/>
        <v>0</v>
      </c>
      <c r="AP284" s="43">
        <f t="shared" si="367"/>
        <v>0</v>
      </c>
      <c r="AQ284" s="43">
        <f t="shared" si="367"/>
        <v>0</v>
      </c>
      <c r="AR284" s="43">
        <f t="shared" si="367"/>
        <v>0</v>
      </c>
      <c r="AS284" s="43">
        <f t="shared" si="367"/>
        <v>0</v>
      </c>
      <c r="AT284" s="43">
        <f t="shared" si="367"/>
        <v>0</v>
      </c>
      <c r="AU284" s="43">
        <f t="shared" si="367"/>
        <v>0</v>
      </c>
      <c r="AV284" s="43">
        <f t="shared" si="367"/>
        <v>0</v>
      </c>
      <c r="AW284" s="43">
        <f t="shared" si="367"/>
        <v>0</v>
      </c>
      <c r="AX284" s="43">
        <f t="shared" si="367"/>
        <v>0</v>
      </c>
      <c r="AY284" s="43">
        <f t="shared" si="367"/>
        <v>0</v>
      </c>
      <c r="AZ284" s="43">
        <f t="shared" si="367"/>
        <v>0</v>
      </c>
      <c r="BA284" s="43">
        <f t="shared" si="367"/>
        <v>0</v>
      </c>
      <c r="BB284" s="43">
        <f t="shared" si="367"/>
        <v>0</v>
      </c>
      <c r="BC284" s="43">
        <f t="shared" si="367"/>
        <v>0</v>
      </c>
      <c r="BD284" s="43">
        <f t="shared" si="367"/>
        <v>0</v>
      </c>
      <c r="BE284" s="43">
        <f t="shared" si="367"/>
        <v>0</v>
      </c>
      <c r="BF284" s="43">
        <f t="shared" si="367"/>
        <v>0</v>
      </c>
      <c r="BG284" s="43">
        <f t="shared" si="367"/>
        <v>0</v>
      </c>
      <c r="BH284" s="43">
        <f t="shared" si="367"/>
        <v>0</v>
      </c>
      <c r="BI284" s="43">
        <f t="shared" si="367"/>
        <v>0</v>
      </c>
      <c r="BJ284" s="43">
        <f t="shared" si="367"/>
        <v>0</v>
      </c>
      <c r="BK284" s="43">
        <f t="shared" si="367"/>
        <v>0</v>
      </c>
      <c r="BL284" s="43">
        <f t="shared" si="367"/>
        <v>0</v>
      </c>
      <c r="BM284" s="43">
        <f t="shared" si="367"/>
        <v>0</v>
      </c>
      <c r="BN284" s="43">
        <f t="shared" si="367"/>
        <v>0</v>
      </c>
      <c r="BO284" s="43">
        <f t="shared" ref="BO284:EA284" si="368">IF(BO271&gt;0,BO283,BO280)</f>
        <v>0</v>
      </c>
      <c r="BP284" s="43">
        <f t="shared" si="368"/>
        <v>0</v>
      </c>
      <c r="BQ284" s="43">
        <f t="shared" si="368"/>
        <v>0</v>
      </c>
      <c r="BR284" s="43">
        <f t="shared" si="368"/>
        <v>0</v>
      </c>
      <c r="BS284" s="43">
        <f t="shared" si="368"/>
        <v>0</v>
      </c>
      <c r="BT284" s="43">
        <f t="shared" si="368"/>
        <v>0</v>
      </c>
      <c r="BU284" s="43">
        <f t="shared" si="368"/>
        <v>0</v>
      </c>
      <c r="BV284" s="43">
        <f t="shared" si="368"/>
        <v>6.0599999999999998E-4</v>
      </c>
      <c r="BW284" s="43">
        <f t="shared" si="368"/>
        <v>0</v>
      </c>
      <c r="BX284" s="43">
        <f t="shared" si="368"/>
        <v>0</v>
      </c>
      <c r="BY284" s="43">
        <f t="shared" si="368"/>
        <v>0</v>
      </c>
      <c r="BZ284" s="43">
        <f t="shared" si="368"/>
        <v>0</v>
      </c>
      <c r="CA284" s="43">
        <f t="shared" si="368"/>
        <v>0</v>
      </c>
      <c r="CB284" s="43">
        <f t="shared" si="368"/>
        <v>0</v>
      </c>
      <c r="CC284" s="43">
        <f t="shared" si="368"/>
        <v>0</v>
      </c>
      <c r="CD284" s="43">
        <f t="shared" si="368"/>
        <v>0</v>
      </c>
      <c r="CE284" s="43">
        <f t="shared" si="368"/>
        <v>0</v>
      </c>
      <c r="CF284" s="43">
        <f t="shared" si="368"/>
        <v>0</v>
      </c>
      <c r="CG284" s="43">
        <f t="shared" si="368"/>
        <v>0</v>
      </c>
      <c r="CH284" s="43">
        <f t="shared" si="368"/>
        <v>0</v>
      </c>
      <c r="CI284" s="43">
        <f t="shared" si="368"/>
        <v>0</v>
      </c>
      <c r="CJ284" s="43">
        <f t="shared" si="368"/>
        <v>0</v>
      </c>
      <c r="CK284" s="43">
        <f t="shared" si="368"/>
        <v>0</v>
      </c>
      <c r="CL284" s="43">
        <f t="shared" si="368"/>
        <v>0</v>
      </c>
      <c r="CM284" s="43">
        <f t="shared" si="368"/>
        <v>0</v>
      </c>
      <c r="CN284" s="43">
        <f t="shared" si="368"/>
        <v>0</v>
      </c>
      <c r="CO284" s="43">
        <f t="shared" si="368"/>
        <v>0</v>
      </c>
      <c r="CP284" s="43">
        <f t="shared" si="368"/>
        <v>8.3999999999999993E-4</v>
      </c>
      <c r="CQ284" s="43">
        <f t="shared" si="368"/>
        <v>0</v>
      </c>
      <c r="CR284" s="43">
        <f t="shared" si="368"/>
        <v>0</v>
      </c>
      <c r="CS284" s="43">
        <f t="shared" si="368"/>
        <v>0</v>
      </c>
      <c r="CT284" s="43">
        <f t="shared" si="368"/>
        <v>0</v>
      </c>
      <c r="CU284" s="43">
        <f t="shared" si="368"/>
        <v>0</v>
      </c>
      <c r="CV284" s="43">
        <f t="shared" si="368"/>
        <v>0</v>
      </c>
      <c r="CW284" s="43">
        <f t="shared" si="368"/>
        <v>0</v>
      </c>
      <c r="CX284" s="43">
        <f t="shared" si="368"/>
        <v>0</v>
      </c>
      <c r="CY284" s="43">
        <f t="shared" si="368"/>
        <v>0</v>
      </c>
      <c r="CZ284" s="43">
        <f t="shared" si="368"/>
        <v>0</v>
      </c>
      <c r="DA284" s="43">
        <f t="shared" si="368"/>
        <v>0</v>
      </c>
      <c r="DB284" s="43">
        <f t="shared" si="368"/>
        <v>0</v>
      </c>
      <c r="DC284" s="43">
        <f t="shared" si="368"/>
        <v>0</v>
      </c>
      <c r="DD284" s="43">
        <f t="shared" si="368"/>
        <v>0</v>
      </c>
      <c r="DE284" s="43">
        <f t="shared" si="368"/>
        <v>0</v>
      </c>
      <c r="DF284" s="43">
        <f t="shared" si="368"/>
        <v>0</v>
      </c>
      <c r="DG284" s="43">
        <f t="shared" si="368"/>
        <v>0</v>
      </c>
      <c r="DH284" s="43">
        <f t="shared" si="368"/>
        <v>0</v>
      </c>
      <c r="DI284" s="43">
        <f t="shared" si="368"/>
        <v>0</v>
      </c>
      <c r="DJ284" s="43">
        <f t="shared" si="368"/>
        <v>0</v>
      </c>
      <c r="DK284" s="43">
        <f t="shared" si="368"/>
        <v>0</v>
      </c>
      <c r="DL284" s="43">
        <f t="shared" si="368"/>
        <v>0</v>
      </c>
      <c r="DM284" s="43">
        <f t="shared" si="368"/>
        <v>0</v>
      </c>
      <c r="DN284" s="43">
        <f t="shared" si="368"/>
        <v>0</v>
      </c>
      <c r="DO284" s="43">
        <f t="shared" si="368"/>
        <v>0</v>
      </c>
      <c r="DP284" s="43">
        <f t="shared" si="368"/>
        <v>0</v>
      </c>
      <c r="DQ284" s="43">
        <f t="shared" si="368"/>
        <v>3.9800000000000002E-4</v>
      </c>
      <c r="DR284" s="43">
        <f t="shared" si="368"/>
        <v>0</v>
      </c>
      <c r="DS284" s="43">
        <f t="shared" si="368"/>
        <v>0</v>
      </c>
      <c r="DT284" s="43">
        <f t="shared" si="368"/>
        <v>0</v>
      </c>
      <c r="DU284" s="43">
        <f t="shared" si="368"/>
        <v>0</v>
      </c>
      <c r="DV284" s="43">
        <f t="shared" si="368"/>
        <v>0</v>
      </c>
      <c r="DW284" s="43">
        <f t="shared" si="368"/>
        <v>0</v>
      </c>
      <c r="DX284" s="43">
        <f t="shared" si="368"/>
        <v>0</v>
      </c>
      <c r="DY284" s="43">
        <f t="shared" si="368"/>
        <v>0</v>
      </c>
      <c r="DZ284" s="43">
        <f t="shared" si="368"/>
        <v>0</v>
      </c>
      <c r="EA284" s="43">
        <f t="shared" si="368"/>
        <v>8.0900000000000004E-4</v>
      </c>
      <c r="EB284" s="43">
        <f t="shared" ref="EB284:FX284" si="369">IF(EB271&gt;0,EB283,EB280)</f>
        <v>0</v>
      </c>
      <c r="EC284" s="43">
        <f t="shared" si="369"/>
        <v>0</v>
      </c>
      <c r="ED284" s="43">
        <f t="shared" si="369"/>
        <v>1.4799999999999999E-4</v>
      </c>
      <c r="EE284" s="43">
        <f t="shared" si="369"/>
        <v>0</v>
      </c>
      <c r="EF284" s="43">
        <f t="shared" si="369"/>
        <v>0</v>
      </c>
      <c r="EG284" s="43">
        <f t="shared" si="369"/>
        <v>0</v>
      </c>
      <c r="EH284" s="43">
        <f t="shared" si="369"/>
        <v>0</v>
      </c>
      <c r="EI284" s="43">
        <f t="shared" si="369"/>
        <v>0</v>
      </c>
      <c r="EJ284" s="43">
        <f t="shared" si="369"/>
        <v>0</v>
      </c>
      <c r="EK284" s="43">
        <f t="shared" si="369"/>
        <v>0</v>
      </c>
      <c r="EL284" s="43">
        <f t="shared" si="369"/>
        <v>0</v>
      </c>
      <c r="EM284" s="43">
        <f t="shared" si="369"/>
        <v>0</v>
      </c>
      <c r="EN284" s="43">
        <f t="shared" si="369"/>
        <v>0</v>
      </c>
      <c r="EO284" s="43">
        <f t="shared" si="369"/>
        <v>0</v>
      </c>
      <c r="EP284" s="43">
        <f t="shared" si="369"/>
        <v>0</v>
      </c>
      <c r="EQ284" s="43">
        <f t="shared" si="369"/>
        <v>0</v>
      </c>
      <c r="ER284" s="43">
        <f t="shared" si="369"/>
        <v>0</v>
      </c>
      <c r="ES284" s="43">
        <f t="shared" si="369"/>
        <v>0</v>
      </c>
      <c r="ET284" s="43">
        <f t="shared" si="369"/>
        <v>0</v>
      </c>
      <c r="EU284" s="43">
        <f t="shared" si="369"/>
        <v>0</v>
      </c>
      <c r="EV284" s="43">
        <f t="shared" si="369"/>
        <v>0</v>
      </c>
      <c r="EW284" s="43">
        <f t="shared" si="369"/>
        <v>0</v>
      </c>
      <c r="EX284" s="43">
        <f t="shared" si="369"/>
        <v>0</v>
      </c>
      <c r="EY284" s="43">
        <f t="shared" si="369"/>
        <v>0</v>
      </c>
      <c r="EZ284" s="43">
        <f t="shared" si="369"/>
        <v>0</v>
      </c>
      <c r="FA284" s="43">
        <f t="shared" si="369"/>
        <v>0</v>
      </c>
      <c r="FB284" s="43">
        <f t="shared" si="369"/>
        <v>0</v>
      </c>
      <c r="FC284" s="43">
        <f t="shared" si="369"/>
        <v>0</v>
      </c>
      <c r="FD284" s="43">
        <f t="shared" si="369"/>
        <v>0</v>
      </c>
      <c r="FE284" s="43">
        <f t="shared" si="369"/>
        <v>0</v>
      </c>
      <c r="FF284" s="43">
        <f t="shared" si="369"/>
        <v>0</v>
      </c>
      <c r="FG284" s="43">
        <f t="shared" si="369"/>
        <v>0</v>
      </c>
      <c r="FH284" s="43">
        <f t="shared" si="369"/>
        <v>0</v>
      </c>
      <c r="FI284" s="43">
        <f t="shared" si="369"/>
        <v>0</v>
      </c>
      <c r="FJ284" s="43">
        <f t="shared" si="369"/>
        <v>0</v>
      </c>
      <c r="FK284" s="43">
        <f t="shared" si="369"/>
        <v>0</v>
      </c>
      <c r="FL284" s="43">
        <f t="shared" si="369"/>
        <v>0</v>
      </c>
      <c r="FM284" s="43">
        <f t="shared" si="369"/>
        <v>0</v>
      </c>
      <c r="FN284" s="43">
        <f t="shared" si="369"/>
        <v>0</v>
      </c>
      <c r="FO284" s="43">
        <f t="shared" si="369"/>
        <v>2.0599999999999999E-4</v>
      </c>
      <c r="FP284" s="43">
        <f t="shared" si="369"/>
        <v>0</v>
      </c>
      <c r="FQ284" s="43">
        <f t="shared" si="369"/>
        <v>9.19E-4</v>
      </c>
      <c r="FR284" s="43">
        <f t="shared" si="369"/>
        <v>2.1700000000000002E-4</v>
      </c>
      <c r="FS284" s="43">
        <f t="shared" si="369"/>
        <v>0</v>
      </c>
      <c r="FT284" s="43">
        <f t="shared" si="369"/>
        <v>1.3000000000000002E-4</v>
      </c>
      <c r="FU284" s="43">
        <f t="shared" si="369"/>
        <v>0</v>
      </c>
      <c r="FV284" s="43">
        <f t="shared" si="369"/>
        <v>0</v>
      </c>
      <c r="FW284" s="43">
        <f t="shared" si="369"/>
        <v>0</v>
      </c>
      <c r="FX284" s="43">
        <f t="shared" si="369"/>
        <v>0</v>
      </c>
      <c r="FY284" s="43"/>
      <c r="FZ284" s="43">
        <f>SUM(C284:FX284)</f>
        <v>4.2729999999999999E-3</v>
      </c>
      <c r="GA284" s="7"/>
      <c r="GB284" s="43"/>
      <c r="GC284" s="43"/>
      <c r="GD284" s="43"/>
      <c r="GE284" s="43"/>
      <c r="GF284" s="43"/>
      <c r="GG284" s="7"/>
      <c r="GH284" s="7"/>
      <c r="GI284" s="7"/>
      <c r="GJ284" s="7"/>
      <c r="GK284" s="7"/>
      <c r="GL284" s="7"/>
      <c r="GM284" s="7"/>
    </row>
    <row r="285" spans="1:195" x14ac:dyDescent="0.35">
      <c r="A285" s="7"/>
      <c r="B285" s="7" t="s">
        <v>855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43"/>
      <c r="FZ285" s="43" t="s">
        <v>2</v>
      </c>
      <c r="GA285" s="7"/>
      <c r="GB285" s="43"/>
      <c r="GC285" s="7"/>
      <c r="GD285" s="43"/>
      <c r="GE285" s="43"/>
      <c r="GF285" s="43"/>
      <c r="GG285" s="7"/>
      <c r="GH285" s="7"/>
      <c r="GI285" s="7"/>
      <c r="GJ285" s="7"/>
      <c r="GK285" s="7"/>
      <c r="GL285" s="7"/>
      <c r="GM285" s="7"/>
    </row>
    <row r="286" spans="1:195" x14ac:dyDescent="0.35">
      <c r="A286" s="6"/>
      <c r="B286" s="7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8"/>
      <c r="CQ286" s="68"/>
      <c r="CR286" s="68"/>
      <c r="CS286" s="68"/>
      <c r="CT286" s="68"/>
      <c r="CU286" s="68"/>
      <c r="CV286" s="68"/>
      <c r="CW286" s="68"/>
      <c r="CX286" s="68"/>
      <c r="CY286" s="68"/>
      <c r="CZ286" s="68"/>
      <c r="DA286" s="68"/>
      <c r="DB286" s="68"/>
      <c r="DC286" s="68"/>
      <c r="DD286" s="68"/>
      <c r="DE286" s="68"/>
      <c r="DF286" s="68"/>
      <c r="DG286" s="68"/>
      <c r="DH286" s="68"/>
      <c r="DI286" s="68"/>
      <c r="DJ286" s="68"/>
      <c r="DK286" s="68"/>
      <c r="DL286" s="68"/>
      <c r="DM286" s="68"/>
      <c r="DN286" s="68"/>
      <c r="DO286" s="68"/>
      <c r="DP286" s="68"/>
      <c r="DQ286" s="68"/>
      <c r="DR286" s="68"/>
      <c r="DS286" s="68"/>
      <c r="DT286" s="68"/>
      <c r="DU286" s="68"/>
      <c r="DV286" s="68"/>
      <c r="DW286" s="68"/>
      <c r="DX286" s="68"/>
      <c r="DY286" s="68"/>
      <c r="DZ286" s="68"/>
      <c r="EA286" s="68"/>
      <c r="EB286" s="68"/>
      <c r="EC286" s="68"/>
      <c r="ED286" s="68"/>
      <c r="EE286" s="68"/>
      <c r="EF286" s="68"/>
      <c r="EG286" s="68"/>
      <c r="EH286" s="68"/>
      <c r="EI286" s="68"/>
      <c r="EJ286" s="68"/>
      <c r="EK286" s="68"/>
      <c r="EL286" s="68"/>
      <c r="EM286" s="68"/>
      <c r="EN286" s="68"/>
      <c r="EO286" s="68"/>
      <c r="EP286" s="68"/>
      <c r="EQ286" s="68"/>
      <c r="ER286" s="68"/>
      <c r="ES286" s="68"/>
      <c r="ET286" s="68"/>
      <c r="EU286" s="68"/>
      <c r="EV286" s="68"/>
      <c r="EW286" s="68"/>
      <c r="EX286" s="68"/>
      <c r="EY286" s="68"/>
      <c r="EZ286" s="68"/>
      <c r="FA286" s="68"/>
      <c r="FB286" s="68"/>
      <c r="FC286" s="68"/>
      <c r="FD286" s="68"/>
      <c r="FE286" s="68"/>
      <c r="FF286" s="68"/>
      <c r="FG286" s="68"/>
      <c r="FH286" s="68"/>
      <c r="FI286" s="68"/>
      <c r="FJ286" s="68"/>
      <c r="FK286" s="68"/>
      <c r="FL286" s="68"/>
      <c r="FM286" s="68"/>
      <c r="FN286" s="68"/>
      <c r="FO286" s="68"/>
      <c r="FP286" s="68"/>
      <c r="FQ286" s="68"/>
      <c r="FR286" s="68"/>
      <c r="FS286" s="68"/>
      <c r="FT286" s="68"/>
      <c r="FU286" s="68"/>
      <c r="FV286" s="68"/>
      <c r="FW286" s="68"/>
      <c r="FX286" s="68"/>
      <c r="FY286" s="43"/>
      <c r="FZ286" s="43"/>
      <c r="GA286" s="7"/>
      <c r="GB286" s="108"/>
      <c r="GC286" s="7"/>
      <c r="GD286" s="7"/>
      <c r="GE286" s="7"/>
      <c r="GF286" s="43"/>
      <c r="GG286" s="7"/>
      <c r="GH286" s="7"/>
      <c r="GI286" s="7"/>
      <c r="GJ286" s="7"/>
      <c r="GK286" s="7"/>
      <c r="GL286" s="7"/>
      <c r="GM286" s="7"/>
    </row>
    <row r="287" spans="1:195" x14ac:dyDescent="0.35">
      <c r="A287" s="6" t="s">
        <v>598</v>
      </c>
      <c r="B287" s="44" t="s">
        <v>856</v>
      </c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  <c r="BP287" s="109"/>
      <c r="BQ287" s="109"/>
      <c r="BR287" s="109"/>
      <c r="BS287" s="109"/>
      <c r="BT287" s="109"/>
      <c r="BU287" s="109"/>
      <c r="BV287" s="109"/>
      <c r="BW287" s="109"/>
      <c r="BX287" s="109"/>
      <c r="BY287" s="109"/>
      <c r="BZ287" s="109"/>
      <c r="CA287" s="109"/>
      <c r="CB287" s="109"/>
      <c r="CC287" s="109"/>
      <c r="CD287" s="109"/>
      <c r="CE287" s="109"/>
      <c r="CF287" s="109"/>
      <c r="CG287" s="109"/>
      <c r="CH287" s="109"/>
      <c r="CI287" s="109"/>
      <c r="CJ287" s="109"/>
      <c r="CK287" s="109"/>
      <c r="CL287" s="109"/>
      <c r="CM287" s="109"/>
      <c r="CN287" s="109"/>
      <c r="CO287" s="109"/>
      <c r="CP287" s="109"/>
      <c r="CQ287" s="109"/>
      <c r="CR287" s="109"/>
      <c r="CS287" s="109"/>
      <c r="CT287" s="109"/>
      <c r="CU287" s="109"/>
      <c r="CV287" s="109"/>
      <c r="CW287" s="109"/>
      <c r="CX287" s="109"/>
      <c r="CY287" s="109"/>
      <c r="CZ287" s="109"/>
      <c r="DA287" s="109"/>
      <c r="DB287" s="109"/>
      <c r="DC287" s="109"/>
      <c r="DD287" s="109"/>
      <c r="DE287" s="109"/>
      <c r="DF287" s="109"/>
      <c r="DG287" s="109"/>
      <c r="DH287" s="109"/>
      <c r="DI287" s="109"/>
      <c r="DJ287" s="109"/>
      <c r="DK287" s="109"/>
      <c r="DL287" s="109"/>
      <c r="DM287" s="109"/>
      <c r="DN287" s="109"/>
      <c r="DO287" s="109"/>
      <c r="DP287" s="109"/>
      <c r="DQ287" s="109"/>
      <c r="DR287" s="109"/>
      <c r="DS287" s="109"/>
      <c r="DT287" s="109"/>
      <c r="DU287" s="109"/>
      <c r="DV287" s="109"/>
      <c r="DW287" s="109"/>
      <c r="DX287" s="109"/>
      <c r="DY287" s="109"/>
      <c r="DZ287" s="109"/>
      <c r="EA287" s="109"/>
      <c r="EB287" s="109"/>
      <c r="EC287" s="109"/>
      <c r="ED287" s="109"/>
      <c r="EE287" s="109"/>
      <c r="EF287" s="109"/>
      <c r="EG287" s="109"/>
      <c r="EH287" s="109"/>
      <c r="EI287" s="109"/>
      <c r="EJ287" s="109"/>
      <c r="EK287" s="109"/>
      <c r="EL287" s="109"/>
      <c r="EM287" s="109"/>
      <c r="EN287" s="109"/>
      <c r="EO287" s="109"/>
      <c r="EP287" s="109"/>
      <c r="EQ287" s="109"/>
      <c r="ER287" s="109"/>
      <c r="ES287" s="109"/>
      <c r="ET287" s="109"/>
      <c r="EU287" s="109"/>
      <c r="EV287" s="109"/>
      <c r="EW287" s="109"/>
      <c r="EX287" s="109"/>
      <c r="EY287" s="109"/>
      <c r="EZ287" s="109"/>
      <c r="FA287" s="109"/>
      <c r="FB287" s="109"/>
      <c r="FC287" s="109"/>
      <c r="FD287" s="109"/>
      <c r="FE287" s="109"/>
      <c r="FF287" s="109"/>
      <c r="FG287" s="109"/>
      <c r="FH287" s="109"/>
      <c r="FI287" s="109"/>
      <c r="FJ287" s="109"/>
      <c r="FK287" s="109"/>
      <c r="FL287" s="109"/>
      <c r="FM287" s="109"/>
      <c r="FN287" s="109"/>
      <c r="FO287" s="109"/>
      <c r="FP287" s="109"/>
      <c r="FQ287" s="109"/>
      <c r="FR287" s="109"/>
      <c r="FS287" s="109"/>
      <c r="FT287" s="109"/>
      <c r="FU287" s="109"/>
      <c r="FV287" s="109"/>
      <c r="FW287" s="109"/>
      <c r="FX287" s="109"/>
      <c r="FY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35">
      <c r="A288" s="6" t="s">
        <v>857</v>
      </c>
      <c r="B288" s="7" t="s">
        <v>858</v>
      </c>
      <c r="C288" s="7">
        <f>C258</f>
        <v>77568819.890000001</v>
      </c>
      <c r="D288" s="7">
        <f t="shared" ref="D288:BO288" si="370">D258</f>
        <v>439269775.69</v>
      </c>
      <c r="E288" s="7">
        <f t="shared" si="370"/>
        <v>69175272.530000001</v>
      </c>
      <c r="F288" s="7">
        <f t="shared" si="370"/>
        <v>264306458.19999999</v>
      </c>
      <c r="G288" s="7">
        <f t="shared" si="370"/>
        <v>20022450.530000001</v>
      </c>
      <c r="H288" s="7">
        <f t="shared" si="370"/>
        <v>13192621.130000001</v>
      </c>
      <c r="I288" s="7">
        <f t="shared" si="370"/>
        <v>98653124.629999995</v>
      </c>
      <c r="J288" s="7">
        <f t="shared" si="370"/>
        <v>24378247.32</v>
      </c>
      <c r="K288" s="7">
        <f t="shared" si="370"/>
        <v>4219811.58</v>
      </c>
      <c r="L288" s="7">
        <f t="shared" si="370"/>
        <v>26190721.350000001</v>
      </c>
      <c r="M288" s="7">
        <f t="shared" si="370"/>
        <v>13320433.529999999</v>
      </c>
      <c r="N288" s="7">
        <f t="shared" si="370"/>
        <v>584694366.02999997</v>
      </c>
      <c r="O288" s="7">
        <f t="shared" si="370"/>
        <v>144440967.18000001</v>
      </c>
      <c r="P288" s="7">
        <f t="shared" si="370"/>
        <v>5124045.9400000004</v>
      </c>
      <c r="Q288" s="7">
        <f t="shared" si="370"/>
        <v>481212054.44999999</v>
      </c>
      <c r="R288" s="7">
        <f t="shared" si="370"/>
        <v>70822488.650000006</v>
      </c>
      <c r="S288" s="7">
        <f t="shared" si="370"/>
        <v>18849565.32</v>
      </c>
      <c r="T288" s="7">
        <f t="shared" si="370"/>
        <v>3152473.57</v>
      </c>
      <c r="U288" s="7">
        <f t="shared" si="370"/>
        <v>1414949.22</v>
      </c>
      <c r="V288" s="7">
        <f t="shared" si="370"/>
        <v>4213444.34</v>
      </c>
      <c r="W288" s="7">
        <f t="shared" si="370"/>
        <v>2689986.57</v>
      </c>
      <c r="X288" s="7">
        <f t="shared" si="370"/>
        <v>1234890.77</v>
      </c>
      <c r="Y288" s="7">
        <f t="shared" si="370"/>
        <v>11013172.970000001</v>
      </c>
      <c r="Z288" s="7">
        <f t="shared" si="370"/>
        <v>3791880.2</v>
      </c>
      <c r="AA288" s="7">
        <f t="shared" si="370"/>
        <v>345020331.48000002</v>
      </c>
      <c r="AB288" s="7">
        <f t="shared" si="370"/>
        <v>308187039.10000002</v>
      </c>
      <c r="AC288" s="7">
        <f t="shared" si="370"/>
        <v>11152170.98</v>
      </c>
      <c r="AD288" s="7">
        <f t="shared" si="370"/>
        <v>16131786.119999999</v>
      </c>
      <c r="AE288" s="7">
        <f t="shared" si="370"/>
        <v>2193244.6800000002</v>
      </c>
      <c r="AF288" s="7">
        <f t="shared" si="370"/>
        <v>3366540.52</v>
      </c>
      <c r="AG288" s="7">
        <f t="shared" si="370"/>
        <v>7881928.1900000004</v>
      </c>
      <c r="AH288" s="7">
        <f t="shared" si="370"/>
        <v>11502379.109999999</v>
      </c>
      <c r="AI288" s="7">
        <f t="shared" si="370"/>
        <v>5183242.67</v>
      </c>
      <c r="AJ288" s="7">
        <f t="shared" si="370"/>
        <v>3562680.05</v>
      </c>
      <c r="AK288" s="7">
        <f t="shared" si="370"/>
        <v>3452112.37</v>
      </c>
      <c r="AL288" s="7">
        <f t="shared" si="370"/>
        <v>4566565.37</v>
      </c>
      <c r="AM288" s="7">
        <f t="shared" si="370"/>
        <v>5277527.5599999996</v>
      </c>
      <c r="AN288" s="7">
        <f t="shared" si="370"/>
        <v>4696939.6900000004</v>
      </c>
      <c r="AO288" s="7">
        <f t="shared" si="370"/>
        <v>50162122.619999997</v>
      </c>
      <c r="AP288" s="7">
        <f t="shared" si="370"/>
        <v>999999999</v>
      </c>
      <c r="AQ288" s="7">
        <f t="shared" si="370"/>
        <v>4316138.4800000004</v>
      </c>
      <c r="AR288" s="7">
        <f t="shared" si="370"/>
        <v>687732451.17999995</v>
      </c>
      <c r="AS288" s="7">
        <f t="shared" si="370"/>
        <v>78543129.090000004</v>
      </c>
      <c r="AT288" s="7">
        <f t="shared" si="370"/>
        <v>26558382</v>
      </c>
      <c r="AU288" s="7">
        <f t="shared" si="370"/>
        <v>4525937.78</v>
      </c>
      <c r="AV288" s="7">
        <f t="shared" si="370"/>
        <v>5020976.66</v>
      </c>
      <c r="AW288" s="7">
        <f t="shared" si="370"/>
        <v>4379971</v>
      </c>
      <c r="AX288" s="7">
        <f t="shared" si="370"/>
        <v>1853469.75</v>
      </c>
      <c r="AY288" s="7">
        <f t="shared" si="370"/>
        <v>5930790.6500000004</v>
      </c>
      <c r="AZ288" s="7">
        <f t="shared" si="370"/>
        <v>140831090.06</v>
      </c>
      <c r="BA288" s="7">
        <f t="shared" si="370"/>
        <v>98298681.549999997</v>
      </c>
      <c r="BB288" s="7">
        <f t="shared" si="370"/>
        <v>82239857.950000003</v>
      </c>
      <c r="BC288" s="7">
        <f t="shared" si="370"/>
        <v>279670772.51999998</v>
      </c>
      <c r="BD288" s="7">
        <f t="shared" si="370"/>
        <v>38893534.200000003</v>
      </c>
      <c r="BE288" s="7">
        <f t="shared" si="370"/>
        <v>14239642.49</v>
      </c>
      <c r="BF288" s="7">
        <f t="shared" si="370"/>
        <v>275042370.44999999</v>
      </c>
      <c r="BG288" s="7">
        <f t="shared" si="370"/>
        <v>11482083.92</v>
      </c>
      <c r="BH288" s="7">
        <f t="shared" si="370"/>
        <v>7588736.3499999996</v>
      </c>
      <c r="BI288" s="7">
        <f t="shared" si="370"/>
        <v>4548076.8</v>
      </c>
      <c r="BJ288" s="7">
        <f t="shared" si="370"/>
        <v>67714632.400000006</v>
      </c>
      <c r="BK288" s="7">
        <f t="shared" si="370"/>
        <v>358956325.31</v>
      </c>
      <c r="BL288" s="7">
        <f t="shared" si="370"/>
        <v>2177795.9900000002</v>
      </c>
      <c r="BM288" s="7">
        <f t="shared" si="370"/>
        <v>5390483.4699999997</v>
      </c>
      <c r="BN288" s="7">
        <f t="shared" si="370"/>
        <v>35281880.68</v>
      </c>
      <c r="BO288" s="7">
        <f t="shared" si="370"/>
        <v>14315058.9</v>
      </c>
      <c r="BP288" s="7">
        <f t="shared" ref="BP288:EA288" si="371">BP258</f>
        <v>3333490.13</v>
      </c>
      <c r="BQ288" s="7">
        <f t="shared" si="371"/>
        <v>70822464.849999994</v>
      </c>
      <c r="BR288" s="7">
        <f t="shared" si="371"/>
        <v>50604319.240000002</v>
      </c>
      <c r="BS288" s="7">
        <f t="shared" si="371"/>
        <v>14485576.289999999</v>
      </c>
      <c r="BT288" s="7">
        <f t="shared" si="371"/>
        <v>5731574.1799999997</v>
      </c>
      <c r="BU288" s="7">
        <f t="shared" si="371"/>
        <v>5918076.3899999997</v>
      </c>
      <c r="BV288" s="7">
        <f t="shared" si="371"/>
        <v>14469499.27</v>
      </c>
      <c r="BW288" s="7">
        <f t="shared" si="371"/>
        <v>23147243.030000001</v>
      </c>
      <c r="BX288" s="7">
        <f t="shared" si="371"/>
        <v>1770688.69</v>
      </c>
      <c r="BY288" s="7">
        <f t="shared" si="371"/>
        <v>6216535.0099999998</v>
      </c>
      <c r="BZ288" s="7">
        <f t="shared" si="371"/>
        <v>3900180.83</v>
      </c>
      <c r="CA288" s="7">
        <f t="shared" si="371"/>
        <v>3083300.5</v>
      </c>
      <c r="CB288" s="7">
        <f t="shared" si="371"/>
        <v>823650215.51999998</v>
      </c>
      <c r="CC288" s="7">
        <f t="shared" si="371"/>
        <v>3534839.16</v>
      </c>
      <c r="CD288" s="7">
        <f t="shared" si="371"/>
        <v>2808770.28</v>
      </c>
      <c r="CE288" s="7">
        <f t="shared" si="371"/>
        <v>3101367.12</v>
      </c>
      <c r="CF288" s="7">
        <f t="shared" si="371"/>
        <v>2440439.9</v>
      </c>
      <c r="CG288" s="7">
        <f t="shared" si="371"/>
        <v>3532162.83</v>
      </c>
      <c r="CH288" s="7">
        <f t="shared" si="371"/>
        <v>2218920.86</v>
      </c>
      <c r="CI288" s="7">
        <f t="shared" si="371"/>
        <v>8420339.6600000001</v>
      </c>
      <c r="CJ288" s="7">
        <f t="shared" si="371"/>
        <v>11510477.41</v>
      </c>
      <c r="CK288" s="7">
        <f t="shared" si="371"/>
        <v>56336214.020000003</v>
      </c>
      <c r="CL288" s="7">
        <f t="shared" si="371"/>
        <v>15054035.49</v>
      </c>
      <c r="CM288" s="7">
        <f t="shared" si="371"/>
        <v>9038292.9600000009</v>
      </c>
      <c r="CN288" s="7">
        <f t="shared" si="371"/>
        <v>347264160.01999998</v>
      </c>
      <c r="CO288" s="7">
        <f t="shared" si="371"/>
        <v>156490103.43000001</v>
      </c>
      <c r="CP288" s="7">
        <f t="shared" si="371"/>
        <v>12202284.220000001</v>
      </c>
      <c r="CQ288" s="7">
        <f t="shared" si="371"/>
        <v>10111011.91</v>
      </c>
      <c r="CR288" s="7">
        <f t="shared" si="371"/>
        <v>3857184.04</v>
      </c>
      <c r="CS288" s="7">
        <f t="shared" si="371"/>
        <v>4548870.96</v>
      </c>
      <c r="CT288" s="7">
        <f t="shared" si="371"/>
        <v>2542775.4900000002</v>
      </c>
      <c r="CU288" s="7">
        <f t="shared" si="371"/>
        <v>5130729.71</v>
      </c>
      <c r="CV288" s="7">
        <f t="shared" si="371"/>
        <v>1150499.77</v>
      </c>
      <c r="CW288" s="7">
        <f t="shared" si="371"/>
        <v>3781127.6</v>
      </c>
      <c r="CX288" s="7">
        <f t="shared" si="371"/>
        <v>6010087.21</v>
      </c>
      <c r="CY288" s="7">
        <f t="shared" si="371"/>
        <v>1224282.58</v>
      </c>
      <c r="CZ288" s="7">
        <f t="shared" si="371"/>
        <v>20704492.649999999</v>
      </c>
      <c r="DA288" s="7">
        <f t="shared" si="371"/>
        <v>3626800.15</v>
      </c>
      <c r="DB288" s="7">
        <f t="shared" si="371"/>
        <v>4795171.7699999996</v>
      </c>
      <c r="DC288" s="7">
        <f t="shared" si="371"/>
        <v>3466523.54</v>
      </c>
      <c r="DD288" s="7">
        <f t="shared" si="371"/>
        <v>3438390.84</v>
      </c>
      <c r="DE288" s="7">
        <f t="shared" si="371"/>
        <v>4559091.8099999996</v>
      </c>
      <c r="DF288" s="7">
        <f t="shared" si="371"/>
        <v>228521888.31999999</v>
      </c>
      <c r="DG288" s="7">
        <f t="shared" si="371"/>
        <v>2185418.2799999998</v>
      </c>
      <c r="DH288" s="7">
        <f t="shared" si="371"/>
        <v>20576777.670000002</v>
      </c>
      <c r="DI288" s="7">
        <f t="shared" si="371"/>
        <v>27096202.52</v>
      </c>
      <c r="DJ288" s="7">
        <f t="shared" si="371"/>
        <v>8066799.9299999997</v>
      </c>
      <c r="DK288" s="7">
        <f t="shared" si="371"/>
        <v>6175920.2199999997</v>
      </c>
      <c r="DL288" s="7">
        <f t="shared" si="371"/>
        <v>65561703.609999999</v>
      </c>
      <c r="DM288" s="7">
        <f t="shared" si="371"/>
        <v>4276763.87</v>
      </c>
      <c r="DN288" s="7">
        <f t="shared" si="371"/>
        <v>15676315.380000001</v>
      </c>
      <c r="DO288" s="7">
        <f t="shared" si="371"/>
        <v>37067483.520000003</v>
      </c>
      <c r="DP288" s="7">
        <f t="shared" si="371"/>
        <v>3799344.99</v>
      </c>
      <c r="DQ288" s="7">
        <f t="shared" si="371"/>
        <v>10287249.51</v>
      </c>
      <c r="DR288" s="7">
        <f t="shared" si="371"/>
        <v>16084398.130000001</v>
      </c>
      <c r="DS288" s="7">
        <f t="shared" si="371"/>
        <v>8309880.0199999996</v>
      </c>
      <c r="DT288" s="7">
        <f t="shared" si="371"/>
        <v>3629687.95</v>
      </c>
      <c r="DU288" s="7">
        <f t="shared" si="371"/>
        <v>5188877.7300000004</v>
      </c>
      <c r="DV288" s="7">
        <f t="shared" si="371"/>
        <v>3769714.62</v>
      </c>
      <c r="DW288" s="7">
        <f t="shared" si="371"/>
        <v>4709379.84</v>
      </c>
      <c r="DX288" s="7">
        <f t="shared" si="371"/>
        <v>3708572.89</v>
      </c>
      <c r="DY288" s="7">
        <f t="shared" si="371"/>
        <v>5058894.8099999996</v>
      </c>
      <c r="DZ288" s="7">
        <f t="shared" si="371"/>
        <v>9087877.3100000005</v>
      </c>
      <c r="EA288" s="7">
        <f t="shared" si="371"/>
        <v>7038659.9500000002</v>
      </c>
      <c r="EB288" s="7">
        <f t="shared" ref="EB288:FX288" si="372">EB258</f>
        <v>7097388.3200000003</v>
      </c>
      <c r="EC288" s="7">
        <f t="shared" si="372"/>
        <v>4309822.93</v>
      </c>
      <c r="ED288" s="7">
        <f t="shared" si="372"/>
        <v>23231870.379999999</v>
      </c>
      <c r="EE288" s="7">
        <f t="shared" si="372"/>
        <v>3632427.46</v>
      </c>
      <c r="EF288" s="7">
        <f t="shared" si="372"/>
        <v>16443210.68</v>
      </c>
      <c r="EG288" s="7">
        <f t="shared" si="372"/>
        <v>4095997.88</v>
      </c>
      <c r="EH288" s="7">
        <f t="shared" si="372"/>
        <v>4036081.96</v>
      </c>
      <c r="EI288" s="7">
        <f t="shared" si="372"/>
        <v>162619198.37</v>
      </c>
      <c r="EJ288" s="7">
        <f t="shared" si="372"/>
        <v>110292121.11</v>
      </c>
      <c r="EK288" s="7">
        <f t="shared" si="372"/>
        <v>8182387.6900000004</v>
      </c>
      <c r="EL288" s="7">
        <f t="shared" si="372"/>
        <v>5808661.25</v>
      </c>
      <c r="EM288" s="7">
        <f t="shared" si="372"/>
        <v>5346320.4400000004</v>
      </c>
      <c r="EN288" s="7">
        <f t="shared" si="372"/>
        <v>11854305.35</v>
      </c>
      <c r="EO288" s="7">
        <f t="shared" si="372"/>
        <v>4708893.46</v>
      </c>
      <c r="EP288" s="7">
        <f t="shared" si="372"/>
        <v>6002107.6799999997</v>
      </c>
      <c r="EQ288" s="7">
        <f t="shared" si="372"/>
        <v>30503401.699999999</v>
      </c>
      <c r="ER288" s="7">
        <f t="shared" si="372"/>
        <v>5005822.07</v>
      </c>
      <c r="ES288" s="7">
        <f t="shared" si="372"/>
        <v>3289201.55</v>
      </c>
      <c r="ET288" s="7">
        <f t="shared" si="372"/>
        <v>4204210.01</v>
      </c>
      <c r="EU288" s="7">
        <f t="shared" si="372"/>
        <v>7771938.2199999997</v>
      </c>
      <c r="EV288" s="7">
        <f t="shared" si="372"/>
        <v>1899283.02</v>
      </c>
      <c r="EW288" s="7">
        <f t="shared" si="372"/>
        <v>13345272.220000001</v>
      </c>
      <c r="EX288" s="7">
        <f t="shared" si="372"/>
        <v>3649872.04</v>
      </c>
      <c r="EY288" s="7">
        <f t="shared" si="372"/>
        <v>7616048.0999999996</v>
      </c>
      <c r="EZ288" s="7">
        <f t="shared" si="372"/>
        <v>2756716.52</v>
      </c>
      <c r="FA288" s="7">
        <f t="shared" si="372"/>
        <v>41571746.880000003</v>
      </c>
      <c r="FB288" s="7">
        <f t="shared" si="372"/>
        <v>4764018.3099999996</v>
      </c>
      <c r="FC288" s="7">
        <f t="shared" si="372"/>
        <v>21796430.800000001</v>
      </c>
      <c r="FD288" s="7">
        <f t="shared" si="372"/>
        <v>5565817.29</v>
      </c>
      <c r="FE288" s="7">
        <f t="shared" si="372"/>
        <v>1991377.31</v>
      </c>
      <c r="FF288" s="7">
        <f t="shared" si="372"/>
        <v>3689779.86</v>
      </c>
      <c r="FG288" s="7">
        <f t="shared" si="372"/>
        <v>2751700.6</v>
      </c>
      <c r="FH288" s="7">
        <f t="shared" si="372"/>
        <v>1703126.19</v>
      </c>
      <c r="FI288" s="7">
        <f t="shared" si="372"/>
        <v>19798102.039999999</v>
      </c>
      <c r="FJ288" s="7">
        <f t="shared" si="372"/>
        <v>22237045.41</v>
      </c>
      <c r="FK288" s="7">
        <f t="shared" si="372"/>
        <v>28771630.34</v>
      </c>
      <c r="FL288" s="7">
        <f t="shared" si="372"/>
        <v>90937334.989999995</v>
      </c>
      <c r="FM288" s="7">
        <f t="shared" si="372"/>
        <v>42741685.090000004</v>
      </c>
      <c r="FN288" s="7">
        <f t="shared" si="372"/>
        <v>253862904.09999999</v>
      </c>
      <c r="FO288" s="7">
        <f t="shared" si="372"/>
        <v>13148374.49</v>
      </c>
      <c r="FP288" s="7">
        <f t="shared" si="372"/>
        <v>26277063.469999999</v>
      </c>
      <c r="FQ288" s="7">
        <f t="shared" si="372"/>
        <v>11747857.890000001</v>
      </c>
      <c r="FR288" s="7">
        <f t="shared" si="372"/>
        <v>3339962.49</v>
      </c>
      <c r="FS288" s="7">
        <f t="shared" si="372"/>
        <v>3420473.41</v>
      </c>
      <c r="FT288" s="7">
        <f t="shared" si="372"/>
        <v>1468517.44</v>
      </c>
      <c r="FU288" s="7">
        <f t="shared" si="372"/>
        <v>10567705.83</v>
      </c>
      <c r="FV288" s="7">
        <f t="shared" si="372"/>
        <v>8957393.1400000006</v>
      </c>
      <c r="FW288" s="7">
        <f t="shared" si="372"/>
        <v>3293661.88</v>
      </c>
      <c r="FX288" s="7">
        <f t="shared" si="372"/>
        <v>1678664.73</v>
      </c>
      <c r="FY288" s="7"/>
      <c r="FZ288" s="110">
        <f>SUM(C288:FX288)</f>
        <v>9740516257.5100002</v>
      </c>
      <c r="GA288" s="111">
        <v>9734563159.3799992</v>
      </c>
      <c r="GB288" s="111">
        <f>FZ288-GA288</f>
        <v>5953098.1300010681</v>
      </c>
      <c r="GC288" s="7">
        <f>GC289</f>
        <v>9698534081.0699978</v>
      </c>
      <c r="GD288" s="7">
        <f>GC288-FZ288</f>
        <v>-41982176.440002441</v>
      </c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x14ac:dyDescent="0.35">
      <c r="A289" s="6" t="s">
        <v>859</v>
      </c>
      <c r="B289" s="7" t="s">
        <v>860</v>
      </c>
      <c r="C289" s="7">
        <f t="shared" ref="C289:BN289" si="373">C272*C47-C296</f>
        <v>32843006.846999999</v>
      </c>
      <c r="D289" s="7">
        <f t="shared" si="373"/>
        <v>111193003.557</v>
      </c>
      <c r="E289" s="7">
        <f t="shared" si="373"/>
        <v>33658554.725999996</v>
      </c>
      <c r="F289" s="7">
        <f t="shared" si="373"/>
        <v>86699656.475999996</v>
      </c>
      <c r="G289" s="7">
        <f t="shared" si="373"/>
        <v>11556043.038279999</v>
      </c>
      <c r="H289" s="7">
        <f t="shared" si="373"/>
        <v>3534877.125</v>
      </c>
      <c r="I289" s="7">
        <f t="shared" si="373"/>
        <v>30096297.927000001</v>
      </c>
      <c r="J289" s="7">
        <f t="shared" si="373"/>
        <v>4471018.6950000003</v>
      </c>
      <c r="K289" s="7">
        <f t="shared" si="373"/>
        <v>1310559.966</v>
      </c>
      <c r="L289" s="7">
        <f t="shared" si="373"/>
        <v>21741787.49109</v>
      </c>
      <c r="M289" s="7">
        <f t="shared" si="373"/>
        <v>8295154.9605339998</v>
      </c>
      <c r="N289" s="7">
        <f t="shared" si="373"/>
        <v>167403090.4461</v>
      </c>
      <c r="O289" s="7">
        <f t="shared" si="373"/>
        <v>67182883.164000005</v>
      </c>
      <c r="P289" s="7">
        <f t="shared" si="373"/>
        <v>1434314.898</v>
      </c>
      <c r="Q289" s="7">
        <f t="shared" si="373"/>
        <v>150435268.49700001</v>
      </c>
      <c r="R289" s="7">
        <f t="shared" si="373"/>
        <v>1881507.0689999999</v>
      </c>
      <c r="S289" s="7">
        <f t="shared" si="373"/>
        <v>1721053.7506800001</v>
      </c>
      <c r="T289" s="7">
        <f t="shared" si="373"/>
        <v>615002.60952900001</v>
      </c>
      <c r="U289" s="7">
        <f t="shared" si="373"/>
        <v>725036.25324100011</v>
      </c>
      <c r="V289" s="7">
        <f t="shared" si="373"/>
        <v>900042.32699999993</v>
      </c>
      <c r="W289" s="7">
        <f t="shared" si="373"/>
        <v>181546.86600000001</v>
      </c>
      <c r="X289" s="7">
        <f t="shared" si="373"/>
        <v>275446.16458800004</v>
      </c>
      <c r="Y289" s="7">
        <f t="shared" si="373"/>
        <v>1758283.20114</v>
      </c>
      <c r="Z289" s="7">
        <f t="shared" si="373"/>
        <v>621249.25245000003</v>
      </c>
      <c r="AA289" s="7">
        <f t="shared" si="373"/>
        <v>144339748.41600001</v>
      </c>
      <c r="AB289" s="7">
        <f t="shared" si="373"/>
        <v>259061521.428</v>
      </c>
      <c r="AC289" s="7">
        <f t="shared" si="373"/>
        <v>8289534.29856</v>
      </c>
      <c r="AD289" s="7">
        <f t="shared" si="373"/>
        <v>8682882.1062390003</v>
      </c>
      <c r="AE289" s="7">
        <f t="shared" si="373"/>
        <v>582630.48274200002</v>
      </c>
      <c r="AF289" s="7">
        <f t="shared" si="373"/>
        <v>976499.1165779999</v>
      </c>
      <c r="AG289" s="7">
        <f t="shared" si="373"/>
        <v>18293.771099999998</v>
      </c>
      <c r="AH289" s="7">
        <f t="shared" si="373"/>
        <v>816308.05157999997</v>
      </c>
      <c r="AI289" s="7">
        <f t="shared" si="373"/>
        <v>271452.33</v>
      </c>
      <c r="AJ289" s="7">
        <f t="shared" si="373"/>
        <v>777295.80871200003</v>
      </c>
      <c r="AK289" s="7">
        <f t="shared" si="373"/>
        <v>1357863.58344</v>
      </c>
      <c r="AL289" s="7">
        <f t="shared" si="373"/>
        <v>2452395.906</v>
      </c>
      <c r="AM289" s="7">
        <f t="shared" si="373"/>
        <v>1218925.8733080002</v>
      </c>
      <c r="AN289" s="7">
        <f t="shared" si="373"/>
        <v>4163568.2736900002</v>
      </c>
      <c r="AO289" s="7">
        <f t="shared" si="373"/>
        <v>13293770.763840001</v>
      </c>
      <c r="AP289" s="7">
        <f t="shared" si="373"/>
        <v>683339374.08899999</v>
      </c>
      <c r="AQ289" s="7">
        <f t="shared" si="373"/>
        <v>1775449.4287149999</v>
      </c>
      <c r="AR289" s="7">
        <f t="shared" si="373"/>
        <v>285461279.56800002</v>
      </c>
      <c r="AS289" s="7">
        <f t="shared" si="373"/>
        <v>55838235.418139994</v>
      </c>
      <c r="AT289" s="7">
        <f t="shared" si="373"/>
        <v>10654815.869999999</v>
      </c>
      <c r="AU289" s="7">
        <f t="shared" si="373"/>
        <v>1658359.5926920001</v>
      </c>
      <c r="AV289" s="7">
        <f t="shared" si="373"/>
        <v>1198323.801</v>
      </c>
      <c r="AW289" s="7">
        <f t="shared" si="373"/>
        <v>941305.90795999987</v>
      </c>
      <c r="AX289" s="7">
        <f t="shared" si="373"/>
        <v>638166.45594000001</v>
      </c>
      <c r="AY289" s="7">
        <f t="shared" si="373"/>
        <v>1585215.09</v>
      </c>
      <c r="AZ289" s="7">
        <f t="shared" si="373"/>
        <v>15846084.932400001</v>
      </c>
      <c r="BA289" s="7">
        <f t="shared" si="373"/>
        <v>21907358.465300001</v>
      </c>
      <c r="BB289" s="7">
        <f t="shared" si="373"/>
        <v>5749310.8945599999</v>
      </c>
      <c r="BC289" s="7">
        <f t="shared" si="373"/>
        <v>85369857.986699998</v>
      </c>
      <c r="BD289" s="7">
        <f t="shared" si="373"/>
        <v>14444432.459999999</v>
      </c>
      <c r="BE289" s="7">
        <f t="shared" si="373"/>
        <v>4944093.00416</v>
      </c>
      <c r="BF289" s="7">
        <f t="shared" si="373"/>
        <v>75060737.370000005</v>
      </c>
      <c r="BG289" s="7">
        <f t="shared" si="373"/>
        <v>1678877.28</v>
      </c>
      <c r="BH289" s="7">
        <f t="shared" si="373"/>
        <v>1916163.0189</v>
      </c>
      <c r="BI289" s="7">
        <f t="shared" si="373"/>
        <v>655548.20150999993</v>
      </c>
      <c r="BJ289" s="7">
        <f t="shared" si="373"/>
        <v>25151362.109999999</v>
      </c>
      <c r="BK289" s="7">
        <f t="shared" si="373"/>
        <v>46218317.039999999</v>
      </c>
      <c r="BL289" s="7">
        <f t="shared" si="373"/>
        <v>222651.82800000001</v>
      </c>
      <c r="BM289" s="7">
        <f t="shared" si="373"/>
        <v>1057456.280826</v>
      </c>
      <c r="BN289" s="7">
        <f t="shared" si="373"/>
        <v>9111985.8660000004</v>
      </c>
      <c r="BO289" s="7">
        <f t="shared" ref="BO289:DZ289" si="374">BO272*BO47-BO296</f>
        <v>3675205.6555710002</v>
      </c>
      <c r="BP289" s="7">
        <f t="shared" si="374"/>
        <v>2370160.5372380004</v>
      </c>
      <c r="BQ289" s="7">
        <f t="shared" si="374"/>
        <v>47408306.619180001</v>
      </c>
      <c r="BR289" s="7">
        <f t="shared" si="374"/>
        <v>8327339.4149999991</v>
      </c>
      <c r="BS289" s="7">
        <f t="shared" si="374"/>
        <v>3250154.2730999999</v>
      </c>
      <c r="BT289" s="7">
        <f t="shared" si="374"/>
        <v>3088295.2109699999</v>
      </c>
      <c r="BU289" s="7">
        <f t="shared" si="374"/>
        <v>2289237.4711500001</v>
      </c>
      <c r="BV289" s="7">
        <f t="shared" si="374"/>
        <v>13716548.25453</v>
      </c>
      <c r="BW289" s="7">
        <f t="shared" si="374"/>
        <v>16837626.548455998</v>
      </c>
      <c r="BX289" s="7">
        <f t="shared" si="374"/>
        <v>1057858.7057100001</v>
      </c>
      <c r="BY289" s="7">
        <f t="shared" si="374"/>
        <v>3245116.0409999997</v>
      </c>
      <c r="BZ289" s="7">
        <f t="shared" si="374"/>
        <v>960352.65899999999</v>
      </c>
      <c r="CA289" s="7">
        <f t="shared" si="374"/>
        <v>2253256.9690469997</v>
      </c>
      <c r="CB289" s="7">
        <f t="shared" si="374"/>
        <v>367168289.74199998</v>
      </c>
      <c r="CC289" s="7">
        <f t="shared" si="374"/>
        <v>511729.76678399998</v>
      </c>
      <c r="CD289" s="7">
        <f t="shared" si="374"/>
        <v>467760.06815999997</v>
      </c>
      <c r="CE289" s="7">
        <f t="shared" si="374"/>
        <v>1161999.216</v>
      </c>
      <c r="CF289" s="7">
        <f t="shared" si="374"/>
        <v>767410.52937</v>
      </c>
      <c r="CG289" s="7">
        <f t="shared" si="374"/>
        <v>669414.05099999998</v>
      </c>
      <c r="CH289" s="7">
        <f t="shared" si="374"/>
        <v>456460.37537999998</v>
      </c>
      <c r="CI289" s="7">
        <f t="shared" si="374"/>
        <v>3083660.8470000001</v>
      </c>
      <c r="CJ289" s="7">
        <f t="shared" si="374"/>
        <v>10582270.066259999</v>
      </c>
      <c r="CK289" s="7">
        <f t="shared" si="374"/>
        <v>16899416.018139999</v>
      </c>
      <c r="CL289" s="7">
        <f t="shared" si="374"/>
        <v>2826776.1515000002</v>
      </c>
      <c r="CM289" s="7">
        <f t="shared" si="374"/>
        <v>1661340.3933600001</v>
      </c>
      <c r="CN289" s="7">
        <f t="shared" si="374"/>
        <v>132790607.064</v>
      </c>
      <c r="CO289" s="7">
        <f t="shared" si="374"/>
        <v>83163389.404360011</v>
      </c>
      <c r="CP289" s="7">
        <f t="shared" si="374"/>
        <v>11453550.924101001</v>
      </c>
      <c r="CQ289" s="7">
        <f t="shared" si="374"/>
        <v>2454945.9266220001</v>
      </c>
      <c r="CR289" s="7">
        <f t="shared" si="374"/>
        <v>386874.19495999999</v>
      </c>
      <c r="CS289" s="7">
        <f t="shared" si="374"/>
        <v>1462789.3988880001</v>
      </c>
      <c r="CT289" s="7">
        <f t="shared" si="374"/>
        <v>605336.36600000004</v>
      </c>
      <c r="CU289" s="7">
        <f t="shared" si="374"/>
        <v>452561.67360000004</v>
      </c>
      <c r="CV289" s="7">
        <f t="shared" si="374"/>
        <v>412325.4351</v>
      </c>
      <c r="CW289" s="7">
        <f t="shared" si="374"/>
        <v>1188268.913223</v>
      </c>
      <c r="CX289" s="7">
        <f t="shared" si="374"/>
        <v>2129026.005504</v>
      </c>
      <c r="CY289" s="7">
        <f t="shared" si="374"/>
        <v>170327.745</v>
      </c>
      <c r="CZ289" s="7">
        <f t="shared" si="374"/>
        <v>6255540.0360000003</v>
      </c>
      <c r="DA289" s="7">
        <f t="shared" si="374"/>
        <v>1292216.355</v>
      </c>
      <c r="DB289" s="7">
        <f t="shared" si="374"/>
        <v>1207586.1510000001</v>
      </c>
      <c r="DC289" s="7">
        <f t="shared" si="374"/>
        <v>1189093.069782</v>
      </c>
      <c r="DD289" s="7">
        <f t="shared" si="374"/>
        <v>964991.94679999992</v>
      </c>
      <c r="DE289" s="7">
        <f t="shared" si="374"/>
        <v>2049350.1775499999</v>
      </c>
      <c r="DF289" s="7">
        <f t="shared" si="374"/>
        <v>67986981.450000003</v>
      </c>
      <c r="DG289" s="7">
        <f t="shared" si="374"/>
        <v>1363304.8541970002</v>
      </c>
      <c r="DH289" s="7">
        <f t="shared" si="374"/>
        <v>9771442.5620520003</v>
      </c>
      <c r="DI289" s="7">
        <f t="shared" si="374"/>
        <v>12053015.146500001</v>
      </c>
      <c r="DJ289" s="7">
        <f t="shared" si="374"/>
        <v>1582908.90381</v>
      </c>
      <c r="DK289" s="7">
        <f t="shared" si="374"/>
        <v>1102913.26948</v>
      </c>
      <c r="DL289" s="7">
        <f t="shared" si="374"/>
        <v>21736438.131166</v>
      </c>
      <c r="DM289" s="7">
        <f t="shared" si="374"/>
        <v>596932.46880100004</v>
      </c>
      <c r="DN289" s="7">
        <f t="shared" si="374"/>
        <v>7065508.4459999995</v>
      </c>
      <c r="DO289" s="7">
        <f t="shared" si="374"/>
        <v>9648991.3499999996</v>
      </c>
      <c r="DP289" s="7">
        <f t="shared" si="374"/>
        <v>904091.49</v>
      </c>
      <c r="DQ289" s="7">
        <f t="shared" si="374"/>
        <v>9878114.6445599999</v>
      </c>
      <c r="DR289" s="7">
        <f t="shared" si="374"/>
        <v>2304063.1439999999</v>
      </c>
      <c r="DS289" s="7">
        <f t="shared" si="374"/>
        <v>1015668.72</v>
      </c>
      <c r="DT289" s="7">
        <f t="shared" si="374"/>
        <v>295536.00412600004</v>
      </c>
      <c r="DU289" s="7">
        <f t="shared" si="374"/>
        <v>744179.13</v>
      </c>
      <c r="DV289" s="7">
        <f t="shared" si="374"/>
        <v>244885.24799999999</v>
      </c>
      <c r="DW289" s="7">
        <f t="shared" si="374"/>
        <v>512855.16757499997</v>
      </c>
      <c r="DX289" s="7">
        <f t="shared" si="374"/>
        <v>2333311.8015999999</v>
      </c>
      <c r="DY289" s="7">
        <f t="shared" si="374"/>
        <v>3340365.3369600005</v>
      </c>
      <c r="DZ289" s="7">
        <f t="shared" si="374"/>
        <v>5346827.4092060002</v>
      </c>
      <c r="EA289" s="7">
        <f t="shared" ref="EA289:FX289" si="375">EA272*EA47-EA296</f>
        <v>6358933.6200000001</v>
      </c>
      <c r="EB289" s="7">
        <f t="shared" si="375"/>
        <v>2134570.3199999998</v>
      </c>
      <c r="EC289" s="7">
        <f t="shared" si="375"/>
        <v>923319.89099999995</v>
      </c>
      <c r="ED289" s="7">
        <f t="shared" si="375"/>
        <v>22540675.68</v>
      </c>
      <c r="EE289" s="7">
        <f t="shared" si="375"/>
        <v>477591.57899999997</v>
      </c>
      <c r="EF289" s="7">
        <f t="shared" si="375"/>
        <v>2305029.00771</v>
      </c>
      <c r="EG289" s="7">
        <f t="shared" si="375"/>
        <v>802053.65700000001</v>
      </c>
      <c r="EH289" s="7">
        <f t="shared" si="375"/>
        <v>380853.22499999998</v>
      </c>
      <c r="EI289" s="7">
        <f t="shared" si="375"/>
        <v>33766598.222999997</v>
      </c>
      <c r="EJ289" s="7">
        <f t="shared" si="375"/>
        <v>27821842.929000001</v>
      </c>
      <c r="EK289" s="7">
        <f t="shared" si="375"/>
        <v>2927144.88668</v>
      </c>
      <c r="EL289" s="7">
        <f t="shared" si="375"/>
        <v>1695558.7404799999</v>
      </c>
      <c r="EM289" s="7">
        <f t="shared" si="375"/>
        <v>2360095.94618</v>
      </c>
      <c r="EN289" s="7">
        <f t="shared" si="375"/>
        <v>2003860.89</v>
      </c>
      <c r="EO289" s="7">
        <f t="shared" si="375"/>
        <v>1179171.675</v>
      </c>
      <c r="EP289" s="7">
        <f t="shared" si="375"/>
        <v>3684663.0072400002</v>
      </c>
      <c r="EQ289" s="7">
        <f t="shared" si="375"/>
        <v>10825631.762770001</v>
      </c>
      <c r="ER289" s="7">
        <f t="shared" si="375"/>
        <v>2897862.4196500001</v>
      </c>
      <c r="ES289" s="7">
        <f t="shared" si="375"/>
        <v>873177.75899999996</v>
      </c>
      <c r="ET289" s="7">
        <f t="shared" si="375"/>
        <v>1181395.9350000001</v>
      </c>
      <c r="EU289" s="7">
        <f t="shared" si="375"/>
        <v>1123302.6000000001</v>
      </c>
      <c r="EV289" s="7">
        <f t="shared" si="375"/>
        <v>1101838.1713399999</v>
      </c>
      <c r="EW289" s="7">
        <f t="shared" si="375"/>
        <v>8981148.3468660004</v>
      </c>
      <c r="EX289" s="7">
        <f t="shared" si="375"/>
        <v>417592.46389000001</v>
      </c>
      <c r="EY289" s="7">
        <f t="shared" si="375"/>
        <v>858913.821</v>
      </c>
      <c r="EZ289" s="7">
        <f t="shared" si="375"/>
        <v>760904.01965799998</v>
      </c>
      <c r="FA289" s="7">
        <f t="shared" si="375"/>
        <v>36189055.088018</v>
      </c>
      <c r="FB289" s="7">
        <f t="shared" si="375"/>
        <v>4235544.0540000005</v>
      </c>
      <c r="FC289" s="7">
        <f t="shared" si="375"/>
        <v>11710278.05985</v>
      </c>
      <c r="FD289" s="7">
        <f t="shared" si="375"/>
        <v>1408377.51</v>
      </c>
      <c r="FE289" s="7">
        <f t="shared" si="375"/>
        <v>541562.974024</v>
      </c>
      <c r="FF289" s="7">
        <f t="shared" si="375"/>
        <v>636901.83900000004</v>
      </c>
      <c r="FG289" s="7">
        <f t="shared" si="375"/>
        <v>803006.29799999995</v>
      </c>
      <c r="FH289" s="7">
        <f t="shared" si="375"/>
        <v>912043.23193200002</v>
      </c>
      <c r="FI289" s="7">
        <f t="shared" si="375"/>
        <v>13530251.557242</v>
      </c>
      <c r="FJ289" s="7">
        <f t="shared" si="375"/>
        <v>18497682.124159999</v>
      </c>
      <c r="FK289" s="7">
        <f t="shared" si="375"/>
        <v>23421444.484950002</v>
      </c>
      <c r="FL289" s="7">
        <f t="shared" si="375"/>
        <v>51818632.847999997</v>
      </c>
      <c r="FM289" s="7">
        <f t="shared" si="375"/>
        <v>26979462.15958</v>
      </c>
      <c r="FN289" s="7">
        <f t="shared" si="375"/>
        <v>64515349.530000001</v>
      </c>
      <c r="FO289" s="7">
        <f t="shared" si="375"/>
        <v>12343711.167060001</v>
      </c>
      <c r="FP289" s="7">
        <f t="shared" si="375"/>
        <v>14015001.491145</v>
      </c>
      <c r="FQ289" s="7">
        <f t="shared" si="375"/>
        <v>11343438.550000001</v>
      </c>
      <c r="FR289" s="7">
        <f t="shared" si="375"/>
        <v>3068703.81</v>
      </c>
      <c r="FS289" s="7">
        <f t="shared" si="375"/>
        <v>2713910.3003599998</v>
      </c>
      <c r="FT289" s="7">
        <f t="shared" si="375"/>
        <v>1374614.3599999999</v>
      </c>
      <c r="FU289" s="7">
        <f t="shared" si="375"/>
        <v>3471852.1405000002</v>
      </c>
      <c r="FV289" s="7">
        <f t="shared" si="375"/>
        <v>2454384.0391199999</v>
      </c>
      <c r="FW289" s="7">
        <f t="shared" si="375"/>
        <v>450812.31489799998</v>
      </c>
      <c r="FX289" s="7">
        <f t="shared" si="375"/>
        <v>357125.30075000005</v>
      </c>
      <c r="FY289" s="7"/>
      <c r="FZ289" s="110">
        <f>SUM(C289:FX289)</f>
        <v>3910632114.3367071</v>
      </c>
      <c r="GA289" s="111">
        <v>3973975221.3400011</v>
      </c>
      <c r="GB289" s="7">
        <f>FZ289-GA289</f>
        <v>-63343107.003293991</v>
      </c>
      <c r="GC289" s="7">
        <v>9698534081.0699978</v>
      </c>
      <c r="GD289" s="7"/>
      <c r="GE289" s="112">
        <v>0</v>
      </c>
      <c r="GF289" s="7"/>
      <c r="GG289" s="7"/>
      <c r="GH289" s="7"/>
      <c r="GI289" s="7"/>
      <c r="GJ289" s="7"/>
      <c r="GK289" s="7"/>
      <c r="GL289" s="7"/>
      <c r="GM289" s="7"/>
    </row>
    <row r="290" spans="1:195" x14ac:dyDescent="0.35">
      <c r="A290" s="6" t="s">
        <v>861</v>
      </c>
      <c r="B290" s="7" t="s">
        <v>862</v>
      </c>
      <c r="C290" s="7">
        <f t="shared" ref="C290:BN290" si="376">C46</f>
        <v>2486103.7400000002</v>
      </c>
      <c r="D290" s="7">
        <f t="shared" si="376"/>
        <v>5722195.21</v>
      </c>
      <c r="E290" s="7">
        <f t="shared" si="376"/>
        <v>1488921.66</v>
      </c>
      <c r="F290" s="7">
        <f t="shared" si="376"/>
        <v>8370814.6399999997</v>
      </c>
      <c r="G290" s="7">
        <f t="shared" si="376"/>
        <v>589322.68999999994</v>
      </c>
      <c r="H290" s="7">
        <f t="shared" si="376"/>
        <v>174363.85</v>
      </c>
      <c r="I290" s="7">
        <f t="shared" si="376"/>
        <v>1602194.08</v>
      </c>
      <c r="J290" s="7">
        <f t="shared" si="376"/>
        <v>531892.17000000004</v>
      </c>
      <c r="K290" s="7">
        <f t="shared" si="376"/>
        <v>144747.29</v>
      </c>
      <c r="L290" s="7">
        <f t="shared" si="376"/>
        <v>1464762.74</v>
      </c>
      <c r="M290" s="7">
        <f t="shared" si="376"/>
        <v>482581.66</v>
      </c>
      <c r="N290" s="7">
        <f t="shared" si="376"/>
        <v>12636998.84</v>
      </c>
      <c r="O290" s="7">
        <f t="shared" si="376"/>
        <v>5371193.4500000002</v>
      </c>
      <c r="P290" s="7">
        <f t="shared" si="376"/>
        <v>85687.11</v>
      </c>
      <c r="Q290" s="7">
        <f t="shared" si="376"/>
        <v>9409437.8599999994</v>
      </c>
      <c r="R290" s="7">
        <f t="shared" si="376"/>
        <v>104826.22</v>
      </c>
      <c r="S290" s="7">
        <f t="shared" si="376"/>
        <v>1058699.57</v>
      </c>
      <c r="T290" s="7">
        <f t="shared" si="376"/>
        <v>7796.8</v>
      </c>
      <c r="U290" s="7">
        <f t="shared" si="376"/>
        <v>70030.66</v>
      </c>
      <c r="V290" s="7">
        <f t="shared" si="376"/>
        <v>86202.79</v>
      </c>
      <c r="W290" s="7">
        <f t="shared" si="376"/>
        <v>18403.849999999999</v>
      </c>
      <c r="X290" s="7">
        <f t="shared" si="376"/>
        <v>25569.200000000001</v>
      </c>
      <c r="Y290" s="7">
        <f t="shared" si="376"/>
        <v>137008.97</v>
      </c>
      <c r="Z290" s="7">
        <f t="shared" si="376"/>
        <v>62529.99</v>
      </c>
      <c r="AA290" s="7">
        <f t="shared" si="376"/>
        <v>6826844.5599999996</v>
      </c>
      <c r="AB290" s="7">
        <f t="shared" si="376"/>
        <v>12703217.529999999</v>
      </c>
      <c r="AC290" s="7">
        <f t="shared" si="376"/>
        <v>733088.39</v>
      </c>
      <c r="AD290" s="7">
        <f t="shared" si="376"/>
        <v>765338.98</v>
      </c>
      <c r="AE290" s="7">
        <f t="shared" si="376"/>
        <v>59370.2</v>
      </c>
      <c r="AF290" s="7">
        <f t="shared" si="376"/>
        <v>96620.85</v>
      </c>
      <c r="AG290" s="7">
        <f t="shared" si="376"/>
        <v>332294.17</v>
      </c>
      <c r="AH290" s="7">
        <f t="shared" si="376"/>
        <v>151292.04</v>
      </c>
      <c r="AI290" s="7">
        <f t="shared" si="376"/>
        <v>56051.74</v>
      </c>
      <c r="AJ290" s="7">
        <f t="shared" si="376"/>
        <v>139696.16</v>
      </c>
      <c r="AK290" s="7">
        <f t="shared" si="376"/>
        <v>50153.09</v>
      </c>
      <c r="AL290" s="7">
        <f t="shared" si="376"/>
        <v>136478.41</v>
      </c>
      <c r="AM290" s="7">
        <f t="shared" si="376"/>
        <v>108754.41</v>
      </c>
      <c r="AN290" s="7">
        <f t="shared" si="376"/>
        <v>518653.93</v>
      </c>
      <c r="AO290" s="7">
        <f t="shared" si="376"/>
        <v>1736922.12</v>
      </c>
      <c r="AP290" s="7">
        <f t="shared" si="376"/>
        <v>36419101.409999996</v>
      </c>
      <c r="AQ290" s="7">
        <f t="shared" si="376"/>
        <v>114154.15</v>
      </c>
      <c r="AR290" s="7">
        <f t="shared" si="376"/>
        <v>20329146.010000002</v>
      </c>
      <c r="AS290" s="7">
        <f t="shared" si="376"/>
        <v>3012130.71</v>
      </c>
      <c r="AT290" s="7">
        <f t="shared" si="376"/>
        <v>1100110.6200000001</v>
      </c>
      <c r="AU290" s="7">
        <f t="shared" si="376"/>
        <v>193574.48</v>
      </c>
      <c r="AV290" s="7">
        <f t="shared" si="376"/>
        <v>165380.70000000001</v>
      </c>
      <c r="AW290" s="7">
        <f t="shared" si="376"/>
        <v>112909.41</v>
      </c>
      <c r="AX290" s="7">
        <f t="shared" si="376"/>
        <v>81831.03</v>
      </c>
      <c r="AY290" s="7">
        <f t="shared" si="376"/>
        <v>133275.51</v>
      </c>
      <c r="AZ290" s="7">
        <f t="shared" si="376"/>
        <v>1536087.09</v>
      </c>
      <c r="BA290" s="7">
        <f t="shared" si="376"/>
        <v>2320786.4700000002</v>
      </c>
      <c r="BB290" s="7">
        <f t="shared" si="376"/>
        <v>492666.09</v>
      </c>
      <c r="BC290" s="7">
        <f t="shared" si="376"/>
        <v>8357424.1100000003</v>
      </c>
      <c r="BD290" s="7">
        <f t="shared" si="376"/>
        <v>1340447.97</v>
      </c>
      <c r="BE290" s="7">
        <f t="shared" si="376"/>
        <v>451730.17</v>
      </c>
      <c r="BF290" s="7">
        <f t="shared" si="376"/>
        <v>7293314.9400000004</v>
      </c>
      <c r="BG290" s="7">
        <f t="shared" si="376"/>
        <v>124916.55</v>
      </c>
      <c r="BH290" s="7">
        <f t="shared" si="376"/>
        <v>155876.62</v>
      </c>
      <c r="BI290" s="7">
        <f t="shared" si="376"/>
        <v>70285.149999999994</v>
      </c>
      <c r="BJ290" s="7">
        <f t="shared" si="376"/>
        <v>1823156.06</v>
      </c>
      <c r="BK290" s="7">
        <f t="shared" si="376"/>
        <v>3573443.67</v>
      </c>
      <c r="BL290" s="7">
        <f t="shared" si="376"/>
        <v>17265.79</v>
      </c>
      <c r="BM290" s="7">
        <f t="shared" si="376"/>
        <v>95252.46</v>
      </c>
      <c r="BN290" s="7">
        <f t="shared" si="376"/>
        <v>1135081.67</v>
      </c>
      <c r="BO290" s="7">
        <f t="shared" ref="BO290:DZ290" si="377">BO46</f>
        <v>373634.27</v>
      </c>
      <c r="BP290" s="7">
        <f t="shared" si="377"/>
        <v>231957.22</v>
      </c>
      <c r="BQ290" s="7">
        <f t="shared" si="377"/>
        <v>2156348.7599999998</v>
      </c>
      <c r="BR290" s="7">
        <f t="shared" si="377"/>
        <v>582213.41</v>
      </c>
      <c r="BS290" s="7">
        <f t="shared" si="377"/>
        <v>309913.81</v>
      </c>
      <c r="BT290" s="7">
        <f t="shared" si="377"/>
        <v>193844.18</v>
      </c>
      <c r="BU290" s="7">
        <f t="shared" si="377"/>
        <v>94930.54</v>
      </c>
      <c r="BV290" s="7">
        <f t="shared" si="377"/>
        <v>752815.7</v>
      </c>
      <c r="BW290" s="7">
        <f t="shared" si="377"/>
        <v>856290.13</v>
      </c>
      <c r="BX290" s="7">
        <f t="shared" si="377"/>
        <v>91405.49</v>
      </c>
      <c r="BY290" s="7">
        <f t="shared" si="377"/>
        <v>318902.01</v>
      </c>
      <c r="BZ290" s="7">
        <f t="shared" si="377"/>
        <v>88497.22</v>
      </c>
      <c r="CA290" s="7">
        <f t="shared" si="377"/>
        <v>358753.67</v>
      </c>
      <c r="CB290" s="7">
        <f t="shared" si="377"/>
        <v>24362000.199999999</v>
      </c>
      <c r="CC290" s="7">
        <f t="shared" si="377"/>
        <v>6523.44</v>
      </c>
      <c r="CD290" s="7">
        <f t="shared" si="377"/>
        <v>89625.5</v>
      </c>
      <c r="CE290" s="7">
        <f t="shared" si="377"/>
        <v>708960.3</v>
      </c>
      <c r="CF290" s="7">
        <f t="shared" si="377"/>
        <v>0</v>
      </c>
      <c r="CG290" s="7">
        <f t="shared" si="377"/>
        <v>60761.01</v>
      </c>
      <c r="CH290" s="7">
        <f t="shared" si="377"/>
        <v>30109.95</v>
      </c>
      <c r="CI290" s="7">
        <f t="shared" si="377"/>
        <v>251140.34</v>
      </c>
      <c r="CJ290" s="7">
        <f t="shared" si="377"/>
        <v>413656.77</v>
      </c>
      <c r="CK290" s="7">
        <f t="shared" si="377"/>
        <v>1699098.36</v>
      </c>
      <c r="CL290" s="7">
        <f t="shared" si="377"/>
        <v>220207.4</v>
      </c>
      <c r="CM290" s="7">
        <f t="shared" si="377"/>
        <v>186303</v>
      </c>
      <c r="CN290" s="7">
        <f t="shared" si="377"/>
        <v>8558859.9399999995</v>
      </c>
      <c r="CO290" s="7">
        <f t="shared" si="377"/>
        <v>5388104.3200000003</v>
      </c>
      <c r="CP290" s="7">
        <f t="shared" si="377"/>
        <v>748537.61</v>
      </c>
      <c r="CQ290" s="7">
        <f t="shared" si="377"/>
        <v>64588.03</v>
      </c>
      <c r="CR290" s="7">
        <f t="shared" si="377"/>
        <v>75865.52</v>
      </c>
      <c r="CS290" s="7">
        <f t="shared" si="377"/>
        <v>233975.56</v>
      </c>
      <c r="CT290" s="7">
        <f t="shared" si="377"/>
        <v>88616.37</v>
      </c>
      <c r="CU290" s="7">
        <f t="shared" si="377"/>
        <v>52286.5</v>
      </c>
      <c r="CV290" s="7">
        <f t="shared" si="377"/>
        <v>45111.41</v>
      </c>
      <c r="CW290" s="7">
        <f t="shared" si="377"/>
        <v>171301.41</v>
      </c>
      <c r="CX290" s="7">
        <f t="shared" si="377"/>
        <v>229723.19</v>
      </c>
      <c r="CY290" s="7">
        <f t="shared" si="377"/>
        <v>20357.29</v>
      </c>
      <c r="CZ290" s="7">
        <f t="shared" si="377"/>
        <v>593740.59</v>
      </c>
      <c r="DA290" s="7">
        <f t="shared" si="377"/>
        <v>156502.28</v>
      </c>
      <c r="DB290" s="7">
        <f t="shared" si="377"/>
        <v>120477.05</v>
      </c>
      <c r="DC290" s="7">
        <f t="shared" si="377"/>
        <v>152541.37</v>
      </c>
      <c r="DD290" s="7">
        <f t="shared" si="377"/>
        <v>79806.179999999993</v>
      </c>
      <c r="DE290" s="7">
        <f t="shared" si="377"/>
        <v>223666.64</v>
      </c>
      <c r="DF290" s="7">
        <f t="shared" si="377"/>
        <v>7700362.0300000003</v>
      </c>
      <c r="DG290" s="7">
        <f t="shared" si="377"/>
        <v>131015.43</v>
      </c>
      <c r="DH290" s="7">
        <f t="shared" si="377"/>
        <v>944994.79</v>
      </c>
      <c r="DI290" s="7">
        <f t="shared" si="377"/>
        <v>1275976.19</v>
      </c>
      <c r="DJ290" s="7">
        <f t="shared" si="377"/>
        <v>158596.21</v>
      </c>
      <c r="DK290" s="7">
        <f t="shared" si="377"/>
        <v>87605.49</v>
      </c>
      <c r="DL290" s="7">
        <f t="shared" si="377"/>
        <v>2625339.33</v>
      </c>
      <c r="DM290" s="7">
        <f t="shared" si="377"/>
        <v>79627.61</v>
      </c>
      <c r="DN290" s="7">
        <f t="shared" si="377"/>
        <v>599029.62</v>
      </c>
      <c r="DO290" s="7">
        <f t="shared" si="377"/>
        <v>765444.43</v>
      </c>
      <c r="DP290" s="7">
        <f t="shared" si="377"/>
        <v>60640.1</v>
      </c>
      <c r="DQ290" s="7">
        <f t="shared" si="377"/>
        <v>408933.93</v>
      </c>
      <c r="DR290" s="7">
        <f t="shared" si="377"/>
        <v>361120.57</v>
      </c>
      <c r="DS290" s="7">
        <f t="shared" si="377"/>
        <v>214726.39999999999</v>
      </c>
      <c r="DT290" s="7">
        <f t="shared" si="377"/>
        <v>55058.11</v>
      </c>
      <c r="DU290" s="7">
        <f t="shared" si="377"/>
        <v>124347.19</v>
      </c>
      <c r="DV290" s="7">
        <f t="shared" si="377"/>
        <v>49615.06</v>
      </c>
      <c r="DW290" s="7">
        <f t="shared" si="377"/>
        <v>111040.06</v>
      </c>
      <c r="DX290" s="7">
        <f t="shared" si="377"/>
        <v>134648.91</v>
      </c>
      <c r="DY290" s="7">
        <f t="shared" si="377"/>
        <v>239560.98</v>
      </c>
      <c r="DZ290" s="7">
        <f t="shared" si="377"/>
        <v>412967.03</v>
      </c>
      <c r="EA290" s="7">
        <f t="shared" ref="EA290:FX290" si="378">EA46</f>
        <v>679726.33</v>
      </c>
      <c r="EB290" s="7">
        <f t="shared" si="378"/>
        <v>248733.05</v>
      </c>
      <c r="EC290" s="7">
        <f t="shared" si="378"/>
        <v>110128.77</v>
      </c>
      <c r="ED290" s="7">
        <f t="shared" si="378"/>
        <v>691194.7</v>
      </c>
      <c r="EE290" s="7">
        <f t="shared" si="378"/>
        <v>65386.43</v>
      </c>
      <c r="EF290" s="7">
        <f t="shared" si="378"/>
        <v>326679.2</v>
      </c>
      <c r="EG290" s="7">
        <f t="shared" si="378"/>
        <v>107300.48</v>
      </c>
      <c r="EH290" s="7">
        <f t="shared" si="378"/>
        <v>51089.69</v>
      </c>
      <c r="EI290" s="7">
        <f t="shared" si="378"/>
        <v>3110099.38</v>
      </c>
      <c r="EJ290" s="7">
        <f t="shared" si="378"/>
        <v>2226590.86</v>
      </c>
      <c r="EK290" s="7">
        <f t="shared" si="378"/>
        <v>129585.27</v>
      </c>
      <c r="EL290" s="7">
        <f t="shared" si="378"/>
        <v>73576.070000000007</v>
      </c>
      <c r="EM290" s="7">
        <f t="shared" si="378"/>
        <v>279061.11</v>
      </c>
      <c r="EN290" s="7">
        <f t="shared" si="378"/>
        <v>268552.46000000002</v>
      </c>
      <c r="EO290" s="7">
        <f t="shared" si="378"/>
        <v>112545.45</v>
      </c>
      <c r="EP290" s="7">
        <f t="shared" si="378"/>
        <v>210359.41</v>
      </c>
      <c r="EQ290" s="7">
        <f t="shared" si="378"/>
        <v>916333.94</v>
      </c>
      <c r="ER290" s="7">
        <f t="shared" si="378"/>
        <v>204633.9</v>
      </c>
      <c r="ES290" s="7">
        <f t="shared" si="378"/>
        <v>118618.34</v>
      </c>
      <c r="ET290" s="7">
        <f t="shared" si="378"/>
        <v>126251.14</v>
      </c>
      <c r="EU290" s="7">
        <f t="shared" si="378"/>
        <v>171621.17</v>
      </c>
      <c r="EV290" s="7">
        <f t="shared" si="378"/>
        <v>73633.789999999994</v>
      </c>
      <c r="EW290" s="7">
        <f t="shared" si="378"/>
        <v>310410.44</v>
      </c>
      <c r="EX290" s="7">
        <f t="shared" si="378"/>
        <v>20466.98</v>
      </c>
      <c r="EY290" s="7">
        <f t="shared" si="378"/>
        <v>106067.07</v>
      </c>
      <c r="EZ290" s="7">
        <f t="shared" si="378"/>
        <v>86954.8</v>
      </c>
      <c r="FA290" s="7">
        <f t="shared" si="378"/>
        <v>1701019.37</v>
      </c>
      <c r="FB290" s="7">
        <f t="shared" si="378"/>
        <v>375179.95</v>
      </c>
      <c r="FC290" s="7">
        <f t="shared" si="378"/>
        <v>873424.45</v>
      </c>
      <c r="FD290" s="7">
        <f t="shared" si="378"/>
        <v>157050.48000000001</v>
      </c>
      <c r="FE290" s="7">
        <f t="shared" si="378"/>
        <v>67031.44</v>
      </c>
      <c r="FF290" s="7">
        <f t="shared" si="378"/>
        <v>71709.539999999994</v>
      </c>
      <c r="FG290" s="7">
        <f t="shared" si="378"/>
        <v>84557.4</v>
      </c>
      <c r="FH290" s="7">
        <f t="shared" si="378"/>
        <v>110593.39</v>
      </c>
      <c r="FI290" s="7">
        <f t="shared" si="378"/>
        <v>692424.05</v>
      </c>
      <c r="FJ290" s="7">
        <f t="shared" si="378"/>
        <v>944064.34</v>
      </c>
      <c r="FK290" s="7">
        <f t="shared" si="378"/>
        <v>900159.72</v>
      </c>
      <c r="FL290" s="7">
        <f t="shared" si="378"/>
        <v>2192499.67</v>
      </c>
      <c r="FM290" s="7">
        <f t="shared" si="378"/>
        <v>901144.54</v>
      </c>
      <c r="FN290" s="7">
        <f t="shared" si="378"/>
        <v>3229587.13</v>
      </c>
      <c r="FO290" s="7">
        <f t="shared" si="378"/>
        <v>804160.28</v>
      </c>
      <c r="FP290" s="7">
        <f t="shared" si="378"/>
        <v>700658.33</v>
      </c>
      <c r="FQ290" s="7">
        <f t="shared" si="378"/>
        <v>404419.34</v>
      </c>
      <c r="FR290" s="7">
        <f t="shared" si="378"/>
        <v>271258.68</v>
      </c>
      <c r="FS290" s="7">
        <f t="shared" si="378"/>
        <v>94816.960000000006</v>
      </c>
      <c r="FT290" s="7">
        <f t="shared" si="378"/>
        <v>93903.08</v>
      </c>
      <c r="FU290" s="7">
        <f t="shared" si="378"/>
        <v>329989.55</v>
      </c>
      <c r="FV290" s="7">
        <f t="shared" si="378"/>
        <v>205512.47</v>
      </c>
      <c r="FW290" s="7">
        <f t="shared" si="378"/>
        <v>48224.19</v>
      </c>
      <c r="FX290" s="7">
        <f t="shared" si="378"/>
        <v>37973.199999999997</v>
      </c>
      <c r="FY290" s="7"/>
      <c r="FZ290" s="110">
        <f>SUM(C290:FX290)</f>
        <v>261095975.65000004</v>
      </c>
      <c r="GA290" s="92">
        <v>241726665.77999988</v>
      </c>
      <c r="GB290" s="7">
        <f>FZ290-GA290</f>
        <v>19369309.870000154</v>
      </c>
      <c r="GC290" s="7"/>
      <c r="GD290" s="7"/>
      <c r="GE290" s="113"/>
      <c r="GF290" s="15"/>
      <c r="GG290" s="7"/>
      <c r="GH290" s="15"/>
      <c r="GI290" s="7"/>
      <c r="GJ290" s="7"/>
      <c r="GK290" s="7"/>
      <c r="GL290" s="7"/>
      <c r="GM290" s="7"/>
    </row>
    <row r="291" spans="1:195" x14ac:dyDescent="0.35">
      <c r="A291" s="6" t="s">
        <v>863</v>
      </c>
      <c r="B291" s="7" t="s">
        <v>864</v>
      </c>
      <c r="C291" s="7">
        <f>IF(C288-C289-C290&lt;0,0,C288-C289-C290)</f>
        <v>42239709.302999996</v>
      </c>
      <c r="D291" s="7">
        <f t="shared" ref="D291:BO291" si="379">IF(D288-D289-D290&lt;0,0,D288-D289-D290)</f>
        <v>322354576.92300004</v>
      </c>
      <c r="E291" s="7">
        <f t="shared" si="379"/>
        <v>34027796.144000009</v>
      </c>
      <c r="F291" s="7">
        <f t="shared" si="379"/>
        <v>169235987.08399999</v>
      </c>
      <c r="G291" s="7">
        <f t="shared" si="379"/>
        <v>7877084.8017200027</v>
      </c>
      <c r="H291" s="7">
        <f t="shared" si="379"/>
        <v>9483380.1550000012</v>
      </c>
      <c r="I291" s="7">
        <f t="shared" si="379"/>
        <v>66954632.622999996</v>
      </c>
      <c r="J291" s="7">
        <f t="shared" si="379"/>
        <v>19375336.454999998</v>
      </c>
      <c r="K291" s="7">
        <f t="shared" si="379"/>
        <v>2764504.324</v>
      </c>
      <c r="L291" s="7">
        <f t="shared" si="379"/>
        <v>2984171.1189100016</v>
      </c>
      <c r="M291" s="7">
        <f t="shared" si="379"/>
        <v>4542696.9094659993</v>
      </c>
      <c r="N291" s="7">
        <f t="shared" si="379"/>
        <v>404654276.7439</v>
      </c>
      <c r="O291" s="7">
        <f t="shared" si="379"/>
        <v>71886890.566</v>
      </c>
      <c r="P291" s="7">
        <f t="shared" si="379"/>
        <v>3604043.9320000005</v>
      </c>
      <c r="Q291" s="7">
        <f t="shared" si="379"/>
        <v>321367348.09299994</v>
      </c>
      <c r="R291" s="7">
        <f t="shared" si="379"/>
        <v>68836155.361000001</v>
      </c>
      <c r="S291" s="7">
        <f t="shared" si="379"/>
        <v>16069811.99932</v>
      </c>
      <c r="T291" s="7">
        <f t="shared" si="379"/>
        <v>2529674.1604709998</v>
      </c>
      <c r="U291" s="7">
        <f t="shared" si="379"/>
        <v>619882.30675899982</v>
      </c>
      <c r="V291" s="7">
        <f t="shared" si="379"/>
        <v>3227199.2229999998</v>
      </c>
      <c r="W291" s="7">
        <f t="shared" si="379"/>
        <v>2490035.8539999998</v>
      </c>
      <c r="X291" s="7">
        <f t="shared" si="379"/>
        <v>933875.40541200002</v>
      </c>
      <c r="Y291" s="7">
        <f t="shared" si="379"/>
        <v>9117880.7988600004</v>
      </c>
      <c r="Z291" s="7">
        <f t="shared" si="379"/>
        <v>3108100.9575499999</v>
      </c>
      <c r="AA291" s="7">
        <f t="shared" si="379"/>
        <v>193853738.50400001</v>
      </c>
      <c r="AB291" s="7">
        <f t="shared" si="379"/>
        <v>36422300.14200002</v>
      </c>
      <c r="AC291" s="7">
        <f t="shared" si="379"/>
        <v>2129548.2914400003</v>
      </c>
      <c r="AD291" s="7">
        <f t="shared" si="379"/>
        <v>6683565.0337609984</v>
      </c>
      <c r="AE291" s="7">
        <f t="shared" si="379"/>
        <v>1551243.9972580003</v>
      </c>
      <c r="AF291" s="7">
        <f t="shared" si="379"/>
        <v>2293420.5534219998</v>
      </c>
      <c r="AG291" s="7">
        <f t="shared" si="379"/>
        <v>7531340.2489000009</v>
      </c>
      <c r="AH291" s="7">
        <f t="shared" si="379"/>
        <v>10534779.01842</v>
      </c>
      <c r="AI291" s="7">
        <f t="shared" si="379"/>
        <v>4855738.5999999996</v>
      </c>
      <c r="AJ291" s="7">
        <f t="shared" si="379"/>
        <v>2645688.0812879996</v>
      </c>
      <c r="AK291" s="7">
        <f t="shared" si="379"/>
        <v>2044095.6965600001</v>
      </c>
      <c r="AL291" s="7">
        <f t="shared" si="379"/>
        <v>1977691.0540000002</v>
      </c>
      <c r="AM291" s="7">
        <f t="shared" si="379"/>
        <v>3949847.2766919993</v>
      </c>
      <c r="AN291" s="7">
        <f t="shared" si="379"/>
        <v>14717.48631000024</v>
      </c>
      <c r="AO291" s="7">
        <f t="shared" si="379"/>
        <v>35131429.736160003</v>
      </c>
      <c r="AP291" s="7">
        <f t="shared" si="379"/>
        <v>280241523.50100005</v>
      </c>
      <c r="AQ291" s="7">
        <f t="shared" si="379"/>
        <v>2426534.9012850006</v>
      </c>
      <c r="AR291" s="7">
        <f t="shared" si="379"/>
        <v>381942025.60199994</v>
      </c>
      <c r="AS291" s="7">
        <f t="shared" si="379"/>
        <v>19692762.961860009</v>
      </c>
      <c r="AT291" s="7">
        <f t="shared" si="379"/>
        <v>14803455.510000002</v>
      </c>
      <c r="AU291" s="7">
        <f t="shared" si="379"/>
        <v>2674003.7073080004</v>
      </c>
      <c r="AV291" s="7">
        <f t="shared" si="379"/>
        <v>3657272.159</v>
      </c>
      <c r="AW291" s="7">
        <f t="shared" si="379"/>
        <v>3325755.6820399999</v>
      </c>
      <c r="AX291" s="7">
        <f t="shared" si="379"/>
        <v>1133472.26406</v>
      </c>
      <c r="AY291" s="7">
        <f t="shared" si="379"/>
        <v>4212300.0500000007</v>
      </c>
      <c r="AZ291" s="7">
        <f t="shared" si="379"/>
        <v>123448918.0376</v>
      </c>
      <c r="BA291" s="7">
        <f t="shared" si="379"/>
        <v>74070536.61469999</v>
      </c>
      <c r="BB291" s="7">
        <f t="shared" si="379"/>
        <v>75997880.965440005</v>
      </c>
      <c r="BC291" s="7">
        <f t="shared" si="379"/>
        <v>185943490.42329997</v>
      </c>
      <c r="BD291" s="7">
        <f t="shared" si="379"/>
        <v>23108653.770000003</v>
      </c>
      <c r="BE291" s="7">
        <f t="shared" si="379"/>
        <v>8843819.3158400003</v>
      </c>
      <c r="BF291" s="7">
        <f t="shared" si="379"/>
        <v>192688318.13999999</v>
      </c>
      <c r="BG291" s="7">
        <f t="shared" si="379"/>
        <v>9678290.0899999999</v>
      </c>
      <c r="BH291" s="7">
        <f t="shared" si="379"/>
        <v>5516696.7111</v>
      </c>
      <c r="BI291" s="7">
        <f t="shared" si="379"/>
        <v>3822243.4484899999</v>
      </c>
      <c r="BJ291" s="7">
        <f t="shared" si="379"/>
        <v>40740114.230000004</v>
      </c>
      <c r="BK291" s="7">
        <f t="shared" si="379"/>
        <v>309164564.59999996</v>
      </c>
      <c r="BL291" s="7">
        <f t="shared" si="379"/>
        <v>1937878.3720000002</v>
      </c>
      <c r="BM291" s="7">
        <f t="shared" si="379"/>
        <v>4237774.7291740002</v>
      </c>
      <c r="BN291" s="7">
        <f t="shared" si="379"/>
        <v>25034813.144000001</v>
      </c>
      <c r="BO291" s="7">
        <f t="shared" si="379"/>
        <v>10266218.974429</v>
      </c>
      <c r="BP291" s="7">
        <f t="shared" ref="BP291:EA291" si="380">IF(BP288-BP289-BP290&lt;0,0,BP288-BP289-BP290)</f>
        <v>731372.37276199949</v>
      </c>
      <c r="BQ291" s="7">
        <f t="shared" si="380"/>
        <v>21257809.470819995</v>
      </c>
      <c r="BR291" s="7">
        <f t="shared" si="380"/>
        <v>41694766.415000007</v>
      </c>
      <c r="BS291" s="7">
        <f t="shared" si="380"/>
        <v>10925508.206899999</v>
      </c>
      <c r="BT291" s="7">
        <f t="shared" si="380"/>
        <v>2449434.7890299996</v>
      </c>
      <c r="BU291" s="7">
        <f t="shared" si="380"/>
        <v>3533908.3788499995</v>
      </c>
      <c r="BV291" s="7">
        <f t="shared" si="380"/>
        <v>135.31547000003047</v>
      </c>
      <c r="BW291" s="7">
        <f t="shared" si="380"/>
        <v>5453326.351544003</v>
      </c>
      <c r="BX291" s="7">
        <f t="shared" si="380"/>
        <v>621424.49428999983</v>
      </c>
      <c r="BY291" s="7">
        <f t="shared" si="380"/>
        <v>2652516.9589999998</v>
      </c>
      <c r="BZ291" s="7">
        <f t="shared" si="380"/>
        <v>2851330.9509999999</v>
      </c>
      <c r="CA291" s="7">
        <f t="shared" si="380"/>
        <v>471289.86095300032</v>
      </c>
      <c r="CB291" s="7">
        <f t="shared" si="380"/>
        <v>432119925.57800001</v>
      </c>
      <c r="CC291" s="7">
        <f t="shared" si="380"/>
        <v>3016585.953216</v>
      </c>
      <c r="CD291" s="7">
        <f t="shared" si="380"/>
        <v>2251384.71184</v>
      </c>
      <c r="CE291" s="7">
        <f t="shared" si="380"/>
        <v>1230407.6040000001</v>
      </c>
      <c r="CF291" s="7">
        <f t="shared" si="380"/>
        <v>1673029.3706299998</v>
      </c>
      <c r="CG291" s="7">
        <f t="shared" si="380"/>
        <v>2801987.7690000003</v>
      </c>
      <c r="CH291" s="7">
        <f t="shared" si="380"/>
        <v>1732350.5346199998</v>
      </c>
      <c r="CI291" s="7">
        <f t="shared" si="380"/>
        <v>5085538.4730000002</v>
      </c>
      <c r="CJ291" s="7">
        <f t="shared" si="380"/>
        <v>514550.5737400013</v>
      </c>
      <c r="CK291" s="7">
        <f t="shared" si="380"/>
        <v>37737699.641860008</v>
      </c>
      <c r="CL291" s="7">
        <f t="shared" si="380"/>
        <v>12007051.9385</v>
      </c>
      <c r="CM291" s="7">
        <f t="shared" si="380"/>
        <v>7190649.5666400008</v>
      </c>
      <c r="CN291" s="7">
        <f t="shared" si="380"/>
        <v>205914693.01599997</v>
      </c>
      <c r="CO291" s="7">
        <f t="shared" si="380"/>
        <v>67938609.705639988</v>
      </c>
      <c r="CP291" s="7">
        <f t="shared" si="380"/>
        <v>195.6858990000328</v>
      </c>
      <c r="CQ291" s="7">
        <f t="shared" si="380"/>
        <v>7591477.9533780003</v>
      </c>
      <c r="CR291" s="7">
        <f t="shared" si="380"/>
        <v>3394444.32504</v>
      </c>
      <c r="CS291" s="7">
        <f t="shared" si="380"/>
        <v>2852106.0011119996</v>
      </c>
      <c r="CT291" s="7">
        <f t="shared" si="380"/>
        <v>1848822.7540000002</v>
      </c>
      <c r="CU291" s="7">
        <f t="shared" si="380"/>
        <v>4625881.5363999996</v>
      </c>
      <c r="CV291" s="7">
        <f t="shared" si="380"/>
        <v>693062.92489999998</v>
      </c>
      <c r="CW291" s="7">
        <f t="shared" si="380"/>
        <v>2421557.2767770002</v>
      </c>
      <c r="CX291" s="7">
        <f t="shared" si="380"/>
        <v>3651338.014496</v>
      </c>
      <c r="CY291" s="7">
        <f t="shared" si="380"/>
        <v>1033597.5449999999</v>
      </c>
      <c r="CZ291" s="7">
        <f t="shared" si="380"/>
        <v>13855212.023999998</v>
      </c>
      <c r="DA291" s="7">
        <f t="shared" si="380"/>
        <v>2178081.5150000001</v>
      </c>
      <c r="DB291" s="7">
        <f t="shared" si="380"/>
        <v>3467108.5689999997</v>
      </c>
      <c r="DC291" s="7">
        <f t="shared" si="380"/>
        <v>2124889.1002179999</v>
      </c>
      <c r="DD291" s="7">
        <f t="shared" si="380"/>
        <v>2393592.7131999996</v>
      </c>
      <c r="DE291" s="7">
        <f t="shared" si="380"/>
        <v>2286074.9924499993</v>
      </c>
      <c r="DF291" s="7">
        <f t="shared" si="380"/>
        <v>152834544.84</v>
      </c>
      <c r="DG291" s="7">
        <f t="shared" si="380"/>
        <v>691097.99580299971</v>
      </c>
      <c r="DH291" s="7">
        <f t="shared" si="380"/>
        <v>9860340.3179480024</v>
      </c>
      <c r="DI291" s="7">
        <f t="shared" si="380"/>
        <v>13767211.183499999</v>
      </c>
      <c r="DJ291" s="7">
        <f t="shared" si="380"/>
        <v>6325294.8161899997</v>
      </c>
      <c r="DK291" s="7">
        <f t="shared" si="380"/>
        <v>4985401.4605199993</v>
      </c>
      <c r="DL291" s="7">
        <f t="shared" si="380"/>
        <v>41199926.148834005</v>
      </c>
      <c r="DM291" s="7">
        <f t="shared" si="380"/>
        <v>3600203.7911990001</v>
      </c>
      <c r="DN291" s="7">
        <f t="shared" si="380"/>
        <v>8011777.3140000002</v>
      </c>
      <c r="DO291" s="7">
        <f t="shared" si="380"/>
        <v>26653047.740000002</v>
      </c>
      <c r="DP291" s="7">
        <f t="shared" si="380"/>
        <v>2834613.4</v>
      </c>
      <c r="DQ291" s="7">
        <f t="shared" si="380"/>
        <v>200.93543999985559</v>
      </c>
      <c r="DR291" s="7">
        <f t="shared" si="380"/>
        <v>13419214.416000001</v>
      </c>
      <c r="DS291" s="7">
        <f t="shared" si="380"/>
        <v>7079484.8999999994</v>
      </c>
      <c r="DT291" s="7">
        <f t="shared" si="380"/>
        <v>3279093.8358740001</v>
      </c>
      <c r="DU291" s="7">
        <f t="shared" si="380"/>
        <v>4320351.41</v>
      </c>
      <c r="DV291" s="7">
        <f t="shared" si="380"/>
        <v>3475214.3119999999</v>
      </c>
      <c r="DW291" s="7">
        <f t="shared" si="380"/>
        <v>4085484.6124249999</v>
      </c>
      <c r="DX291" s="7">
        <f t="shared" si="380"/>
        <v>1240612.1784000003</v>
      </c>
      <c r="DY291" s="7">
        <f t="shared" si="380"/>
        <v>1478968.4930399992</v>
      </c>
      <c r="DZ291" s="7">
        <f t="shared" si="380"/>
        <v>3328082.8707940001</v>
      </c>
      <c r="EA291" s="7">
        <f t="shared" si="380"/>
        <v>1.1641532182693481E-10</v>
      </c>
      <c r="EB291" s="7">
        <f t="shared" ref="EB291:FX291" si="381">IF(EB288-EB289-EB290&lt;0,0,EB288-EB289-EB290)</f>
        <v>4714084.95</v>
      </c>
      <c r="EC291" s="7">
        <f t="shared" si="381"/>
        <v>3276374.2689999999</v>
      </c>
      <c r="ED291" s="7">
        <f t="shared" si="381"/>
        <v>0</v>
      </c>
      <c r="EE291" s="7">
        <f t="shared" si="381"/>
        <v>3089449.4509999999</v>
      </c>
      <c r="EF291" s="7">
        <f t="shared" si="381"/>
        <v>13811502.47229</v>
      </c>
      <c r="EG291" s="7">
        <f t="shared" si="381"/>
        <v>3186643.7429999998</v>
      </c>
      <c r="EH291" s="7">
        <f t="shared" si="381"/>
        <v>3604139.0449999999</v>
      </c>
      <c r="EI291" s="7">
        <f t="shared" si="381"/>
        <v>125742500.76700002</v>
      </c>
      <c r="EJ291" s="7">
        <f t="shared" si="381"/>
        <v>80243687.320999995</v>
      </c>
      <c r="EK291" s="7">
        <f t="shared" si="381"/>
        <v>5125657.5333200004</v>
      </c>
      <c r="EL291" s="7">
        <f t="shared" si="381"/>
        <v>4039526.43952</v>
      </c>
      <c r="EM291" s="7">
        <f t="shared" si="381"/>
        <v>2707163.3838200006</v>
      </c>
      <c r="EN291" s="7">
        <f t="shared" si="381"/>
        <v>9581891.9999999981</v>
      </c>
      <c r="EO291" s="7">
        <f t="shared" si="381"/>
        <v>3417176.335</v>
      </c>
      <c r="EP291" s="7">
        <f t="shared" si="381"/>
        <v>2107085.2627599994</v>
      </c>
      <c r="EQ291" s="7">
        <f t="shared" si="381"/>
        <v>18761435.997229997</v>
      </c>
      <c r="ER291" s="7">
        <f t="shared" si="381"/>
        <v>1903325.7503500003</v>
      </c>
      <c r="ES291" s="7">
        <f t="shared" si="381"/>
        <v>2297405.4509999999</v>
      </c>
      <c r="ET291" s="7">
        <f t="shared" si="381"/>
        <v>2896562.9349999996</v>
      </c>
      <c r="EU291" s="7">
        <f t="shared" si="381"/>
        <v>6477014.4499999993</v>
      </c>
      <c r="EV291" s="7">
        <f t="shared" si="381"/>
        <v>723811.0586600001</v>
      </c>
      <c r="EW291" s="7">
        <f t="shared" si="381"/>
        <v>4053713.4331340003</v>
      </c>
      <c r="EX291" s="7">
        <f t="shared" si="381"/>
        <v>3211812.5961099998</v>
      </c>
      <c r="EY291" s="7">
        <f t="shared" si="381"/>
        <v>6651067.2089999989</v>
      </c>
      <c r="EZ291" s="7">
        <f t="shared" si="381"/>
        <v>1908857.700342</v>
      </c>
      <c r="FA291" s="7">
        <f t="shared" si="381"/>
        <v>3681672.4219820024</v>
      </c>
      <c r="FB291" s="7">
        <f t="shared" si="381"/>
        <v>153294.30599999911</v>
      </c>
      <c r="FC291" s="7">
        <f t="shared" si="381"/>
        <v>9212728.2901500016</v>
      </c>
      <c r="FD291" s="7">
        <f t="shared" si="381"/>
        <v>4000389.3000000003</v>
      </c>
      <c r="FE291" s="7">
        <f t="shared" si="381"/>
        <v>1382782.895976</v>
      </c>
      <c r="FF291" s="7">
        <f t="shared" si="381"/>
        <v>2981168.4809999997</v>
      </c>
      <c r="FG291" s="7">
        <f t="shared" si="381"/>
        <v>1864136.9020000002</v>
      </c>
      <c r="FH291" s="7">
        <f t="shared" si="381"/>
        <v>680489.56806799991</v>
      </c>
      <c r="FI291" s="7">
        <f t="shared" si="381"/>
        <v>5575426.4327579988</v>
      </c>
      <c r="FJ291" s="7">
        <f t="shared" si="381"/>
        <v>2795298.9458400011</v>
      </c>
      <c r="FK291" s="7">
        <f t="shared" si="381"/>
        <v>4450026.1350499978</v>
      </c>
      <c r="FL291" s="7">
        <f t="shared" si="381"/>
        <v>36926202.471999995</v>
      </c>
      <c r="FM291" s="7">
        <f t="shared" si="381"/>
        <v>14861078.390420005</v>
      </c>
      <c r="FN291" s="7">
        <f t="shared" si="381"/>
        <v>186117967.44</v>
      </c>
      <c r="FO291" s="7">
        <f t="shared" si="381"/>
        <v>503.04293999937363</v>
      </c>
      <c r="FP291" s="7">
        <f t="shared" si="381"/>
        <v>11561403.648854999</v>
      </c>
      <c r="FQ291" s="7">
        <f t="shared" si="381"/>
        <v>0</v>
      </c>
      <c r="FR291" s="7">
        <f t="shared" si="381"/>
        <v>1.7462298274040222E-10</v>
      </c>
      <c r="FS291" s="7">
        <f t="shared" si="381"/>
        <v>611746.14964000043</v>
      </c>
      <c r="FT291" s="7">
        <f t="shared" si="381"/>
        <v>7.2759576141834259E-11</v>
      </c>
      <c r="FU291" s="7">
        <f t="shared" si="381"/>
        <v>6765864.1395000005</v>
      </c>
      <c r="FV291" s="7">
        <f t="shared" si="381"/>
        <v>6297496.630880001</v>
      </c>
      <c r="FW291" s="7">
        <f t="shared" si="381"/>
        <v>2794625.3751019998</v>
      </c>
      <c r="FX291" s="7">
        <f t="shared" si="381"/>
        <v>1283566.2292500001</v>
      </c>
      <c r="FY291" s="7"/>
      <c r="FZ291" s="110">
        <f>SUM(C291:FX291)</f>
        <v>5568788167.5232935</v>
      </c>
      <c r="GA291" s="7">
        <f>GA288-GA289-GA290</f>
        <v>5518861272.2599983</v>
      </c>
      <c r="GB291" s="7">
        <f>FZ291-GA291</f>
        <v>49926895.263295174</v>
      </c>
      <c r="GC291" s="114"/>
      <c r="GD291" s="7"/>
      <c r="GE291" s="11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35">
      <c r="A292" s="7"/>
      <c r="B292" s="7" t="s">
        <v>865</v>
      </c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"/>
      <c r="FZ292" s="110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35">
      <c r="A293" s="6" t="s">
        <v>866</v>
      </c>
      <c r="B293" s="7" t="s">
        <v>867</v>
      </c>
      <c r="C293" s="7">
        <f t="shared" ref="C293:M293" si="382">ROUND(C284*C47,2)</f>
        <v>0</v>
      </c>
      <c r="D293" s="7">
        <f t="shared" si="382"/>
        <v>0</v>
      </c>
      <c r="E293" s="7">
        <f t="shared" si="382"/>
        <v>0</v>
      </c>
      <c r="F293" s="7">
        <f t="shared" si="382"/>
        <v>0</v>
      </c>
      <c r="G293" s="7">
        <f t="shared" si="382"/>
        <v>0</v>
      </c>
      <c r="H293" s="7">
        <f t="shared" si="382"/>
        <v>0</v>
      </c>
      <c r="I293" s="7">
        <f t="shared" si="382"/>
        <v>0</v>
      </c>
      <c r="J293" s="7">
        <f t="shared" si="382"/>
        <v>0</v>
      </c>
      <c r="K293" s="7">
        <f t="shared" si="382"/>
        <v>0</v>
      </c>
      <c r="L293" s="7">
        <f t="shared" si="382"/>
        <v>0</v>
      </c>
      <c r="M293" s="7">
        <f t="shared" si="382"/>
        <v>0</v>
      </c>
      <c r="N293" s="7">
        <v>0</v>
      </c>
      <c r="O293" s="7">
        <f t="shared" ref="O293:BB293" si="383">ROUND(O284*O47,2)</f>
        <v>0</v>
      </c>
      <c r="P293" s="7">
        <f t="shared" si="383"/>
        <v>0</v>
      </c>
      <c r="Q293" s="7">
        <f t="shared" si="383"/>
        <v>0</v>
      </c>
      <c r="R293" s="7">
        <f t="shared" si="383"/>
        <v>0</v>
      </c>
      <c r="S293" s="7">
        <f t="shared" si="383"/>
        <v>0</v>
      </c>
      <c r="T293" s="7">
        <f t="shared" si="383"/>
        <v>0</v>
      </c>
      <c r="U293" s="7">
        <f t="shared" si="383"/>
        <v>0</v>
      </c>
      <c r="V293" s="7">
        <f t="shared" si="383"/>
        <v>0</v>
      </c>
      <c r="W293" s="7">
        <f t="shared" si="383"/>
        <v>0</v>
      </c>
      <c r="X293" s="7">
        <f t="shared" si="383"/>
        <v>0</v>
      </c>
      <c r="Y293" s="7">
        <f t="shared" si="383"/>
        <v>0</v>
      </c>
      <c r="Z293" s="7">
        <f t="shared" si="383"/>
        <v>0</v>
      </c>
      <c r="AA293" s="7">
        <f t="shared" si="383"/>
        <v>0</v>
      </c>
      <c r="AB293" s="7">
        <f t="shared" si="383"/>
        <v>0</v>
      </c>
      <c r="AC293" s="7">
        <f t="shared" si="383"/>
        <v>0</v>
      </c>
      <c r="AD293" s="7">
        <f t="shared" si="383"/>
        <v>0</v>
      </c>
      <c r="AE293" s="7">
        <f t="shared" si="383"/>
        <v>0</v>
      </c>
      <c r="AF293" s="7">
        <f t="shared" si="383"/>
        <v>0</v>
      </c>
      <c r="AG293" s="7">
        <f t="shared" si="383"/>
        <v>0</v>
      </c>
      <c r="AH293" s="7">
        <f t="shared" si="383"/>
        <v>0</v>
      </c>
      <c r="AI293" s="7">
        <f t="shared" si="383"/>
        <v>0</v>
      </c>
      <c r="AJ293" s="7">
        <f t="shared" si="383"/>
        <v>0</v>
      </c>
      <c r="AK293" s="7">
        <f t="shared" si="383"/>
        <v>0</v>
      </c>
      <c r="AL293" s="7">
        <f t="shared" si="383"/>
        <v>0</v>
      </c>
      <c r="AM293" s="7">
        <f t="shared" si="383"/>
        <v>0</v>
      </c>
      <c r="AN293" s="7">
        <f t="shared" si="383"/>
        <v>0</v>
      </c>
      <c r="AO293" s="7">
        <f t="shared" si="383"/>
        <v>0</v>
      </c>
      <c r="AP293" s="7">
        <f t="shared" si="383"/>
        <v>0</v>
      </c>
      <c r="AQ293" s="7">
        <f t="shared" si="383"/>
        <v>0</v>
      </c>
      <c r="AR293" s="7">
        <f t="shared" si="383"/>
        <v>0</v>
      </c>
      <c r="AS293" s="7">
        <f t="shared" si="383"/>
        <v>0</v>
      </c>
      <c r="AT293" s="7">
        <f t="shared" si="383"/>
        <v>0</v>
      </c>
      <c r="AU293" s="7">
        <f t="shared" si="383"/>
        <v>0</v>
      </c>
      <c r="AV293" s="7">
        <f t="shared" si="383"/>
        <v>0</v>
      </c>
      <c r="AW293" s="7">
        <f t="shared" si="383"/>
        <v>0</v>
      </c>
      <c r="AX293" s="7">
        <f t="shared" si="383"/>
        <v>0</v>
      </c>
      <c r="AY293" s="7">
        <f t="shared" si="383"/>
        <v>0</v>
      </c>
      <c r="AZ293" s="7">
        <f t="shared" si="383"/>
        <v>0</v>
      </c>
      <c r="BA293" s="7">
        <f t="shared" si="383"/>
        <v>0</v>
      </c>
      <c r="BB293" s="7">
        <f t="shared" si="383"/>
        <v>0</v>
      </c>
      <c r="BC293" s="7">
        <v>0</v>
      </c>
      <c r="BD293" s="7">
        <f t="shared" ref="BD293:DO293" si="384">ROUND(BD284*BD47,2)</f>
        <v>0</v>
      </c>
      <c r="BE293" s="7">
        <f t="shared" si="384"/>
        <v>0</v>
      </c>
      <c r="BF293" s="7">
        <f t="shared" si="384"/>
        <v>0</v>
      </c>
      <c r="BG293" s="7">
        <f t="shared" si="384"/>
        <v>0</v>
      </c>
      <c r="BH293" s="7">
        <f t="shared" si="384"/>
        <v>0</v>
      </c>
      <c r="BI293" s="7">
        <f t="shared" si="384"/>
        <v>0</v>
      </c>
      <c r="BJ293" s="7">
        <f t="shared" si="384"/>
        <v>0</v>
      </c>
      <c r="BK293" s="7">
        <f t="shared" si="384"/>
        <v>0</v>
      </c>
      <c r="BL293" s="7">
        <f t="shared" si="384"/>
        <v>0</v>
      </c>
      <c r="BM293" s="7">
        <f t="shared" si="384"/>
        <v>0</v>
      </c>
      <c r="BN293" s="7">
        <f t="shared" si="384"/>
        <v>0</v>
      </c>
      <c r="BO293" s="7">
        <f t="shared" si="384"/>
        <v>0</v>
      </c>
      <c r="BP293" s="7">
        <f t="shared" si="384"/>
        <v>0</v>
      </c>
      <c r="BQ293" s="7">
        <f t="shared" si="384"/>
        <v>0</v>
      </c>
      <c r="BR293" s="7">
        <f t="shared" si="384"/>
        <v>0</v>
      </c>
      <c r="BS293" s="7">
        <f t="shared" si="384"/>
        <v>0</v>
      </c>
      <c r="BT293" s="7">
        <f t="shared" si="384"/>
        <v>0</v>
      </c>
      <c r="BU293" s="7">
        <f t="shared" si="384"/>
        <v>0</v>
      </c>
      <c r="BV293" s="7">
        <f t="shared" si="384"/>
        <v>789610.36</v>
      </c>
      <c r="BW293" s="7">
        <f t="shared" si="384"/>
        <v>0</v>
      </c>
      <c r="BX293" s="7">
        <f t="shared" si="384"/>
        <v>0</v>
      </c>
      <c r="BY293" s="7">
        <f t="shared" si="384"/>
        <v>0</v>
      </c>
      <c r="BZ293" s="7">
        <f t="shared" si="384"/>
        <v>0</v>
      </c>
      <c r="CA293" s="7">
        <f t="shared" si="384"/>
        <v>0</v>
      </c>
      <c r="CB293" s="7">
        <f t="shared" si="384"/>
        <v>0</v>
      </c>
      <c r="CC293" s="7">
        <f t="shared" si="384"/>
        <v>0</v>
      </c>
      <c r="CD293" s="7">
        <f t="shared" si="384"/>
        <v>0</v>
      </c>
      <c r="CE293" s="7">
        <f t="shared" si="384"/>
        <v>0</v>
      </c>
      <c r="CF293" s="7">
        <f t="shared" si="384"/>
        <v>0</v>
      </c>
      <c r="CG293" s="7">
        <f t="shared" si="384"/>
        <v>0</v>
      </c>
      <c r="CH293" s="7">
        <f t="shared" si="384"/>
        <v>0</v>
      </c>
      <c r="CI293" s="7">
        <f t="shared" si="384"/>
        <v>0</v>
      </c>
      <c r="CJ293" s="7">
        <f t="shared" si="384"/>
        <v>0</v>
      </c>
      <c r="CK293" s="7">
        <f t="shared" si="384"/>
        <v>0</v>
      </c>
      <c r="CL293" s="7">
        <f t="shared" si="384"/>
        <v>0</v>
      </c>
      <c r="CM293" s="7">
        <f t="shared" si="384"/>
        <v>0</v>
      </c>
      <c r="CN293" s="7">
        <f t="shared" si="384"/>
        <v>0</v>
      </c>
      <c r="CO293" s="7">
        <f t="shared" si="384"/>
        <v>0</v>
      </c>
      <c r="CP293" s="7">
        <f t="shared" si="384"/>
        <v>524504.31999999995</v>
      </c>
      <c r="CQ293" s="7">
        <f t="shared" si="384"/>
        <v>0</v>
      </c>
      <c r="CR293" s="7">
        <f t="shared" si="384"/>
        <v>0</v>
      </c>
      <c r="CS293" s="7">
        <f t="shared" si="384"/>
        <v>0</v>
      </c>
      <c r="CT293" s="7">
        <f t="shared" si="384"/>
        <v>0</v>
      </c>
      <c r="CU293" s="7">
        <f t="shared" si="384"/>
        <v>0</v>
      </c>
      <c r="CV293" s="7">
        <f t="shared" si="384"/>
        <v>0</v>
      </c>
      <c r="CW293" s="7">
        <f t="shared" si="384"/>
        <v>0</v>
      </c>
      <c r="CX293" s="7">
        <f t="shared" si="384"/>
        <v>0</v>
      </c>
      <c r="CY293" s="7">
        <f t="shared" si="384"/>
        <v>0</v>
      </c>
      <c r="CZ293" s="7">
        <f t="shared" si="384"/>
        <v>0</v>
      </c>
      <c r="DA293" s="7">
        <f t="shared" si="384"/>
        <v>0</v>
      </c>
      <c r="DB293" s="7">
        <f t="shared" si="384"/>
        <v>0</v>
      </c>
      <c r="DC293" s="7">
        <f t="shared" si="384"/>
        <v>0</v>
      </c>
      <c r="DD293" s="7">
        <f t="shared" si="384"/>
        <v>0</v>
      </c>
      <c r="DE293" s="7">
        <f t="shared" si="384"/>
        <v>0</v>
      </c>
      <c r="DF293" s="7">
        <f t="shared" si="384"/>
        <v>0</v>
      </c>
      <c r="DG293" s="7">
        <f t="shared" si="384"/>
        <v>0</v>
      </c>
      <c r="DH293" s="7">
        <f t="shared" si="384"/>
        <v>0</v>
      </c>
      <c r="DI293" s="7">
        <f t="shared" si="384"/>
        <v>0</v>
      </c>
      <c r="DJ293" s="7">
        <f t="shared" si="384"/>
        <v>0</v>
      </c>
      <c r="DK293" s="7">
        <f t="shared" si="384"/>
        <v>0</v>
      </c>
      <c r="DL293" s="7">
        <f t="shared" si="384"/>
        <v>0</v>
      </c>
      <c r="DM293" s="7">
        <f t="shared" si="384"/>
        <v>0</v>
      </c>
      <c r="DN293" s="7">
        <f t="shared" si="384"/>
        <v>0</v>
      </c>
      <c r="DO293" s="7">
        <f t="shared" si="384"/>
        <v>0</v>
      </c>
      <c r="DP293" s="7">
        <f t="shared" ref="DP293:FX293" si="385">ROUND(DP284*DP47,2)</f>
        <v>0</v>
      </c>
      <c r="DQ293" s="7">
        <f t="shared" si="385"/>
        <v>162814.82999999999</v>
      </c>
      <c r="DR293" s="7">
        <f t="shared" si="385"/>
        <v>0</v>
      </c>
      <c r="DS293" s="7">
        <f t="shared" si="385"/>
        <v>0</v>
      </c>
      <c r="DT293" s="7">
        <f t="shared" si="385"/>
        <v>0</v>
      </c>
      <c r="DU293" s="7">
        <f t="shared" si="385"/>
        <v>0</v>
      </c>
      <c r="DV293" s="7">
        <f t="shared" si="385"/>
        <v>0</v>
      </c>
      <c r="DW293" s="7">
        <f t="shared" si="385"/>
        <v>0</v>
      </c>
      <c r="DX293" s="7">
        <f t="shared" si="385"/>
        <v>0</v>
      </c>
      <c r="DY293" s="7">
        <f t="shared" si="385"/>
        <v>0</v>
      </c>
      <c r="DZ293" s="7">
        <f t="shared" si="385"/>
        <v>0</v>
      </c>
      <c r="EA293" s="7">
        <f t="shared" si="385"/>
        <v>520054.68</v>
      </c>
      <c r="EB293" s="7">
        <f t="shared" si="385"/>
        <v>0</v>
      </c>
      <c r="EC293" s="7">
        <f t="shared" si="385"/>
        <v>0</v>
      </c>
      <c r="ED293" s="7">
        <f t="shared" si="385"/>
        <v>790739.12</v>
      </c>
      <c r="EE293" s="7">
        <f t="shared" si="385"/>
        <v>0</v>
      </c>
      <c r="EF293" s="7">
        <f t="shared" si="385"/>
        <v>0</v>
      </c>
      <c r="EG293" s="7">
        <f t="shared" si="385"/>
        <v>0</v>
      </c>
      <c r="EH293" s="7">
        <f t="shared" si="385"/>
        <v>0</v>
      </c>
      <c r="EI293" s="7">
        <f t="shared" si="385"/>
        <v>0</v>
      </c>
      <c r="EJ293" s="7">
        <f t="shared" si="385"/>
        <v>0</v>
      </c>
      <c r="EK293" s="7">
        <f t="shared" si="385"/>
        <v>0</v>
      </c>
      <c r="EL293" s="7">
        <f t="shared" si="385"/>
        <v>0</v>
      </c>
      <c r="EM293" s="7">
        <f t="shared" si="385"/>
        <v>0</v>
      </c>
      <c r="EN293" s="7">
        <f t="shared" si="385"/>
        <v>0</v>
      </c>
      <c r="EO293" s="7">
        <f t="shared" si="385"/>
        <v>0</v>
      </c>
      <c r="EP293" s="7">
        <f t="shared" si="385"/>
        <v>0</v>
      </c>
      <c r="EQ293" s="7">
        <f t="shared" si="385"/>
        <v>0</v>
      </c>
      <c r="ER293" s="7">
        <f t="shared" si="385"/>
        <v>0</v>
      </c>
      <c r="ES293" s="7">
        <f t="shared" si="385"/>
        <v>0</v>
      </c>
      <c r="ET293" s="7">
        <f t="shared" si="385"/>
        <v>0</v>
      </c>
      <c r="EU293" s="7">
        <f t="shared" si="385"/>
        <v>0</v>
      </c>
      <c r="EV293" s="7">
        <f t="shared" si="385"/>
        <v>0</v>
      </c>
      <c r="EW293" s="7">
        <f t="shared" si="385"/>
        <v>0</v>
      </c>
      <c r="EX293" s="7">
        <f t="shared" si="385"/>
        <v>0</v>
      </c>
      <c r="EY293" s="7">
        <f t="shared" si="385"/>
        <v>0</v>
      </c>
      <c r="EZ293" s="7">
        <f t="shared" si="385"/>
        <v>0</v>
      </c>
      <c r="FA293" s="7">
        <f t="shared" si="385"/>
        <v>0</v>
      </c>
      <c r="FB293" s="7">
        <f t="shared" si="385"/>
        <v>0</v>
      </c>
      <c r="FC293" s="7">
        <f t="shared" si="385"/>
        <v>0</v>
      </c>
      <c r="FD293" s="7">
        <f t="shared" si="385"/>
        <v>0</v>
      </c>
      <c r="FE293" s="7">
        <f t="shared" si="385"/>
        <v>0</v>
      </c>
      <c r="FF293" s="7">
        <f t="shared" si="385"/>
        <v>0</v>
      </c>
      <c r="FG293" s="7">
        <f t="shared" si="385"/>
        <v>0</v>
      </c>
      <c r="FH293" s="7">
        <f t="shared" si="385"/>
        <v>0</v>
      </c>
      <c r="FI293" s="7">
        <f t="shared" si="385"/>
        <v>0</v>
      </c>
      <c r="FJ293" s="7">
        <f t="shared" si="385"/>
        <v>0</v>
      </c>
      <c r="FK293" s="7">
        <f t="shared" si="385"/>
        <v>0</v>
      </c>
      <c r="FL293" s="7">
        <f t="shared" si="385"/>
        <v>0</v>
      </c>
      <c r="FM293" s="7">
        <f t="shared" si="385"/>
        <v>0</v>
      </c>
      <c r="FN293" s="7">
        <f t="shared" si="385"/>
        <v>0</v>
      </c>
      <c r="FO293" s="7">
        <f t="shared" si="385"/>
        <v>645218.09</v>
      </c>
      <c r="FP293" s="7">
        <f t="shared" si="385"/>
        <v>0</v>
      </c>
      <c r="FQ293" s="7">
        <f t="shared" si="385"/>
        <v>616880.1</v>
      </c>
      <c r="FR293" s="7">
        <f t="shared" si="385"/>
        <v>104407.2</v>
      </c>
      <c r="FS293" s="7">
        <f t="shared" si="385"/>
        <v>0</v>
      </c>
      <c r="FT293" s="7">
        <f t="shared" si="385"/>
        <v>72497.990000000005</v>
      </c>
      <c r="FU293" s="7">
        <f t="shared" si="385"/>
        <v>0</v>
      </c>
      <c r="FV293" s="7">
        <f t="shared" si="385"/>
        <v>0</v>
      </c>
      <c r="FW293" s="7">
        <f t="shared" si="385"/>
        <v>0</v>
      </c>
      <c r="FX293" s="7">
        <f t="shared" si="385"/>
        <v>0</v>
      </c>
      <c r="FY293" s="7"/>
      <c r="FZ293" s="115">
        <f>SUM(C293:FX293)</f>
        <v>4226726.6900000004</v>
      </c>
      <c r="GA293" s="115"/>
      <c r="GB293" s="115">
        <f>FZ293-GA293</f>
        <v>4226726.6900000004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35">
      <c r="A294" s="7"/>
      <c r="B294" s="7" t="s">
        <v>868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1"/>
      <c r="FZ294" s="7"/>
      <c r="GB294" s="7">
        <f>FZ294-GA295</f>
        <v>0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35">
      <c r="A295" s="6" t="s">
        <v>869</v>
      </c>
      <c r="B295" s="7" t="s">
        <v>870</v>
      </c>
      <c r="C295" s="7">
        <f t="shared" ref="C295:BN295" si="386">ROUND(C288/C101,2)</f>
        <v>11823.61</v>
      </c>
      <c r="D295" s="7">
        <f t="shared" si="386"/>
        <v>11157.56</v>
      </c>
      <c r="E295" s="7">
        <f t="shared" si="386"/>
        <v>11805.06</v>
      </c>
      <c r="F295" s="7">
        <f t="shared" si="386"/>
        <v>10998.29</v>
      </c>
      <c r="G295" s="7">
        <f t="shared" si="386"/>
        <v>11709.04</v>
      </c>
      <c r="H295" s="7">
        <f t="shared" si="386"/>
        <v>11924.99</v>
      </c>
      <c r="I295" s="7">
        <f t="shared" si="386"/>
        <v>11968.84</v>
      </c>
      <c r="J295" s="7">
        <f t="shared" si="386"/>
        <v>11587.72</v>
      </c>
      <c r="K295" s="7">
        <f t="shared" si="386"/>
        <v>16659.34</v>
      </c>
      <c r="L295" s="7">
        <f t="shared" si="386"/>
        <v>11836.54</v>
      </c>
      <c r="M295" s="7">
        <f t="shared" si="386"/>
        <v>13149.49</v>
      </c>
      <c r="N295" s="7">
        <f t="shared" si="386"/>
        <v>11394.04</v>
      </c>
      <c r="O295" s="7">
        <f t="shared" si="386"/>
        <v>10895.94</v>
      </c>
      <c r="P295" s="7">
        <f t="shared" si="386"/>
        <v>16189.72</v>
      </c>
      <c r="Q295" s="7">
        <f t="shared" si="386"/>
        <v>12285.41</v>
      </c>
      <c r="R295" s="7">
        <f t="shared" si="386"/>
        <v>10875.19</v>
      </c>
      <c r="S295" s="7">
        <f t="shared" si="386"/>
        <v>11658.56</v>
      </c>
      <c r="T295" s="7">
        <f t="shared" si="386"/>
        <v>19519.96</v>
      </c>
      <c r="U295" s="7">
        <f t="shared" si="386"/>
        <v>24823.67</v>
      </c>
      <c r="V295" s="7">
        <f t="shared" si="386"/>
        <v>16356.54</v>
      </c>
      <c r="W295" s="7">
        <f t="shared" si="386"/>
        <v>19999.900000000001</v>
      </c>
      <c r="X295" s="7">
        <f t="shared" si="386"/>
        <v>24697.82</v>
      </c>
      <c r="Y295" s="7">
        <f t="shared" si="386"/>
        <v>12182.71</v>
      </c>
      <c r="Z295" s="7">
        <f t="shared" si="386"/>
        <v>16358.41</v>
      </c>
      <c r="AA295" s="7">
        <f t="shared" si="386"/>
        <v>11112.27</v>
      </c>
      <c r="AB295" s="7">
        <f t="shared" si="386"/>
        <v>11221</v>
      </c>
      <c r="AC295" s="7">
        <f t="shared" si="386"/>
        <v>12108.76</v>
      </c>
      <c r="AD295" s="7">
        <f t="shared" si="386"/>
        <v>11280.18</v>
      </c>
      <c r="AE295" s="7">
        <f t="shared" si="386"/>
        <v>22610.77</v>
      </c>
      <c r="AF295" s="7">
        <f t="shared" si="386"/>
        <v>19991.330000000002</v>
      </c>
      <c r="AG295" s="7">
        <f t="shared" si="386"/>
        <v>12855.86</v>
      </c>
      <c r="AH295" s="7">
        <f t="shared" si="386"/>
        <v>11798.52</v>
      </c>
      <c r="AI295" s="7">
        <f t="shared" si="386"/>
        <v>14035.32</v>
      </c>
      <c r="AJ295" s="7">
        <f t="shared" si="386"/>
        <v>20242.5</v>
      </c>
      <c r="AK295" s="7">
        <f t="shared" si="386"/>
        <v>20093.79</v>
      </c>
      <c r="AL295" s="7">
        <f t="shared" si="386"/>
        <v>15967.01</v>
      </c>
      <c r="AM295" s="7">
        <f t="shared" si="386"/>
        <v>14263.59</v>
      </c>
      <c r="AN295" s="7">
        <f t="shared" si="386"/>
        <v>15131.89</v>
      </c>
      <c r="AO295" s="7">
        <f t="shared" si="386"/>
        <v>10989.62</v>
      </c>
      <c r="AP295" s="7">
        <f t="shared" si="386"/>
        <v>11738.38</v>
      </c>
      <c r="AQ295" s="7">
        <f t="shared" si="386"/>
        <v>17798.509999999998</v>
      </c>
      <c r="AR295" s="7">
        <f t="shared" si="386"/>
        <v>10923.27</v>
      </c>
      <c r="AS295" s="7">
        <f t="shared" si="386"/>
        <v>11873.49</v>
      </c>
      <c r="AT295" s="7">
        <f t="shared" si="386"/>
        <v>11322.64</v>
      </c>
      <c r="AU295" s="7">
        <f t="shared" si="386"/>
        <v>16639.48</v>
      </c>
      <c r="AV295" s="7">
        <f t="shared" si="386"/>
        <v>16275.45</v>
      </c>
      <c r="AW295" s="7">
        <f t="shared" si="386"/>
        <v>17142.740000000002</v>
      </c>
      <c r="AX295" s="7">
        <f t="shared" si="386"/>
        <v>25390</v>
      </c>
      <c r="AY295" s="7">
        <f t="shared" si="386"/>
        <v>14178.32</v>
      </c>
      <c r="AZ295" s="7">
        <f t="shared" si="386"/>
        <v>11391.7</v>
      </c>
      <c r="BA295" s="7">
        <f t="shared" si="386"/>
        <v>10739.39</v>
      </c>
      <c r="BB295" s="7">
        <f t="shared" si="386"/>
        <v>10750.87</v>
      </c>
      <c r="BC295" s="7">
        <f t="shared" si="386"/>
        <v>11195.79</v>
      </c>
      <c r="BD295" s="7">
        <f t="shared" si="386"/>
        <v>10751.5</v>
      </c>
      <c r="BE295" s="7">
        <f t="shared" si="386"/>
        <v>11457.71</v>
      </c>
      <c r="BF295" s="7">
        <f t="shared" si="386"/>
        <v>10727.67</v>
      </c>
      <c r="BG295" s="7">
        <f t="shared" si="386"/>
        <v>12458.86</v>
      </c>
      <c r="BH295" s="7">
        <f t="shared" si="386"/>
        <v>12683.83</v>
      </c>
      <c r="BI295" s="7">
        <f t="shared" si="386"/>
        <v>17614.55</v>
      </c>
      <c r="BJ295" s="7">
        <f t="shared" si="386"/>
        <v>10748.18</v>
      </c>
      <c r="BK295" s="7">
        <f t="shared" si="386"/>
        <v>10814.64</v>
      </c>
      <c r="BL295" s="7">
        <f t="shared" si="386"/>
        <v>22245.11</v>
      </c>
      <c r="BM295" s="7">
        <f t="shared" si="386"/>
        <v>14708</v>
      </c>
      <c r="BN295" s="7">
        <f t="shared" si="386"/>
        <v>10918.11</v>
      </c>
      <c r="BO295" s="7">
        <f t="shared" ref="BO295:DZ295" si="387">ROUND(BO288/BO101,2)</f>
        <v>11180.15</v>
      </c>
      <c r="BP295" s="7">
        <f t="shared" si="387"/>
        <v>19795.07</v>
      </c>
      <c r="BQ295" s="7">
        <f t="shared" si="387"/>
        <v>11993.85</v>
      </c>
      <c r="BR295" s="7">
        <f t="shared" si="387"/>
        <v>11262.92</v>
      </c>
      <c r="BS295" s="7">
        <f t="shared" si="387"/>
        <v>12584.12</v>
      </c>
      <c r="BT295" s="7">
        <f t="shared" si="387"/>
        <v>14906.56</v>
      </c>
      <c r="BU295" s="7">
        <f t="shared" si="387"/>
        <v>14862.07</v>
      </c>
      <c r="BV295" s="7">
        <f t="shared" si="387"/>
        <v>11598.8</v>
      </c>
      <c r="BW295" s="7">
        <f t="shared" si="387"/>
        <v>11476.07</v>
      </c>
      <c r="BX295" s="7">
        <f t="shared" si="387"/>
        <v>25699.4</v>
      </c>
      <c r="BY295" s="7">
        <f t="shared" si="387"/>
        <v>13747.31</v>
      </c>
      <c r="BZ295" s="7">
        <f t="shared" si="387"/>
        <v>17411.52</v>
      </c>
      <c r="CA295" s="7">
        <f t="shared" si="387"/>
        <v>20917.91</v>
      </c>
      <c r="CB295" s="7">
        <f t="shared" si="387"/>
        <v>10965.73</v>
      </c>
      <c r="CC295" s="7">
        <f t="shared" si="387"/>
        <v>18507.009999999998</v>
      </c>
      <c r="CD295" s="7">
        <f t="shared" si="387"/>
        <v>18564.25</v>
      </c>
      <c r="CE295" s="7">
        <f t="shared" si="387"/>
        <v>19566.98</v>
      </c>
      <c r="CF295" s="7">
        <f t="shared" si="387"/>
        <v>20353.96</v>
      </c>
      <c r="CG295" s="7">
        <f t="shared" si="387"/>
        <v>17477.3</v>
      </c>
      <c r="CH295" s="7">
        <f t="shared" si="387"/>
        <v>22481.47</v>
      </c>
      <c r="CI295" s="7">
        <f t="shared" si="387"/>
        <v>12212.24</v>
      </c>
      <c r="CJ295" s="7">
        <f t="shared" si="387"/>
        <v>12852.25</v>
      </c>
      <c r="CK295" s="7">
        <f t="shared" si="387"/>
        <v>11378.98</v>
      </c>
      <c r="CL295" s="7">
        <f t="shared" si="387"/>
        <v>11835.86</v>
      </c>
      <c r="CM295" s="7">
        <f t="shared" si="387"/>
        <v>12999.13</v>
      </c>
      <c r="CN295" s="7">
        <f t="shared" si="387"/>
        <v>10734.63</v>
      </c>
      <c r="CO295" s="7">
        <f t="shared" si="387"/>
        <v>10746.77</v>
      </c>
      <c r="CP295" s="7">
        <f t="shared" si="387"/>
        <v>12639.61</v>
      </c>
      <c r="CQ295" s="7">
        <f t="shared" si="387"/>
        <v>13019.59</v>
      </c>
      <c r="CR295" s="7">
        <f t="shared" si="387"/>
        <v>17320.09</v>
      </c>
      <c r="CS295" s="7">
        <f t="shared" si="387"/>
        <v>15152.8</v>
      </c>
      <c r="CT295" s="7">
        <f t="shared" si="387"/>
        <v>22111.09</v>
      </c>
      <c r="CU295" s="7">
        <f t="shared" si="387"/>
        <v>10874.8</v>
      </c>
      <c r="CV295" s="7">
        <f t="shared" si="387"/>
        <v>23010</v>
      </c>
      <c r="CW295" s="7">
        <f t="shared" si="387"/>
        <v>18489.62</v>
      </c>
      <c r="CX295" s="7">
        <f t="shared" si="387"/>
        <v>12986.36</v>
      </c>
      <c r="CY295" s="7">
        <f t="shared" si="387"/>
        <v>24485.65</v>
      </c>
      <c r="CZ295" s="7">
        <f t="shared" si="387"/>
        <v>11204.34</v>
      </c>
      <c r="DA295" s="7">
        <f t="shared" si="387"/>
        <v>18070.75</v>
      </c>
      <c r="DB295" s="7">
        <f t="shared" si="387"/>
        <v>15064.94</v>
      </c>
      <c r="DC295" s="7">
        <f t="shared" si="387"/>
        <v>18942.75</v>
      </c>
      <c r="DD295" s="7">
        <f t="shared" si="387"/>
        <v>20225.830000000002</v>
      </c>
      <c r="DE295" s="7">
        <f t="shared" si="387"/>
        <v>15376.36</v>
      </c>
      <c r="DF295" s="7">
        <f t="shared" si="387"/>
        <v>10752.86</v>
      </c>
      <c r="DG295" s="7">
        <f t="shared" si="387"/>
        <v>23373.46</v>
      </c>
      <c r="DH295" s="7">
        <f t="shared" si="387"/>
        <v>11143.06</v>
      </c>
      <c r="DI295" s="7">
        <f t="shared" si="387"/>
        <v>10928.53</v>
      </c>
      <c r="DJ295" s="7">
        <f t="shared" si="387"/>
        <v>12808.51</v>
      </c>
      <c r="DK295" s="7">
        <f t="shared" si="387"/>
        <v>12831.75</v>
      </c>
      <c r="DL295" s="7">
        <f t="shared" si="387"/>
        <v>11465.85</v>
      </c>
      <c r="DM295" s="7">
        <f t="shared" si="387"/>
        <v>18370.98</v>
      </c>
      <c r="DN295" s="7">
        <f t="shared" si="387"/>
        <v>12146.53</v>
      </c>
      <c r="DO295" s="7">
        <f t="shared" si="387"/>
        <v>11386.11</v>
      </c>
      <c r="DP295" s="7">
        <f t="shared" si="387"/>
        <v>18968.27</v>
      </c>
      <c r="DQ295" s="7">
        <f t="shared" si="387"/>
        <v>12188.68</v>
      </c>
      <c r="DR295" s="7">
        <f t="shared" si="387"/>
        <v>12013.14</v>
      </c>
      <c r="DS295" s="7">
        <f t="shared" si="387"/>
        <v>13107.07</v>
      </c>
      <c r="DT295" s="7">
        <f t="shared" si="387"/>
        <v>20472.009999999998</v>
      </c>
      <c r="DU295" s="7">
        <f t="shared" si="387"/>
        <v>14571.41</v>
      </c>
      <c r="DV295" s="7">
        <f t="shared" si="387"/>
        <v>17908.38</v>
      </c>
      <c r="DW295" s="7">
        <f t="shared" si="387"/>
        <v>15410.27</v>
      </c>
      <c r="DX295" s="7">
        <f t="shared" si="387"/>
        <v>22260.34</v>
      </c>
      <c r="DY295" s="7">
        <f t="shared" si="387"/>
        <v>16641.099999999999</v>
      </c>
      <c r="DZ295" s="7">
        <f t="shared" si="387"/>
        <v>12854.14</v>
      </c>
      <c r="EA295" s="7">
        <f t="shared" ref="EA295:FX295" si="388">ROUND(EA288/EA101,2)</f>
        <v>13363.7</v>
      </c>
      <c r="EB295" s="7">
        <f t="shared" si="388"/>
        <v>12825.06</v>
      </c>
      <c r="EC295" s="7">
        <f t="shared" si="388"/>
        <v>14654.28</v>
      </c>
      <c r="ED295" s="7">
        <f t="shared" si="388"/>
        <v>14803.97</v>
      </c>
      <c r="EE295" s="7">
        <f t="shared" si="388"/>
        <v>18723.849999999999</v>
      </c>
      <c r="EF295" s="7">
        <f t="shared" si="388"/>
        <v>11799.94</v>
      </c>
      <c r="EG295" s="7">
        <f t="shared" si="388"/>
        <v>15937.73</v>
      </c>
      <c r="EH295" s="7">
        <f t="shared" si="388"/>
        <v>16241.78</v>
      </c>
      <c r="EI295" s="7">
        <f t="shared" si="388"/>
        <v>11481.73</v>
      </c>
      <c r="EJ295" s="7">
        <f t="shared" si="388"/>
        <v>10739.46</v>
      </c>
      <c r="EK295" s="7">
        <f t="shared" si="388"/>
        <v>12212.52</v>
      </c>
      <c r="EL295" s="7">
        <f t="shared" si="388"/>
        <v>12559.27</v>
      </c>
      <c r="EM295" s="7">
        <f t="shared" si="388"/>
        <v>13900.99</v>
      </c>
      <c r="EN295" s="7">
        <f t="shared" si="388"/>
        <v>12265.19</v>
      </c>
      <c r="EO295" s="7">
        <f t="shared" si="388"/>
        <v>14977.4</v>
      </c>
      <c r="EP295" s="7">
        <f t="shared" si="388"/>
        <v>14297.54</v>
      </c>
      <c r="EQ295" s="7">
        <f t="shared" si="388"/>
        <v>11462.27</v>
      </c>
      <c r="ER295" s="7">
        <f t="shared" si="388"/>
        <v>16147.81</v>
      </c>
      <c r="ES295" s="7">
        <f t="shared" si="388"/>
        <v>19946.64</v>
      </c>
      <c r="ET295" s="7">
        <f t="shared" si="388"/>
        <v>21727.18</v>
      </c>
      <c r="EU295" s="7">
        <f t="shared" si="388"/>
        <v>13432.32</v>
      </c>
      <c r="EV295" s="7">
        <f t="shared" si="388"/>
        <v>24287.51</v>
      </c>
      <c r="EW295" s="7">
        <f t="shared" si="388"/>
        <v>15800.7</v>
      </c>
      <c r="EX295" s="7">
        <f t="shared" si="388"/>
        <v>21469.84</v>
      </c>
      <c r="EY295" s="7">
        <f t="shared" si="388"/>
        <v>11516.78</v>
      </c>
      <c r="EZ295" s="7">
        <f t="shared" si="388"/>
        <v>21205.51</v>
      </c>
      <c r="FA295" s="7">
        <f t="shared" si="388"/>
        <v>12090.79</v>
      </c>
      <c r="FB295" s="7">
        <f t="shared" si="388"/>
        <v>16110.99</v>
      </c>
      <c r="FC295" s="7">
        <f t="shared" si="388"/>
        <v>11127.44</v>
      </c>
      <c r="FD295" s="7">
        <f t="shared" si="388"/>
        <v>13787.01</v>
      </c>
      <c r="FE295" s="7">
        <f t="shared" si="388"/>
        <v>24167.200000000001</v>
      </c>
      <c r="FF295" s="7">
        <f t="shared" si="388"/>
        <v>19207.599999999999</v>
      </c>
      <c r="FG295" s="7">
        <f t="shared" si="388"/>
        <v>21873.61</v>
      </c>
      <c r="FH295" s="7">
        <f t="shared" si="388"/>
        <v>23987.69</v>
      </c>
      <c r="FI295" s="7">
        <f t="shared" si="388"/>
        <v>11425.5</v>
      </c>
      <c r="FJ295" s="7">
        <f t="shared" si="388"/>
        <v>11046.72</v>
      </c>
      <c r="FK295" s="7">
        <f t="shared" si="388"/>
        <v>11313.16</v>
      </c>
      <c r="FL295" s="7">
        <f t="shared" si="388"/>
        <v>10753.67</v>
      </c>
      <c r="FM295" s="7">
        <f t="shared" si="388"/>
        <v>10929.98</v>
      </c>
      <c r="FN295" s="7">
        <f t="shared" si="388"/>
        <v>11344.66</v>
      </c>
      <c r="FO295" s="7">
        <f t="shared" si="388"/>
        <v>11811.33</v>
      </c>
      <c r="FP295" s="7">
        <f t="shared" si="388"/>
        <v>11387.68</v>
      </c>
      <c r="FQ295" s="7">
        <f t="shared" si="388"/>
        <v>11920.71</v>
      </c>
      <c r="FR295" s="7">
        <f t="shared" si="388"/>
        <v>19704.79</v>
      </c>
      <c r="FS295" s="7">
        <f t="shared" si="388"/>
        <v>19270.27</v>
      </c>
      <c r="FT295" s="7">
        <f t="shared" si="388"/>
        <v>25718.34</v>
      </c>
      <c r="FU295" s="7">
        <f t="shared" si="388"/>
        <v>13064.29</v>
      </c>
      <c r="FV295" s="7">
        <f t="shared" si="388"/>
        <v>12873.52</v>
      </c>
      <c r="FW295" s="7">
        <f t="shared" si="388"/>
        <v>20636.98</v>
      </c>
      <c r="FX295" s="7">
        <f t="shared" si="388"/>
        <v>25825.61</v>
      </c>
      <c r="FY295" s="7"/>
      <c r="FZ295" s="7">
        <f>ROUND(FZ288/FZ101,2)</f>
        <v>11394.16</v>
      </c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35">
      <c r="A296" s="7"/>
      <c r="B296" s="7" t="s">
        <v>871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v>0</v>
      </c>
      <c r="DK296" s="7">
        <v>0</v>
      </c>
      <c r="DL296" s="7">
        <v>0</v>
      </c>
      <c r="DM296" s="7">
        <v>0</v>
      </c>
      <c r="DN296" s="7">
        <v>0</v>
      </c>
      <c r="DO296" s="7">
        <v>0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4.4345880001783371</v>
      </c>
      <c r="EB296" s="7">
        <v>0</v>
      </c>
      <c r="EC296" s="7">
        <v>0</v>
      </c>
      <c r="ED296" s="7">
        <v>732.19047999754548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0</v>
      </c>
      <c r="EY296" s="7">
        <v>0</v>
      </c>
      <c r="EZ296" s="7">
        <v>0</v>
      </c>
      <c r="FA296" s="7">
        <v>0</v>
      </c>
      <c r="FB296" s="7">
        <v>0</v>
      </c>
      <c r="FC296" s="7">
        <v>0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40.041530000045896</v>
      </c>
      <c r="FR296" s="7">
        <v>1.8162599997594953</v>
      </c>
      <c r="FS296" s="7">
        <v>0</v>
      </c>
      <c r="FT296" s="7">
        <v>59.075250000227243</v>
      </c>
      <c r="FU296" s="7">
        <v>0</v>
      </c>
      <c r="FV296" s="7">
        <v>0</v>
      </c>
      <c r="FW296" s="7">
        <v>0</v>
      </c>
      <c r="FX296" s="7">
        <v>0</v>
      </c>
      <c r="FY296" s="7">
        <f>SUM(C296:FX296)</f>
        <v>837.55810799775645</v>
      </c>
      <c r="FZ296" s="7"/>
      <c r="GA296" s="7"/>
      <c r="GB296" s="116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35">
      <c r="A297" s="6"/>
      <c r="B297" s="7" t="s">
        <v>872</v>
      </c>
      <c r="C297" s="7">
        <f t="shared" ref="C297:AM297" si="389">(C289+C290+C291)-C288</f>
        <v>0</v>
      </c>
      <c r="D297" s="7">
        <f t="shared" si="389"/>
        <v>0</v>
      </c>
      <c r="E297" s="7">
        <f t="shared" si="389"/>
        <v>0</v>
      </c>
      <c r="F297" s="7">
        <f t="shared" si="389"/>
        <v>0</v>
      </c>
      <c r="G297" s="7">
        <f t="shared" si="389"/>
        <v>0</v>
      </c>
      <c r="H297" s="7">
        <f t="shared" si="389"/>
        <v>0</v>
      </c>
      <c r="I297" s="7">
        <f t="shared" si="389"/>
        <v>0</v>
      </c>
      <c r="J297" s="7">
        <f t="shared" si="389"/>
        <v>0</v>
      </c>
      <c r="K297" s="7">
        <f t="shared" si="389"/>
        <v>0</v>
      </c>
      <c r="L297" s="7">
        <f t="shared" si="389"/>
        <v>0</v>
      </c>
      <c r="M297" s="7">
        <f t="shared" si="389"/>
        <v>0</v>
      </c>
      <c r="N297" s="7">
        <f t="shared" si="389"/>
        <v>0</v>
      </c>
      <c r="O297" s="7">
        <f t="shared" si="389"/>
        <v>0</v>
      </c>
      <c r="P297" s="7">
        <f t="shared" si="389"/>
        <v>0</v>
      </c>
      <c r="Q297" s="7">
        <f t="shared" si="389"/>
        <v>0</v>
      </c>
      <c r="R297" s="7">
        <f t="shared" si="389"/>
        <v>0</v>
      </c>
      <c r="S297" s="7">
        <f t="shared" si="389"/>
        <v>0</v>
      </c>
      <c r="T297" s="7">
        <f t="shared" si="389"/>
        <v>0</v>
      </c>
      <c r="U297" s="7">
        <f t="shared" si="389"/>
        <v>0</v>
      </c>
      <c r="V297" s="7">
        <f t="shared" si="389"/>
        <v>0</v>
      </c>
      <c r="W297" s="7">
        <f t="shared" si="389"/>
        <v>0</v>
      </c>
      <c r="X297" s="7">
        <f t="shared" si="389"/>
        <v>0</v>
      </c>
      <c r="Y297" s="7">
        <f t="shared" si="389"/>
        <v>0</v>
      </c>
      <c r="Z297" s="7">
        <f t="shared" si="389"/>
        <v>0</v>
      </c>
      <c r="AA297" s="7">
        <f t="shared" si="389"/>
        <v>0</v>
      </c>
      <c r="AB297" s="7">
        <f t="shared" si="389"/>
        <v>0</v>
      </c>
      <c r="AC297" s="7">
        <f t="shared" si="389"/>
        <v>0</v>
      </c>
      <c r="AD297" s="7">
        <f t="shared" si="389"/>
        <v>0</v>
      </c>
      <c r="AE297" s="7">
        <f t="shared" si="389"/>
        <v>0</v>
      </c>
      <c r="AF297" s="7">
        <f t="shared" si="389"/>
        <v>0</v>
      </c>
      <c r="AG297" s="7">
        <f t="shared" si="389"/>
        <v>0</v>
      </c>
      <c r="AH297" s="7">
        <f t="shared" si="389"/>
        <v>0</v>
      </c>
      <c r="AI297" s="7">
        <f t="shared" si="389"/>
        <v>0</v>
      </c>
      <c r="AJ297" s="7">
        <f t="shared" si="389"/>
        <v>0</v>
      </c>
      <c r="AK297" s="7">
        <f t="shared" si="389"/>
        <v>0</v>
      </c>
      <c r="AL297" s="7">
        <f t="shared" si="389"/>
        <v>0</v>
      </c>
      <c r="AM297" s="7">
        <f t="shared" si="389"/>
        <v>0</v>
      </c>
      <c r="AN297" s="7">
        <f>(AN289+AN290+AN291)-AN288</f>
        <v>0</v>
      </c>
      <c r="AO297" s="7">
        <f t="shared" ref="AO297:CZ297" si="390">(AO289+AO290+AO291)-AO288</f>
        <v>0</v>
      </c>
      <c r="AP297" s="7">
        <f t="shared" si="390"/>
        <v>0</v>
      </c>
      <c r="AQ297" s="7">
        <f t="shared" si="390"/>
        <v>0</v>
      </c>
      <c r="AR297" s="7">
        <f t="shared" si="390"/>
        <v>0</v>
      </c>
      <c r="AS297" s="7">
        <f t="shared" si="390"/>
        <v>0</v>
      </c>
      <c r="AT297" s="7">
        <f t="shared" si="390"/>
        <v>0</v>
      </c>
      <c r="AU297" s="7">
        <f t="shared" si="390"/>
        <v>0</v>
      </c>
      <c r="AV297" s="7">
        <f t="shared" si="390"/>
        <v>0</v>
      </c>
      <c r="AW297" s="7">
        <f t="shared" si="390"/>
        <v>0</v>
      </c>
      <c r="AX297" s="7">
        <f t="shared" si="390"/>
        <v>0</v>
      </c>
      <c r="AY297" s="7">
        <f t="shared" si="390"/>
        <v>0</v>
      </c>
      <c r="AZ297" s="7">
        <f t="shared" si="390"/>
        <v>0</v>
      </c>
      <c r="BA297" s="7">
        <f t="shared" si="390"/>
        <v>0</v>
      </c>
      <c r="BB297" s="7">
        <f t="shared" si="390"/>
        <v>0</v>
      </c>
      <c r="BC297" s="7">
        <f t="shared" si="390"/>
        <v>0</v>
      </c>
      <c r="BD297" s="7">
        <f t="shared" si="390"/>
        <v>0</v>
      </c>
      <c r="BE297" s="7">
        <f t="shared" si="390"/>
        <v>0</v>
      </c>
      <c r="BF297" s="7">
        <f t="shared" si="390"/>
        <v>0</v>
      </c>
      <c r="BG297" s="7">
        <f t="shared" si="390"/>
        <v>0</v>
      </c>
      <c r="BH297" s="7">
        <f t="shared" si="390"/>
        <v>0</v>
      </c>
      <c r="BI297" s="7">
        <f t="shared" si="390"/>
        <v>0</v>
      </c>
      <c r="BJ297" s="7">
        <f t="shared" si="390"/>
        <v>0</v>
      </c>
      <c r="BK297" s="7">
        <f t="shared" si="390"/>
        <v>0</v>
      </c>
      <c r="BL297" s="7">
        <f t="shared" si="390"/>
        <v>0</v>
      </c>
      <c r="BM297" s="7">
        <f t="shared" si="390"/>
        <v>0</v>
      </c>
      <c r="BN297" s="7">
        <f t="shared" si="390"/>
        <v>0</v>
      </c>
      <c r="BO297" s="7">
        <f t="shared" si="390"/>
        <v>0</v>
      </c>
      <c r="BP297" s="7">
        <f t="shared" si="390"/>
        <v>0</v>
      </c>
      <c r="BQ297" s="7">
        <f t="shared" si="390"/>
        <v>0</v>
      </c>
      <c r="BR297" s="7">
        <f t="shared" si="390"/>
        <v>0</v>
      </c>
      <c r="BS297" s="7">
        <f t="shared" si="390"/>
        <v>0</v>
      </c>
      <c r="BT297" s="7">
        <f t="shared" si="390"/>
        <v>0</v>
      </c>
      <c r="BU297" s="7">
        <f t="shared" si="390"/>
        <v>0</v>
      </c>
      <c r="BV297" s="7">
        <f t="shared" si="390"/>
        <v>0</v>
      </c>
      <c r="BW297" s="7">
        <f t="shared" si="390"/>
        <v>0</v>
      </c>
      <c r="BX297" s="7">
        <f t="shared" si="390"/>
        <v>0</v>
      </c>
      <c r="BY297" s="7">
        <f t="shared" si="390"/>
        <v>0</v>
      </c>
      <c r="BZ297" s="7">
        <f t="shared" si="390"/>
        <v>0</v>
      </c>
      <c r="CA297" s="7">
        <f t="shared" si="390"/>
        <v>0</v>
      </c>
      <c r="CB297" s="7">
        <f t="shared" si="390"/>
        <v>0</v>
      </c>
      <c r="CC297" s="7">
        <f t="shared" si="390"/>
        <v>0</v>
      </c>
      <c r="CD297" s="7">
        <f t="shared" si="390"/>
        <v>0</v>
      </c>
      <c r="CE297" s="7">
        <f t="shared" si="390"/>
        <v>0</v>
      </c>
      <c r="CF297" s="7">
        <f t="shared" si="390"/>
        <v>0</v>
      </c>
      <c r="CG297" s="7">
        <f t="shared" si="390"/>
        <v>0</v>
      </c>
      <c r="CH297" s="7">
        <f t="shared" si="390"/>
        <v>0</v>
      </c>
      <c r="CI297" s="7">
        <f t="shared" si="390"/>
        <v>0</v>
      </c>
      <c r="CJ297" s="7">
        <f t="shared" si="390"/>
        <v>0</v>
      </c>
      <c r="CK297" s="7">
        <f t="shared" si="390"/>
        <v>0</v>
      </c>
      <c r="CL297" s="7">
        <f t="shared" si="390"/>
        <v>0</v>
      </c>
      <c r="CM297" s="7">
        <f t="shared" si="390"/>
        <v>0</v>
      </c>
      <c r="CN297" s="7">
        <f t="shared" si="390"/>
        <v>0</v>
      </c>
      <c r="CO297" s="7">
        <f t="shared" si="390"/>
        <v>0</v>
      </c>
      <c r="CP297" s="7">
        <f t="shared" si="390"/>
        <v>0</v>
      </c>
      <c r="CQ297" s="7">
        <f t="shared" si="390"/>
        <v>0</v>
      </c>
      <c r="CR297" s="7">
        <f t="shared" si="390"/>
        <v>0</v>
      </c>
      <c r="CS297" s="7">
        <f t="shared" si="390"/>
        <v>0</v>
      </c>
      <c r="CT297" s="7">
        <f t="shared" si="390"/>
        <v>0</v>
      </c>
      <c r="CU297" s="7">
        <f t="shared" si="390"/>
        <v>0</v>
      </c>
      <c r="CV297" s="7">
        <f t="shared" si="390"/>
        <v>0</v>
      </c>
      <c r="CW297" s="7">
        <f t="shared" si="390"/>
        <v>0</v>
      </c>
      <c r="CX297" s="7">
        <f t="shared" si="390"/>
        <v>0</v>
      </c>
      <c r="CY297" s="7">
        <f t="shared" si="390"/>
        <v>0</v>
      </c>
      <c r="CZ297" s="7">
        <f t="shared" si="390"/>
        <v>0</v>
      </c>
      <c r="DA297" s="7">
        <f t="shared" ref="DA297:FL297" si="391">(DA289+DA290+DA291)-DA288</f>
        <v>0</v>
      </c>
      <c r="DB297" s="7">
        <f t="shared" si="391"/>
        <v>0</v>
      </c>
      <c r="DC297" s="7">
        <f t="shared" si="391"/>
        <v>0</v>
      </c>
      <c r="DD297" s="7">
        <f t="shared" si="391"/>
        <v>0</v>
      </c>
      <c r="DE297" s="7">
        <f t="shared" si="391"/>
        <v>0</v>
      </c>
      <c r="DF297" s="7">
        <f t="shared" si="391"/>
        <v>0</v>
      </c>
      <c r="DG297" s="7">
        <f t="shared" si="391"/>
        <v>0</v>
      </c>
      <c r="DH297" s="7">
        <f t="shared" si="391"/>
        <v>0</v>
      </c>
      <c r="DI297" s="7">
        <f t="shared" si="391"/>
        <v>0</v>
      </c>
      <c r="DJ297" s="7">
        <f t="shared" si="391"/>
        <v>0</v>
      </c>
      <c r="DK297" s="7">
        <f t="shared" si="391"/>
        <v>0</v>
      </c>
      <c r="DL297" s="7">
        <f t="shared" si="391"/>
        <v>0</v>
      </c>
      <c r="DM297" s="7">
        <f t="shared" si="391"/>
        <v>0</v>
      </c>
      <c r="DN297" s="7">
        <f t="shared" si="391"/>
        <v>0</v>
      </c>
      <c r="DO297" s="7">
        <f t="shared" si="391"/>
        <v>0</v>
      </c>
      <c r="DP297" s="7">
        <f t="shared" si="391"/>
        <v>0</v>
      </c>
      <c r="DQ297" s="7">
        <f t="shared" si="391"/>
        <v>0</v>
      </c>
      <c r="DR297" s="7">
        <f t="shared" si="391"/>
        <v>0</v>
      </c>
      <c r="DS297" s="7">
        <f t="shared" si="391"/>
        <v>0</v>
      </c>
      <c r="DT297" s="7">
        <f t="shared" si="391"/>
        <v>0</v>
      </c>
      <c r="DU297" s="7">
        <f t="shared" si="391"/>
        <v>0</v>
      </c>
      <c r="DV297" s="7">
        <f t="shared" si="391"/>
        <v>0</v>
      </c>
      <c r="DW297" s="7">
        <f t="shared" si="391"/>
        <v>0</v>
      </c>
      <c r="DX297" s="7">
        <f t="shared" si="391"/>
        <v>0</v>
      </c>
      <c r="DY297" s="7">
        <f t="shared" si="391"/>
        <v>0</v>
      </c>
      <c r="DZ297" s="7">
        <f t="shared" si="391"/>
        <v>0</v>
      </c>
      <c r="EA297" s="7">
        <f t="shared" si="391"/>
        <v>0</v>
      </c>
      <c r="EB297" s="7">
        <f t="shared" si="391"/>
        <v>0</v>
      </c>
      <c r="EC297" s="7">
        <f t="shared" si="391"/>
        <v>0</v>
      </c>
      <c r="ED297" s="7">
        <f t="shared" si="391"/>
        <v>0</v>
      </c>
      <c r="EE297" s="7">
        <f t="shared" si="391"/>
        <v>0</v>
      </c>
      <c r="EF297" s="7">
        <f t="shared" si="391"/>
        <v>0</v>
      </c>
      <c r="EG297" s="7">
        <f t="shared" si="391"/>
        <v>0</v>
      </c>
      <c r="EH297" s="7">
        <f t="shared" si="391"/>
        <v>0</v>
      </c>
      <c r="EI297" s="7">
        <f t="shared" si="391"/>
        <v>0</v>
      </c>
      <c r="EJ297" s="7">
        <f t="shared" si="391"/>
        <v>0</v>
      </c>
      <c r="EK297" s="7">
        <f t="shared" si="391"/>
        <v>0</v>
      </c>
      <c r="EL297" s="7">
        <f t="shared" si="391"/>
        <v>0</v>
      </c>
      <c r="EM297" s="7">
        <f t="shared" si="391"/>
        <v>0</v>
      </c>
      <c r="EN297" s="7">
        <f t="shared" si="391"/>
        <v>0</v>
      </c>
      <c r="EO297" s="7">
        <f t="shared" si="391"/>
        <v>0</v>
      </c>
      <c r="EP297" s="7">
        <f t="shared" si="391"/>
        <v>0</v>
      </c>
      <c r="EQ297" s="7">
        <f t="shared" si="391"/>
        <v>0</v>
      </c>
      <c r="ER297" s="7">
        <f t="shared" si="391"/>
        <v>0</v>
      </c>
      <c r="ES297" s="7">
        <f t="shared" si="391"/>
        <v>0</v>
      </c>
      <c r="ET297" s="7">
        <f t="shared" si="391"/>
        <v>0</v>
      </c>
      <c r="EU297" s="7">
        <f t="shared" si="391"/>
        <v>0</v>
      </c>
      <c r="EV297" s="7">
        <f t="shared" si="391"/>
        <v>0</v>
      </c>
      <c r="EW297" s="7">
        <f t="shared" si="391"/>
        <v>0</v>
      </c>
      <c r="EX297" s="7">
        <f t="shared" si="391"/>
        <v>0</v>
      </c>
      <c r="EY297" s="7">
        <f t="shared" si="391"/>
        <v>0</v>
      </c>
      <c r="EZ297" s="7">
        <f t="shared" si="391"/>
        <v>0</v>
      </c>
      <c r="FA297" s="7">
        <f t="shared" si="391"/>
        <v>0</v>
      </c>
      <c r="FB297" s="7">
        <f t="shared" si="391"/>
        <v>0</v>
      </c>
      <c r="FC297" s="7">
        <f t="shared" si="391"/>
        <v>0</v>
      </c>
      <c r="FD297" s="7">
        <f t="shared" si="391"/>
        <v>0</v>
      </c>
      <c r="FE297" s="7">
        <f t="shared" si="391"/>
        <v>0</v>
      </c>
      <c r="FF297" s="7">
        <f t="shared" si="391"/>
        <v>0</v>
      </c>
      <c r="FG297" s="7">
        <f t="shared" si="391"/>
        <v>0</v>
      </c>
      <c r="FH297" s="7">
        <f t="shared" si="391"/>
        <v>0</v>
      </c>
      <c r="FI297" s="7">
        <f t="shared" si="391"/>
        <v>0</v>
      </c>
      <c r="FJ297" s="7">
        <f t="shared" si="391"/>
        <v>0</v>
      </c>
      <c r="FK297" s="7">
        <f t="shared" si="391"/>
        <v>0</v>
      </c>
      <c r="FL297" s="7">
        <f t="shared" si="391"/>
        <v>0</v>
      </c>
      <c r="FM297" s="7">
        <f t="shared" ref="FM297:FX297" si="392">(FM289+FM290+FM291)-FM288</f>
        <v>0</v>
      </c>
      <c r="FN297" s="7">
        <f t="shared" si="392"/>
        <v>0</v>
      </c>
      <c r="FO297" s="7">
        <f t="shared" si="392"/>
        <v>0</v>
      </c>
      <c r="FP297" s="7">
        <f t="shared" si="392"/>
        <v>0</v>
      </c>
      <c r="FQ297" s="7">
        <f t="shared" si="392"/>
        <v>0</v>
      </c>
      <c r="FR297" s="7">
        <f t="shared" si="392"/>
        <v>0</v>
      </c>
      <c r="FS297" s="7">
        <f t="shared" si="392"/>
        <v>0</v>
      </c>
      <c r="FT297" s="7">
        <f t="shared" si="392"/>
        <v>0</v>
      </c>
      <c r="FU297" s="7">
        <f t="shared" si="392"/>
        <v>0</v>
      </c>
      <c r="FV297" s="7">
        <f t="shared" si="392"/>
        <v>0</v>
      </c>
      <c r="FW297" s="7">
        <f t="shared" si="392"/>
        <v>0</v>
      </c>
      <c r="FX297" s="7">
        <f t="shared" si="392"/>
        <v>0</v>
      </c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35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35">
      <c r="A299" s="6" t="s">
        <v>873</v>
      </c>
      <c r="B299" s="44" t="s">
        <v>874</v>
      </c>
      <c r="C299" s="7">
        <f>IF(IF(((C291*-1)&gt;(C288*$GE$289)),-C291,(C288*$GE$289))&gt;0,0,IF(((C291*-1)&gt;(C288*$GE$289)),-C291,(C288*$GE$289)))</f>
        <v>0</v>
      </c>
      <c r="D299" s="7">
        <f t="shared" ref="D299:BO299" si="393">IF(IF(((D291*-1)&gt;(D288*$GE$289)),-D291,(D288*$GE$289))&gt;0,0,IF(((D291*-1)&gt;(D288*$GE$289)),-D291,(D288*$GE$289)))</f>
        <v>0</v>
      </c>
      <c r="E299" s="7">
        <f t="shared" si="393"/>
        <v>0</v>
      </c>
      <c r="F299" s="7">
        <f t="shared" si="393"/>
        <v>0</v>
      </c>
      <c r="G299" s="7">
        <f t="shared" si="393"/>
        <v>0</v>
      </c>
      <c r="H299" s="7">
        <f t="shared" si="393"/>
        <v>0</v>
      </c>
      <c r="I299" s="7">
        <f t="shared" si="393"/>
        <v>0</v>
      </c>
      <c r="J299" s="7">
        <f t="shared" si="393"/>
        <v>0</v>
      </c>
      <c r="K299" s="7">
        <f t="shared" si="393"/>
        <v>0</v>
      </c>
      <c r="L299" s="7">
        <f t="shared" si="393"/>
        <v>0</v>
      </c>
      <c r="M299" s="7">
        <f t="shared" si="393"/>
        <v>0</v>
      </c>
      <c r="N299" s="7">
        <f t="shared" si="393"/>
        <v>0</v>
      </c>
      <c r="O299" s="7">
        <f t="shared" si="393"/>
        <v>0</v>
      </c>
      <c r="P299" s="7">
        <f t="shared" si="393"/>
        <v>0</v>
      </c>
      <c r="Q299" s="7">
        <f t="shared" si="393"/>
        <v>0</v>
      </c>
      <c r="R299" s="7">
        <f t="shared" si="393"/>
        <v>0</v>
      </c>
      <c r="S299" s="7">
        <f t="shared" si="393"/>
        <v>0</v>
      </c>
      <c r="T299" s="7">
        <f t="shared" si="393"/>
        <v>0</v>
      </c>
      <c r="U299" s="7">
        <f t="shared" si="393"/>
        <v>0</v>
      </c>
      <c r="V299" s="7">
        <f t="shared" si="393"/>
        <v>0</v>
      </c>
      <c r="W299" s="7">
        <f t="shared" si="393"/>
        <v>0</v>
      </c>
      <c r="X299" s="7">
        <f t="shared" si="393"/>
        <v>0</v>
      </c>
      <c r="Y299" s="7">
        <f t="shared" si="393"/>
        <v>0</v>
      </c>
      <c r="Z299" s="7">
        <f t="shared" si="393"/>
        <v>0</v>
      </c>
      <c r="AA299" s="7">
        <f t="shared" si="393"/>
        <v>0</v>
      </c>
      <c r="AB299" s="7">
        <f t="shared" si="393"/>
        <v>0</v>
      </c>
      <c r="AC299" s="7">
        <f t="shared" si="393"/>
        <v>0</v>
      </c>
      <c r="AD299" s="7">
        <f t="shared" si="393"/>
        <v>0</v>
      </c>
      <c r="AE299" s="7">
        <f t="shared" si="393"/>
        <v>0</v>
      </c>
      <c r="AF299" s="7">
        <f t="shared" si="393"/>
        <v>0</v>
      </c>
      <c r="AG299" s="7">
        <f t="shared" si="393"/>
        <v>0</v>
      </c>
      <c r="AH299" s="7">
        <f t="shared" si="393"/>
        <v>0</v>
      </c>
      <c r="AI299" s="7">
        <f t="shared" si="393"/>
        <v>0</v>
      </c>
      <c r="AJ299" s="7">
        <f t="shared" si="393"/>
        <v>0</v>
      </c>
      <c r="AK299" s="7">
        <f t="shared" si="393"/>
        <v>0</v>
      </c>
      <c r="AL299" s="7">
        <f t="shared" si="393"/>
        <v>0</v>
      </c>
      <c r="AM299" s="7">
        <f t="shared" si="393"/>
        <v>0</v>
      </c>
      <c r="AN299" s="7">
        <f t="shared" si="393"/>
        <v>0</v>
      </c>
      <c r="AO299" s="7">
        <f t="shared" si="393"/>
        <v>0</v>
      </c>
      <c r="AP299" s="7">
        <f t="shared" si="393"/>
        <v>0</v>
      </c>
      <c r="AQ299" s="7">
        <f t="shared" si="393"/>
        <v>0</v>
      </c>
      <c r="AR299" s="7">
        <f t="shared" si="393"/>
        <v>0</v>
      </c>
      <c r="AS299" s="7">
        <f t="shared" si="393"/>
        <v>0</v>
      </c>
      <c r="AT299" s="7">
        <f t="shared" si="393"/>
        <v>0</v>
      </c>
      <c r="AU299" s="7">
        <f t="shared" si="393"/>
        <v>0</v>
      </c>
      <c r="AV299" s="7">
        <f t="shared" si="393"/>
        <v>0</v>
      </c>
      <c r="AW299" s="7">
        <f t="shared" si="393"/>
        <v>0</v>
      </c>
      <c r="AX299" s="7">
        <f t="shared" si="393"/>
        <v>0</v>
      </c>
      <c r="AY299" s="7">
        <f t="shared" si="393"/>
        <v>0</v>
      </c>
      <c r="AZ299" s="7">
        <f t="shared" si="393"/>
        <v>0</v>
      </c>
      <c r="BA299" s="7">
        <f t="shared" si="393"/>
        <v>0</v>
      </c>
      <c r="BB299" s="7">
        <f t="shared" si="393"/>
        <v>0</v>
      </c>
      <c r="BC299" s="7">
        <f t="shared" si="393"/>
        <v>0</v>
      </c>
      <c r="BD299" s="7">
        <f t="shared" si="393"/>
        <v>0</v>
      </c>
      <c r="BE299" s="7">
        <f t="shared" si="393"/>
        <v>0</v>
      </c>
      <c r="BF299" s="7">
        <f t="shared" si="393"/>
        <v>0</v>
      </c>
      <c r="BG299" s="7">
        <f t="shared" si="393"/>
        <v>0</v>
      </c>
      <c r="BH299" s="7">
        <f t="shared" si="393"/>
        <v>0</v>
      </c>
      <c r="BI299" s="7">
        <f t="shared" si="393"/>
        <v>0</v>
      </c>
      <c r="BJ299" s="7">
        <f t="shared" si="393"/>
        <v>0</v>
      </c>
      <c r="BK299" s="7">
        <f t="shared" si="393"/>
        <v>0</v>
      </c>
      <c r="BL299" s="7">
        <f t="shared" si="393"/>
        <v>0</v>
      </c>
      <c r="BM299" s="7">
        <f t="shared" si="393"/>
        <v>0</v>
      </c>
      <c r="BN299" s="7">
        <f t="shared" si="393"/>
        <v>0</v>
      </c>
      <c r="BO299" s="7">
        <f t="shared" si="393"/>
        <v>0</v>
      </c>
      <c r="BP299" s="7">
        <f t="shared" ref="BP299:EA299" si="394">IF(IF(((BP291*-1)&gt;(BP288*$GE$289)),-BP291,(BP288*$GE$289))&gt;0,0,IF(((BP291*-1)&gt;(BP288*$GE$289)),-BP291,(BP288*$GE$289)))</f>
        <v>0</v>
      </c>
      <c r="BQ299" s="7">
        <f t="shared" si="394"/>
        <v>0</v>
      </c>
      <c r="BR299" s="7">
        <f t="shared" si="394"/>
        <v>0</v>
      </c>
      <c r="BS299" s="7">
        <f t="shared" si="394"/>
        <v>0</v>
      </c>
      <c r="BT299" s="7">
        <f t="shared" si="394"/>
        <v>0</v>
      </c>
      <c r="BU299" s="7">
        <f t="shared" si="394"/>
        <v>0</v>
      </c>
      <c r="BV299" s="7">
        <f t="shared" si="394"/>
        <v>0</v>
      </c>
      <c r="BW299" s="7">
        <f t="shared" si="394"/>
        <v>0</v>
      </c>
      <c r="BX299" s="7">
        <f t="shared" si="394"/>
        <v>0</v>
      </c>
      <c r="BY299" s="7">
        <f t="shared" si="394"/>
        <v>0</v>
      </c>
      <c r="BZ299" s="7">
        <f t="shared" si="394"/>
        <v>0</v>
      </c>
      <c r="CA299" s="7">
        <f t="shared" si="394"/>
        <v>0</v>
      </c>
      <c r="CB299" s="7">
        <f t="shared" si="394"/>
        <v>0</v>
      </c>
      <c r="CC299" s="7">
        <f t="shared" si="394"/>
        <v>0</v>
      </c>
      <c r="CD299" s="7">
        <f t="shared" si="394"/>
        <v>0</v>
      </c>
      <c r="CE299" s="7">
        <f t="shared" si="394"/>
        <v>0</v>
      </c>
      <c r="CF299" s="7">
        <f t="shared" si="394"/>
        <v>0</v>
      </c>
      <c r="CG299" s="7">
        <f t="shared" si="394"/>
        <v>0</v>
      </c>
      <c r="CH299" s="7">
        <f t="shared" si="394"/>
        <v>0</v>
      </c>
      <c r="CI299" s="7">
        <f t="shared" si="394"/>
        <v>0</v>
      </c>
      <c r="CJ299" s="7">
        <f t="shared" si="394"/>
        <v>0</v>
      </c>
      <c r="CK299" s="7">
        <f t="shared" si="394"/>
        <v>0</v>
      </c>
      <c r="CL299" s="7">
        <f t="shared" si="394"/>
        <v>0</v>
      </c>
      <c r="CM299" s="7">
        <f t="shared" si="394"/>
        <v>0</v>
      </c>
      <c r="CN299" s="7">
        <f t="shared" si="394"/>
        <v>0</v>
      </c>
      <c r="CO299" s="7">
        <f t="shared" si="394"/>
        <v>0</v>
      </c>
      <c r="CP299" s="7">
        <f t="shared" si="394"/>
        <v>0</v>
      </c>
      <c r="CQ299" s="7">
        <f t="shared" si="394"/>
        <v>0</v>
      </c>
      <c r="CR299" s="7">
        <f t="shared" si="394"/>
        <v>0</v>
      </c>
      <c r="CS299" s="7">
        <f t="shared" si="394"/>
        <v>0</v>
      </c>
      <c r="CT299" s="7">
        <f t="shared" si="394"/>
        <v>0</v>
      </c>
      <c r="CU299" s="7">
        <f t="shared" si="394"/>
        <v>0</v>
      </c>
      <c r="CV299" s="7">
        <f t="shared" si="394"/>
        <v>0</v>
      </c>
      <c r="CW299" s="7">
        <f t="shared" si="394"/>
        <v>0</v>
      </c>
      <c r="CX299" s="7">
        <f t="shared" si="394"/>
        <v>0</v>
      </c>
      <c r="CY299" s="7">
        <f t="shared" si="394"/>
        <v>0</v>
      </c>
      <c r="CZ299" s="7">
        <f t="shared" si="394"/>
        <v>0</v>
      </c>
      <c r="DA299" s="7">
        <f t="shared" si="394"/>
        <v>0</v>
      </c>
      <c r="DB299" s="7">
        <f t="shared" si="394"/>
        <v>0</v>
      </c>
      <c r="DC299" s="7">
        <f t="shared" si="394"/>
        <v>0</v>
      </c>
      <c r="DD299" s="7">
        <f t="shared" si="394"/>
        <v>0</v>
      </c>
      <c r="DE299" s="7">
        <f t="shared" si="394"/>
        <v>0</v>
      </c>
      <c r="DF299" s="7">
        <f t="shared" si="394"/>
        <v>0</v>
      </c>
      <c r="DG299" s="7">
        <f t="shared" si="394"/>
        <v>0</v>
      </c>
      <c r="DH299" s="7">
        <f t="shared" si="394"/>
        <v>0</v>
      </c>
      <c r="DI299" s="7">
        <f t="shared" si="394"/>
        <v>0</v>
      </c>
      <c r="DJ299" s="7">
        <f t="shared" si="394"/>
        <v>0</v>
      </c>
      <c r="DK299" s="7">
        <f t="shared" si="394"/>
        <v>0</v>
      </c>
      <c r="DL299" s="7">
        <f t="shared" si="394"/>
        <v>0</v>
      </c>
      <c r="DM299" s="7">
        <f t="shared" si="394"/>
        <v>0</v>
      </c>
      <c r="DN299" s="7">
        <f t="shared" si="394"/>
        <v>0</v>
      </c>
      <c r="DO299" s="7">
        <f t="shared" si="394"/>
        <v>0</v>
      </c>
      <c r="DP299" s="7">
        <f t="shared" si="394"/>
        <v>0</v>
      </c>
      <c r="DQ299" s="7">
        <f t="shared" si="394"/>
        <v>0</v>
      </c>
      <c r="DR299" s="7">
        <f t="shared" si="394"/>
        <v>0</v>
      </c>
      <c r="DS299" s="7">
        <f t="shared" si="394"/>
        <v>0</v>
      </c>
      <c r="DT299" s="7">
        <f t="shared" si="394"/>
        <v>0</v>
      </c>
      <c r="DU299" s="7">
        <f t="shared" si="394"/>
        <v>0</v>
      </c>
      <c r="DV299" s="7">
        <f t="shared" si="394"/>
        <v>0</v>
      </c>
      <c r="DW299" s="7">
        <f t="shared" si="394"/>
        <v>0</v>
      </c>
      <c r="DX299" s="7">
        <f t="shared" si="394"/>
        <v>0</v>
      </c>
      <c r="DY299" s="7">
        <f t="shared" si="394"/>
        <v>0</v>
      </c>
      <c r="DZ299" s="7">
        <f t="shared" si="394"/>
        <v>0</v>
      </c>
      <c r="EA299" s="7">
        <f t="shared" si="394"/>
        <v>0</v>
      </c>
      <c r="EB299" s="7">
        <f t="shared" ref="EB299:FX299" si="395">IF(IF(((EB291*-1)&gt;(EB288*$GE$289)),-EB291,(EB288*$GE$289))&gt;0,0,IF(((EB291*-1)&gt;(EB288*$GE$289)),-EB291,(EB288*$GE$289)))</f>
        <v>0</v>
      </c>
      <c r="EC299" s="7">
        <f t="shared" si="395"/>
        <v>0</v>
      </c>
      <c r="ED299" s="7">
        <f t="shared" si="395"/>
        <v>0</v>
      </c>
      <c r="EE299" s="7">
        <f t="shared" si="395"/>
        <v>0</v>
      </c>
      <c r="EF299" s="7">
        <f t="shared" si="395"/>
        <v>0</v>
      </c>
      <c r="EG299" s="7">
        <f t="shared" si="395"/>
        <v>0</v>
      </c>
      <c r="EH299" s="7">
        <f t="shared" si="395"/>
        <v>0</v>
      </c>
      <c r="EI299" s="7">
        <f t="shared" si="395"/>
        <v>0</v>
      </c>
      <c r="EJ299" s="7">
        <f t="shared" si="395"/>
        <v>0</v>
      </c>
      <c r="EK299" s="7">
        <f t="shared" si="395"/>
        <v>0</v>
      </c>
      <c r="EL299" s="7">
        <f t="shared" si="395"/>
        <v>0</v>
      </c>
      <c r="EM299" s="7">
        <f t="shared" si="395"/>
        <v>0</v>
      </c>
      <c r="EN299" s="7">
        <f t="shared" si="395"/>
        <v>0</v>
      </c>
      <c r="EO299" s="7">
        <f t="shared" si="395"/>
        <v>0</v>
      </c>
      <c r="EP299" s="7">
        <f t="shared" si="395"/>
        <v>0</v>
      </c>
      <c r="EQ299" s="7">
        <f t="shared" si="395"/>
        <v>0</v>
      </c>
      <c r="ER299" s="7">
        <f t="shared" si="395"/>
        <v>0</v>
      </c>
      <c r="ES299" s="7">
        <f t="shared" si="395"/>
        <v>0</v>
      </c>
      <c r="ET299" s="7">
        <f t="shared" si="395"/>
        <v>0</v>
      </c>
      <c r="EU299" s="7">
        <f t="shared" si="395"/>
        <v>0</v>
      </c>
      <c r="EV299" s="7">
        <f t="shared" si="395"/>
        <v>0</v>
      </c>
      <c r="EW299" s="7">
        <f t="shared" si="395"/>
        <v>0</v>
      </c>
      <c r="EX299" s="7">
        <f t="shared" si="395"/>
        <v>0</v>
      </c>
      <c r="EY299" s="7">
        <f t="shared" si="395"/>
        <v>0</v>
      </c>
      <c r="EZ299" s="7">
        <f t="shared" si="395"/>
        <v>0</v>
      </c>
      <c r="FA299" s="7">
        <f t="shared" si="395"/>
        <v>0</v>
      </c>
      <c r="FB299" s="7">
        <f t="shared" si="395"/>
        <v>0</v>
      </c>
      <c r="FC299" s="7">
        <f t="shared" si="395"/>
        <v>0</v>
      </c>
      <c r="FD299" s="7">
        <f t="shared" si="395"/>
        <v>0</v>
      </c>
      <c r="FE299" s="7">
        <f t="shared" si="395"/>
        <v>0</v>
      </c>
      <c r="FF299" s="7">
        <f t="shared" si="395"/>
        <v>0</v>
      </c>
      <c r="FG299" s="7">
        <f t="shared" si="395"/>
        <v>0</v>
      </c>
      <c r="FH299" s="7">
        <f t="shared" si="395"/>
        <v>0</v>
      </c>
      <c r="FI299" s="7">
        <f t="shared" si="395"/>
        <v>0</v>
      </c>
      <c r="FJ299" s="7">
        <f t="shared" si="395"/>
        <v>0</v>
      </c>
      <c r="FK299" s="7">
        <f t="shared" si="395"/>
        <v>0</v>
      </c>
      <c r="FL299" s="7">
        <f t="shared" si="395"/>
        <v>0</v>
      </c>
      <c r="FM299" s="7">
        <f t="shared" si="395"/>
        <v>0</v>
      </c>
      <c r="FN299" s="7">
        <f t="shared" si="395"/>
        <v>0</v>
      </c>
      <c r="FO299" s="7">
        <f t="shared" si="395"/>
        <v>0</v>
      </c>
      <c r="FP299" s="7">
        <f t="shared" si="395"/>
        <v>0</v>
      </c>
      <c r="FQ299" s="7">
        <f t="shared" si="395"/>
        <v>0</v>
      </c>
      <c r="FR299" s="7">
        <f t="shared" si="395"/>
        <v>0</v>
      </c>
      <c r="FS299" s="7">
        <f t="shared" si="395"/>
        <v>0</v>
      </c>
      <c r="FT299" s="7">
        <f t="shared" si="395"/>
        <v>0</v>
      </c>
      <c r="FU299" s="7">
        <f t="shared" si="395"/>
        <v>0</v>
      </c>
      <c r="FV299" s="7">
        <f t="shared" si="395"/>
        <v>0</v>
      </c>
      <c r="FW299" s="7">
        <f t="shared" si="395"/>
        <v>0</v>
      </c>
      <c r="FX299" s="7">
        <f t="shared" si="395"/>
        <v>0</v>
      </c>
      <c r="FY299" s="7"/>
      <c r="FZ299" s="110">
        <f>SUM(C299:FX299)</f>
        <v>0</v>
      </c>
      <c r="GA299" s="11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35">
      <c r="A300" s="6"/>
      <c r="B300" s="44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117"/>
      <c r="GB300" s="7"/>
      <c r="GC300" s="86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35">
      <c r="A301" s="6"/>
      <c r="B301" s="44" t="s">
        <v>875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35">
      <c r="A302" s="6" t="s">
        <v>876</v>
      </c>
      <c r="B302" s="7" t="s">
        <v>877</v>
      </c>
      <c r="C302" s="7">
        <f t="shared" ref="C302:BN302" si="396">C288+C299</f>
        <v>77568819.890000001</v>
      </c>
      <c r="D302" s="7">
        <f t="shared" si="396"/>
        <v>439269775.69</v>
      </c>
      <c r="E302" s="7">
        <f t="shared" si="396"/>
        <v>69175272.530000001</v>
      </c>
      <c r="F302" s="7">
        <f t="shared" si="396"/>
        <v>264306458.19999999</v>
      </c>
      <c r="G302" s="7">
        <f t="shared" si="396"/>
        <v>20022450.530000001</v>
      </c>
      <c r="H302" s="7">
        <f t="shared" si="396"/>
        <v>13192621.130000001</v>
      </c>
      <c r="I302" s="7">
        <f t="shared" si="396"/>
        <v>98653124.629999995</v>
      </c>
      <c r="J302" s="7">
        <f t="shared" si="396"/>
        <v>24378247.32</v>
      </c>
      <c r="K302" s="7">
        <f t="shared" si="396"/>
        <v>4219811.58</v>
      </c>
      <c r="L302" s="7">
        <f t="shared" si="396"/>
        <v>26190721.350000001</v>
      </c>
      <c r="M302" s="7">
        <f t="shared" si="396"/>
        <v>13320433.529999999</v>
      </c>
      <c r="N302" s="7">
        <f t="shared" si="396"/>
        <v>584694366.02999997</v>
      </c>
      <c r="O302" s="7">
        <f t="shared" si="396"/>
        <v>144440967.18000001</v>
      </c>
      <c r="P302" s="7">
        <f t="shared" si="396"/>
        <v>5124045.9400000004</v>
      </c>
      <c r="Q302" s="7">
        <f t="shared" si="396"/>
        <v>481212054.44999999</v>
      </c>
      <c r="R302" s="7">
        <f t="shared" si="396"/>
        <v>70822488.650000006</v>
      </c>
      <c r="S302" s="7">
        <f t="shared" si="396"/>
        <v>18849565.32</v>
      </c>
      <c r="T302" s="7">
        <f t="shared" si="396"/>
        <v>3152473.57</v>
      </c>
      <c r="U302" s="7">
        <f t="shared" si="396"/>
        <v>1414949.22</v>
      </c>
      <c r="V302" s="7">
        <f t="shared" si="396"/>
        <v>4213444.34</v>
      </c>
      <c r="W302" s="7">
        <f t="shared" si="396"/>
        <v>2689986.57</v>
      </c>
      <c r="X302" s="7">
        <f t="shared" si="396"/>
        <v>1234890.77</v>
      </c>
      <c r="Y302" s="7">
        <f t="shared" si="396"/>
        <v>11013172.970000001</v>
      </c>
      <c r="Z302" s="7">
        <f t="shared" si="396"/>
        <v>3791880.2</v>
      </c>
      <c r="AA302" s="7">
        <f t="shared" si="396"/>
        <v>345020331.48000002</v>
      </c>
      <c r="AB302" s="7">
        <f t="shared" si="396"/>
        <v>308187039.10000002</v>
      </c>
      <c r="AC302" s="7">
        <f t="shared" si="396"/>
        <v>11152170.98</v>
      </c>
      <c r="AD302" s="7">
        <f t="shared" si="396"/>
        <v>16131786.119999999</v>
      </c>
      <c r="AE302" s="7">
        <f t="shared" si="396"/>
        <v>2193244.6800000002</v>
      </c>
      <c r="AF302" s="7">
        <f t="shared" si="396"/>
        <v>3366540.52</v>
      </c>
      <c r="AG302" s="7">
        <f t="shared" si="396"/>
        <v>7881928.1900000004</v>
      </c>
      <c r="AH302" s="7">
        <f t="shared" si="396"/>
        <v>11502379.109999999</v>
      </c>
      <c r="AI302" s="7">
        <f t="shared" si="396"/>
        <v>5183242.67</v>
      </c>
      <c r="AJ302" s="7">
        <f t="shared" si="396"/>
        <v>3562680.05</v>
      </c>
      <c r="AK302" s="7">
        <f t="shared" si="396"/>
        <v>3452112.37</v>
      </c>
      <c r="AL302" s="7">
        <f t="shared" si="396"/>
        <v>4566565.37</v>
      </c>
      <c r="AM302" s="7">
        <f t="shared" si="396"/>
        <v>5277527.5599999996</v>
      </c>
      <c r="AN302" s="7">
        <f t="shared" si="396"/>
        <v>4696939.6900000004</v>
      </c>
      <c r="AO302" s="7">
        <f t="shared" si="396"/>
        <v>50162122.619999997</v>
      </c>
      <c r="AP302" s="7">
        <f t="shared" si="396"/>
        <v>999999999</v>
      </c>
      <c r="AQ302" s="7">
        <f t="shared" si="396"/>
        <v>4316138.4800000004</v>
      </c>
      <c r="AR302" s="7">
        <f t="shared" si="396"/>
        <v>687732451.17999995</v>
      </c>
      <c r="AS302" s="7">
        <f t="shared" si="396"/>
        <v>78543129.090000004</v>
      </c>
      <c r="AT302" s="7">
        <f t="shared" si="396"/>
        <v>26558382</v>
      </c>
      <c r="AU302" s="7">
        <f t="shared" si="396"/>
        <v>4525937.78</v>
      </c>
      <c r="AV302" s="7">
        <f t="shared" si="396"/>
        <v>5020976.66</v>
      </c>
      <c r="AW302" s="7">
        <f t="shared" si="396"/>
        <v>4379971</v>
      </c>
      <c r="AX302" s="7">
        <f t="shared" si="396"/>
        <v>1853469.75</v>
      </c>
      <c r="AY302" s="7">
        <f t="shared" si="396"/>
        <v>5930790.6500000004</v>
      </c>
      <c r="AZ302" s="7">
        <f t="shared" si="396"/>
        <v>140831090.06</v>
      </c>
      <c r="BA302" s="7">
        <f t="shared" si="396"/>
        <v>98298681.549999997</v>
      </c>
      <c r="BB302" s="7">
        <f t="shared" si="396"/>
        <v>82239857.950000003</v>
      </c>
      <c r="BC302" s="7">
        <f t="shared" si="396"/>
        <v>279670772.51999998</v>
      </c>
      <c r="BD302" s="7">
        <f t="shared" si="396"/>
        <v>38893534.200000003</v>
      </c>
      <c r="BE302" s="7">
        <f t="shared" si="396"/>
        <v>14239642.49</v>
      </c>
      <c r="BF302" s="7">
        <f t="shared" si="396"/>
        <v>275042370.44999999</v>
      </c>
      <c r="BG302" s="7">
        <f t="shared" si="396"/>
        <v>11482083.92</v>
      </c>
      <c r="BH302" s="7">
        <f t="shared" si="396"/>
        <v>7588736.3499999996</v>
      </c>
      <c r="BI302" s="7">
        <f t="shared" si="396"/>
        <v>4548076.8</v>
      </c>
      <c r="BJ302" s="7">
        <f t="shared" si="396"/>
        <v>67714632.400000006</v>
      </c>
      <c r="BK302" s="7">
        <f t="shared" si="396"/>
        <v>358956325.31</v>
      </c>
      <c r="BL302" s="7">
        <f t="shared" si="396"/>
        <v>2177795.9900000002</v>
      </c>
      <c r="BM302" s="7">
        <f t="shared" si="396"/>
        <v>5390483.4699999997</v>
      </c>
      <c r="BN302" s="7">
        <f t="shared" si="396"/>
        <v>35281880.68</v>
      </c>
      <c r="BO302" s="7">
        <f t="shared" ref="BO302:DZ302" si="397">BO288+BO299</f>
        <v>14315058.9</v>
      </c>
      <c r="BP302" s="7">
        <f t="shared" si="397"/>
        <v>3333490.13</v>
      </c>
      <c r="BQ302" s="7">
        <f t="shared" si="397"/>
        <v>70822464.849999994</v>
      </c>
      <c r="BR302" s="7">
        <f t="shared" si="397"/>
        <v>50604319.240000002</v>
      </c>
      <c r="BS302" s="7">
        <f t="shared" si="397"/>
        <v>14485576.289999999</v>
      </c>
      <c r="BT302" s="7">
        <f t="shared" si="397"/>
        <v>5731574.1799999997</v>
      </c>
      <c r="BU302" s="7">
        <f t="shared" si="397"/>
        <v>5918076.3899999997</v>
      </c>
      <c r="BV302" s="7">
        <f t="shared" si="397"/>
        <v>14469499.27</v>
      </c>
      <c r="BW302" s="7">
        <f t="shared" si="397"/>
        <v>23147243.030000001</v>
      </c>
      <c r="BX302" s="7">
        <f t="shared" si="397"/>
        <v>1770688.69</v>
      </c>
      <c r="BY302" s="7">
        <f t="shared" si="397"/>
        <v>6216535.0099999998</v>
      </c>
      <c r="BZ302" s="7">
        <f t="shared" si="397"/>
        <v>3900180.83</v>
      </c>
      <c r="CA302" s="7">
        <f t="shared" si="397"/>
        <v>3083300.5</v>
      </c>
      <c r="CB302" s="7">
        <f t="shared" si="397"/>
        <v>823650215.51999998</v>
      </c>
      <c r="CC302" s="7">
        <f t="shared" si="397"/>
        <v>3534839.16</v>
      </c>
      <c r="CD302" s="7">
        <f t="shared" si="397"/>
        <v>2808770.28</v>
      </c>
      <c r="CE302" s="7">
        <f t="shared" si="397"/>
        <v>3101367.12</v>
      </c>
      <c r="CF302" s="7">
        <f t="shared" si="397"/>
        <v>2440439.9</v>
      </c>
      <c r="CG302" s="7">
        <f t="shared" si="397"/>
        <v>3532162.83</v>
      </c>
      <c r="CH302" s="7">
        <f t="shared" si="397"/>
        <v>2218920.86</v>
      </c>
      <c r="CI302" s="7">
        <f t="shared" si="397"/>
        <v>8420339.6600000001</v>
      </c>
      <c r="CJ302" s="7">
        <f t="shared" si="397"/>
        <v>11510477.41</v>
      </c>
      <c r="CK302" s="7">
        <f t="shared" si="397"/>
        <v>56336214.020000003</v>
      </c>
      <c r="CL302" s="7">
        <f t="shared" si="397"/>
        <v>15054035.49</v>
      </c>
      <c r="CM302" s="7">
        <f t="shared" si="397"/>
        <v>9038292.9600000009</v>
      </c>
      <c r="CN302" s="7">
        <f t="shared" si="397"/>
        <v>347264160.01999998</v>
      </c>
      <c r="CO302" s="7">
        <f t="shared" si="397"/>
        <v>156490103.43000001</v>
      </c>
      <c r="CP302" s="7">
        <f t="shared" si="397"/>
        <v>12202284.220000001</v>
      </c>
      <c r="CQ302" s="7">
        <f t="shared" si="397"/>
        <v>10111011.91</v>
      </c>
      <c r="CR302" s="7">
        <f t="shared" si="397"/>
        <v>3857184.04</v>
      </c>
      <c r="CS302" s="7">
        <f t="shared" si="397"/>
        <v>4548870.96</v>
      </c>
      <c r="CT302" s="7">
        <f t="shared" si="397"/>
        <v>2542775.4900000002</v>
      </c>
      <c r="CU302" s="7">
        <f t="shared" si="397"/>
        <v>5130729.71</v>
      </c>
      <c r="CV302" s="7">
        <f t="shared" si="397"/>
        <v>1150499.77</v>
      </c>
      <c r="CW302" s="7">
        <f t="shared" si="397"/>
        <v>3781127.6</v>
      </c>
      <c r="CX302" s="7">
        <f t="shared" si="397"/>
        <v>6010087.21</v>
      </c>
      <c r="CY302" s="7">
        <f t="shared" si="397"/>
        <v>1224282.58</v>
      </c>
      <c r="CZ302" s="7">
        <f t="shared" si="397"/>
        <v>20704492.649999999</v>
      </c>
      <c r="DA302" s="7">
        <f t="shared" si="397"/>
        <v>3626800.15</v>
      </c>
      <c r="DB302" s="7">
        <f t="shared" si="397"/>
        <v>4795171.7699999996</v>
      </c>
      <c r="DC302" s="7">
        <f t="shared" si="397"/>
        <v>3466523.54</v>
      </c>
      <c r="DD302" s="7">
        <f t="shared" si="397"/>
        <v>3438390.84</v>
      </c>
      <c r="DE302" s="7">
        <f t="shared" si="397"/>
        <v>4559091.8099999996</v>
      </c>
      <c r="DF302" s="7">
        <f t="shared" si="397"/>
        <v>228521888.31999999</v>
      </c>
      <c r="DG302" s="7">
        <f t="shared" si="397"/>
        <v>2185418.2799999998</v>
      </c>
      <c r="DH302" s="7">
        <f t="shared" si="397"/>
        <v>20576777.670000002</v>
      </c>
      <c r="DI302" s="7">
        <f t="shared" si="397"/>
        <v>27096202.52</v>
      </c>
      <c r="DJ302" s="7">
        <f t="shared" si="397"/>
        <v>8066799.9299999997</v>
      </c>
      <c r="DK302" s="7">
        <f t="shared" si="397"/>
        <v>6175920.2199999997</v>
      </c>
      <c r="DL302" s="7">
        <f t="shared" si="397"/>
        <v>65561703.609999999</v>
      </c>
      <c r="DM302" s="7">
        <f t="shared" si="397"/>
        <v>4276763.87</v>
      </c>
      <c r="DN302" s="7">
        <f t="shared" si="397"/>
        <v>15676315.380000001</v>
      </c>
      <c r="DO302" s="7">
        <f t="shared" si="397"/>
        <v>37067483.520000003</v>
      </c>
      <c r="DP302" s="7">
        <f t="shared" si="397"/>
        <v>3799344.99</v>
      </c>
      <c r="DQ302" s="7">
        <f t="shared" si="397"/>
        <v>10287249.51</v>
      </c>
      <c r="DR302" s="7">
        <f t="shared" si="397"/>
        <v>16084398.130000001</v>
      </c>
      <c r="DS302" s="7">
        <f t="shared" si="397"/>
        <v>8309880.0199999996</v>
      </c>
      <c r="DT302" s="7">
        <f t="shared" si="397"/>
        <v>3629687.95</v>
      </c>
      <c r="DU302" s="7">
        <f t="shared" si="397"/>
        <v>5188877.7300000004</v>
      </c>
      <c r="DV302" s="7">
        <f t="shared" si="397"/>
        <v>3769714.62</v>
      </c>
      <c r="DW302" s="7">
        <f t="shared" si="397"/>
        <v>4709379.84</v>
      </c>
      <c r="DX302" s="7">
        <f t="shared" si="397"/>
        <v>3708572.89</v>
      </c>
      <c r="DY302" s="7">
        <f t="shared" si="397"/>
        <v>5058894.8099999996</v>
      </c>
      <c r="DZ302" s="7">
        <f t="shared" si="397"/>
        <v>9087877.3100000005</v>
      </c>
      <c r="EA302" s="7">
        <f t="shared" ref="EA302:FX302" si="398">EA288+EA299</f>
        <v>7038659.9500000002</v>
      </c>
      <c r="EB302" s="7">
        <f t="shared" si="398"/>
        <v>7097388.3200000003</v>
      </c>
      <c r="EC302" s="7">
        <f t="shared" si="398"/>
        <v>4309822.93</v>
      </c>
      <c r="ED302" s="7">
        <f t="shared" si="398"/>
        <v>23231870.379999999</v>
      </c>
      <c r="EE302" s="7">
        <f t="shared" si="398"/>
        <v>3632427.46</v>
      </c>
      <c r="EF302" s="7">
        <f t="shared" si="398"/>
        <v>16443210.68</v>
      </c>
      <c r="EG302" s="7">
        <f t="shared" si="398"/>
        <v>4095997.88</v>
      </c>
      <c r="EH302" s="7">
        <f t="shared" si="398"/>
        <v>4036081.96</v>
      </c>
      <c r="EI302" s="7">
        <f t="shared" si="398"/>
        <v>162619198.37</v>
      </c>
      <c r="EJ302" s="7">
        <f t="shared" si="398"/>
        <v>110292121.11</v>
      </c>
      <c r="EK302" s="7">
        <f t="shared" si="398"/>
        <v>8182387.6900000004</v>
      </c>
      <c r="EL302" s="7">
        <f t="shared" si="398"/>
        <v>5808661.25</v>
      </c>
      <c r="EM302" s="7">
        <f t="shared" si="398"/>
        <v>5346320.4400000004</v>
      </c>
      <c r="EN302" s="7">
        <f t="shared" si="398"/>
        <v>11854305.35</v>
      </c>
      <c r="EO302" s="7">
        <f t="shared" si="398"/>
        <v>4708893.46</v>
      </c>
      <c r="EP302" s="7">
        <f t="shared" si="398"/>
        <v>6002107.6799999997</v>
      </c>
      <c r="EQ302" s="7">
        <f t="shared" si="398"/>
        <v>30503401.699999999</v>
      </c>
      <c r="ER302" s="7">
        <f t="shared" si="398"/>
        <v>5005822.07</v>
      </c>
      <c r="ES302" s="7">
        <f t="shared" si="398"/>
        <v>3289201.55</v>
      </c>
      <c r="ET302" s="7">
        <f t="shared" si="398"/>
        <v>4204210.01</v>
      </c>
      <c r="EU302" s="7">
        <f t="shared" si="398"/>
        <v>7771938.2199999997</v>
      </c>
      <c r="EV302" s="7">
        <f t="shared" si="398"/>
        <v>1899283.02</v>
      </c>
      <c r="EW302" s="7">
        <f t="shared" si="398"/>
        <v>13345272.220000001</v>
      </c>
      <c r="EX302" s="7">
        <f t="shared" si="398"/>
        <v>3649872.04</v>
      </c>
      <c r="EY302" s="7">
        <f t="shared" si="398"/>
        <v>7616048.0999999996</v>
      </c>
      <c r="EZ302" s="7">
        <f t="shared" si="398"/>
        <v>2756716.52</v>
      </c>
      <c r="FA302" s="7">
        <f t="shared" si="398"/>
        <v>41571746.880000003</v>
      </c>
      <c r="FB302" s="7">
        <f t="shared" si="398"/>
        <v>4764018.3099999996</v>
      </c>
      <c r="FC302" s="7">
        <f t="shared" si="398"/>
        <v>21796430.800000001</v>
      </c>
      <c r="FD302" s="7">
        <f t="shared" si="398"/>
        <v>5565817.29</v>
      </c>
      <c r="FE302" s="7">
        <f t="shared" si="398"/>
        <v>1991377.31</v>
      </c>
      <c r="FF302" s="7">
        <f t="shared" si="398"/>
        <v>3689779.86</v>
      </c>
      <c r="FG302" s="7">
        <f t="shared" si="398"/>
        <v>2751700.6</v>
      </c>
      <c r="FH302" s="7">
        <f t="shared" si="398"/>
        <v>1703126.19</v>
      </c>
      <c r="FI302" s="7">
        <f t="shared" si="398"/>
        <v>19798102.039999999</v>
      </c>
      <c r="FJ302" s="7">
        <f t="shared" si="398"/>
        <v>22237045.41</v>
      </c>
      <c r="FK302" s="7">
        <f t="shared" si="398"/>
        <v>28771630.34</v>
      </c>
      <c r="FL302" s="7">
        <f t="shared" si="398"/>
        <v>90937334.989999995</v>
      </c>
      <c r="FM302" s="7">
        <f t="shared" si="398"/>
        <v>42741685.090000004</v>
      </c>
      <c r="FN302" s="7">
        <f t="shared" si="398"/>
        <v>253862904.09999999</v>
      </c>
      <c r="FO302" s="7">
        <f t="shared" si="398"/>
        <v>13148374.49</v>
      </c>
      <c r="FP302" s="7">
        <f t="shared" si="398"/>
        <v>26277063.469999999</v>
      </c>
      <c r="FQ302" s="7">
        <f t="shared" si="398"/>
        <v>11747857.890000001</v>
      </c>
      <c r="FR302" s="7">
        <f t="shared" si="398"/>
        <v>3339962.49</v>
      </c>
      <c r="FS302" s="7">
        <f t="shared" si="398"/>
        <v>3420473.41</v>
      </c>
      <c r="FT302" s="7">
        <f t="shared" si="398"/>
        <v>1468517.44</v>
      </c>
      <c r="FU302" s="7">
        <f t="shared" si="398"/>
        <v>10567705.83</v>
      </c>
      <c r="FV302" s="7">
        <f t="shared" si="398"/>
        <v>8957393.1400000006</v>
      </c>
      <c r="FW302" s="7">
        <f t="shared" si="398"/>
        <v>3293661.88</v>
      </c>
      <c r="FX302" s="7">
        <f t="shared" si="398"/>
        <v>1678664.73</v>
      </c>
      <c r="FY302" s="7"/>
      <c r="FZ302" s="110">
        <f>SUM(C302:FX302)</f>
        <v>9740516257.5100002</v>
      </c>
      <c r="GA302" s="111">
        <v>9734563159.5499992</v>
      </c>
      <c r="GB302" s="111">
        <f>FZ302-GA302</f>
        <v>5953097.9600009918</v>
      </c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35">
      <c r="A303" s="6" t="s">
        <v>878</v>
      </c>
      <c r="B303" s="7" t="s">
        <v>879</v>
      </c>
      <c r="C303" s="7">
        <f t="shared" ref="C303:BN304" si="399">C289</f>
        <v>32843006.846999999</v>
      </c>
      <c r="D303" s="7">
        <f t="shared" si="399"/>
        <v>111193003.557</v>
      </c>
      <c r="E303" s="7">
        <f t="shared" si="399"/>
        <v>33658554.725999996</v>
      </c>
      <c r="F303" s="7">
        <f t="shared" si="399"/>
        <v>86699656.475999996</v>
      </c>
      <c r="G303" s="7">
        <f t="shared" si="399"/>
        <v>11556043.038279999</v>
      </c>
      <c r="H303" s="7">
        <f t="shared" si="399"/>
        <v>3534877.125</v>
      </c>
      <c r="I303" s="7">
        <f t="shared" si="399"/>
        <v>30096297.927000001</v>
      </c>
      <c r="J303" s="7">
        <f t="shared" si="399"/>
        <v>4471018.6950000003</v>
      </c>
      <c r="K303" s="7">
        <f t="shared" si="399"/>
        <v>1310559.966</v>
      </c>
      <c r="L303" s="7">
        <f t="shared" si="399"/>
        <v>21741787.49109</v>
      </c>
      <c r="M303" s="7">
        <f t="shared" si="399"/>
        <v>8295154.9605339998</v>
      </c>
      <c r="N303" s="7">
        <f t="shared" si="399"/>
        <v>167403090.4461</v>
      </c>
      <c r="O303" s="7">
        <f t="shared" si="399"/>
        <v>67182883.164000005</v>
      </c>
      <c r="P303" s="7">
        <f t="shared" si="399"/>
        <v>1434314.898</v>
      </c>
      <c r="Q303" s="7">
        <f t="shared" si="399"/>
        <v>150435268.49700001</v>
      </c>
      <c r="R303" s="7">
        <f t="shared" si="399"/>
        <v>1881507.0689999999</v>
      </c>
      <c r="S303" s="7">
        <f t="shared" si="399"/>
        <v>1721053.7506800001</v>
      </c>
      <c r="T303" s="7">
        <f t="shared" si="399"/>
        <v>615002.60952900001</v>
      </c>
      <c r="U303" s="7">
        <f t="shared" si="399"/>
        <v>725036.25324100011</v>
      </c>
      <c r="V303" s="7">
        <f t="shared" si="399"/>
        <v>900042.32699999993</v>
      </c>
      <c r="W303" s="7">
        <f t="shared" si="399"/>
        <v>181546.86600000001</v>
      </c>
      <c r="X303" s="7">
        <f t="shared" si="399"/>
        <v>275446.16458800004</v>
      </c>
      <c r="Y303" s="7">
        <f t="shared" si="399"/>
        <v>1758283.20114</v>
      </c>
      <c r="Z303" s="7">
        <f t="shared" si="399"/>
        <v>621249.25245000003</v>
      </c>
      <c r="AA303" s="7">
        <f t="shared" si="399"/>
        <v>144339748.41600001</v>
      </c>
      <c r="AB303" s="7">
        <f t="shared" si="399"/>
        <v>259061521.428</v>
      </c>
      <c r="AC303" s="7">
        <f t="shared" si="399"/>
        <v>8289534.29856</v>
      </c>
      <c r="AD303" s="7">
        <f t="shared" si="399"/>
        <v>8682882.1062390003</v>
      </c>
      <c r="AE303" s="7">
        <f t="shared" si="399"/>
        <v>582630.48274200002</v>
      </c>
      <c r="AF303" s="7">
        <f t="shared" si="399"/>
        <v>976499.1165779999</v>
      </c>
      <c r="AG303" s="7">
        <f t="shared" si="399"/>
        <v>18293.771099999998</v>
      </c>
      <c r="AH303" s="7">
        <f t="shared" si="399"/>
        <v>816308.05157999997</v>
      </c>
      <c r="AI303" s="7">
        <f t="shared" si="399"/>
        <v>271452.33</v>
      </c>
      <c r="AJ303" s="7">
        <f t="shared" si="399"/>
        <v>777295.80871200003</v>
      </c>
      <c r="AK303" s="7">
        <f t="shared" si="399"/>
        <v>1357863.58344</v>
      </c>
      <c r="AL303" s="7">
        <f t="shared" si="399"/>
        <v>2452395.906</v>
      </c>
      <c r="AM303" s="7">
        <f t="shared" si="399"/>
        <v>1218925.8733080002</v>
      </c>
      <c r="AN303" s="7">
        <f t="shared" si="399"/>
        <v>4163568.2736900002</v>
      </c>
      <c r="AO303" s="7">
        <f t="shared" si="399"/>
        <v>13293770.763840001</v>
      </c>
      <c r="AP303" s="7">
        <f t="shared" si="399"/>
        <v>683339374.08899999</v>
      </c>
      <c r="AQ303" s="7">
        <f t="shared" si="399"/>
        <v>1775449.4287149999</v>
      </c>
      <c r="AR303" s="7">
        <f t="shared" si="399"/>
        <v>285461279.56800002</v>
      </c>
      <c r="AS303" s="7">
        <f t="shared" si="399"/>
        <v>55838235.418139994</v>
      </c>
      <c r="AT303" s="7">
        <f t="shared" si="399"/>
        <v>10654815.869999999</v>
      </c>
      <c r="AU303" s="7">
        <f t="shared" si="399"/>
        <v>1658359.5926920001</v>
      </c>
      <c r="AV303" s="7">
        <f t="shared" si="399"/>
        <v>1198323.801</v>
      </c>
      <c r="AW303" s="7">
        <f t="shared" si="399"/>
        <v>941305.90795999987</v>
      </c>
      <c r="AX303" s="7">
        <f t="shared" si="399"/>
        <v>638166.45594000001</v>
      </c>
      <c r="AY303" s="7">
        <f t="shared" si="399"/>
        <v>1585215.09</v>
      </c>
      <c r="AZ303" s="7">
        <f t="shared" si="399"/>
        <v>15846084.932400001</v>
      </c>
      <c r="BA303" s="7">
        <f t="shared" si="399"/>
        <v>21907358.465300001</v>
      </c>
      <c r="BB303" s="7">
        <f t="shared" si="399"/>
        <v>5749310.8945599999</v>
      </c>
      <c r="BC303" s="7">
        <f t="shared" si="399"/>
        <v>85369857.986699998</v>
      </c>
      <c r="BD303" s="7">
        <f t="shared" si="399"/>
        <v>14444432.459999999</v>
      </c>
      <c r="BE303" s="7">
        <f t="shared" si="399"/>
        <v>4944093.00416</v>
      </c>
      <c r="BF303" s="7">
        <f t="shared" si="399"/>
        <v>75060737.370000005</v>
      </c>
      <c r="BG303" s="7">
        <f t="shared" si="399"/>
        <v>1678877.28</v>
      </c>
      <c r="BH303" s="7">
        <f t="shared" si="399"/>
        <v>1916163.0189</v>
      </c>
      <c r="BI303" s="7">
        <f t="shared" si="399"/>
        <v>655548.20150999993</v>
      </c>
      <c r="BJ303" s="7">
        <f t="shared" si="399"/>
        <v>25151362.109999999</v>
      </c>
      <c r="BK303" s="7">
        <f t="shared" si="399"/>
        <v>46218317.039999999</v>
      </c>
      <c r="BL303" s="7">
        <f t="shared" si="399"/>
        <v>222651.82800000001</v>
      </c>
      <c r="BM303" s="7">
        <f t="shared" si="399"/>
        <v>1057456.280826</v>
      </c>
      <c r="BN303" s="7">
        <f t="shared" si="399"/>
        <v>9111985.8660000004</v>
      </c>
      <c r="BO303" s="7">
        <f t="shared" ref="BO303:DZ304" si="400">BO289</f>
        <v>3675205.6555710002</v>
      </c>
      <c r="BP303" s="7">
        <f t="shared" si="400"/>
        <v>2370160.5372380004</v>
      </c>
      <c r="BQ303" s="7">
        <f t="shared" si="400"/>
        <v>47408306.619180001</v>
      </c>
      <c r="BR303" s="7">
        <f t="shared" si="400"/>
        <v>8327339.4149999991</v>
      </c>
      <c r="BS303" s="7">
        <f t="shared" si="400"/>
        <v>3250154.2730999999</v>
      </c>
      <c r="BT303" s="7">
        <f t="shared" si="400"/>
        <v>3088295.2109699999</v>
      </c>
      <c r="BU303" s="7">
        <f t="shared" si="400"/>
        <v>2289237.4711500001</v>
      </c>
      <c r="BV303" s="7">
        <f t="shared" si="400"/>
        <v>13716548.25453</v>
      </c>
      <c r="BW303" s="7">
        <f t="shared" si="400"/>
        <v>16837626.548455998</v>
      </c>
      <c r="BX303" s="7">
        <f t="shared" si="400"/>
        <v>1057858.7057100001</v>
      </c>
      <c r="BY303" s="7">
        <f t="shared" si="400"/>
        <v>3245116.0409999997</v>
      </c>
      <c r="BZ303" s="7">
        <f t="shared" si="400"/>
        <v>960352.65899999999</v>
      </c>
      <c r="CA303" s="7">
        <f t="shared" si="400"/>
        <v>2253256.9690469997</v>
      </c>
      <c r="CB303" s="7">
        <f t="shared" si="400"/>
        <v>367168289.74199998</v>
      </c>
      <c r="CC303" s="7">
        <f t="shared" si="400"/>
        <v>511729.76678399998</v>
      </c>
      <c r="CD303" s="7">
        <f t="shared" si="400"/>
        <v>467760.06815999997</v>
      </c>
      <c r="CE303" s="7">
        <f t="shared" si="400"/>
        <v>1161999.216</v>
      </c>
      <c r="CF303" s="7">
        <f t="shared" si="400"/>
        <v>767410.52937</v>
      </c>
      <c r="CG303" s="7">
        <f t="shared" si="400"/>
        <v>669414.05099999998</v>
      </c>
      <c r="CH303" s="7">
        <f t="shared" si="400"/>
        <v>456460.37537999998</v>
      </c>
      <c r="CI303" s="7">
        <f t="shared" si="400"/>
        <v>3083660.8470000001</v>
      </c>
      <c r="CJ303" s="7">
        <f t="shared" si="400"/>
        <v>10582270.066259999</v>
      </c>
      <c r="CK303" s="7">
        <f t="shared" si="400"/>
        <v>16899416.018139999</v>
      </c>
      <c r="CL303" s="7">
        <f t="shared" si="400"/>
        <v>2826776.1515000002</v>
      </c>
      <c r="CM303" s="7">
        <f t="shared" si="400"/>
        <v>1661340.3933600001</v>
      </c>
      <c r="CN303" s="7">
        <f t="shared" si="400"/>
        <v>132790607.064</v>
      </c>
      <c r="CO303" s="7">
        <f t="shared" si="400"/>
        <v>83163389.404360011</v>
      </c>
      <c r="CP303" s="7">
        <f t="shared" si="400"/>
        <v>11453550.924101001</v>
      </c>
      <c r="CQ303" s="7">
        <f t="shared" si="400"/>
        <v>2454945.9266220001</v>
      </c>
      <c r="CR303" s="7">
        <f t="shared" si="400"/>
        <v>386874.19495999999</v>
      </c>
      <c r="CS303" s="7">
        <f t="shared" si="400"/>
        <v>1462789.3988880001</v>
      </c>
      <c r="CT303" s="7">
        <f t="shared" si="400"/>
        <v>605336.36600000004</v>
      </c>
      <c r="CU303" s="7">
        <f t="shared" si="400"/>
        <v>452561.67360000004</v>
      </c>
      <c r="CV303" s="7">
        <f t="shared" si="400"/>
        <v>412325.4351</v>
      </c>
      <c r="CW303" s="7">
        <f t="shared" si="400"/>
        <v>1188268.913223</v>
      </c>
      <c r="CX303" s="7">
        <f t="shared" si="400"/>
        <v>2129026.005504</v>
      </c>
      <c r="CY303" s="7">
        <f t="shared" si="400"/>
        <v>170327.745</v>
      </c>
      <c r="CZ303" s="7">
        <f t="shared" si="400"/>
        <v>6255540.0360000003</v>
      </c>
      <c r="DA303" s="7">
        <f t="shared" si="400"/>
        <v>1292216.355</v>
      </c>
      <c r="DB303" s="7">
        <f t="shared" si="400"/>
        <v>1207586.1510000001</v>
      </c>
      <c r="DC303" s="7">
        <f t="shared" si="400"/>
        <v>1189093.069782</v>
      </c>
      <c r="DD303" s="7">
        <f t="shared" si="400"/>
        <v>964991.94679999992</v>
      </c>
      <c r="DE303" s="7">
        <f t="shared" si="400"/>
        <v>2049350.1775499999</v>
      </c>
      <c r="DF303" s="7">
        <f t="shared" si="400"/>
        <v>67986981.450000003</v>
      </c>
      <c r="DG303" s="7">
        <f t="shared" si="400"/>
        <v>1363304.8541970002</v>
      </c>
      <c r="DH303" s="7">
        <f t="shared" si="400"/>
        <v>9771442.5620520003</v>
      </c>
      <c r="DI303" s="7">
        <f t="shared" si="400"/>
        <v>12053015.146500001</v>
      </c>
      <c r="DJ303" s="7">
        <f t="shared" si="400"/>
        <v>1582908.90381</v>
      </c>
      <c r="DK303" s="7">
        <f t="shared" si="400"/>
        <v>1102913.26948</v>
      </c>
      <c r="DL303" s="7">
        <f t="shared" si="400"/>
        <v>21736438.131166</v>
      </c>
      <c r="DM303" s="7">
        <f t="shared" si="400"/>
        <v>596932.46880100004</v>
      </c>
      <c r="DN303" s="7">
        <f t="shared" si="400"/>
        <v>7065508.4459999995</v>
      </c>
      <c r="DO303" s="7">
        <f t="shared" si="400"/>
        <v>9648991.3499999996</v>
      </c>
      <c r="DP303" s="7">
        <f t="shared" si="400"/>
        <v>904091.49</v>
      </c>
      <c r="DQ303" s="7">
        <f t="shared" si="400"/>
        <v>9878114.6445599999</v>
      </c>
      <c r="DR303" s="7">
        <f t="shared" si="400"/>
        <v>2304063.1439999999</v>
      </c>
      <c r="DS303" s="7">
        <f t="shared" si="400"/>
        <v>1015668.72</v>
      </c>
      <c r="DT303" s="7">
        <f t="shared" si="400"/>
        <v>295536.00412600004</v>
      </c>
      <c r="DU303" s="7">
        <f t="shared" si="400"/>
        <v>744179.13</v>
      </c>
      <c r="DV303" s="7">
        <f t="shared" si="400"/>
        <v>244885.24799999999</v>
      </c>
      <c r="DW303" s="7">
        <f t="shared" si="400"/>
        <v>512855.16757499997</v>
      </c>
      <c r="DX303" s="7">
        <f t="shared" si="400"/>
        <v>2333311.8015999999</v>
      </c>
      <c r="DY303" s="7">
        <f t="shared" si="400"/>
        <v>3340365.3369600005</v>
      </c>
      <c r="DZ303" s="7">
        <f t="shared" si="400"/>
        <v>5346827.4092060002</v>
      </c>
      <c r="EA303" s="7">
        <f t="shared" ref="EA303:FX304" si="401">EA289</f>
        <v>6358933.6200000001</v>
      </c>
      <c r="EB303" s="7">
        <f t="shared" si="401"/>
        <v>2134570.3199999998</v>
      </c>
      <c r="EC303" s="7">
        <f t="shared" si="401"/>
        <v>923319.89099999995</v>
      </c>
      <c r="ED303" s="7">
        <f t="shared" si="401"/>
        <v>22540675.68</v>
      </c>
      <c r="EE303" s="7">
        <f t="shared" si="401"/>
        <v>477591.57899999997</v>
      </c>
      <c r="EF303" s="7">
        <f t="shared" si="401"/>
        <v>2305029.00771</v>
      </c>
      <c r="EG303" s="7">
        <f t="shared" si="401"/>
        <v>802053.65700000001</v>
      </c>
      <c r="EH303" s="7">
        <f t="shared" si="401"/>
        <v>380853.22499999998</v>
      </c>
      <c r="EI303" s="7">
        <f t="shared" si="401"/>
        <v>33766598.222999997</v>
      </c>
      <c r="EJ303" s="7">
        <f t="shared" si="401"/>
        <v>27821842.929000001</v>
      </c>
      <c r="EK303" s="7">
        <f t="shared" si="401"/>
        <v>2927144.88668</v>
      </c>
      <c r="EL303" s="7">
        <f t="shared" si="401"/>
        <v>1695558.7404799999</v>
      </c>
      <c r="EM303" s="7">
        <f t="shared" si="401"/>
        <v>2360095.94618</v>
      </c>
      <c r="EN303" s="7">
        <f t="shared" si="401"/>
        <v>2003860.89</v>
      </c>
      <c r="EO303" s="7">
        <f t="shared" si="401"/>
        <v>1179171.675</v>
      </c>
      <c r="EP303" s="7">
        <f t="shared" si="401"/>
        <v>3684663.0072400002</v>
      </c>
      <c r="EQ303" s="7">
        <f t="shared" si="401"/>
        <v>10825631.762770001</v>
      </c>
      <c r="ER303" s="7">
        <f t="shared" si="401"/>
        <v>2897862.4196500001</v>
      </c>
      <c r="ES303" s="7">
        <f t="shared" si="401"/>
        <v>873177.75899999996</v>
      </c>
      <c r="ET303" s="7">
        <f t="shared" si="401"/>
        <v>1181395.9350000001</v>
      </c>
      <c r="EU303" s="7">
        <f t="shared" si="401"/>
        <v>1123302.6000000001</v>
      </c>
      <c r="EV303" s="7">
        <f t="shared" si="401"/>
        <v>1101838.1713399999</v>
      </c>
      <c r="EW303" s="7">
        <f t="shared" si="401"/>
        <v>8981148.3468660004</v>
      </c>
      <c r="EX303" s="7">
        <f t="shared" si="401"/>
        <v>417592.46389000001</v>
      </c>
      <c r="EY303" s="7">
        <f t="shared" si="401"/>
        <v>858913.821</v>
      </c>
      <c r="EZ303" s="7">
        <f t="shared" si="401"/>
        <v>760904.01965799998</v>
      </c>
      <c r="FA303" s="7">
        <f t="shared" si="401"/>
        <v>36189055.088018</v>
      </c>
      <c r="FB303" s="7">
        <f t="shared" si="401"/>
        <v>4235544.0540000005</v>
      </c>
      <c r="FC303" s="7">
        <f t="shared" si="401"/>
        <v>11710278.05985</v>
      </c>
      <c r="FD303" s="7">
        <f t="shared" si="401"/>
        <v>1408377.51</v>
      </c>
      <c r="FE303" s="7">
        <f t="shared" si="401"/>
        <v>541562.974024</v>
      </c>
      <c r="FF303" s="7">
        <f t="shared" si="401"/>
        <v>636901.83900000004</v>
      </c>
      <c r="FG303" s="7">
        <f t="shared" si="401"/>
        <v>803006.29799999995</v>
      </c>
      <c r="FH303" s="7">
        <f t="shared" si="401"/>
        <v>912043.23193200002</v>
      </c>
      <c r="FI303" s="7">
        <f t="shared" si="401"/>
        <v>13530251.557242</v>
      </c>
      <c r="FJ303" s="7">
        <f t="shared" si="401"/>
        <v>18497682.124159999</v>
      </c>
      <c r="FK303" s="7">
        <f t="shared" si="401"/>
        <v>23421444.484950002</v>
      </c>
      <c r="FL303" s="7">
        <f t="shared" si="401"/>
        <v>51818632.847999997</v>
      </c>
      <c r="FM303" s="7">
        <f t="shared" si="401"/>
        <v>26979462.15958</v>
      </c>
      <c r="FN303" s="7">
        <f t="shared" si="401"/>
        <v>64515349.530000001</v>
      </c>
      <c r="FO303" s="7">
        <f t="shared" si="401"/>
        <v>12343711.167060001</v>
      </c>
      <c r="FP303" s="7">
        <f t="shared" si="401"/>
        <v>14015001.491145</v>
      </c>
      <c r="FQ303" s="7">
        <f t="shared" si="401"/>
        <v>11343438.550000001</v>
      </c>
      <c r="FR303" s="7">
        <f t="shared" si="401"/>
        <v>3068703.81</v>
      </c>
      <c r="FS303" s="7">
        <f t="shared" si="401"/>
        <v>2713910.3003599998</v>
      </c>
      <c r="FT303" s="7">
        <f t="shared" si="401"/>
        <v>1374614.3599999999</v>
      </c>
      <c r="FU303" s="7">
        <f t="shared" si="401"/>
        <v>3471852.1405000002</v>
      </c>
      <c r="FV303" s="7">
        <f t="shared" si="401"/>
        <v>2454384.0391199999</v>
      </c>
      <c r="FW303" s="7">
        <f t="shared" si="401"/>
        <v>450812.31489799998</v>
      </c>
      <c r="FX303" s="7">
        <f t="shared" si="401"/>
        <v>357125.30075000005</v>
      </c>
      <c r="FY303" s="7"/>
      <c r="FZ303" s="110">
        <f>SUM(C303:FX303)</f>
        <v>3910632114.3367071</v>
      </c>
      <c r="GA303" s="111">
        <v>3973975221.3400011</v>
      </c>
      <c r="GB303" s="111">
        <f>FZ303-GA303</f>
        <v>-63343107.003293991</v>
      </c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35">
      <c r="A304" s="6" t="s">
        <v>880</v>
      </c>
      <c r="B304" s="7" t="s">
        <v>881</v>
      </c>
      <c r="C304" s="7">
        <f t="shared" si="399"/>
        <v>2486103.7400000002</v>
      </c>
      <c r="D304" s="7">
        <f t="shared" si="399"/>
        <v>5722195.21</v>
      </c>
      <c r="E304" s="7">
        <f t="shared" si="399"/>
        <v>1488921.66</v>
      </c>
      <c r="F304" s="7">
        <f t="shared" si="399"/>
        <v>8370814.6399999997</v>
      </c>
      <c r="G304" s="7">
        <f t="shared" si="399"/>
        <v>589322.68999999994</v>
      </c>
      <c r="H304" s="7">
        <f t="shared" si="399"/>
        <v>174363.85</v>
      </c>
      <c r="I304" s="7">
        <f t="shared" si="399"/>
        <v>1602194.08</v>
      </c>
      <c r="J304" s="7">
        <f t="shared" si="399"/>
        <v>531892.17000000004</v>
      </c>
      <c r="K304" s="7">
        <f t="shared" si="399"/>
        <v>144747.29</v>
      </c>
      <c r="L304" s="7">
        <f t="shared" si="399"/>
        <v>1464762.74</v>
      </c>
      <c r="M304" s="7">
        <f t="shared" si="399"/>
        <v>482581.66</v>
      </c>
      <c r="N304" s="7">
        <f t="shared" si="399"/>
        <v>12636998.84</v>
      </c>
      <c r="O304" s="7">
        <f t="shared" si="399"/>
        <v>5371193.4500000002</v>
      </c>
      <c r="P304" s="7">
        <f t="shared" si="399"/>
        <v>85687.11</v>
      </c>
      <c r="Q304" s="7">
        <f t="shared" si="399"/>
        <v>9409437.8599999994</v>
      </c>
      <c r="R304" s="7">
        <f t="shared" si="399"/>
        <v>104826.22</v>
      </c>
      <c r="S304" s="7">
        <f t="shared" si="399"/>
        <v>1058699.57</v>
      </c>
      <c r="T304" s="7">
        <f t="shared" si="399"/>
        <v>7796.8</v>
      </c>
      <c r="U304" s="7">
        <f t="shared" si="399"/>
        <v>70030.66</v>
      </c>
      <c r="V304" s="7">
        <f t="shared" si="399"/>
        <v>86202.79</v>
      </c>
      <c r="W304" s="7">
        <f t="shared" si="399"/>
        <v>18403.849999999999</v>
      </c>
      <c r="X304" s="7">
        <f t="shared" si="399"/>
        <v>25569.200000000001</v>
      </c>
      <c r="Y304" s="7">
        <f t="shared" si="399"/>
        <v>137008.97</v>
      </c>
      <c r="Z304" s="7">
        <f t="shared" si="399"/>
        <v>62529.99</v>
      </c>
      <c r="AA304" s="7">
        <f t="shared" si="399"/>
        <v>6826844.5599999996</v>
      </c>
      <c r="AB304" s="7">
        <f t="shared" si="399"/>
        <v>12703217.529999999</v>
      </c>
      <c r="AC304" s="7">
        <f t="shared" si="399"/>
        <v>733088.39</v>
      </c>
      <c r="AD304" s="7">
        <f t="shared" si="399"/>
        <v>765338.98</v>
      </c>
      <c r="AE304" s="7">
        <f t="shared" si="399"/>
        <v>59370.2</v>
      </c>
      <c r="AF304" s="7">
        <f t="shared" si="399"/>
        <v>96620.85</v>
      </c>
      <c r="AG304" s="7">
        <f t="shared" si="399"/>
        <v>332294.17</v>
      </c>
      <c r="AH304" s="7">
        <f t="shared" si="399"/>
        <v>151292.04</v>
      </c>
      <c r="AI304" s="7">
        <f t="shared" si="399"/>
        <v>56051.74</v>
      </c>
      <c r="AJ304" s="7">
        <f t="shared" si="399"/>
        <v>139696.16</v>
      </c>
      <c r="AK304" s="7">
        <f t="shared" si="399"/>
        <v>50153.09</v>
      </c>
      <c r="AL304" s="7">
        <f t="shared" si="399"/>
        <v>136478.41</v>
      </c>
      <c r="AM304" s="7">
        <f t="shared" si="399"/>
        <v>108754.41</v>
      </c>
      <c r="AN304" s="7">
        <f t="shared" si="399"/>
        <v>518653.93</v>
      </c>
      <c r="AO304" s="7">
        <f t="shared" si="399"/>
        <v>1736922.12</v>
      </c>
      <c r="AP304" s="7">
        <f t="shared" si="399"/>
        <v>36419101.409999996</v>
      </c>
      <c r="AQ304" s="7">
        <f t="shared" si="399"/>
        <v>114154.15</v>
      </c>
      <c r="AR304" s="7">
        <f t="shared" si="399"/>
        <v>20329146.010000002</v>
      </c>
      <c r="AS304" s="7">
        <f t="shared" si="399"/>
        <v>3012130.71</v>
      </c>
      <c r="AT304" s="7">
        <f t="shared" si="399"/>
        <v>1100110.6200000001</v>
      </c>
      <c r="AU304" s="7">
        <f t="shared" si="399"/>
        <v>193574.48</v>
      </c>
      <c r="AV304" s="7">
        <f t="shared" si="399"/>
        <v>165380.70000000001</v>
      </c>
      <c r="AW304" s="7">
        <f t="shared" si="399"/>
        <v>112909.41</v>
      </c>
      <c r="AX304" s="7">
        <f t="shared" si="399"/>
        <v>81831.03</v>
      </c>
      <c r="AY304" s="7">
        <f t="shared" si="399"/>
        <v>133275.51</v>
      </c>
      <c r="AZ304" s="7">
        <f t="shared" si="399"/>
        <v>1536087.09</v>
      </c>
      <c r="BA304" s="7">
        <f t="shared" si="399"/>
        <v>2320786.4700000002</v>
      </c>
      <c r="BB304" s="7">
        <f t="shared" si="399"/>
        <v>492666.09</v>
      </c>
      <c r="BC304" s="7">
        <f t="shared" si="399"/>
        <v>8357424.1100000003</v>
      </c>
      <c r="BD304" s="7">
        <f t="shared" si="399"/>
        <v>1340447.97</v>
      </c>
      <c r="BE304" s="7">
        <f t="shared" si="399"/>
        <v>451730.17</v>
      </c>
      <c r="BF304" s="7">
        <f t="shared" si="399"/>
        <v>7293314.9400000004</v>
      </c>
      <c r="BG304" s="7">
        <f t="shared" si="399"/>
        <v>124916.55</v>
      </c>
      <c r="BH304" s="7">
        <f t="shared" si="399"/>
        <v>155876.62</v>
      </c>
      <c r="BI304" s="7">
        <f t="shared" si="399"/>
        <v>70285.149999999994</v>
      </c>
      <c r="BJ304" s="7">
        <f t="shared" si="399"/>
        <v>1823156.06</v>
      </c>
      <c r="BK304" s="7">
        <f t="shared" si="399"/>
        <v>3573443.67</v>
      </c>
      <c r="BL304" s="7">
        <f t="shared" si="399"/>
        <v>17265.79</v>
      </c>
      <c r="BM304" s="7">
        <f t="shared" si="399"/>
        <v>95252.46</v>
      </c>
      <c r="BN304" s="7">
        <f t="shared" si="399"/>
        <v>1135081.67</v>
      </c>
      <c r="BO304" s="7">
        <f t="shared" si="400"/>
        <v>373634.27</v>
      </c>
      <c r="BP304" s="7">
        <f t="shared" si="400"/>
        <v>231957.22</v>
      </c>
      <c r="BQ304" s="7">
        <f t="shared" si="400"/>
        <v>2156348.7599999998</v>
      </c>
      <c r="BR304" s="7">
        <f t="shared" si="400"/>
        <v>582213.41</v>
      </c>
      <c r="BS304" s="7">
        <f t="shared" si="400"/>
        <v>309913.81</v>
      </c>
      <c r="BT304" s="7">
        <f t="shared" si="400"/>
        <v>193844.18</v>
      </c>
      <c r="BU304" s="7">
        <f t="shared" si="400"/>
        <v>94930.54</v>
      </c>
      <c r="BV304" s="7">
        <f t="shared" si="400"/>
        <v>752815.7</v>
      </c>
      <c r="BW304" s="7">
        <f t="shared" si="400"/>
        <v>856290.13</v>
      </c>
      <c r="BX304" s="7">
        <f t="shared" si="400"/>
        <v>91405.49</v>
      </c>
      <c r="BY304" s="7">
        <f t="shared" si="400"/>
        <v>318902.01</v>
      </c>
      <c r="BZ304" s="7">
        <f t="shared" si="400"/>
        <v>88497.22</v>
      </c>
      <c r="CA304" s="7">
        <f t="shared" si="400"/>
        <v>358753.67</v>
      </c>
      <c r="CB304" s="7">
        <f t="shared" si="400"/>
        <v>24362000.199999999</v>
      </c>
      <c r="CC304" s="7">
        <f t="shared" si="400"/>
        <v>6523.44</v>
      </c>
      <c r="CD304" s="7">
        <f t="shared" si="400"/>
        <v>89625.5</v>
      </c>
      <c r="CE304" s="7">
        <f t="shared" si="400"/>
        <v>708960.3</v>
      </c>
      <c r="CF304" s="7">
        <f t="shared" si="400"/>
        <v>0</v>
      </c>
      <c r="CG304" s="7">
        <f t="shared" si="400"/>
        <v>60761.01</v>
      </c>
      <c r="CH304" s="7">
        <f t="shared" si="400"/>
        <v>30109.95</v>
      </c>
      <c r="CI304" s="7">
        <f t="shared" si="400"/>
        <v>251140.34</v>
      </c>
      <c r="CJ304" s="7">
        <f t="shared" si="400"/>
        <v>413656.77</v>
      </c>
      <c r="CK304" s="7">
        <f t="shared" si="400"/>
        <v>1699098.36</v>
      </c>
      <c r="CL304" s="7">
        <f t="shared" si="400"/>
        <v>220207.4</v>
      </c>
      <c r="CM304" s="7">
        <f t="shared" si="400"/>
        <v>186303</v>
      </c>
      <c r="CN304" s="7">
        <f t="shared" si="400"/>
        <v>8558859.9399999995</v>
      </c>
      <c r="CO304" s="7">
        <f t="shared" si="400"/>
        <v>5388104.3200000003</v>
      </c>
      <c r="CP304" s="7">
        <f t="shared" si="400"/>
        <v>748537.61</v>
      </c>
      <c r="CQ304" s="7">
        <f t="shared" si="400"/>
        <v>64588.03</v>
      </c>
      <c r="CR304" s="7">
        <f t="shared" si="400"/>
        <v>75865.52</v>
      </c>
      <c r="CS304" s="7">
        <f t="shared" si="400"/>
        <v>233975.56</v>
      </c>
      <c r="CT304" s="7">
        <f t="shared" si="400"/>
        <v>88616.37</v>
      </c>
      <c r="CU304" s="7">
        <f t="shared" si="400"/>
        <v>52286.5</v>
      </c>
      <c r="CV304" s="7">
        <f t="shared" si="400"/>
        <v>45111.41</v>
      </c>
      <c r="CW304" s="7">
        <f t="shared" si="400"/>
        <v>171301.41</v>
      </c>
      <c r="CX304" s="7">
        <f t="shared" si="400"/>
        <v>229723.19</v>
      </c>
      <c r="CY304" s="7">
        <f t="shared" si="400"/>
        <v>20357.29</v>
      </c>
      <c r="CZ304" s="7">
        <f t="shared" si="400"/>
        <v>593740.59</v>
      </c>
      <c r="DA304" s="7">
        <f t="shared" si="400"/>
        <v>156502.28</v>
      </c>
      <c r="DB304" s="7">
        <f t="shared" si="400"/>
        <v>120477.05</v>
      </c>
      <c r="DC304" s="7">
        <f t="shared" si="400"/>
        <v>152541.37</v>
      </c>
      <c r="DD304" s="7">
        <f t="shared" si="400"/>
        <v>79806.179999999993</v>
      </c>
      <c r="DE304" s="7">
        <f t="shared" si="400"/>
        <v>223666.64</v>
      </c>
      <c r="DF304" s="7">
        <f t="shared" si="400"/>
        <v>7700362.0300000003</v>
      </c>
      <c r="DG304" s="7">
        <f t="shared" si="400"/>
        <v>131015.43</v>
      </c>
      <c r="DH304" s="7">
        <f t="shared" si="400"/>
        <v>944994.79</v>
      </c>
      <c r="DI304" s="7">
        <f t="shared" si="400"/>
        <v>1275976.19</v>
      </c>
      <c r="DJ304" s="7">
        <f t="shared" si="400"/>
        <v>158596.21</v>
      </c>
      <c r="DK304" s="7">
        <f t="shared" si="400"/>
        <v>87605.49</v>
      </c>
      <c r="DL304" s="7">
        <f t="shared" si="400"/>
        <v>2625339.33</v>
      </c>
      <c r="DM304" s="7">
        <f t="shared" si="400"/>
        <v>79627.61</v>
      </c>
      <c r="DN304" s="7">
        <f t="shared" si="400"/>
        <v>599029.62</v>
      </c>
      <c r="DO304" s="7">
        <f t="shared" si="400"/>
        <v>765444.43</v>
      </c>
      <c r="DP304" s="7">
        <f t="shared" si="400"/>
        <v>60640.1</v>
      </c>
      <c r="DQ304" s="7">
        <f t="shared" si="400"/>
        <v>408933.93</v>
      </c>
      <c r="DR304" s="7">
        <f t="shared" si="400"/>
        <v>361120.57</v>
      </c>
      <c r="DS304" s="7">
        <f t="shared" si="400"/>
        <v>214726.39999999999</v>
      </c>
      <c r="DT304" s="7">
        <f t="shared" si="400"/>
        <v>55058.11</v>
      </c>
      <c r="DU304" s="7">
        <f t="shared" si="400"/>
        <v>124347.19</v>
      </c>
      <c r="DV304" s="7">
        <f t="shared" si="400"/>
        <v>49615.06</v>
      </c>
      <c r="DW304" s="7">
        <f t="shared" si="400"/>
        <v>111040.06</v>
      </c>
      <c r="DX304" s="7">
        <f t="shared" si="400"/>
        <v>134648.91</v>
      </c>
      <c r="DY304" s="7">
        <f t="shared" si="400"/>
        <v>239560.98</v>
      </c>
      <c r="DZ304" s="7">
        <f t="shared" si="400"/>
        <v>412967.03</v>
      </c>
      <c r="EA304" s="7">
        <f t="shared" si="401"/>
        <v>679726.33</v>
      </c>
      <c r="EB304" s="7">
        <f t="shared" si="401"/>
        <v>248733.05</v>
      </c>
      <c r="EC304" s="7">
        <f t="shared" si="401"/>
        <v>110128.77</v>
      </c>
      <c r="ED304" s="7">
        <f t="shared" si="401"/>
        <v>691194.7</v>
      </c>
      <c r="EE304" s="7">
        <f t="shared" si="401"/>
        <v>65386.43</v>
      </c>
      <c r="EF304" s="7">
        <f t="shared" si="401"/>
        <v>326679.2</v>
      </c>
      <c r="EG304" s="7">
        <f t="shared" si="401"/>
        <v>107300.48</v>
      </c>
      <c r="EH304" s="7">
        <f t="shared" si="401"/>
        <v>51089.69</v>
      </c>
      <c r="EI304" s="7">
        <f t="shared" si="401"/>
        <v>3110099.38</v>
      </c>
      <c r="EJ304" s="7">
        <f t="shared" si="401"/>
        <v>2226590.86</v>
      </c>
      <c r="EK304" s="7">
        <f t="shared" si="401"/>
        <v>129585.27</v>
      </c>
      <c r="EL304" s="7">
        <f t="shared" si="401"/>
        <v>73576.070000000007</v>
      </c>
      <c r="EM304" s="7">
        <f t="shared" si="401"/>
        <v>279061.11</v>
      </c>
      <c r="EN304" s="7">
        <f t="shared" si="401"/>
        <v>268552.46000000002</v>
      </c>
      <c r="EO304" s="7">
        <f t="shared" si="401"/>
        <v>112545.45</v>
      </c>
      <c r="EP304" s="7">
        <f t="shared" si="401"/>
        <v>210359.41</v>
      </c>
      <c r="EQ304" s="7">
        <f t="shared" si="401"/>
        <v>916333.94</v>
      </c>
      <c r="ER304" s="7">
        <f t="shared" si="401"/>
        <v>204633.9</v>
      </c>
      <c r="ES304" s="7">
        <f t="shared" si="401"/>
        <v>118618.34</v>
      </c>
      <c r="ET304" s="7">
        <f t="shared" si="401"/>
        <v>126251.14</v>
      </c>
      <c r="EU304" s="7">
        <f t="shared" si="401"/>
        <v>171621.17</v>
      </c>
      <c r="EV304" s="7">
        <f t="shared" si="401"/>
        <v>73633.789999999994</v>
      </c>
      <c r="EW304" s="7">
        <f t="shared" si="401"/>
        <v>310410.44</v>
      </c>
      <c r="EX304" s="7">
        <f t="shared" si="401"/>
        <v>20466.98</v>
      </c>
      <c r="EY304" s="7">
        <f t="shared" si="401"/>
        <v>106067.07</v>
      </c>
      <c r="EZ304" s="7">
        <f t="shared" si="401"/>
        <v>86954.8</v>
      </c>
      <c r="FA304" s="7">
        <f t="shared" si="401"/>
        <v>1701019.37</v>
      </c>
      <c r="FB304" s="7">
        <f t="shared" si="401"/>
        <v>375179.95</v>
      </c>
      <c r="FC304" s="7">
        <f t="shared" si="401"/>
        <v>873424.45</v>
      </c>
      <c r="FD304" s="7">
        <f t="shared" si="401"/>
        <v>157050.48000000001</v>
      </c>
      <c r="FE304" s="7">
        <f t="shared" si="401"/>
        <v>67031.44</v>
      </c>
      <c r="FF304" s="7">
        <f t="shared" si="401"/>
        <v>71709.539999999994</v>
      </c>
      <c r="FG304" s="7">
        <f t="shared" si="401"/>
        <v>84557.4</v>
      </c>
      <c r="FH304" s="7">
        <f t="shared" si="401"/>
        <v>110593.39</v>
      </c>
      <c r="FI304" s="7">
        <f t="shared" si="401"/>
        <v>692424.05</v>
      </c>
      <c r="FJ304" s="7">
        <f t="shared" si="401"/>
        <v>944064.34</v>
      </c>
      <c r="FK304" s="7">
        <f t="shared" si="401"/>
        <v>900159.72</v>
      </c>
      <c r="FL304" s="7">
        <f t="shared" si="401"/>
        <v>2192499.67</v>
      </c>
      <c r="FM304" s="7">
        <f t="shared" si="401"/>
        <v>901144.54</v>
      </c>
      <c r="FN304" s="7">
        <f t="shared" si="401"/>
        <v>3229587.13</v>
      </c>
      <c r="FO304" s="7">
        <f t="shared" si="401"/>
        <v>804160.28</v>
      </c>
      <c r="FP304" s="7">
        <f t="shared" si="401"/>
        <v>700658.33</v>
      </c>
      <c r="FQ304" s="7">
        <f t="shared" si="401"/>
        <v>404419.34</v>
      </c>
      <c r="FR304" s="7">
        <f t="shared" si="401"/>
        <v>271258.68</v>
      </c>
      <c r="FS304" s="7">
        <f t="shared" si="401"/>
        <v>94816.960000000006</v>
      </c>
      <c r="FT304" s="7">
        <f t="shared" si="401"/>
        <v>93903.08</v>
      </c>
      <c r="FU304" s="7">
        <f t="shared" si="401"/>
        <v>329989.55</v>
      </c>
      <c r="FV304" s="7">
        <f t="shared" si="401"/>
        <v>205512.47</v>
      </c>
      <c r="FW304" s="7">
        <f t="shared" si="401"/>
        <v>48224.19</v>
      </c>
      <c r="FX304" s="7">
        <f t="shared" si="401"/>
        <v>37973.199999999997</v>
      </c>
      <c r="FY304" s="7"/>
      <c r="FZ304" s="110">
        <f>SUM(C304:FX304)</f>
        <v>261095975.65000004</v>
      </c>
      <c r="GA304" s="111">
        <v>241726665.77999988</v>
      </c>
      <c r="GB304" s="111">
        <f>FZ304-GA304</f>
        <v>19369309.870000154</v>
      </c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35">
      <c r="A305" s="6" t="s">
        <v>882</v>
      </c>
      <c r="B305" s="7" t="s">
        <v>864</v>
      </c>
      <c r="C305" s="7">
        <f>IF(C302-C303-C304&lt;0,0,C302-C303-C304)</f>
        <v>42239709.302999996</v>
      </c>
      <c r="D305" s="7">
        <f t="shared" ref="D305:BO305" si="402">IF(D302-D303-D304&lt;0,0,D302-D303-D304)</f>
        <v>322354576.92300004</v>
      </c>
      <c r="E305" s="7">
        <f t="shared" si="402"/>
        <v>34027796.144000009</v>
      </c>
      <c r="F305" s="7">
        <f t="shared" si="402"/>
        <v>169235987.08399999</v>
      </c>
      <c r="G305" s="7">
        <f t="shared" si="402"/>
        <v>7877084.8017200027</v>
      </c>
      <c r="H305" s="7">
        <f t="shared" si="402"/>
        <v>9483380.1550000012</v>
      </c>
      <c r="I305" s="7">
        <f t="shared" si="402"/>
        <v>66954632.622999996</v>
      </c>
      <c r="J305" s="7">
        <f t="shared" si="402"/>
        <v>19375336.454999998</v>
      </c>
      <c r="K305" s="7">
        <f t="shared" si="402"/>
        <v>2764504.324</v>
      </c>
      <c r="L305" s="7">
        <f t="shared" si="402"/>
        <v>2984171.1189100016</v>
      </c>
      <c r="M305" s="7">
        <f t="shared" si="402"/>
        <v>4542696.9094659993</v>
      </c>
      <c r="N305" s="7">
        <f t="shared" si="402"/>
        <v>404654276.7439</v>
      </c>
      <c r="O305" s="7">
        <f t="shared" si="402"/>
        <v>71886890.566</v>
      </c>
      <c r="P305" s="7">
        <f t="shared" si="402"/>
        <v>3604043.9320000005</v>
      </c>
      <c r="Q305" s="7">
        <f t="shared" si="402"/>
        <v>321367348.09299994</v>
      </c>
      <c r="R305" s="7">
        <f t="shared" si="402"/>
        <v>68836155.361000001</v>
      </c>
      <c r="S305" s="7">
        <f t="shared" si="402"/>
        <v>16069811.99932</v>
      </c>
      <c r="T305" s="7">
        <f t="shared" si="402"/>
        <v>2529674.1604709998</v>
      </c>
      <c r="U305" s="7">
        <f t="shared" si="402"/>
        <v>619882.30675899982</v>
      </c>
      <c r="V305" s="7">
        <f t="shared" si="402"/>
        <v>3227199.2229999998</v>
      </c>
      <c r="W305" s="7">
        <f t="shared" si="402"/>
        <v>2490035.8539999998</v>
      </c>
      <c r="X305" s="7">
        <f t="shared" si="402"/>
        <v>933875.40541200002</v>
      </c>
      <c r="Y305" s="7">
        <f t="shared" si="402"/>
        <v>9117880.7988600004</v>
      </c>
      <c r="Z305" s="7">
        <f t="shared" si="402"/>
        <v>3108100.9575499999</v>
      </c>
      <c r="AA305" s="7">
        <f t="shared" si="402"/>
        <v>193853738.50400001</v>
      </c>
      <c r="AB305" s="7">
        <f t="shared" si="402"/>
        <v>36422300.14200002</v>
      </c>
      <c r="AC305" s="7">
        <f t="shared" si="402"/>
        <v>2129548.2914400003</v>
      </c>
      <c r="AD305" s="7">
        <f t="shared" si="402"/>
        <v>6683565.0337609984</v>
      </c>
      <c r="AE305" s="7">
        <f t="shared" si="402"/>
        <v>1551243.9972580003</v>
      </c>
      <c r="AF305" s="7">
        <f t="shared" si="402"/>
        <v>2293420.5534219998</v>
      </c>
      <c r="AG305" s="7">
        <f t="shared" si="402"/>
        <v>7531340.2489000009</v>
      </c>
      <c r="AH305" s="7">
        <f t="shared" si="402"/>
        <v>10534779.01842</v>
      </c>
      <c r="AI305" s="7">
        <f t="shared" si="402"/>
        <v>4855738.5999999996</v>
      </c>
      <c r="AJ305" s="7">
        <f t="shared" si="402"/>
        <v>2645688.0812879996</v>
      </c>
      <c r="AK305" s="7">
        <f t="shared" si="402"/>
        <v>2044095.6965600001</v>
      </c>
      <c r="AL305" s="7">
        <f t="shared" si="402"/>
        <v>1977691.0540000002</v>
      </c>
      <c r="AM305" s="7">
        <f t="shared" si="402"/>
        <v>3949847.2766919993</v>
      </c>
      <c r="AN305" s="7">
        <f t="shared" si="402"/>
        <v>14717.48631000024</v>
      </c>
      <c r="AO305" s="7">
        <f t="shared" si="402"/>
        <v>35131429.736160003</v>
      </c>
      <c r="AP305" s="7">
        <f t="shared" si="402"/>
        <v>280241523.50100005</v>
      </c>
      <c r="AQ305" s="7">
        <f t="shared" si="402"/>
        <v>2426534.9012850006</v>
      </c>
      <c r="AR305" s="7">
        <f t="shared" si="402"/>
        <v>381942025.60199994</v>
      </c>
      <c r="AS305" s="7">
        <f t="shared" si="402"/>
        <v>19692762.961860009</v>
      </c>
      <c r="AT305" s="7">
        <f t="shared" si="402"/>
        <v>14803455.510000002</v>
      </c>
      <c r="AU305" s="7">
        <f t="shared" si="402"/>
        <v>2674003.7073080004</v>
      </c>
      <c r="AV305" s="7">
        <f t="shared" si="402"/>
        <v>3657272.159</v>
      </c>
      <c r="AW305" s="7">
        <f t="shared" si="402"/>
        <v>3325755.6820399999</v>
      </c>
      <c r="AX305" s="7">
        <f t="shared" si="402"/>
        <v>1133472.26406</v>
      </c>
      <c r="AY305" s="7">
        <f t="shared" si="402"/>
        <v>4212300.0500000007</v>
      </c>
      <c r="AZ305" s="7">
        <f t="shared" si="402"/>
        <v>123448918.0376</v>
      </c>
      <c r="BA305" s="7">
        <f t="shared" si="402"/>
        <v>74070536.61469999</v>
      </c>
      <c r="BB305" s="7">
        <f t="shared" si="402"/>
        <v>75997880.965440005</v>
      </c>
      <c r="BC305" s="7">
        <f t="shared" si="402"/>
        <v>185943490.42329997</v>
      </c>
      <c r="BD305" s="7">
        <f t="shared" si="402"/>
        <v>23108653.770000003</v>
      </c>
      <c r="BE305" s="7">
        <f t="shared" si="402"/>
        <v>8843819.3158400003</v>
      </c>
      <c r="BF305" s="7">
        <f t="shared" si="402"/>
        <v>192688318.13999999</v>
      </c>
      <c r="BG305" s="7">
        <f t="shared" si="402"/>
        <v>9678290.0899999999</v>
      </c>
      <c r="BH305" s="7">
        <f t="shared" si="402"/>
        <v>5516696.7111</v>
      </c>
      <c r="BI305" s="7">
        <f t="shared" si="402"/>
        <v>3822243.4484899999</v>
      </c>
      <c r="BJ305" s="7">
        <f t="shared" si="402"/>
        <v>40740114.230000004</v>
      </c>
      <c r="BK305" s="7">
        <f t="shared" si="402"/>
        <v>309164564.59999996</v>
      </c>
      <c r="BL305" s="7">
        <f t="shared" si="402"/>
        <v>1937878.3720000002</v>
      </c>
      <c r="BM305" s="7">
        <f t="shared" si="402"/>
        <v>4237774.7291740002</v>
      </c>
      <c r="BN305" s="7">
        <f t="shared" si="402"/>
        <v>25034813.144000001</v>
      </c>
      <c r="BO305" s="7">
        <f t="shared" si="402"/>
        <v>10266218.974429</v>
      </c>
      <c r="BP305" s="7">
        <f t="shared" ref="BP305:EA305" si="403">IF(BP302-BP303-BP304&lt;0,0,BP302-BP303-BP304)</f>
        <v>731372.37276199949</v>
      </c>
      <c r="BQ305" s="7">
        <f t="shared" si="403"/>
        <v>21257809.470819995</v>
      </c>
      <c r="BR305" s="7">
        <f t="shared" si="403"/>
        <v>41694766.415000007</v>
      </c>
      <c r="BS305" s="7">
        <f t="shared" si="403"/>
        <v>10925508.206899999</v>
      </c>
      <c r="BT305" s="7">
        <f t="shared" si="403"/>
        <v>2449434.7890299996</v>
      </c>
      <c r="BU305" s="7">
        <f t="shared" si="403"/>
        <v>3533908.3788499995</v>
      </c>
      <c r="BV305" s="7">
        <f t="shared" si="403"/>
        <v>135.31547000003047</v>
      </c>
      <c r="BW305" s="7">
        <f t="shared" si="403"/>
        <v>5453326.351544003</v>
      </c>
      <c r="BX305" s="7">
        <f t="shared" si="403"/>
        <v>621424.49428999983</v>
      </c>
      <c r="BY305" s="7">
        <f t="shared" si="403"/>
        <v>2652516.9589999998</v>
      </c>
      <c r="BZ305" s="7">
        <f t="shared" si="403"/>
        <v>2851330.9509999999</v>
      </c>
      <c r="CA305" s="7">
        <f t="shared" si="403"/>
        <v>471289.86095300032</v>
      </c>
      <c r="CB305" s="7">
        <f t="shared" si="403"/>
        <v>432119925.57800001</v>
      </c>
      <c r="CC305" s="7">
        <f t="shared" si="403"/>
        <v>3016585.953216</v>
      </c>
      <c r="CD305" s="7">
        <f t="shared" si="403"/>
        <v>2251384.71184</v>
      </c>
      <c r="CE305" s="7">
        <f t="shared" si="403"/>
        <v>1230407.6040000001</v>
      </c>
      <c r="CF305" s="7">
        <f t="shared" si="403"/>
        <v>1673029.3706299998</v>
      </c>
      <c r="CG305" s="7">
        <f t="shared" si="403"/>
        <v>2801987.7690000003</v>
      </c>
      <c r="CH305" s="7">
        <f t="shared" si="403"/>
        <v>1732350.5346199998</v>
      </c>
      <c r="CI305" s="7">
        <f t="shared" si="403"/>
        <v>5085538.4730000002</v>
      </c>
      <c r="CJ305" s="7">
        <f t="shared" si="403"/>
        <v>514550.5737400013</v>
      </c>
      <c r="CK305" s="7">
        <f t="shared" si="403"/>
        <v>37737699.641860008</v>
      </c>
      <c r="CL305" s="7">
        <f t="shared" si="403"/>
        <v>12007051.9385</v>
      </c>
      <c r="CM305" s="7">
        <f t="shared" si="403"/>
        <v>7190649.5666400008</v>
      </c>
      <c r="CN305" s="7">
        <f t="shared" si="403"/>
        <v>205914693.01599997</v>
      </c>
      <c r="CO305" s="7">
        <f t="shared" si="403"/>
        <v>67938609.705639988</v>
      </c>
      <c r="CP305" s="7">
        <f t="shared" si="403"/>
        <v>195.6858990000328</v>
      </c>
      <c r="CQ305" s="7">
        <f t="shared" si="403"/>
        <v>7591477.9533780003</v>
      </c>
      <c r="CR305" s="7">
        <f t="shared" si="403"/>
        <v>3394444.32504</v>
      </c>
      <c r="CS305" s="7">
        <f t="shared" si="403"/>
        <v>2852106.0011119996</v>
      </c>
      <c r="CT305" s="7">
        <f t="shared" si="403"/>
        <v>1848822.7540000002</v>
      </c>
      <c r="CU305" s="7">
        <f t="shared" si="403"/>
        <v>4625881.5363999996</v>
      </c>
      <c r="CV305" s="7">
        <f t="shared" si="403"/>
        <v>693062.92489999998</v>
      </c>
      <c r="CW305" s="7">
        <f t="shared" si="403"/>
        <v>2421557.2767770002</v>
      </c>
      <c r="CX305" s="7">
        <f t="shared" si="403"/>
        <v>3651338.014496</v>
      </c>
      <c r="CY305" s="7">
        <f t="shared" si="403"/>
        <v>1033597.5449999999</v>
      </c>
      <c r="CZ305" s="7">
        <f t="shared" si="403"/>
        <v>13855212.023999998</v>
      </c>
      <c r="DA305" s="7">
        <f t="shared" si="403"/>
        <v>2178081.5150000001</v>
      </c>
      <c r="DB305" s="7">
        <f t="shared" si="403"/>
        <v>3467108.5689999997</v>
      </c>
      <c r="DC305" s="7">
        <f t="shared" si="403"/>
        <v>2124889.1002179999</v>
      </c>
      <c r="DD305" s="7">
        <f t="shared" si="403"/>
        <v>2393592.7131999996</v>
      </c>
      <c r="DE305" s="7">
        <f t="shared" si="403"/>
        <v>2286074.9924499993</v>
      </c>
      <c r="DF305" s="7">
        <f t="shared" si="403"/>
        <v>152834544.84</v>
      </c>
      <c r="DG305" s="7">
        <f t="shared" si="403"/>
        <v>691097.99580299971</v>
      </c>
      <c r="DH305" s="7">
        <f t="shared" si="403"/>
        <v>9860340.3179480024</v>
      </c>
      <c r="DI305" s="7">
        <f t="shared" si="403"/>
        <v>13767211.183499999</v>
      </c>
      <c r="DJ305" s="7">
        <f t="shared" si="403"/>
        <v>6325294.8161899997</v>
      </c>
      <c r="DK305" s="7">
        <f t="shared" si="403"/>
        <v>4985401.4605199993</v>
      </c>
      <c r="DL305" s="7">
        <f t="shared" si="403"/>
        <v>41199926.148834005</v>
      </c>
      <c r="DM305" s="7">
        <f t="shared" si="403"/>
        <v>3600203.7911990001</v>
      </c>
      <c r="DN305" s="7">
        <f t="shared" si="403"/>
        <v>8011777.3140000002</v>
      </c>
      <c r="DO305" s="7">
        <f t="shared" si="403"/>
        <v>26653047.740000002</v>
      </c>
      <c r="DP305" s="7">
        <f t="shared" si="403"/>
        <v>2834613.4</v>
      </c>
      <c r="DQ305" s="7">
        <f t="shared" si="403"/>
        <v>200.93543999985559</v>
      </c>
      <c r="DR305" s="7">
        <f t="shared" si="403"/>
        <v>13419214.416000001</v>
      </c>
      <c r="DS305" s="7">
        <f t="shared" si="403"/>
        <v>7079484.8999999994</v>
      </c>
      <c r="DT305" s="7">
        <f t="shared" si="403"/>
        <v>3279093.8358740001</v>
      </c>
      <c r="DU305" s="7">
        <f t="shared" si="403"/>
        <v>4320351.41</v>
      </c>
      <c r="DV305" s="7">
        <f t="shared" si="403"/>
        <v>3475214.3119999999</v>
      </c>
      <c r="DW305" s="7">
        <f t="shared" si="403"/>
        <v>4085484.6124249999</v>
      </c>
      <c r="DX305" s="7">
        <f t="shared" si="403"/>
        <v>1240612.1784000003</v>
      </c>
      <c r="DY305" s="7">
        <f t="shared" si="403"/>
        <v>1478968.4930399992</v>
      </c>
      <c r="DZ305" s="7">
        <f t="shared" si="403"/>
        <v>3328082.8707940001</v>
      </c>
      <c r="EA305" s="7">
        <f t="shared" si="403"/>
        <v>1.1641532182693481E-10</v>
      </c>
      <c r="EB305" s="7">
        <f t="shared" ref="EB305:FX305" si="404">IF(EB302-EB303-EB304&lt;0,0,EB302-EB303-EB304)</f>
        <v>4714084.95</v>
      </c>
      <c r="EC305" s="7">
        <f t="shared" si="404"/>
        <v>3276374.2689999999</v>
      </c>
      <c r="ED305" s="7">
        <f t="shared" si="404"/>
        <v>0</v>
      </c>
      <c r="EE305" s="7">
        <f t="shared" si="404"/>
        <v>3089449.4509999999</v>
      </c>
      <c r="EF305" s="7">
        <f t="shared" si="404"/>
        <v>13811502.47229</v>
      </c>
      <c r="EG305" s="7">
        <f t="shared" si="404"/>
        <v>3186643.7429999998</v>
      </c>
      <c r="EH305" s="7">
        <f t="shared" si="404"/>
        <v>3604139.0449999999</v>
      </c>
      <c r="EI305" s="7">
        <f t="shared" si="404"/>
        <v>125742500.76700002</v>
      </c>
      <c r="EJ305" s="7">
        <f t="shared" si="404"/>
        <v>80243687.320999995</v>
      </c>
      <c r="EK305" s="7">
        <f t="shared" si="404"/>
        <v>5125657.5333200004</v>
      </c>
      <c r="EL305" s="7">
        <f t="shared" si="404"/>
        <v>4039526.43952</v>
      </c>
      <c r="EM305" s="7">
        <f t="shared" si="404"/>
        <v>2707163.3838200006</v>
      </c>
      <c r="EN305" s="7">
        <f t="shared" si="404"/>
        <v>9581891.9999999981</v>
      </c>
      <c r="EO305" s="7">
        <f t="shared" si="404"/>
        <v>3417176.335</v>
      </c>
      <c r="EP305" s="7">
        <f t="shared" si="404"/>
        <v>2107085.2627599994</v>
      </c>
      <c r="EQ305" s="7">
        <f t="shared" si="404"/>
        <v>18761435.997229997</v>
      </c>
      <c r="ER305" s="7">
        <f t="shared" si="404"/>
        <v>1903325.7503500003</v>
      </c>
      <c r="ES305" s="7">
        <f t="shared" si="404"/>
        <v>2297405.4509999999</v>
      </c>
      <c r="ET305" s="7">
        <f t="shared" si="404"/>
        <v>2896562.9349999996</v>
      </c>
      <c r="EU305" s="7">
        <f t="shared" si="404"/>
        <v>6477014.4499999993</v>
      </c>
      <c r="EV305" s="7">
        <f t="shared" si="404"/>
        <v>723811.0586600001</v>
      </c>
      <c r="EW305" s="7">
        <f t="shared" si="404"/>
        <v>4053713.4331340003</v>
      </c>
      <c r="EX305" s="7">
        <f t="shared" si="404"/>
        <v>3211812.5961099998</v>
      </c>
      <c r="EY305" s="7">
        <f t="shared" si="404"/>
        <v>6651067.2089999989</v>
      </c>
      <c r="EZ305" s="7">
        <f t="shared" si="404"/>
        <v>1908857.700342</v>
      </c>
      <c r="FA305" s="7">
        <f t="shared" si="404"/>
        <v>3681672.4219820024</v>
      </c>
      <c r="FB305" s="7">
        <f t="shared" si="404"/>
        <v>153294.30599999911</v>
      </c>
      <c r="FC305" s="7">
        <f t="shared" si="404"/>
        <v>9212728.2901500016</v>
      </c>
      <c r="FD305" s="7">
        <f t="shared" si="404"/>
        <v>4000389.3000000003</v>
      </c>
      <c r="FE305" s="7">
        <f t="shared" si="404"/>
        <v>1382782.895976</v>
      </c>
      <c r="FF305" s="7">
        <f t="shared" si="404"/>
        <v>2981168.4809999997</v>
      </c>
      <c r="FG305" s="7">
        <f t="shared" si="404"/>
        <v>1864136.9020000002</v>
      </c>
      <c r="FH305" s="7">
        <f t="shared" si="404"/>
        <v>680489.56806799991</v>
      </c>
      <c r="FI305" s="7">
        <f t="shared" si="404"/>
        <v>5575426.4327579988</v>
      </c>
      <c r="FJ305" s="7">
        <f t="shared" si="404"/>
        <v>2795298.9458400011</v>
      </c>
      <c r="FK305" s="7">
        <f t="shared" si="404"/>
        <v>4450026.1350499978</v>
      </c>
      <c r="FL305" s="7">
        <f t="shared" si="404"/>
        <v>36926202.471999995</v>
      </c>
      <c r="FM305" s="7">
        <f t="shared" si="404"/>
        <v>14861078.390420005</v>
      </c>
      <c r="FN305" s="7">
        <f t="shared" si="404"/>
        <v>186117967.44</v>
      </c>
      <c r="FO305" s="7">
        <f t="shared" si="404"/>
        <v>503.04293999937363</v>
      </c>
      <c r="FP305" s="7">
        <f t="shared" si="404"/>
        <v>11561403.648854999</v>
      </c>
      <c r="FQ305" s="7">
        <f t="shared" si="404"/>
        <v>0</v>
      </c>
      <c r="FR305" s="7">
        <f t="shared" si="404"/>
        <v>1.7462298274040222E-10</v>
      </c>
      <c r="FS305" s="7">
        <f t="shared" si="404"/>
        <v>611746.14964000043</v>
      </c>
      <c r="FT305" s="7">
        <f t="shared" si="404"/>
        <v>7.2759576141834259E-11</v>
      </c>
      <c r="FU305" s="7">
        <f t="shared" si="404"/>
        <v>6765864.1395000005</v>
      </c>
      <c r="FV305" s="7">
        <f t="shared" si="404"/>
        <v>6297496.630880001</v>
      </c>
      <c r="FW305" s="7">
        <f t="shared" si="404"/>
        <v>2794625.3751019998</v>
      </c>
      <c r="FX305" s="7">
        <f t="shared" si="404"/>
        <v>1283566.2292500001</v>
      </c>
      <c r="FY305" s="7"/>
      <c r="FZ305" s="110">
        <f>SUM(C305:FX305)</f>
        <v>5568788167.5232935</v>
      </c>
      <c r="GA305" s="92">
        <f>GA302-GA303-GA304</f>
        <v>5518861272.4299984</v>
      </c>
      <c r="GB305" s="111">
        <f>FZ305-GA305</f>
        <v>49926895.093295097</v>
      </c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35">
      <c r="A306" s="6" t="s">
        <v>883</v>
      </c>
      <c r="B306" s="7" t="s">
        <v>884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/>
      <c r="FZ306" s="110">
        <f>SUM(C306:FX306)</f>
        <v>0</v>
      </c>
      <c r="GA306" s="92"/>
      <c r="GB306" s="111">
        <f>FZ306-GA306</f>
        <v>0</v>
      </c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>
        <v>115733</v>
      </c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>
        <f>FA306-FA307</f>
        <v>0</v>
      </c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>
        <v>410873</v>
      </c>
      <c r="FQ307" s="7"/>
      <c r="FR307" s="7"/>
      <c r="FS307" s="7"/>
      <c r="FT307" s="7"/>
      <c r="FU307" s="7"/>
      <c r="FV307" s="7"/>
      <c r="FW307" s="7"/>
      <c r="FX307" s="7"/>
      <c r="FY307" s="7"/>
      <c r="FZ307" s="110"/>
      <c r="GA307" s="118" t="s">
        <v>885</v>
      </c>
      <c r="GB307" s="7"/>
      <c r="GC307" s="119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35">
      <c r="A308" s="6" t="s">
        <v>886</v>
      </c>
      <c r="B308" s="7" t="s">
        <v>887</v>
      </c>
      <c r="C308" s="7">
        <f t="shared" ref="C308:BN308" si="405">(C302-C306)/C101</f>
        <v>11823.614037039861</v>
      </c>
      <c r="D308" s="7">
        <f t="shared" si="405"/>
        <v>11157.559638249721</v>
      </c>
      <c r="E308" s="7">
        <f t="shared" si="405"/>
        <v>11805.056918324857</v>
      </c>
      <c r="F308" s="7">
        <f t="shared" si="405"/>
        <v>10998.288012450274</v>
      </c>
      <c r="G308" s="7">
        <f t="shared" si="405"/>
        <v>11709.03539766082</v>
      </c>
      <c r="H308" s="7">
        <f t="shared" si="405"/>
        <v>11924.994242068156</v>
      </c>
      <c r="I308" s="7">
        <f t="shared" si="405"/>
        <v>11968.835259933272</v>
      </c>
      <c r="J308" s="7">
        <f t="shared" si="405"/>
        <v>11587.720943055423</v>
      </c>
      <c r="K308" s="7">
        <f t="shared" si="405"/>
        <v>16659.342992499012</v>
      </c>
      <c r="L308" s="7">
        <f t="shared" si="405"/>
        <v>11836.544199394406</v>
      </c>
      <c r="M308" s="7">
        <f t="shared" si="405"/>
        <v>13149.490157946693</v>
      </c>
      <c r="N308" s="7">
        <f t="shared" si="405"/>
        <v>11394.041718729903</v>
      </c>
      <c r="O308" s="7">
        <f t="shared" si="405"/>
        <v>10895.942124558704</v>
      </c>
      <c r="P308" s="7">
        <f t="shared" si="405"/>
        <v>16189.718609794631</v>
      </c>
      <c r="Q308" s="7">
        <f t="shared" si="405"/>
        <v>12285.407855366688</v>
      </c>
      <c r="R308" s="7">
        <f t="shared" si="405"/>
        <v>10875.188282173733</v>
      </c>
      <c r="S308" s="7">
        <f t="shared" si="405"/>
        <v>11658.563409203365</v>
      </c>
      <c r="T308" s="7">
        <f t="shared" si="405"/>
        <v>19519.960185758511</v>
      </c>
      <c r="U308" s="7">
        <f t="shared" si="405"/>
        <v>24823.670526315789</v>
      </c>
      <c r="V308" s="7">
        <f t="shared" si="405"/>
        <v>16356.53858695652</v>
      </c>
      <c r="W308" s="7">
        <f t="shared" si="405"/>
        <v>19999.900148698882</v>
      </c>
      <c r="X308" s="7">
        <f t="shared" si="405"/>
        <v>24697.815399999999</v>
      </c>
      <c r="Y308" s="7">
        <f t="shared" si="405"/>
        <v>12182.713462389382</v>
      </c>
      <c r="Z308" s="7">
        <f t="shared" si="405"/>
        <v>16358.413287316653</v>
      </c>
      <c r="AA308" s="7">
        <f t="shared" si="405"/>
        <v>11112.266945369518</v>
      </c>
      <c r="AB308" s="7">
        <f t="shared" si="405"/>
        <v>11221.001088650366</v>
      </c>
      <c r="AC308" s="7">
        <f t="shared" si="405"/>
        <v>12108.763279044517</v>
      </c>
      <c r="AD308" s="7">
        <f t="shared" si="405"/>
        <v>11280.180490874764</v>
      </c>
      <c r="AE308" s="7">
        <f t="shared" si="405"/>
        <v>22610.769896907219</v>
      </c>
      <c r="AF308" s="7">
        <f t="shared" si="405"/>
        <v>19991.333254156769</v>
      </c>
      <c r="AG308" s="7">
        <f t="shared" si="405"/>
        <v>12855.860691567445</v>
      </c>
      <c r="AH308" s="7">
        <f t="shared" si="405"/>
        <v>11798.522012514104</v>
      </c>
      <c r="AI308" s="7">
        <f t="shared" si="405"/>
        <v>14035.317275927429</v>
      </c>
      <c r="AJ308" s="7">
        <f t="shared" si="405"/>
        <v>20242.500284090907</v>
      </c>
      <c r="AK308" s="7">
        <f t="shared" si="405"/>
        <v>20093.785622817228</v>
      </c>
      <c r="AL308" s="7">
        <f t="shared" si="405"/>
        <v>15967.011783216783</v>
      </c>
      <c r="AM308" s="7">
        <f t="shared" si="405"/>
        <v>14263.588</v>
      </c>
      <c r="AN308" s="7">
        <f t="shared" si="405"/>
        <v>15131.893331185569</v>
      </c>
      <c r="AO308" s="7">
        <f t="shared" si="405"/>
        <v>10989.620466644757</v>
      </c>
      <c r="AP308" s="7">
        <f t="shared" si="405"/>
        <v>11738.384270095527</v>
      </c>
      <c r="AQ308" s="7">
        <f t="shared" si="405"/>
        <v>17798.50919587629</v>
      </c>
      <c r="AR308" s="7">
        <f t="shared" si="405"/>
        <v>10923.271508871461</v>
      </c>
      <c r="AS308" s="7">
        <f t="shared" si="405"/>
        <v>11873.488902494331</v>
      </c>
      <c r="AT308" s="7">
        <f t="shared" si="405"/>
        <v>11322.638983628922</v>
      </c>
      <c r="AU308" s="7">
        <f t="shared" si="405"/>
        <v>16639.477132352942</v>
      </c>
      <c r="AV308" s="7">
        <f t="shared" si="405"/>
        <v>16275.451085899515</v>
      </c>
      <c r="AW308" s="7">
        <f t="shared" si="405"/>
        <v>17142.743639921722</v>
      </c>
      <c r="AX308" s="7">
        <f t="shared" si="405"/>
        <v>25389.996575342466</v>
      </c>
      <c r="AY308" s="7">
        <f t="shared" si="405"/>
        <v>14178.318551278986</v>
      </c>
      <c r="AZ308" s="7">
        <f t="shared" si="405"/>
        <v>11391.704824227912</v>
      </c>
      <c r="BA308" s="7">
        <f t="shared" si="405"/>
        <v>10739.38682522861</v>
      </c>
      <c r="BB308" s="7">
        <f t="shared" si="405"/>
        <v>10750.870365770759</v>
      </c>
      <c r="BC308" s="7">
        <f t="shared" si="405"/>
        <v>11195.787530824658</v>
      </c>
      <c r="BD308" s="7">
        <f t="shared" si="405"/>
        <v>10751.495286800277</v>
      </c>
      <c r="BE308" s="7">
        <f t="shared" si="405"/>
        <v>11457.710403926618</v>
      </c>
      <c r="BF308" s="7">
        <f t="shared" si="405"/>
        <v>10727.66728487515</v>
      </c>
      <c r="BG308" s="7">
        <f t="shared" si="405"/>
        <v>12458.858420138888</v>
      </c>
      <c r="BH308" s="7">
        <f t="shared" si="405"/>
        <v>12683.831439077387</v>
      </c>
      <c r="BI308" s="7">
        <f t="shared" si="405"/>
        <v>17614.549961270332</v>
      </c>
      <c r="BJ308" s="7">
        <f t="shared" si="405"/>
        <v>10748.183743115189</v>
      </c>
      <c r="BK308" s="7">
        <f t="shared" si="405"/>
        <v>10814.641169629758</v>
      </c>
      <c r="BL308" s="7">
        <f t="shared" si="405"/>
        <v>22245.107150153217</v>
      </c>
      <c r="BM308" s="7">
        <f t="shared" si="405"/>
        <v>14708.004010914052</v>
      </c>
      <c r="BN308" s="7">
        <f t="shared" si="405"/>
        <v>10918.112542163082</v>
      </c>
      <c r="BO308" s="7">
        <f t="shared" ref="BO308:DZ308" si="406">(BO302-BO306)/BO101</f>
        <v>11180.145970009371</v>
      </c>
      <c r="BP308" s="7">
        <f t="shared" si="406"/>
        <v>19795.072030878859</v>
      </c>
      <c r="BQ308" s="7">
        <f t="shared" si="406"/>
        <v>11993.846610442175</v>
      </c>
      <c r="BR308" s="7">
        <f t="shared" si="406"/>
        <v>11262.924380146897</v>
      </c>
      <c r="BS308" s="7">
        <f t="shared" si="406"/>
        <v>12584.116314829294</v>
      </c>
      <c r="BT308" s="7">
        <f t="shared" si="406"/>
        <v>14906.564837451235</v>
      </c>
      <c r="BU308" s="7">
        <f t="shared" si="406"/>
        <v>14862.070291310898</v>
      </c>
      <c r="BV308" s="7">
        <f t="shared" si="406"/>
        <v>11598.79701002004</v>
      </c>
      <c r="BW308" s="7">
        <f t="shared" si="406"/>
        <v>11476.074878532474</v>
      </c>
      <c r="BX308" s="7">
        <f t="shared" si="406"/>
        <v>25699.400435413641</v>
      </c>
      <c r="BY308" s="7">
        <f t="shared" si="406"/>
        <v>13747.313157894736</v>
      </c>
      <c r="BZ308" s="7">
        <f t="shared" si="406"/>
        <v>17411.521562500002</v>
      </c>
      <c r="CA308" s="7">
        <f t="shared" si="406"/>
        <v>20917.913839891451</v>
      </c>
      <c r="CB308" s="7">
        <f t="shared" si="406"/>
        <v>10965.72973067967</v>
      </c>
      <c r="CC308" s="7">
        <f t="shared" si="406"/>
        <v>18507.011308900524</v>
      </c>
      <c r="CD308" s="7">
        <f t="shared" si="406"/>
        <v>18564.24507600793</v>
      </c>
      <c r="CE308" s="7">
        <f t="shared" si="406"/>
        <v>19566.984984227129</v>
      </c>
      <c r="CF308" s="7">
        <f t="shared" si="406"/>
        <v>20353.960800667221</v>
      </c>
      <c r="CG308" s="7">
        <f t="shared" si="406"/>
        <v>17477.302474022763</v>
      </c>
      <c r="CH308" s="7">
        <f t="shared" si="406"/>
        <v>22481.46767983789</v>
      </c>
      <c r="CI308" s="7">
        <f t="shared" si="406"/>
        <v>12212.240261058738</v>
      </c>
      <c r="CJ308" s="7">
        <f t="shared" si="406"/>
        <v>12852.252579276463</v>
      </c>
      <c r="CK308" s="7">
        <f t="shared" si="406"/>
        <v>11378.984431113537</v>
      </c>
      <c r="CL308" s="7">
        <f t="shared" si="406"/>
        <v>11835.864053777812</v>
      </c>
      <c r="CM308" s="7">
        <f t="shared" si="406"/>
        <v>12999.12693801237</v>
      </c>
      <c r="CN308" s="7">
        <f t="shared" si="406"/>
        <v>10734.628546610653</v>
      </c>
      <c r="CO308" s="7">
        <f t="shared" si="406"/>
        <v>10746.765700884518</v>
      </c>
      <c r="CP308" s="7">
        <f t="shared" si="406"/>
        <v>12639.614895380155</v>
      </c>
      <c r="CQ308" s="7">
        <f t="shared" si="406"/>
        <v>13019.587831573526</v>
      </c>
      <c r="CR308" s="7">
        <f t="shared" si="406"/>
        <v>17320.089986528965</v>
      </c>
      <c r="CS308" s="7">
        <f t="shared" si="406"/>
        <v>15152.801332445037</v>
      </c>
      <c r="CT308" s="7">
        <f t="shared" si="406"/>
        <v>22111.091217391306</v>
      </c>
      <c r="CU308" s="7">
        <f t="shared" si="406"/>
        <v>10874.798028825773</v>
      </c>
      <c r="CV308" s="7">
        <f t="shared" si="406"/>
        <v>23009.9954</v>
      </c>
      <c r="CW308" s="7">
        <f t="shared" si="406"/>
        <v>18489.621515892421</v>
      </c>
      <c r="CX308" s="7">
        <f t="shared" si="406"/>
        <v>12986.359572169404</v>
      </c>
      <c r="CY308" s="7">
        <f t="shared" si="406"/>
        <v>24485.651600000001</v>
      </c>
      <c r="CZ308" s="7">
        <f t="shared" si="406"/>
        <v>11204.336084203689</v>
      </c>
      <c r="DA308" s="7">
        <f t="shared" si="406"/>
        <v>18070.753114100648</v>
      </c>
      <c r="DB308" s="7">
        <f t="shared" si="406"/>
        <v>15064.944297832231</v>
      </c>
      <c r="DC308" s="7">
        <f t="shared" si="406"/>
        <v>18942.751584699454</v>
      </c>
      <c r="DD308" s="7">
        <f t="shared" si="406"/>
        <v>20225.828470588236</v>
      </c>
      <c r="DE308" s="7">
        <f t="shared" si="406"/>
        <v>15376.36360876897</v>
      </c>
      <c r="DF308" s="7">
        <f t="shared" si="406"/>
        <v>10752.857977997572</v>
      </c>
      <c r="DG308" s="7">
        <f t="shared" si="406"/>
        <v>23373.457540106949</v>
      </c>
      <c r="DH308" s="7">
        <f t="shared" si="406"/>
        <v>11143.061664681038</v>
      </c>
      <c r="DI308" s="7">
        <f t="shared" si="406"/>
        <v>10928.532112607889</v>
      </c>
      <c r="DJ308" s="7">
        <f t="shared" si="406"/>
        <v>12808.510527151477</v>
      </c>
      <c r="DK308" s="7">
        <f t="shared" si="406"/>
        <v>12831.747808019945</v>
      </c>
      <c r="DL308" s="7">
        <f t="shared" si="406"/>
        <v>11465.845332284016</v>
      </c>
      <c r="DM308" s="7">
        <f t="shared" si="406"/>
        <v>18370.978823024056</v>
      </c>
      <c r="DN308" s="7">
        <f t="shared" si="406"/>
        <v>12146.532914923293</v>
      </c>
      <c r="DO308" s="7">
        <f t="shared" si="406"/>
        <v>11386.110741821534</v>
      </c>
      <c r="DP308" s="7">
        <f t="shared" si="406"/>
        <v>18968.272541188217</v>
      </c>
      <c r="DQ308" s="7">
        <f t="shared" si="406"/>
        <v>12188.684253554502</v>
      </c>
      <c r="DR308" s="7">
        <f t="shared" si="406"/>
        <v>12013.143722458735</v>
      </c>
      <c r="DS308" s="7">
        <f t="shared" si="406"/>
        <v>13107.066277602524</v>
      </c>
      <c r="DT308" s="7">
        <f t="shared" si="406"/>
        <v>20472.013254371122</v>
      </c>
      <c r="DU308" s="7">
        <f t="shared" si="406"/>
        <v>14571.406149957877</v>
      </c>
      <c r="DV308" s="7">
        <f t="shared" si="406"/>
        <v>17908.382992874111</v>
      </c>
      <c r="DW308" s="7">
        <f t="shared" si="406"/>
        <v>15410.274345549737</v>
      </c>
      <c r="DX308" s="7">
        <f t="shared" si="406"/>
        <v>22260.341476590638</v>
      </c>
      <c r="DY308" s="7">
        <f t="shared" si="406"/>
        <v>16641.101348684209</v>
      </c>
      <c r="DZ308" s="7">
        <f t="shared" si="406"/>
        <v>12854.140466760962</v>
      </c>
      <c r="EA308" s="7">
        <f t="shared" ref="EA308:FX308" si="407">(EA302-EA306)/EA101</f>
        <v>13363.698405164228</v>
      </c>
      <c r="EB308" s="7">
        <f t="shared" si="407"/>
        <v>12825.060209613301</v>
      </c>
      <c r="EC308" s="7">
        <f t="shared" si="407"/>
        <v>14654.277218633117</v>
      </c>
      <c r="ED308" s="7">
        <f t="shared" si="407"/>
        <v>14803.970165041737</v>
      </c>
      <c r="EE308" s="7">
        <f t="shared" si="407"/>
        <v>18723.852886597939</v>
      </c>
      <c r="EF308" s="7">
        <f t="shared" si="407"/>
        <v>11799.935902404019</v>
      </c>
      <c r="EG308" s="7">
        <f t="shared" si="407"/>
        <v>15937.73494163424</v>
      </c>
      <c r="EH308" s="7">
        <f t="shared" si="407"/>
        <v>16241.778511066399</v>
      </c>
      <c r="EI308" s="7">
        <f t="shared" si="407"/>
        <v>11481.730837446077</v>
      </c>
      <c r="EJ308" s="7">
        <f t="shared" si="407"/>
        <v>10739.461441313366</v>
      </c>
      <c r="EK308" s="7">
        <f t="shared" si="407"/>
        <v>12212.518940298509</v>
      </c>
      <c r="EL308" s="7">
        <f t="shared" si="407"/>
        <v>12559.267567567567</v>
      </c>
      <c r="EM308" s="7">
        <f t="shared" si="407"/>
        <v>13900.989183567342</v>
      </c>
      <c r="EN308" s="7">
        <f t="shared" si="407"/>
        <v>12265.189187790998</v>
      </c>
      <c r="EO308" s="7">
        <f t="shared" si="407"/>
        <v>14977.396501272266</v>
      </c>
      <c r="EP308" s="7">
        <f t="shared" si="407"/>
        <v>14297.540924249641</v>
      </c>
      <c r="EQ308" s="7">
        <f t="shared" si="407"/>
        <v>11462.27329776041</v>
      </c>
      <c r="ER308" s="7">
        <f t="shared" si="407"/>
        <v>16147.81312903226</v>
      </c>
      <c r="ES308" s="7">
        <f t="shared" si="407"/>
        <v>19946.643723468766</v>
      </c>
      <c r="ET308" s="7">
        <f t="shared" si="407"/>
        <v>21727.183514211883</v>
      </c>
      <c r="EU308" s="7">
        <f t="shared" si="407"/>
        <v>13432.31631524369</v>
      </c>
      <c r="EV308" s="7">
        <f t="shared" si="407"/>
        <v>24287.506649616367</v>
      </c>
      <c r="EW308" s="7">
        <f t="shared" si="407"/>
        <v>15800.701183992423</v>
      </c>
      <c r="EX308" s="7">
        <f t="shared" si="407"/>
        <v>21469.835529411765</v>
      </c>
      <c r="EY308" s="7">
        <f t="shared" si="407"/>
        <v>11516.782247089068</v>
      </c>
      <c r="EZ308" s="7">
        <f t="shared" si="407"/>
        <v>21205.511692307693</v>
      </c>
      <c r="FA308" s="7">
        <f t="shared" si="407"/>
        <v>12090.785236890324</v>
      </c>
      <c r="FB308" s="7">
        <f t="shared" si="407"/>
        <v>16110.985153872167</v>
      </c>
      <c r="FC308" s="7">
        <f t="shared" si="407"/>
        <v>11127.440677966102</v>
      </c>
      <c r="FD308" s="7">
        <f t="shared" si="407"/>
        <v>13787.013351498637</v>
      </c>
      <c r="FE308" s="7">
        <f t="shared" si="407"/>
        <v>24167.200364077667</v>
      </c>
      <c r="FF308" s="7">
        <f t="shared" si="407"/>
        <v>19207.599479437791</v>
      </c>
      <c r="FG308" s="7">
        <f t="shared" si="407"/>
        <v>21873.613672496027</v>
      </c>
      <c r="FH308" s="7">
        <f t="shared" si="407"/>
        <v>23987.692816901406</v>
      </c>
      <c r="FI308" s="7">
        <f t="shared" si="407"/>
        <v>11425.497483841182</v>
      </c>
      <c r="FJ308" s="7">
        <f t="shared" si="407"/>
        <v>11046.719031296572</v>
      </c>
      <c r="FK308" s="7">
        <f t="shared" si="407"/>
        <v>11313.160718779491</v>
      </c>
      <c r="FL308" s="7">
        <f t="shared" si="407"/>
        <v>10753.670000236507</v>
      </c>
      <c r="FM308" s="7">
        <f t="shared" si="407"/>
        <v>10929.979565272984</v>
      </c>
      <c r="FN308" s="7">
        <f t="shared" si="407"/>
        <v>11344.661961005126</v>
      </c>
      <c r="FO308" s="7">
        <f t="shared" si="407"/>
        <v>11811.331737333812</v>
      </c>
      <c r="FP308" s="7">
        <f t="shared" si="407"/>
        <v>11387.676476706392</v>
      </c>
      <c r="FQ308" s="7">
        <f t="shared" si="407"/>
        <v>11920.708158295281</v>
      </c>
      <c r="FR308" s="7">
        <f t="shared" si="407"/>
        <v>19704.793451327434</v>
      </c>
      <c r="FS308" s="7">
        <f t="shared" si="407"/>
        <v>19270.272732394365</v>
      </c>
      <c r="FT308" s="7">
        <f t="shared" si="407"/>
        <v>25718.343957968475</v>
      </c>
      <c r="FU308" s="7">
        <f t="shared" si="407"/>
        <v>13064.292038570899</v>
      </c>
      <c r="FV308" s="7">
        <f t="shared" si="407"/>
        <v>12873.517016384019</v>
      </c>
      <c r="FW308" s="7">
        <f t="shared" si="407"/>
        <v>20636.979197994988</v>
      </c>
      <c r="FX308" s="7">
        <f t="shared" si="407"/>
        <v>25825.611230769231</v>
      </c>
      <c r="FY308" s="7"/>
      <c r="FZ308" s="7">
        <f>(FZ302-FZ306)/FZ101</f>
        <v>11394.161114853721</v>
      </c>
      <c r="GA308" s="7" t="s">
        <v>888</v>
      </c>
      <c r="GB308" s="109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35">
      <c r="A309" s="7"/>
      <c r="B309" s="7"/>
      <c r="C309" s="18">
        <f>C303+C304</f>
        <v>35329110.586999997</v>
      </c>
      <c r="D309" s="18">
        <f t="shared" ref="D309:BO309" si="408">D303+D304</f>
        <v>116915198.76699999</v>
      </c>
      <c r="E309" s="18">
        <f t="shared" si="408"/>
        <v>35147476.385999992</v>
      </c>
      <c r="F309" s="18">
        <f t="shared" si="408"/>
        <v>95070471.115999997</v>
      </c>
      <c r="G309" s="18">
        <f t="shared" si="408"/>
        <v>12145365.728279999</v>
      </c>
      <c r="H309" s="18">
        <f t="shared" si="408"/>
        <v>3709240.9750000001</v>
      </c>
      <c r="I309" s="18">
        <f t="shared" si="408"/>
        <v>31698492.006999999</v>
      </c>
      <c r="J309" s="18">
        <f t="shared" si="408"/>
        <v>5002910.8650000002</v>
      </c>
      <c r="K309" s="18">
        <f t="shared" si="408"/>
        <v>1455307.2560000001</v>
      </c>
      <c r="L309" s="18">
        <f t="shared" si="408"/>
        <v>23206550.231089998</v>
      </c>
      <c r="M309" s="18">
        <f t="shared" si="408"/>
        <v>8777736.6205339991</v>
      </c>
      <c r="N309" s="18">
        <f t="shared" si="408"/>
        <v>180040089.2861</v>
      </c>
      <c r="O309" s="18">
        <f t="shared" si="408"/>
        <v>72554076.614000008</v>
      </c>
      <c r="P309" s="18">
        <f t="shared" si="408"/>
        <v>1520002.0080000001</v>
      </c>
      <c r="Q309" s="18">
        <f t="shared" si="408"/>
        <v>159844706.35699999</v>
      </c>
      <c r="R309" s="18">
        <f t="shared" si="408"/>
        <v>1986333.2889999999</v>
      </c>
      <c r="S309" s="18">
        <f t="shared" si="408"/>
        <v>2779753.3206799999</v>
      </c>
      <c r="T309" s="18">
        <f t="shared" si="408"/>
        <v>622799.40952900006</v>
      </c>
      <c r="U309" s="18">
        <f t="shared" si="408"/>
        <v>795066.91324100015</v>
      </c>
      <c r="V309" s="18">
        <f t="shared" si="408"/>
        <v>986245.11699999997</v>
      </c>
      <c r="W309" s="18">
        <f t="shared" si="408"/>
        <v>199950.71600000001</v>
      </c>
      <c r="X309" s="18">
        <f t="shared" si="408"/>
        <v>301015.36458800005</v>
      </c>
      <c r="Y309" s="18">
        <f t="shared" si="408"/>
        <v>1895292.17114</v>
      </c>
      <c r="Z309" s="18">
        <f t="shared" si="408"/>
        <v>683779.24245000002</v>
      </c>
      <c r="AA309" s="18">
        <f t="shared" si="408"/>
        <v>151166592.97600001</v>
      </c>
      <c r="AB309" s="18">
        <f t="shared" si="408"/>
        <v>271764738.958</v>
      </c>
      <c r="AC309" s="18">
        <f t="shared" si="408"/>
        <v>9022622.6885599997</v>
      </c>
      <c r="AD309" s="18">
        <f t="shared" si="408"/>
        <v>9448221.0862390008</v>
      </c>
      <c r="AE309" s="18">
        <f t="shared" si="408"/>
        <v>642000.68274199998</v>
      </c>
      <c r="AF309" s="18">
        <f t="shared" si="408"/>
        <v>1073119.966578</v>
      </c>
      <c r="AG309" s="18">
        <f t="shared" si="408"/>
        <v>350587.9411</v>
      </c>
      <c r="AH309" s="18">
        <f t="shared" si="408"/>
        <v>967600.09158000001</v>
      </c>
      <c r="AI309" s="18">
        <f t="shared" si="408"/>
        <v>327504.07</v>
      </c>
      <c r="AJ309" s="18">
        <f t="shared" si="408"/>
        <v>916991.96871200006</v>
      </c>
      <c r="AK309" s="18">
        <f t="shared" si="408"/>
        <v>1408016.67344</v>
      </c>
      <c r="AL309" s="18">
        <f t="shared" si="408"/>
        <v>2588874.3160000001</v>
      </c>
      <c r="AM309" s="18">
        <f t="shared" si="408"/>
        <v>1327680.2833080001</v>
      </c>
      <c r="AN309" s="18">
        <f t="shared" si="408"/>
        <v>4682222.2036899999</v>
      </c>
      <c r="AO309" s="18">
        <f t="shared" si="408"/>
        <v>15030692.883840002</v>
      </c>
      <c r="AP309" s="18">
        <f t="shared" si="408"/>
        <v>719758475.49899995</v>
      </c>
      <c r="AQ309" s="18">
        <f t="shared" si="408"/>
        <v>1889603.5787149998</v>
      </c>
      <c r="AR309" s="18">
        <f t="shared" si="408"/>
        <v>305790425.57800001</v>
      </c>
      <c r="AS309" s="18">
        <f t="shared" si="408"/>
        <v>58850366.128139995</v>
      </c>
      <c r="AT309" s="18">
        <f t="shared" si="408"/>
        <v>11754926.489999998</v>
      </c>
      <c r="AU309" s="18">
        <f t="shared" si="408"/>
        <v>1851934.0726920001</v>
      </c>
      <c r="AV309" s="18">
        <f t="shared" si="408"/>
        <v>1363704.5009999999</v>
      </c>
      <c r="AW309" s="18">
        <f t="shared" si="408"/>
        <v>1054215.3179599999</v>
      </c>
      <c r="AX309" s="18">
        <f t="shared" si="408"/>
        <v>719997.48594000004</v>
      </c>
      <c r="AY309" s="18">
        <f t="shared" si="408"/>
        <v>1718490.6</v>
      </c>
      <c r="AZ309" s="18">
        <f t="shared" si="408"/>
        <v>17382172.022400003</v>
      </c>
      <c r="BA309" s="18">
        <f t="shared" si="408"/>
        <v>24228144.9353</v>
      </c>
      <c r="BB309" s="18">
        <f t="shared" si="408"/>
        <v>6241976.9845599998</v>
      </c>
      <c r="BC309" s="18">
        <f t="shared" si="408"/>
        <v>93727282.096699998</v>
      </c>
      <c r="BD309" s="18">
        <f t="shared" si="408"/>
        <v>15784880.43</v>
      </c>
      <c r="BE309" s="18">
        <f t="shared" si="408"/>
        <v>5395823.1741599999</v>
      </c>
      <c r="BF309" s="18">
        <f t="shared" si="408"/>
        <v>82354052.310000002</v>
      </c>
      <c r="BG309" s="18">
        <f t="shared" si="408"/>
        <v>1803793.83</v>
      </c>
      <c r="BH309" s="18">
        <f t="shared" si="408"/>
        <v>2072039.6389000001</v>
      </c>
      <c r="BI309" s="18">
        <f t="shared" si="408"/>
        <v>725833.35150999995</v>
      </c>
      <c r="BJ309" s="18">
        <f t="shared" si="408"/>
        <v>26974518.169999998</v>
      </c>
      <c r="BK309" s="18">
        <f t="shared" si="408"/>
        <v>49791760.710000001</v>
      </c>
      <c r="BL309" s="18">
        <f t="shared" si="408"/>
        <v>239917.61800000002</v>
      </c>
      <c r="BM309" s="18">
        <f t="shared" si="408"/>
        <v>1152708.740826</v>
      </c>
      <c r="BN309" s="18">
        <f t="shared" si="408"/>
        <v>10247067.536</v>
      </c>
      <c r="BO309" s="18">
        <f t="shared" si="408"/>
        <v>4048839.9255710002</v>
      </c>
      <c r="BP309" s="18">
        <f t="shared" ref="BP309:EA309" si="409">BP303+BP304</f>
        <v>2602117.7572380006</v>
      </c>
      <c r="BQ309" s="18">
        <f t="shared" si="409"/>
        <v>49564655.379179999</v>
      </c>
      <c r="BR309" s="18">
        <f t="shared" si="409"/>
        <v>8909552.8249999993</v>
      </c>
      <c r="BS309" s="18">
        <f t="shared" si="409"/>
        <v>3560068.0830999999</v>
      </c>
      <c r="BT309" s="18">
        <f t="shared" si="409"/>
        <v>3282139.3909700001</v>
      </c>
      <c r="BU309" s="18">
        <f t="shared" si="409"/>
        <v>2384168.0111500002</v>
      </c>
      <c r="BV309" s="18">
        <f t="shared" si="409"/>
        <v>14469363.954529999</v>
      </c>
      <c r="BW309" s="18">
        <f t="shared" si="409"/>
        <v>17693916.678455997</v>
      </c>
      <c r="BX309" s="18">
        <f t="shared" si="409"/>
        <v>1149264.1957100001</v>
      </c>
      <c r="BY309" s="18">
        <f t="shared" si="409"/>
        <v>3564018.051</v>
      </c>
      <c r="BZ309" s="18">
        <f t="shared" si="409"/>
        <v>1048849.879</v>
      </c>
      <c r="CA309" s="18">
        <f t="shared" si="409"/>
        <v>2612010.6390469996</v>
      </c>
      <c r="CB309" s="18">
        <f t="shared" si="409"/>
        <v>391530289.94199997</v>
      </c>
      <c r="CC309" s="18">
        <f t="shared" si="409"/>
        <v>518253.20678399998</v>
      </c>
      <c r="CD309" s="18">
        <f t="shared" si="409"/>
        <v>557385.56816000002</v>
      </c>
      <c r="CE309" s="18">
        <f t="shared" si="409"/>
        <v>1870959.5160000001</v>
      </c>
      <c r="CF309" s="18">
        <f t="shared" si="409"/>
        <v>767410.52937</v>
      </c>
      <c r="CG309" s="18">
        <f t="shared" si="409"/>
        <v>730175.06099999999</v>
      </c>
      <c r="CH309" s="18">
        <f t="shared" si="409"/>
        <v>486570.32537999999</v>
      </c>
      <c r="CI309" s="18">
        <f t="shared" si="409"/>
        <v>3334801.1869999999</v>
      </c>
      <c r="CJ309" s="18">
        <f t="shared" si="409"/>
        <v>10995926.836259998</v>
      </c>
      <c r="CK309" s="18">
        <f t="shared" si="409"/>
        <v>18598514.378139999</v>
      </c>
      <c r="CL309" s="18">
        <f t="shared" si="409"/>
        <v>3046983.5515000001</v>
      </c>
      <c r="CM309" s="18">
        <f t="shared" si="409"/>
        <v>1847643.3933600001</v>
      </c>
      <c r="CN309" s="18">
        <f t="shared" si="409"/>
        <v>141349467.00400001</v>
      </c>
      <c r="CO309" s="18">
        <f t="shared" si="409"/>
        <v>88551493.724360019</v>
      </c>
      <c r="CP309" s="18">
        <f t="shared" si="409"/>
        <v>12202088.534101</v>
      </c>
      <c r="CQ309" s="18">
        <f t="shared" si="409"/>
        <v>2519533.9566219999</v>
      </c>
      <c r="CR309" s="18">
        <f t="shared" si="409"/>
        <v>462739.71496000001</v>
      </c>
      <c r="CS309" s="18">
        <f t="shared" si="409"/>
        <v>1696764.9588880001</v>
      </c>
      <c r="CT309" s="18">
        <f t="shared" si="409"/>
        <v>693952.73600000003</v>
      </c>
      <c r="CU309" s="18">
        <f t="shared" si="409"/>
        <v>504848.17360000004</v>
      </c>
      <c r="CV309" s="18">
        <f t="shared" si="409"/>
        <v>457436.84510000004</v>
      </c>
      <c r="CW309" s="18">
        <f t="shared" si="409"/>
        <v>1359570.3232229999</v>
      </c>
      <c r="CX309" s="18">
        <f t="shared" si="409"/>
        <v>2358749.1955039999</v>
      </c>
      <c r="CY309" s="18">
        <f t="shared" si="409"/>
        <v>190685.035</v>
      </c>
      <c r="CZ309" s="18">
        <f t="shared" si="409"/>
        <v>6849280.6260000002</v>
      </c>
      <c r="DA309" s="18">
        <f t="shared" si="409"/>
        <v>1448718.635</v>
      </c>
      <c r="DB309" s="18">
        <f t="shared" si="409"/>
        <v>1328063.2010000001</v>
      </c>
      <c r="DC309" s="18">
        <f t="shared" si="409"/>
        <v>1341634.4397820001</v>
      </c>
      <c r="DD309" s="18">
        <f t="shared" si="409"/>
        <v>1044798.1268</v>
      </c>
      <c r="DE309" s="18">
        <f t="shared" si="409"/>
        <v>2273016.8175499998</v>
      </c>
      <c r="DF309" s="18">
        <f t="shared" si="409"/>
        <v>75687343.480000004</v>
      </c>
      <c r="DG309" s="18">
        <f t="shared" si="409"/>
        <v>1494320.2841970001</v>
      </c>
      <c r="DH309" s="18">
        <f t="shared" si="409"/>
        <v>10716437.352051999</v>
      </c>
      <c r="DI309" s="18">
        <f t="shared" si="409"/>
        <v>13328991.3365</v>
      </c>
      <c r="DJ309" s="18">
        <f t="shared" si="409"/>
        <v>1741505.11381</v>
      </c>
      <c r="DK309" s="18">
        <f t="shared" si="409"/>
        <v>1190518.75948</v>
      </c>
      <c r="DL309" s="18">
        <f t="shared" si="409"/>
        <v>24361777.461166002</v>
      </c>
      <c r="DM309" s="18">
        <f t="shared" si="409"/>
        <v>676560.07880100003</v>
      </c>
      <c r="DN309" s="18">
        <f t="shared" si="409"/>
        <v>7664538.0659999996</v>
      </c>
      <c r="DO309" s="18">
        <f t="shared" si="409"/>
        <v>10414435.779999999</v>
      </c>
      <c r="DP309" s="18">
        <f t="shared" si="409"/>
        <v>964731.59</v>
      </c>
      <c r="DQ309" s="18">
        <f t="shared" si="409"/>
        <v>10287048.57456</v>
      </c>
      <c r="DR309" s="18">
        <f t="shared" si="409"/>
        <v>2665183.7139999997</v>
      </c>
      <c r="DS309" s="18">
        <f t="shared" si="409"/>
        <v>1230395.1199999999</v>
      </c>
      <c r="DT309" s="18">
        <f t="shared" si="409"/>
        <v>350594.11412600003</v>
      </c>
      <c r="DU309" s="18">
        <f t="shared" si="409"/>
        <v>868526.32000000007</v>
      </c>
      <c r="DV309" s="18">
        <f t="shared" si="409"/>
        <v>294500.30799999996</v>
      </c>
      <c r="DW309" s="18">
        <f t="shared" si="409"/>
        <v>623895.22757499991</v>
      </c>
      <c r="DX309" s="18">
        <f t="shared" si="409"/>
        <v>2467960.7116</v>
      </c>
      <c r="DY309" s="18">
        <f t="shared" si="409"/>
        <v>3579926.3169600004</v>
      </c>
      <c r="DZ309" s="18">
        <f t="shared" si="409"/>
        <v>5759794.4392060004</v>
      </c>
      <c r="EA309" s="18">
        <f t="shared" si="409"/>
        <v>7038659.9500000002</v>
      </c>
      <c r="EB309" s="18">
        <f t="shared" ref="EB309:FX309" si="410">EB303+EB304</f>
        <v>2383303.3699999996</v>
      </c>
      <c r="EC309" s="18">
        <f t="shared" si="410"/>
        <v>1033448.661</v>
      </c>
      <c r="ED309" s="18">
        <f t="shared" si="410"/>
        <v>23231870.379999999</v>
      </c>
      <c r="EE309" s="18">
        <f t="shared" si="410"/>
        <v>542978.00899999996</v>
      </c>
      <c r="EF309" s="18">
        <f t="shared" si="410"/>
        <v>2631708.2077100002</v>
      </c>
      <c r="EG309" s="18">
        <f t="shared" si="410"/>
        <v>909354.13699999999</v>
      </c>
      <c r="EH309" s="18">
        <f t="shared" si="410"/>
        <v>431942.91499999998</v>
      </c>
      <c r="EI309" s="18">
        <f t="shared" si="410"/>
        <v>36876697.603</v>
      </c>
      <c r="EJ309" s="18">
        <f t="shared" si="410"/>
        <v>30048433.789000001</v>
      </c>
      <c r="EK309" s="18">
        <f t="shared" si="410"/>
        <v>3056730.15668</v>
      </c>
      <c r="EL309" s="18">
        <f t="shared" si="410"/>
        <v>1769134.81048</v>
      </c>
      <c r="EM309" s="18">
        <f t="shared" si="410"/>
        <v>2639157.0561799998</v>
      </c>
      <c r="EN309" s="18">
        <f t="shared" si="410"/>
        <v>2272413.35</v>
      </c>
      <c r="EO309" s="18">
        <f t="shared" si="410"/>
        <v>1291717.125</v>
      </c>
      <c r="EP309" s="18">
        <f t="shared" si="410"/>
        <v>3895022.4172400003</v>
      </c>
      <c r="EQ309" s="18">
        <f t="shared" si="410"/>
        <v>11741965.70277</v>
      </c>
      <c r="ER309" s="18">
        <f t="shared" si="410"/>
        <v>3102496.31965</v>
      </c>
      <c r="ES309" s="18">
        <f t="shared" si="410"/>
        <v>991796.09899999993</v>
      </c>
      <c r="ET309" s="18">
        <f t="shared" si="410"/>
        <v>1307647.075</v>
      </c>
      <c r="EU309" s="18">
        <f t="shared" si="410"/>
        <v>1294923.77</v>
      </c>
      <c r="EV309" s="18">
        <f t="shared" si="410"/>
        <v>1175471.9613399999</v>
      </c>
      <c r="EW309" s="18">
        <f t="shared" si="410"/>
        <v>9291558.7868659999</v>
      </c>
      <c r="EX309" s="18">
        <f t="shared" si="410"/>
        <v>438059.44389</v>
      </c>
      <c r="EY309" s="18">
        <f t="shared" si="410"/>
        <v>964980.89100000006</v>
      </c>
      <c r="EZ309" s="18">
        <f t="shared" si="410"/>
        <v>847858.81965800002</v>
      </c>
      <c r="FA309" s="18">
        <f t="shared" si="410"/>
        <v>37890074.458017997</v>
      </c>
      <c r="FB309" s="18">
        <f t="shared" si="410"/>
        <v>4610724.0040000007</v>
      </c>
      <c r="FC309" s="18">
        <f t="shared" si="410"/>
        <v>12583702.509849999</v>
      </c>
      <c r="FD309" s="18">
        <f t="shared" si="410"/>
        <v>1565427.99</v>
      </c>
      <c r="FE309" s="18">
        <f t="shared" si="410"/>
        <v>608594.41402400006</v>
      </c>
      <c r="FF309" s="18">
        <f t="shared" si="410"/>
        <v>708611.37900000007</v>
      </c>
      <c r="FG309" s="18">
        <f t="shared" si="410"/>
        <v>887563.69799999997</v>
      </c>
      <c r="FH309" s="18">
        <f t="shared" si="410"/>
        <v>1022636.621932</v>
      </c>
      <c r="FI309" s="18">
        <f t="shared" si="410"/>
        <v>14222675.607242001</v>
      </c>
      <c r="FJ309" s="18">
        <f t="shared" si="410"/>
        <v>19441746.464159999</v>
      </c>
      <c r="FK309" s="18">
        <f t="shared" si="410"/>
        <v>24321604.204950001</v>
      </c>
      <c r="FL309" s="18">
        <f t="shared" si="410"/>
        <v>54011132.517999999</v>
      </c>
      <c r="FM309" s="18">
        <f t="shared" si="410"/>
        <v>27880606.699579999</v>
      </c>
      <c r="FN309" s="18">
        <f t="shared" si="410"/>
        <v>67744936.659999996</v>
      </c>
      <c r="FO309" s="18">
        <f t="shared" si="410"/>
        <v>13147871.44706</v>
      </c>
      <c r="FP309" s="18">
        <f t="shared" si="410"/>
        <v>14715659.821145</v>
      </c>
      <c r="FQ309" s="18">
        <f t="shared" si="410"/>
        <v>11747857.890000001</v>
      </c>
      <c r="FR309" s="18">
        <f t="shared" si="410"/>
        <v>3339962.49</v>
      </c>
      <c r="FS309" s="18">
        <f t="shared" si="410"/>
        <v>2808727.2603599997</v>
      </c>
      <c r="FT309" s="18">
        <f t="shared" si="410"/>
        <v>1468517.44</v>
      </c>
      <c r="FU309" s="18">
        <f t="shared" si="410"/>
        <v>3801841.6905</v>
      </c>
      <c r="FV309" s="18">
        <f t="shared" si="410"/>
        <v>2659896.5091200001</v>
      </c>
      <c r="FW309" s="18">
        <f t="shared" si="410"/>
        <v>499036.50489799998</v>
      </c>
      <c r="FX309" s="18">
        <f t="shared" si="410"/>
        <v>395098.50075000006</v>
      </c>
      <c r="FY309" s="18"/>
      <c r="FZ309" s="7">
        <f>FZ302/FZ101</f>
        <v>11394.161114853721</v>
      </c>
      <c r="GA309" s="7" t="s">
        <v>889</v>
      </c>
      <c r="GB309" s="109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35">
      <c r="A310" s="7"/>
      <c r="B310" s="44" t="s">
        <v>890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35">
      <c r="A311" s="6" t="s">
        <v>891</v>
      </c>
      <c r="B311" s="7" t="s">
        <v>892</v>
      </c>
      <c r="C311" s="51">
        <f t="shared" ref="C311:BN311" si="411">ROUND(((C302-C306)-((C170+C174)*C312))/C95,2)</f>
        <v>11863.94</v>
      </c>
      <c r="D311" s="51">
        <f t="shared" si="411"/>
        <v>11179.75</v>
      </c>
      <c r="E311" s="51">
        <f t="shared" si="411"/>
        <v>11807.91</v>
      </c>
      <c r="F311" s="51">
        <f t="shared" si="411"/>
        <v>11068.02</v>
      </c>
      <c r="G311" s="51">
        <f t="shared" si="411"/>
        <v>11723.61</v>
      </c>
      <c r="H311" s="51">
        <f t="shared" si="411"/>
        <v>11948.13</v>
      </c>
      <c r="I311" s="51">
        <f t="shared" si="411"/>
        <v>11988.74</v>
      </c>
      <c r="J311" s="51">
        <f t="shared" si="411"/>
        <v>11587.72</v>
      </c>
      <c r="K311" s="51">
        <f t="shared" si="411"/>
        <v>16659.34</v>
      </c>
      <c r="L311" s="51">
        <f t="shared" si="411"/>
        <v>11979.1</v>
      </c>
      <c r="M311" s="51">
        <f t="shared" si="411"/>
        <v>13256.56</v>
      </c>
      <c r="N311" s="51">
        <f t="shared" si="411"/>
        <v>11428.34</v>
      </c>
      <c r="O311" s="51">
        <f t="shared" si="411"/>
        <v>10949.47</v>
      </c>
      <c r="P311" s="51">
        <f t="shared" si="411"/>
        <v>16189.72</v>
      </c>
      <c r="Q311" s="51">
        <f t="shared" si="411"/>
        <v>12340.31</v>
      </c>
      <c r="R311" s="51">
        <f t="shared" si="411"/>
        <v>18826.95</v>
      </c>
      <c r="S311" s="51">
        <f t="shared" si="411"/>
        <v>11671.06</v>
      </c>
      <c r="T311" s="51">
        <f t="shared" si="411"/>
        <v>19519.96</v>
      </c>
      <c r="U311" s="51">
        <f t="shared" si="411"/>
        <v>24823.67</v>
      </c>
      <c r="V311" s="51">
        <f t="shared" si="411"/>
        <v>16356.54</v>
      </c>
      <c r="W311" s="51">
        <f t="shared" si="411"/>
        <v>20224.47</v>
      </c>
      <c r="X311" s="51">
        <f t="shared" si="411"/>
        <v>24697.82</v>
      </c>
      <c r="Y311" s="51">
        <f t="shared" si="411"/>
        <v>14315.07</v>
      </c>
      <c r="Z311" s="51">
        <f t="shared" si="411"/>
        <v>16429.29</v>
      </c>
      <c r="AA311" s="51">
        <f t="shared" si="411"/>
        <v>11128.26</v>
      </c>
      <c r="AB311" s="51">
        <f t="shared" si="411"/>
        <v>11251.08</v>
      </c>
      <c r="AC311" s="51">
        <f t="shared" si="411"/>
        <v>12108.76</v>
      </c>
      <c r="AD311" s="51">
        <f t="shared" si="411"/>
        <v>11300.95</v>
      </c>
      <c r="AE311" s="51">
        <f t="shared" si="411"/>
        <v>22610.77</v>
      </c>
      <c r="AF311" s="51">
        <f t="shared" si="411"/>
        <v>19991.330000000002</v>
      </c>
      <c r="AG311" s="51">
        <f t="shared" si="411"/>
        <v>12908.5</v>
      </c>
      <c r="AH311" s="51">
        <f t="shared" si="411"/>
        <v>11798.52</v>
      </c>
      <c r="AI311" s="51">
        <f t="shared" si="411"/>
        <v>14035.32</v>
      </c>
      <c r="AJ311" s="51">
        <f t="shared" si="411"/>
        <v>20242.5</v>
      </c>
      <c r="AK311" s="51">
        <f t="shared" si="411"/>
        <v>20093.79</v>
      </c>
      <c r="AL311" s="51">
        <f t="shared" si="411"/>
        <v>15967.01</v>
      </c>
      <c r="AM311" s="51">
        <f t="shared" si="411"/>
        <v>14263.59</v>
      </c>
      <c r="AN311" s="51">
        <f t="shared" si="411"/>
        <v>15147.69</v>
      </c>
      <c r="AO311" s="51">
        <f t="shared" si="411"/>
        <v>11065.94</v>
      </c>
      <c r="AP311" s="51">
        <f t="shared" si="411"/>
        <v>11779.04</v>
      </c>
      <c r="AQ311" s="51">
        <f t="shared" si="411"/>
        <v>17851</v>
      </c>
      <c r="AR311" s="51">
        <f t="shared" si="411"/>
        <v>10950.71</v>
      </c>
      <c r="AS311" s="51">
        <f t="shared" si="411"/>
        <v>11913.8</v>
      </c>
      <c r="AT311" s="51">
        <f t="shared" si="411"/>
        <v>11343.96</v>
      </c>
      <c r="AU311" s="51">
        <f t="shared" si="411"/>
        <v>16639.48</v>
      </c>
      <c r="AV311" s="51">
        <f t="shared" si="411"/>
        <v>16275.45</v>
      </c>
      <c r="AW311" s="51">
        <f t="shared" si="411"/>
        <v>17265.28</v>
      </c>
      <c r="AX311" s="51">
        <f t="shared" si="411"/>
        <v>25390</v>
      </c>
      <c r="AY311" s="51">
        <f t="shared" si="411"/>
        <v>14315.21</v>
      </c>
      <c r="AZ311" s="51">
        <f t="shared" si="411"/>
        <v>11400.93</v>
      </c>
      <c r="BA311" s="51">
        <f t="shared" si="411"/>
        <v>10761.21</v>
      </c>
      <c r="BB311" s="51">
        <f t="shared" si="411"/>
        <v>10771.33</v>
      </c>
      <c r="BC311" s="51">
        <f t="shared" si="411"/>
        <v>11224.74</v>
      </c>
      <c r="BD311" s="51">
        <f t="shared" si="411"/>
        <v>10766.96</v>
      </c>
      <c r="BE311" s="51">
        <f t="shared" si="411"/>
        <v>11457.71</v>
      </c>
      <c r="BF311" s="51">
        <f t="shared" si="411"/>
        <v>10767.45</v>
      </c>
      <c r="BG311" s="51">
        <f t="shared" si="411"/>
        <v>12459.13</v>
      </c>
      <c r="BH311" s="51">
        <f t="shared" si="411"/>
        <v>13177.27</v>
      </c>
      <c r="BI311" s="51">
        <f t="shared" si="411"/>
        <v>17614.55</v>
      </c>
      <c r="BJ311" s="51">
        <f t="shared" si="411"/>
        <v>10787.4</v>
      </c>
      <c r="BK311" s="51">
        <f t="shared" si="411"/>
        <v>11199.27</v>
      </c>
      <c r="BL311" s="51">
        <f t="shared" si="411"/>
        <v>23978.61</v>
      </c>
      <c r="BM311" s="51">
        <f t="shared" si="411"/>
        <v>15119.1</v>
      </c>
      <c r="BN311" s="51">
        <f t="shared" si="411"/>
        <v>11069.3</v>
      </c>
      <c r="BO311" s="51">
        <f t="shared" ref="BO311:DZ311" si="412">ROUND(((BO302-BO306)-((BO170+BO174)*BO312))/BO95,2)</f>
        <v>11204.27</v>
      </c>
      <c r="BP311" s="51">
        <f t="shared" si="412"/>
        <v>19795.07</v>
      </c>
      <c r="BQ311" s="51">
        <f t="shared" si="412"/>
        <v>11996.77</v>
      </c>
      <c r="BR311" s="51">
        <f t="shared" si="412"/>
        <v>11262.92</v>
      </c>
      <c r="BS311" s="51">
        <f t="shared" si="412"/>
        <v>12584.33</v>
      </c>
      <c r="BT311" s="51">
        <f t="shared" si="412"/>
        <v>14945.43</v>
      </c>
      <c r="BU311" s="51">
        <f t="shared" si="412"/>
        <v>14899.49</v>
      </c>
      <c r="BV311" s="51">
        <f t="shared" si="412"/>
        <v>11598.8</v>
      </c>
      <c r="BW311" s="51">
        <f t="shared" si="412"/>
        <v>11476.07</v>
      </c>
      <c r="BX311" s="51">
        <f t="shared" si="412"/>
        <v>25699.4</v>
      </c>
      <c r="BY311" s="51">
        <f t="shared" si="412"/>
        <v>13679.96</v>
      </c>
      <c r="BZ311" s="51">
        <f t="shared" si="412"/>
        <v>17411.52</v>
      </c>
      <c r="CA311" s="51">
        <f t="shared" si="412"/>
        <v>20917.91</v>
      </c>
      <c r="CB311" s="51">
        <f t="shared" si="412"/>
        <v>11006.49</v>
      </c>
      <c r="CC311" s="51">
        <f t="shared" si="412"/>
        <v>18507.009999999998</v>
      </c>
      <c r="CD311" s="51">
        <f t="shared" si="412"/>
        <v>18564.25</v>
      </c>
      <c r="CE311" s="51">
        <f t="shared" si="412"/>
        <v>19566.98</v>
      </c>
      <c r="CF311" s="51">
        <f t="shared" si="412"/>
        <v>20353.96</v>
      </c>
      <c r="CG311" s="51">
        <f t="shared" si="412"/>
        <v>17477.3</v>
      </c>
      <c r="CH311" s="51">
        <f t="shared" si="412"/>
        <v>22481.47</v>
      </c>
      <c r="CI311" s="51">
        <f t="shared" si="412"/>
        <v>12212.24</v>
      </c>
      <c r="CJ311" s="51">
        <f t="shared" si="412"/>
        <v>12869.55</v>
      </c>
      <c r="CK311" s="51">
        <f t="shared" si="412"/>
        <v>11384.35</v>
      </c>
      <c r="CL311" s="51">
        <f t="shared" si="412"/>
        <v>11876.07</v>
      </c>
      <c r="CM311" s="51">
        <f t="shared" si="412"/>
        <v>13025.11</v>
      </c>
      <c r="CN311" s="51">
        <f t="shared" si="412"/>
        <v>10807.2</v>
      </c>
      <c r="CO311" s="51">
        <f t="shared" si="412"/>
        <v>10802.21</v>
      </c>
      <c r="CP311" s="51">
        <f t="shared" si="412"/>
        <v>12718.03</v>
      </c>
      <c r="CQ311" s="51">
        <f t="shared" si="412"/>
        <v>13053.2</v>
      </c>
      <c r="CR311" s="51">
        <f t="shared" si="412"/>
        <v>17320.09</v>
      </c>
      <c r="CS311" s="51">
        <f t="shared" si="412"/>
        <v>15152.8</v>
      </c>
      <c r="CT311" s="51">
        <f t="shared" si="412"/>
        <v>22111.09</v>
      </c>
      <c r="CU311" s="51">
        <f t="shared" si="412"/>
        <v>14472.77</v>
      </c>
      <c r="CV311" s="51">
        <f t="shared" si="412"/>
        <v>23010</v>
      </c>
      <c r="CW311" s="51">
        <f t="shared" si="412"/>
        <v>18489.62</v>
      </c>
      <c r="CX311" s="51">
        <f t="shared" si="412"/>
        <v>12986.36</v>
      </c>
      <c r="CY311" s="51">
        <f t="shared" si="412"/>
        <v>24485.65</v>
      </c>
      <c r="CZ311" s="51">
        <f t="shared" si="412"/>
        <v>11204.58</v>
      </c>
      <c r="DA311" s="51">
        <f t="shared" si="412"/>
        <v>18070.75</v>
      </c>
      <c r="DB311" s="51">
        <f t="shared" si="412"/>
        <v>15064.94</v>
      </c>
      <c r="DC311" s="51">
        <f t="shared" si="412"/>
        <v>18942.75</v>
      </c>
      <c r="DD311" s="51">
        <f t="shared" si="412"/>
        <v>20225.830000000002</v>
      </c>
      <c r="DE311" s="51">
        <f t="shared" si="412"/>
        <v>15376.36</v>
      </c>
      <c r="DF311" s="51">
        <f t="shared" si="412"/>
        <v>10767.48</v>
      </c>
      <c r="DG311" s="51">
        <f t="shared" si="412"/>
        <v>23373.46</v>
      </c>
      <c r="DH311" s="51">
        <f t="shared" si="412"/>
        <v>11143.06</v>
      </c>
      <c r="DI311" s="51">
        <f t="shared" si="412"/>
        <v>10949.63</v>
      </c>
      <c r="DJ311" s="51">
        <f t="shared" si="412"/>
        <v>12812.59</v>
      </c>
      <c r="DK311" s="51">
        <f t="shared" si="412"/>
        <v>12837.14</v>
      </c>
      <c r="DL311" s="51">
        <f t="shared" si="412"/>
        <v>11477.93</v>
      </c>
      <c r="DM311" s="51">
        <f t="shared" si="412"/>
        <v>18370.98</v>
      </c>
      <c r="DN311" s="51">
        <f t="shared" si="412"/>
        <v>12148.75</v>
      </c>
      <c r="DO311" s="51">
        <f t="shared" si="412"/>
        <v>11382.96</v>
      </c>
      <c r="DP311" s="51">
        <f t="shared" si="412"/>
        <v>18968.27</v>
      </c>
      <c r="DQ311" s="51">
        <f t="shared" si="412"/>
        <v>12190.99</v>
      </c>
      <c r="DR311" s="51">
        <f t="shared" si="412"/>
        <v>12013.32</v>
      </c>
      <c r="DS311" s="51">
        <f t="shared" si="412"/>
        <v>13107.07</v>
      </c>
      <c r="DT311" s="51">
        <f t="shared" si="412"/>
        <v>20472.009999999998</v>
      </c>
      <c r="DU311" s="51">
        <f t="shared" si="412"/>
        <v>14571.41</v>
      </c>
      <c r="DV311" s="51">
        <f t="shared" si="412"/>
        <v>17908.38</v>
      </c>
      <c r="DW311" s="51">
        <f t="shared" si="412"/>
        <v>15410.27</v>
      </c>
      <c r="DX311" s="51">
        <f t="shared" si="412"/>
        <v>22260.34</v>
      </c>
      <c r="DY311" s="51">
        <f t="shared" si="412"/>
        <v>16641.099999999999</v>
      </c>
      <c r="DZ311" s="51">
        <f t="shared" si="412"/>
        <v>12894.37</v>
      </c>
      <c r="EA311" s="51">
        <f t="shared" ref="EA311:FX311" si="413">ROUND(((EA302-EA306)-((EA170+EA174)*EA312))/EA95,2)</f>
        <v>13414.64</v>
      </c>
      <c r="EB311" s="51">
        <f t="shared" si="413"/>
        <v>12825.06</v>
      </c>
      <c r="EC311" s="51">
        <f t="shared" si="413"/>
        <v>14704.27</v>
      </c>
      <c r="ED311" s="51">
        <f t="shared" si="413"/>
        <v>14803.97</v>
      </c>
      <c r="EE311" s="51">
        <f t="shared" si="413"/>
        <v>18723.849999999999</v>
      </c>
      <c r="EF311" s="51">
        <f t="shared" si="413"/>
        <v>11819.16</v>
      </c>
      <c r="EG311" s="51">
        <f t="shared" si="413"/>
        <v>15999.99</v>
      </c>
      <c r="EH311" s="51">
        <f t="shared" si="413"/>
        <v>16307.4</v>
      </c>
      <c r="EI311" s="51">
        <f t="shared" si="413"/>
        <v>11492.59</v>
      </c>
      <c r="EJ311" s="51">
        <f t="shared" si="413"/>
        <v>10783.38</v>
      </c>
      <c r="EK311" s="51">
        <f t="shared" si="413"/>
        <v>12212.52</v>
      </c>
      <c r="EL311" s="51">
        <f t="shared" si="413"/>
        <v>12559.27</v>
      </c>
      <c r="EM311" s="51">
        <f t="shared" si="413"/>
        <v>13937.23</v>
      </c>
      <c r="EN311" s="51">
        <f t="shared" si="413"/>
        <v>12359.3</v>
      </c>
      <c r="EO311" s="51">
        <f t="shared" si="413"/>
        <v>14977.4</v>
      </c>
      <c r="EP311" s="51">
        <f t="shared" si="413"/>
        <v>14297.54</v>
      </c>
      <c r="EQ311" s="51">
        <f t="shared" si="413"/>
        <v>11463.36</v>
      </c>
      <c r="ER311" s="51">
        <f t="shared" si="413"/>
        <v>16186.15</v>
      </c>
      <c r="ES311" s="51">
        <f t="shared" si="413"/>
        <v>19941.810000000001</v>
      </c>
      <c r="ET311" s="51">
        <f t="shared" si="413"/>
        <v>21727.18</v>
      </c>
      <c r="EU311" s="51">
        <f t="shared" si="413"/>
        <v>13478.91</v>
      </c>
      <c r="EV311" s="51">
        <f t="shared" si="413"/>
        <v>25946.49</v>
      </c>
      <c r="EW311" s="51">
        <f t="shared" si="413"/>
        <v>15800.7</v>
      </c>
      <c r="EX311" s="51">
        <f t="shared" si="413"/>
        <v>21469.84</v>
      </c>
      <c r="EY311" s="51">
        <f t="shared" si="413"/>
        <v>14227.39</v>
      </c>
      <c r="EZ311" s="51">
        <f t="shared" si="413"/>
        <v>21205.51</v>
      </c>
      <c r="FA311" s="51">
        <f t="shared" si="413"/>
        <v>12125.57</v>
      </c>
      <c r="FB311" s="51">
        <f t="shared" si="413"/>
        <v>16110.99</v>
      </c>
      <c r="FC311" s="51">
        <f t="shared" si="413"/>
        <v>11174.98</v>
      </c>
      <c r="FD311" s="51">
        <f t="shared" si="413"/>
        <v>13821.25</v>
      </c>
      <c r="FE311" s="51">
        <f t="shared" si="413"/>
        <v>24167.200000000001</v>
      </c>
      <c r="FF311" s="51">
        <f t="shared" si="413"/>
        <v>19207.599999999999</v>
      </c>
      <c r="FG311" s="51">
        <f t="shared" si="413"/>
        <v>21873.61</v>
      </c>
      <c r="FH311" s="51">
        <f t="shared" si="413"/>
        <v>23987.69</v>
      </c>
      <c r="FI311" s="51">
        <f t="shared" si="413"/>
        <v>11425.5</v>
      </c>
      <c r="FJ311" s="51">
        <f t="shared" si="413"/>
        <v>11046.72</v>
      </c>
      <c r="FK311" s="51">
        <f t="shared" si="413"/>
        <v>11313.16</v>
      </c>
      <c r="FL311" s="51">
        <f t="shared" si="413"/>
        <v>10753.7</v>
      </c>
      <c r="FM311" s="51">
        <f t="shared" si="413"/>
        <v>10943.97</v>
      </c>
      <c r="FN311" s="51">
        <f t="shared" si="413"/>
        <v>11361.09</v>
      </c>
      <c r="FO311" s="51">
        <f t="shared" si="413"/>
        <v>11814.58</v>
      </c>
      <c r="FP311" s="51">
        <f t="shared" si="413"/>
        <v>11387.68</v>
      </c>
      <c r="FQ311" s="51">
        <f t="shared" si="413"/>
        <v>11920.71</v>
      </c>
      <c r="FR311" s="51">
        <f t="shared" si="413"/>
        <v>19704.79</v>
      </c>
      <c r="FS311" s="51">
        <f t="shared" si="413"/>
        <v>19270.27</v>
      </c>
      <c r="FT311" s="51">
        <f t="shared" si="413"/>
        <v>25718.34</v>
      </c>
      <c r="FU311" s="51">
        <f t="shared" si="413"/>
        <v>13064.29</v>
      </c>
      <c r="FV311" s="51">
        <f t="shared" si="413"/>
        <v>12895.86</v>
      </c>
      <c r="FW311" s="51">
        <f t="shared" si="413"/>
        <v>20768.87</v>
      </c>
      <c r="FX311" s="51">
        <f t="shared" si="413"/>
        <v>25825.61</v>
      </c>
      <c r="FY311" s="7"/>
      <c r="FZ311" s="11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35">
      <c r="A312" s="6" t="s">
        <v>893</v>
      </c>
      <c r="B312" s="7" t="s">
        <v>894</v>
      </c>
      <c r="C312" s="51">
        <f t="shared" ref="C312:H312" si="414">(C171+(C171*$GE$289))</f>
        <v>10244</v>
      </c>
      <c r="D312" s="51">
        <f t="shared" si="414"/>
        <v>10244</v>
      </c>
      <c r="E312" s="51">
        <f t="shared" si="414"/>
        <v>10244</v>
      </c>
      <c r="F312" s="51">
        <f t="shared" si="414"/>
        <v>10244</v>
      </c>
      <c r="G312" s="51">
        <f t="shared" si="414"/>
        <v>10244</v>
      </c>
      <c r="H312" s="51">
        <f t="shared" si="414"/>
        <v>10244</v>
      </c>
      <c r="I312" s="51">
        <f>ROUND((I171+(I171*$GE$289)),2)</f>
        <v>10244</v>
      </c>
      <c r="J312" s="51">
        <f t="shared" ref="J312:BU312" si="415">(J171+(J171*$GE$289))</f>
        <v>10244</v>
      </c>
      <c r="K312" s="51">
        <f t="shared" si="415"/>
        <v>10244</v>
      </c>
      <c r="L312" s="51">
        <f t="shared" si="415"/>
        <v>10244</v>
      </c>
      <c r="M312" s="51">
        <f t="shared" si="415"/>
        <v>10244</v>
      </c>
      <c r="N312" s="51">
        <f t="shared" si="415"/>
        <v>10244</v>
      </c>
      <c r="O312" s="51">
        <f t="shared" si="415"/>
        <v>10244</v>
      </c>
      <c r="P312" s="51">
        <f t="shared" si="415"/>
        <v>10244</v>
      </c>
      <c r="Q312" s="51">
        <f t="shared" si="415"/>
        <v>10244</v>
      </c>
      <c r="R312" s="51">
        <f t="shared" si="415"/>
        <v>10244</v>
      </c>
      <c r="S312" s="51">
        <f t="shared" si="415"/>
        <v>10244</v>
      </c>
      <c r="T312" s="51">
        <f t="shared" si="415"/>
        <v>10244</v>
      </c>
      <c r="U312" s="51">
        <f t="shared" si="415"/>
        <v>10244</v>
      </c>
      <c r="V312" s="51">
        <f t="shared" si="415"/>
        <v>10244</v>
      </c>
      <c r="W312" s="51">
        <f t="shared" si="415"/>
        <v>10244</v>
      </c>
      <c r="X312" s="51">
        <f t="shared" si="415"/>
        <v>10244</v>
      </c>
      <c r="Y312" s="51">
        <f t="shared" si="415"/>
        <v>10244</v>
      </c>
      <c r="Z312" s="51">
        <f t="shared" si="415"/>
        <v>10244</v>
      </c>
      <c r="AA312" s="51">
        <f t="shared" si="415"/>
        <v>10244</v>
      </c>
      <c r="AB312" s="51">
        <f t="shared" si="415"/>
        <v>10244</v>
      </c>
      <c r="AC312" s="51">
        <f t="shared" si="415"/>
        <v>10244</v>
      </c>
      <c r="AD312" s="51">
        <f t="shared" si="415"/>
        <v>10244</v>
      </c>
      <c r="AE312" s="51">
        <f t="shared" si="415"/>
        <v>10244</v>
      </c>
      <c r="AF312" s="51">
        <f t="shared" si="415"/>
        <v>10244</v>
      </c>
      <c r="AG312" s="51">
        <f t="shared" si="415"/>
        <v>10244</v>
      </c>
      <c r="AH312" s="51">
        <f t="shared" si="415"/>
        <v>10244</v>
      </c>
      <c r="AI312" s="51">
        <f t="shared" si="415"/>
        <v>10244</v>
      </c>
      <c r="AJ312" s="51">
        <f t="shared" si="415"/>
        <v>10244</v>
      </c>
      <c r="AK312" s="51">
        <f t="shared" si="415"/>
        <v>10244</v>
      </c>
      <c r="AL312" s="51">
        <f t="shared" si="415"/>
        <v>10244</v>
      </c>
      <c r="AM312" s="51">
        <f t="shared" si="415"/>
        <v>10244</v>
      </c>
      <c r="AN312" s="51">
        <f t="shared" si="415"/>
        <v>10244</v>
      </c>
      <c r="AO312" s="51">
        <f t="shared" si="415"/>
        <v>10244</v>
      </c>
      <c r="AP312" s="51">
        <f t="shared" si="415"/>
        <v>10244</v>
      </c>
      <c r="AQ312" s="51">
        <f t="shared" si="415"/>
        <v>10244</v>
      </c>
      <c r="AR312" s="51">
        <f t="shared" si="415"/>
        <v>10244</v>
      </c>
      <c r="AS312" s="51">
        <f t="shared" si="415"/>
        <v>10244</v>
      </c>
      <c r="AT312" s="51">
        <f t="shared" si="415"/>
        <v>10244</v>
      </c>
      <c r="AU312" s="51">
        <f t="shared" si="415"/>
        <v>10244</v>
      </c>
      <c r="AV312" s="51">
        <f t="shared" si="415"/>
        <v>10244</v>
      </c>
      <c r="AW312" s="51">
        <f t="shared" si="415"/>
        <v>10244</v>
      </c>
      <c r="AX312" s="51">
        <f t="shared" si="415"/>
        <v>10244</v>
      </c>
      <c r="AY312" s="51">
        <f t="shared" si="415"/>
        <v>10244</v>
      </c>
      <c r="AZ312" s="51">
        <f t="shared" si="415"/>
        <v>10244</v>
      </c>
      <c r="BA312" s="51">
        <f t="shared" si="415"/>
        <v>10244</v>
      </c>
      <c r="BB312" s="51">
        <f t="shared" si="415"/>
        <v>10244</v>
      </c>
      <c r="BC312" s="51">
        <f t="shared" si="415"/>
        <v>10244</v>
      </c>
      <c r="BD312" s="51">
        <f t="shared" si="415"/>
        <v>10244</v>
      </c>
      <c r="BE312" s="51">
        <f t="shared" si="415"/>
        <v>10244</v>
      </c>
      <c r="BF312" s="51">
        <f t="shared" si="415"/>
        <v>10244</v>
      </c>
      <c r="BG312" s="51">
        <f t="shared" si="415"/>
        <v>10244</v>
      </c>
      <c r="BH312" s="51">
        <f t="shared" si="415"/>
        <v>10244</v>
      </c>
      <c r="BI312" s="51">
        <f t="shared" si="415"/>
        <v>10244</v>
      </c>
      <c r="BJ312" s="51">
        <f t="shared" si="415"/>
        <v>10244</v>
      </c>
      <c r="BK312" s="51">
        <f t="shared" si="415"/>
        <v>10244</v>
      </c>
      <c r="BL312" s="51">
        <f t="shared" si="415"/>
        <v>10244</v>
      </c>
      <c r="BM312" s="51">
        <f t="shared" si="415"/>
        <v>10244</v>
      </c>
      <c r="BN312" s="51">
        <f t="shared" si="415"/>
        <v>10244</v>
      </c>
      <c r="BO312" s="51">
        <f t="shared" si="415"/>
        <v>10244</v>
      </c>
      <c r="BP312" s="51">
        <f t="shared" si="415"/>
        <v>10244</v>
      </c>
      <c r="BQ312" s="51">
        <f t="shared" si="415"/>
        <v>10244</v>
      </c>
      <c r="BR312" s="51">
        <f t="shared" si="415"/>
        <v>10244</v>
      </c>
      <c r="BS312" s="51">
        <f t="shared" si="415"/>
        <v>10244</v>
      </c>
      <c r="BT312" s="51">
        <f t="shared" si="415"/>
        <v>10244</v>
      </c>
      <c r="BU312" s="51">
        <f t="shared" si="415"/>
        <v>10244</v>
      </c>
      <c r="BV312" s="51">
        <f t="shared" ref="BV312:CM312" si="416">(BV171+(BV171*$GE$289))</f>
        <v>10244</v>
      </c>
      <c r="BW312" s="51">
        <f t="shared" si="416"/>
        <v>10244</v>
      </c>
      <c r="BX312" s="51">
        <f t="shared" si="416"/>
        <v>10244</v>
      </c>
      <c r="BY312" s="51">
        <f t="shared" si="416"/>
        <v>10244</v>
      </c>
      <c r="BZ312" s="51">
        <f t="shared" si="416"/>
        <v>10244</v>
      </c>
      <c r="CA312" s="51">
        <f t="shared" si="416"/>
        <v>10244</v>
      </c>
      <c r="CB312" s="51">
        <f t="shared" si="416"/>
        <v>10244</v>
      </c>
      <c r="CC312" s="51">
        <f t="shared" si="416"/>
        <v>10244</v>
      </c>
      <c r="CD312" s="51">
        <f t="shared" si="416"/>
        <v>10244</v>
      </c>
      <c r="CE312" s="51">
        <f t="shared" si="416"/>
        <v>10244</v>
      </c>
      <c r="CF312" s="51">
        <f t="shared" si="416"/>
        <v>10244</v>
      </c>
      <c r="CG312" s="51">
        <f t="shared" si="416"/>
        <v>10244</v>
      </c>
      <c r="CH312" s="51">
        <f t="shared" si="416"/>
        <v>10244</v>
      </c>
      <c r="CI312" s="51">
        <f t="shared" si="416"/>
        <v>10244</v>
      </c>
      <c r="CJ312" s="51">
        <f t="shared" si="416"/>
        <v>10244</v>
      </c>
      <c r="CK312" s="51">
        <f t="shared" si="416"/>
        <v>10244</v>
      </c>
      <c r="CL312" s="51">
        <f t="shared" si="416"/>
        <v>10244</v>
      </c>
      <c r="CM312" s="51">
        <f t="shared" si="416"/>
        <v>10244</v>
      </c>
      <c r="CN312" s="51">
        <f t="shared" ref="CN312:EY312" si="417">ROUND((CN171+(CN171*$GE$289)),2)</f>
        <v>10244</v>
      </c>
      <c r="CO312" s="51">
        <f t="shared" si="417"/>
        <v>10244</v>
      </c>
      <c r="CP312" s="51">
        <f t="shared" si="417"/>
        <v>10244</v>
      </c>
      <c r="CQ312" s="51">
        <f t="shared" si="417"/>
        <v>10244</v>
      </c>
      <c r="CR312" s="51">
        <f t="shared" si="417"/>
        <v>10244</v>
      </c>
      <c r="CS312" s="51">
        <f t="shared" si="417"/>
        <v>10244</v>
      </c>
      <c r="CT312" s="51">
        <f t="shared" si="417"/>
        <v>10244</v>
      </c>
      <c r="CU312" s="51">
        <f t="shared" si="417"/>
        <v>10244</v>
      </c>
      <c r="CV312" s="51">
        <f t="shared" si="417"/>
        <v>10244</v>
      </c>
      <c r="CW312" s="51">
        <f t="shared" si="417"/>
        <v>10244</v>
      </c>
      <c r="CX312" s="51">
        <f t="shared" si="417"/>
        <v>10244</v>
      </c>
      <c r="CY312" s="51">
        <f t="shared" si="417"/>
        <v>10244</v>
      </c>
      <c r="CZ312" s="51">
        <f t="shared" si="417"/>
        <v>10244</v>
      </c>
      <c r="DA312" s="51">
        <f t="shared" si="417"/>
        <v>10244</v>
      </c>
      <c r="DB312" s="51">
        <f t="shared" si="417"/>
        <v>10244</v>
      </c>
      <c r="DC312" s="51">
        <f t="shared" si="417"/>
        <v>10244</v>
      </c>
      <c r="DD312" s="51">
        <f t="shared" si="417"/>
        <v>10244</v>
      </c>
      <c r="DE312" s="51">
        <f t="shared" si="417"/>
        <v>10244</v>
      </c>
      <c r="DF312" s="51">
        <f t="shared" si="417"/>
        <v>10244</v>
      </c>
      <c r="DG312" s="51">
        <f t="shared" si="417"/>
        <v>10244</v>
      </c>
      <c r="DH312" s="51">
        <f t="shared" si="417"/>
        <v>10244</v>
      </c>
      <c r="DI312" s="51">
        <f t="shared" si="417"/>
        <v>10244</v>
      </c>
      <c r="DJ312" s="51">
        <f t="shared" si="417"/>
        <v>10244</v>
      </c>
      <c r="DK312" s="51">
        <f t="shared" si="417"/>
        <v>10244</v>
      </c>
      <c r="DL312" s="51">
        <f t="shared" si="417"/>
        <v>10244</v>
      </c>
      <c r="DM312" s="51">
        <f t="shared" si="417"/>
        <v>10244</v>
      </c>
      <c r="DN312" s="51">
        <f t="shared" si="417"/>
        <v>10244</v>
      </c>
      <c r="DO312" s="51">
        <f t="shared" si="417"/>
        <v>10244</v>
      </c>
      <c r="DP312" s="51">
        <f t="shared" si="417"/>
        <v>10244</v>
      </c>
      <c r="DQ312" s="51">
        <f t="shared" si="417"/>
        <v>10244</v>
      </c>
      <c r="DR312" s="51">
        <f t="shared" si="417"/>
        <v>10244</v>
      </c>
      <c r="DS312" s="51">
        <f t="shared" si="417"/>
        <v>10244</v>
      </c>
      <c r="DT312" s="51">
        <f t="shared" si="417"/>
        <v>10244</v>
      </c>
      <c r="DU312" s="51">
        <f t="shared" si="417"/>
        <v>10244</v>
      </c>
      <c r="DV312" s="51">
        <f t="shared" si="417"/>
        <v>10244</v>
      </c>
      <c r="DW312" s="51">
        <f t="shared" si="417"/>
        <v>10244</v>
      </c>
      <c r="DX312" s="51">
        <f t="shared" si="417"/>
        <v>10244</v>
      </c>
      <c r="DY312" s="51">
        <f t="shared" si="417"/>
        <v>10244</v>
      </c>
      <c r="DZ312" s="51">
        <f t="shared" si="417"/>
        <v>10244</v>
      </c>
      <c r="EA312" s="51">
        <f t="shared" si="417"/>
        <v>10244</v>
      </c>
      <c r="EB312" s="51">
        <f t="shared" si="417"/>
        <v>10244</v>
      </c>
      <c r="EC312" s="51">
        <f t="shared" si="417"/>
        <v>10244</v>
      </c>
      <c r="ED312" s="51">
        <f t="shared" si="417"/>
        <v>10244</v>
      </c>
      <c r="EE312" s="51">
        <f t="shared" si="417"/>
        <v>10244</v>
      </c>
      <c r="EF312" s="51">
        <f t="shared" si="417"/>
        <v>10244</v>
      </c>
      <c r="EG312" s="51">
        <f t="shared" si="417"/>
        <v>10244</v>
      </c>
      <c r="EH312" s="51">
        <f t="shared" si="417"/>
        <v>10244</v>
      </c>
      <c r="EI312" s="51">
        <f t="shared" si="417"/>
        <v>10244</v>
      </c>
      <c r="EJ312" s="51">
        <f t="shared" si="417"/>
        <v>10244</v>
      </c>
      <c r="EK312" s="51">
        <f t="shared" si="417"/>
        <v>10244</v>
      </c>
      <c r="EL312" s="51">
        <f t="shared" si="417"/>
        <v>10244</v>
      </c>
      <c r="EM312" s="51">
        <f t="shared" si="417"/>
        <v>10244</v>
      </c>
      <c r="EN312" s="51">
        <f t="shared" si="417"/>
        <v>10244</v>
      </c>
      <c r="EO312" s="51">
        <f t="shared" si="417"/>
        <v>10244</v>
      </c>
      <c r="EP312" s="51">
        <f t="shared" si="417"/>
        <v>10244</v>
      </c>
      <c r="EQ312" s="51">
        <f t="shared" si="417"/>
        <v>10244</v>
      </c>
      <c r="ER312" s="51">
        <f t="shared" si="417"/>
        <v>10244</v>
      </c>
      <c r="ES312" s="51">
        <f t="shared" si="417"/>
        <v>10244</v>
      </c>
      <c r="ET312" s="51">
        <f t="shared" si="417"/>
        <v>10244</v>
      </c>
      <c r="EU312" s="51">
        <f t="shared" si="417"/>
        <v>10244</v>
      </c>
      <c r="EV312" s="51">
        <f t="shared" si="417"/>
        <v>10244</v>
      </c>
      <c r="EW312" s="51">
        <f t="shared" si="417"/>
        <v>10244</v>
      </c>
      <c r="EX312" s="51">
        <f t="shared" si="417"/>
        <v>10244</v>
      </c>
      <c r="EY312" s="51">
        <f t="shared" si="417"/>
        <v>10244</v>
      </c>
      <c r="EZ312" s="51">
        <f t="shared" ref="EZ312:FX312" si="418">ROUND((EZ171+(EZ171*$GE$289)),2)</f>
        <v>10244</v>
      </c>
      <c r="FA312" s="51">
        <f t="shared" si="418"/>
        <v>10244</v>
      </c>
      <c r="FB312" s="51">
        <f t="shared" si="418"/>
        <v>10244</v>
      </c>
      <c r="FC312" s="51">
        <f t="shared" si="418"/>
        <v>10244</v>
      </c>
      <c r="FD312" s="51">
        <f t="shared" si="418"/>
        <v>10244</v>
      </c>
      <c r="FE312" s="51">
        <f t="shared" si="418"/>
        <v>10244</v>
      </c>
      <c r="FF312" s="51">
        <f t="shared" si="418"/>
        <v>10244</v>
      </c>
      <c r="FG312" s="51">
        <f t="shared" si="418"/>
        <v>10244</v>
      </c>
      <c r="FH312" s="51">
        <f t="shared" si="418"/>
        <v>10244</v>
      </c>
      <c r="FI312" s="51">
        <f t="shared" si="418"/>
        <v>10244</v>
      </c>
      <c r="FJ312" s="51">
        <f t="shared" si="418"/>
        <v>10244</v>
      </c>
      <c r="FK312" s="51">
        <f t="shared" si="418"/>
        <v>10244</v>
      </c>
      <c r="FL312" s="51">
        <f t="shared" si="418"/>
        <v>10244</v>
      </c>
      <c r="FM312" s="51">
        <f t="shared" si="418"/>
        <v>10244</v>
      </c>
      <c r="FN312" s="51">
        <f t="shared" si="418"/>
        <v>10244</v>
      </c>
      <c r="FO312" s="51">
        <f t="shared" si="418"/>
        <v>10244</v>
      </c>
      <c r="FP312" s="51">
        <f t="shared" si="418"/>
        <v>10244</v>
      </c>
      <c r="FQ312" s="51">
        <f t="shared" si="418"/>
        <v>10244</v>
      </c>
      <c r="FR312" s="51">
        <f t="shared" si="418"/>
        <v>10244</v>
      </c>
      <c r="FS312" s="51">
        <f t="shared" si="418"/>
        <v>10244</v>
      </c>
      <c r="FT312" s="51">
        <f t="shared" si="418"/>
        <v>10244</v>
      </c>
      <c r="FU312" s="51">
        <f t="shared" si="418"/>
        <v>10244</v>
      </c>
      <c r="FV312" s="51">
        <f t="shared" si="418"/>
        <v>10244</v>
      </c>
      <c r="FW312" s="51">
        <f t="shared" si="418"/>
        <v>10244</v>
      </c>
      <c r="FX312" s="51">
        <f t="shared" si="418"/>
        <v>10244</v>
      </c>
      <c r="FY312" s="7"/>
      <c r="FZ312" s="11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x14ac:dyDescent="0.35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11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35">
      <c r="A314" s="6" t="s">
        <v>895</v>
      </c>
      <c r="B314" s="7" t="s">
        <v>896</v>
      </c>
      <c r="C314" s="7">
        <f t="shared" ref="C314:BN314" si="419">((C311*(C93+C94)+(C312*(C100+C98)))*-1)</f>
        <v>0</v>
      </c>
      <c r="D314" s="7">
        <f t="shared" si="419"/>
        <v>-52477465.774999999</v>
      </c>
      <c r="E314" s="7">
        <f t="shared" si="419"/>
        <v>-6939508.7070000004</v>
      </c>
      <c r="F314" s="7">
        <f t="shared" si="419"/>
        <v>-10360773.522</v>
      </c>
      <c r="G314" s="7">
        <f t="shared" si="419"/>
        <v>0</v>
      </c>
      <c r="H314" s="7">
        <f t="shared" si="419"/>
        <v>0</v>
      </c>
      <c r="I314" s="7">
        <f t="shared" si="419"/>
        <v>-8993952.7479999997</v>
      </c>
      <c r="J314" s="7">
        <f t="shared" si="419"/>
        <v>0</v>
      </c>
      <c r="K314" s="7">
        <f t="shared" si="419"/>
        <v>0</v>
      </c>
      <c r="L314" s="7">
        <f t="shared" si="419"/>
        <v>0</v>
      </c>
      <c r="M314" s="7">
        <f t="shared" si="419"/>
        <v>0</v>
      </c>
      <c r="N314" s="7">
        <f t="shared" si="419"/>
        <v>-1028550.6</v>
      </c>
      <c r="O314" s="7">
        <f t="shared" si="419"/>
        <v>0</v>
      </c>
      <c r="P314" s="7">
        <f t="shared" si="419"/>
        <v>0</v>
      </c>
      <c r="Q314" s="7">
        <f t="shared" si="419"/>
        <v>-23941807.182999998</v>
      </c>
      <c r="R314" s="7">
        <f t="shared" si="419"/>
        <v>0</v>
      </c>
      <c r="S314" s="7">
        <f t="shared" si="419"/>
        <v>0</v>
      </c>
      <c r="T314" s="7">
        <f t="shared" si="419"/>
        <v>0</v>
      </c>
      <c r="U314" s="7">
        <f t="shared" si="419"/>
        <v>0</v>
      </c>
      <c r="V314" s="7">
        <f t="shared" si="419"/>
        <v>0</v>
      </c>
      <c r="W314" s="7">
        <f t="shared" si="419"/>
        <v>0</v>
      </c>
      <c r="X314" s="7">
        <f t="shared" si="419"/>
        <v>0</v>
      </c>
      <c r="Y314" s="7">
        <f t="shared" si="419"/>
        <v>0</v>
      </c>
      <c r="Z314" s="7">
        <f t="shared" si="419"/>
        <v>0</v>
      </c>
      <c r="AA314" s="7">
        <f t="shared" si="419"/>
        <v>0</v>
      </c>
      <c r="AB314" s="7">
        <f t="shared" si="419"/>
        <v>0</v>
      </c>
      <c r="AC314" s="7">
        <f t="shared" si="419"/>
        <v>0</v>
      </c>
      <c r="AD314" s="7">
        <f t="shared" si="419"/>
        <v>-1740346.3</v>
      </c>
      <c r="AE314" s="7">
        <f t="shared" si="419"/>
        <v>0</v>
      </c>
      <c r="AF314" s="7">
        <f t="shared" si="419"/>
        <v>0</v>
      </c>
      <c r="AG314" s="7">
        <f t="shared" si="419"/>
        <v>0</v>
      </c>
      <c r="AH314" s="7">
        <f t="shared" si="419"/>
        <v>0</v>
      </c>
      <c r="AI314" s="7">
        <f t="shared" si="419"/>
        <v>0</v>
      </c>
      <c r="AJ314" s="7">
        <f t="shared" si="419"/>
        <v>0</v>
      </c>
      <c r="AK314" s="7">
        <f t="shared" si="419"/>
        <v>0</v>
      </c>
      <c r="AL314" s="7">
        <f t="shared" si="419"/>
        <v>0</v>
      </c>
      <c r="AM314" s="7">
        <f t="shared" si="419"/>
        <v>0</v>
      </c>
      <c r="AN314" s="7">
        <f t="shared" si="419"/>
        <v>0</v>
      </c>
      <c r="AO314" s="7">
        <f t="shared" si="419"/>
        <v>0</v>
      </c>
      <c r="AP314" s="7">
        <f t="shared" si="419"/>
        <v>0</v>
      </c>
      <c r="AQ314" s="7">
        <f t="shared" si="419"/>
        <v>0</v>
      </c>
      <c r="AR314" s="7">
        <f t="shared" si="419"/>
        <v>-23079059.353399999</v>
      </c>
      <c r="AS314" s="7">
        <f t="shared" si="419"/>
        <v>-3597967.5999999996</v>
      </c>
      <c r="AT314" s="7">
        <f t="shared" si="419"/>
        <v>0</v>
      </c>
      <c r="AU314" s="7">
        <f t="shared" si="419"/>
        <v>0</v>
      </c>
      <c r="AV314" s="7">
        <f t="shared" si="419"/>
        <v>0</v>
      </c>
      <c r="AW314" s="7">
        <f t="shared" si="419"/>
        <v>0</v>
      </c>
      <c r="AX314" s="7">
        <f t="shared" si="419"/>
        <v>0</v>
      </c>
      <c r="AY314" s="7">
        <f t="shared" si="419"/>
        <v>0</v>
      </c>
      <c r="AZ314" s="7">
        <f t="shared" si="419"/>
        <v>0</v>
      </c>
      <c r="BA314" s="7">
        <f t="shared" si="419"/>
        <v>0</v>
      </c>
      <c r="BB314" s="7">
        <f t="shared" si="419"/>
        <v>0</v>
      </c>
      <c r="BC314" s="7">
        <f t="shared" si="419"/>
        <v>-33340845.221999995</v>
      </c>
      <c r="BD314" s="7">
        <f t="shared" si="419"/>
        <v>0</v>
      </c>
      <c r="BE314" s="7">
        <f t="shared" si="419"/>
        <v>0</v>
      </c>
      <c r="BF314" s="7">
        <f t="shared" si="419"/>
        <v>0</v>
      </c>
      <c r="BG314" s="7">
        <f t="shared" si="419"/>
        <v>0</v>
      </c>
      <c r="BH314" s="7">
        <f t="shared" si="419"/>
        <v>0</v>
      </c>
      <c r="BI314" s="7">
        <f t="shared" si="419"/>
        <v>0</v>
      </c>
      <c r="BJ314" s="7">
        <f t="shared" si="419"/>
        <v>0</v>
      </c>
      <c r="BK314" s="7">
        <f t="shared" si="419"/>
        <v>0</v>
      </c>
      <c r="BL314" s="7">
        <f t="shared" si="419"/>
        <v>0</v>
      </c>
      <c r="BM314" s="7">
        <f t="shared" si="419"/>
        <v>0</v>
      </c>
      <c r="BN314" s="7">
        <f t="shared" si="419"/>
        <v>0</v>
      </c>
      <c r="BO314" s="7">
        <f t="shared" ref="BO314:DZ314" si="420">((BO311*(BO93+BO94)+(BO312*(BO100+BO98)))*-1)</f>
        <v>0</v>
      </c>
      <c r="BP314" s="7">
        <f t="shared" si="420"/>
        <v>0</v>
      </c>
      <c r="BQ314" s="7">
        <f t="shared" si="420"/>
        <v>-3030384.102</v>
      </c>
      <c r="BR314" s="7">
        <f t="shared" si="420"/>
        <v>0</v>
      </c>
      <c r="BS314" s="7">
        <f t="shared" si="420"/>
        <v>0</v>
      </c>
      <c r="BT314" s="7">
        <f t="shared" si="420"/>
        <v>0</v>
      </c>
      <c r="BU314" s="7">
        <f t="shared" si="420"/>
        <v>0</v>
      </c>
      <c r="BV314" s="7">
        <f t="shared" si="420"/>
        <v>0</v>
      </c>
      <c r="BW314" s="7">
        <f t="shared" si="420"/>
        <v>0</v>
      </c>
      <c r="BX314" s="7">
        <f t="shared" si="420"/>
        <v>0</v>
      </c>
      <c r="BY314" s="7">
        <f t="shared" si="420"/>
        <v>0</v>
      </c>
      <c r="BZ314" s="7">
        <f t="shared" si="420"/>
        <v>0</v>
      </c>
      <c r="CA314" s="7">
        <f t="shared" si="420"/>
        <v>0</v>
      </c>
      <c r="CB314" s="7">
        <f t="shared" si="420"/>
        <v>-9191739.9287999999</v>
      </c>
      <c r="CC314" s="7">
        <f t="shared" si="420"/>
        <v>0</v>
      </c>
      <c r="CD314" s="7">
        <f t="shared" si="420"/>
        <v>0</v>
      </c>
      <c r="CE314" s="7">
        <f t="shared" si="420"/>
        <v>0</v>
      </c>
      <c r="CF314" s="7">
        <f t="shared" si="420"/>
        <v>0</v>
      </c>
      <c r="CG314" s="7">
        <f t="shared" si="420"/>
        <v>0</v>
      </c>
      <c r="CH314" s="7">
        <f t="shared" si="420"/>
        <v>0</v>
      </c>
      <c r="CI314" s="7">
        <f t="shared" si="420"/>
        <v>0</v>
      </c>
      <c r="CJ314" s="7">
        <f t="shared" si="420"/>
        <v>0</v>
      </c>
      <c r="CK314" s="7">
        <f t="shared" si="420"/>
        <v>-6630700.8140000012</v>
      </c>
      <c r="CL314" s="7">
        <f t="shared" si="420"/>
        <v>0</v>
      </c>
      <c r="CM314" s="7">
        <f t="shared" si="420"/>
        <v>0</v>
      </c>
      <c r="CN314" s="7">
        <f t="shared" si="420"/>
        <v>-31916255.328000002</v>
      </c>
      <c r="CO314" s="7">
        <f t="shared" si="420"/>
        <v>0</v>
      </c>
      <c r="CP314" s="7">
        <f t="shared" si="420"/>
        <v>0</v>
      </c>
      <c r="CQ314" s="7">
        <f t="shared" si="420"/>
        <v>0</v>
      </c>
      <c r="CR314" s="7">
        <f t="shared" si="420"/>
        <v>0</v>
      </c>
      <c r="CS314" s="7">
        <f t="shared" si="420"/>
        <v>0</v>
      </c>
      <c r="CT314" s="7">
        <f t="shared" si="420"/>
        <v>0</v>
      </c>
      <c r="CU314" s="7">
        <f t="shared" si="420"/>
        <v>0</v>
      </c>
      <c r="CV314" s="7">
        <f t="shared" si="420"/>
        <v>0</v>
      </c>
      <c r="CW314" s="7">
        <f t="shared" si="420"/>
        <v>0</v>
      </c>
      <c r="CX314" s="7">
        <f t="shared" si="420"/>
        <v>0</v>
      </c>
      <c r="CY314" s="7">
        <f t="shared" si="420"/>
        <v>0</v>
      </c>
      <c r="CZ314" s="7">
        <f t="shared" si="420"/>
        <v>0</v>
      </c>
      <c r="DA314" s="7">
        <f t="shared" si="420"/>
        <v>0</v>
      </c>
      <c r="DB314" s="7">
        <f t="shared" si="420"/>
        <v>0</v>
      </c>
      <c r="DC314" s="7">
        <f t="shared" si="420"/>
        <v>0</v>
      </c>
      <c r="DD314" s="7">
        <f t="shared" si="420"/>
        <v>0</v>
      </c>
      <c r="DE314" s="7">
        <f t="shared" si="420"/>
        <v>0</v>
      </c>
      <c r="DF314" s="7">
        <f t="shared" si="420"/>
        <v>-15102898.1472</v>
      </c>
      <c r="DG314" s="7">
        <f t="shared" si="420"/>
        <v>0</v>
      </c>
      <c r="DH314" s="7">
        <f t="shared" si="420"/>
        <v>0</v>
      </c>
      <c r="DI314" s="7">
        <f t="shared" si="420"/>
        <v>-667927.42999999993</v>
      </c>
      <c r="DJ314" s="7">
        <f t="shared" si="420"/>
        <v>0</v>
      </c>
      <c r="DK314" s="7">
        <f t="shared" si="420"/>
        <v>0</v>
      </c>
      <c r="DL314" s="7">
        <f t="shared" si="420"/>
        <v>0</v>
      </c>
      <c r="DM314" s="7">
        <f t="shared" si="420"/>
        <v>0</v>
      </c>
      <c r="DN314" s="7">
        <f t="shared" si="420"/>
        <v>0</v>
      </c>
      <c r="DO314" s="7">
        <f t="shared" si="420"/>
        <v>0</v>
      </c>
      <c r="DP314" s="7">
        <f t="shared" si="420"/>
        <v>0</v>
      </c>
      <c r="DQ314" s="7">
        <f t="shared" si="420"/>
        <v>0</v>
      </c>
      <c r="DR314" s="7">
        <f t="shared" si="420"/>
        <v>0</v>
      </c>
      <c r="DS314" s="7">
        <f t="shared" si="420"/>
        <v>0</v>
      </c>
      <c r="DT314" s="7">
        <f t="shared" si="420"/>
        <v>0</v>
      </c>
      <c r="DU314" s="7">
        <f t="shared" si="420"/>
        <v>0</v>
      </c>
      <c r="DV314" s="7">
        <f t="shared" si="420"/>
        <v>0</v>
      </c>
      <c r="DW314" s="7">
        <f t="shared" si="420"/>
        <v>0</v>
      </c>
      <c r="DX314" s="7">
        <f t="shared" si="420"/>
        <v>0</v>
      </c>
      <c r="DY314" s="7">
        <f t="shared" si="420"/>
        <v>0</v>
      </c>
      <c r="DZ314" s="7">
        <f t="shared" si="420"/>
        <v>0</v>
      </c>
      <c r="EA314" s="7">
        <f t="shared" ref="EA314:FX314" si="421">((EA311*(EA93+EA94)+(EA312*(EA100+EA98)))*-1)</f>
        <v>0</v>
      </c>
      <c r="EB314" s="7">
        <f t="shared" si="421"/>
        <v>0</v>
      </c>
      <c r="EC314" s="7">
        <f t="shared" si="421"/>
        <v>0</v>
      </c>
      <c r="ED314" s="7">
        <f t="shared" si="421"/>
        <v>0</v>
      </c>
      <c r="EE314" s="7">
        <f t="shared" si="421"/>
        <v>0</v>
      </c>
      <c r="EF314" s="7">
        <f t="shared" si="421"/>
        <v>0</v>
      </c>
      <c r="EG314" s="7">
        <f t="shared" si="421"/>
        <v>0</v>
      </c>
      <c r="EH314" s="7">
        <f t="shared" si="421"/>
        <v>0</v>
      </c>
      <c r="EI314" s="7">
        <f t="shared" si="421"/>
        <v>0</v>
      </c>
      <c r="EJ314" s="7">
        <f t="shared" si="421"/>
        <v>0</v>
      </c>
      <c r="EK314" s="7">
        <f t="shared" si="421"/>
        <v>0</v>
      </c>
      <c r="EL314" s="7">
        <f t="shared" si="421"/>
        <v>0</v>
      </c>
      <c r="EM314" s="7">
        <f t="shared" si="421"/>
        <v>0</v>
      </c>
      <c r="EN314" s="7">
        <f t="shared" si="421"/>
        <v>0</v>
      </c>
      <c r="EO314" s="7">
        <f t="shared" si="421"/>
        <v>0</v>
      </c>
      <c r="EP314" s="7">
        <f t="shared" si="421"/>
        <v>0</v>
      </c>
      <c r="EQ314" s="7">
        <f t="shared" si="421"/>
        <v>-1389359.2320000001</v>
      </c>
      <c r="ER314" s="7">
        <f t="shared" si="421"/>
        <v>0</v>
      </c>
      <c r="ES314" s="7">
        <f t="shared" si="421"/>
        <v>0</v>
      </c>
      <c r="ET314" s="7">
        <f t="shared" si="421"/>
        <v>0</v>
      </c>
      <c r="EU314" s="7">
        <f t="shared" si="421"/>
        <v>0</v>
      </c>
      <c r="EV314" s="7">
        <f t="shared" si="421"/>
        <v>0</v>
      </c>
      <c r="EW314" s="7">
        <f t="shared" si="421"/>
        <v>0</v>
      </c>
      <c r="EX314" s="7">
        <f t="shared" si="421"/>
        <v>0</v>
      </c>
      <c r="EY314" s="7">
        <f t="shared" si="421"/>
        <v>0</v>
      </c>
      <c r="EZ314" s="7">
        <f t="shared" si="421"/>
        <v>0</v>
      </c>
      <c r="FA314" s="7">
        <f t="shared" si="421"/>
        <v>0</v>
      </c>
      <c r="FB314" s="7">
        <f t="shared" si="421"/>
        <v>0</v>
      </c>
      <c r="FC314" s="7">
        <f t="shared" si="421"/>
        <v>0</v>
      </c>
      <c r="FD314" s="7">
        <f t="shared" si="421"/>
        <v>0</v>
      </c>
      <c r="FE314" s="7">
        <f t="shared" si="421"/>
        <v>0</v>
      </c>
      <c r="FF314" s="7">
        <f t="shared" si="421"/>
        <v>0</v>
      </c>
      <c r="FG314" s="7">
        <f t="shared" si="421"/>
        <v>0</v>
      </c>
      <c r="FH314" s="7">
        <f t="shared" si="421"/>
        <v>0</v>
      </c>
      <c r="FI314" s="7">
        <f t="shared" si="421"/>
        <v>0</v>
      </c>
      <c r="FJ314" s="7">
        <f t="shared" si="421"/>
        <v>0</v>
      </c>
      <c r="FK314" s="7">
        <f t="shared" si="421"/>
        <v>0</v>
      </c>
      <c r="FL314" s="7">
        <f t="shared" si="421"/>
        <v>0</v>
      </c>
      <c r="FM314" s="7">
        <f t="shared" si="421"/>
        <v>0</v>
      </c>
      <c r="FN314" s="7">
        <f t="shared" si="421"/>
        <v>0</v>
      </c>
      <c r="FO314" s="7">
        <f t="shared" si="421"/>
        <v>0</v>
      </c>
      <c r="FP314" s="7">
        <f t="shared" si="421"/>
        <v>0</v>
      </c>
      <c r="FQ314" s="7">
        <f t="shared" si="421"/>
        <v>0</v>
      </c>
      <c r="FR314" s="7">
        <f t="shared" si="421"/>
        <v>0</v>
      </c>
      <c r="FS314" s="7">
        <f t="shared" si="421"/>
        <v>0</v>
      </c>
      <c r="FT314" s="7">
        <f t="shared" si="421"/>
        <v>0</v>
      </c>
      <c r="FU314" s="7">
        <f t="shared" si="421"/>
        <v>0</v>
      </c>
      <c r="FV314" s="7">
        <f t="shared" si="421"/>
        <v>0</v>
      </c>
      <c r="FW314" s="7">
        <f t="shared" si="421"/>
        <v>0</v>
      </c>
      <c r="FX314" s="7">
        <f t="shared" si="421"/>
        <v>0</v>
      </c>
      <c r="FY314" s="7">
        <f>SUM(C314:FX314)</f>
        <v>-233429541.99239999</v>
      </c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35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35">
      <c r="A316" s="6" t="s">
        <v>897</v>
      </c>
      <c r="B316" s="7" t="s">
        <v>898</v>
      </c>
      <c r="C316" s="7">
        <f t="shared" ref="C316:BN316" si="422">C302+C314</f>
        <v>77568819.890000001</v>
      </c>
      <c r="D316" s="7">
        <f t="shared" si="422"/>
        <v>386792309.91500002</v>
      </c>
      <c r="E316" s="7">
        <f t="shared" si="422"/>
        <v>62235763.822999999</v>
      </c>
      <c r="F316" s="7">
        <f t="shared" si="422"/>
        <v>253945684.67799997</v>
      </c>
      <c r="G316" s="7">
        <f t="shared" si="422"/>
        <v>20022450.530000001</v>
      </c>
      <c r="H316" s="7">
        <f t="shared" si="422"/>
        <v>13192621.130000001</v>
      </c>
      <c r="I316" s="7">
        <f t="shared" si="422"/>
        <v>89659171.881999999</v>
      </c>
      <c r="J316" s="7">
        <f t="shared" si="422"/>
        <v>24378247.32</v>
      </c>
      <c r="K316" s="7">
        <f t="shared" si="422"/>
        <v>4219811.58</v>
      </c>
      <c r="L316" s="7">
        <f t="shared" si="422"/>
        <v>26190721.350000001</v>
      </c>
      <c r="M316" s="7">
        <f t="shared" si="422"/>
        <v>13320433.529999999</v>
      </c>
      <c r="N316" s="7">
        <f t="shared" si="422"/>
        <v>583665815.42999995</v>
      </c>
      <c r="O316" s="7">
        <f t="shared" si="422"/>
        <v>144440967.18000001</v>
      </c>
      <c r="P316" s="7">
        <f t="shared" si="422"/>
        <v>5124045.9400000004</v>
      </c>
      <c r="Q316" s="7">
        <f t="shared" si="422"/>
        <v>457270247.26699996</v>
      </c>
      <c r="R316" s="7">
        <f t="shared" si="422"/>
        <v>70822488.650000006</v>
      </c>
      <c r="S316" s="7">
        <f t="shared" si="422"/>
        <v>18849565.32</v>
      </c>
      <c r="T316" s="7">
        <f t="shared" si="422"/>
        <v>3152473.57</v>
      </c>
      <c r="U316" s="7">
        <f t="shared" si="422"/>
        <v>1414949.22</v>
      </c>
      <c r="V316" s="7">
        <f t="shared" si="422"/>
        <v>4213444.34</v>
      </c>
      <c r="W316" s="7">
        <f t="shared" si="422"/>
        <v>2689986.57</v>
      </c>
      <c r="X316" s="7">
        <f t="shared" si="422"/>
        <v>1234890.77</v>
      </c>
      <c r="Y316" s="7">
        <f t="shared" si="422"/>
        <v>11013172.970000001</v>
      </c>
      <c r="Z316" s="7">
        <f t="shared" si="422"/>
        <v>3791880.2</v>
      </c>
      <c r="AA316" s="7">
        <f t="shared" si="422"/>
        <v>345020331.48000002</v>
      </c>
      <c r="AB316" s="7">
        <f t="shared" si="422"/>
        <v>308187039.10000002</v>
      </c>
      <c r="AC316" s="7">
        <f t="shared" si="422"/>
        <v>11152170.98</v>
      </c>
      <c r="AD316" s="7">
        <f t="shared" si="422"/>
        <v>14391439.819999998</v>
      </c>
      <c r="AE316" s="7">
        <f t="shared" si="422"/>
        <v>2193244.6800000002</v>
      </c>
      <c r="AF316" s="7">
        <f t="shared" si="422"/>
        <v>3366540.52</v>
      </c>
      <c r="AG316" s="7">
        <f t="shared" si="422"/>
        <v>7881928.1900000004</v>
      </c>
      <c r="AH316" s="7">
        <f t="shared" si="422"/>
        <v>11502379.109999999</v>
      </c>
      <c r="AI316" s="7">
        <f t="shared" si="422"/>
        <v>5183242.67</v>
      </c>
      <c r="AJ316" s="7">
        <f t="shared" si="422"/>
        <v>3562680.05</v>
      </c>
      <c r="AK316" s="7">
        <f t="shared" si="422"/>
        <v>3452112.37</v>
      </c>
      <c r="AL316" s="7">
        <f t="shared" si="422"/>
        <v>4566565.37</v>
      </c>
      <c r="AM316" s="7">
        <f t="shared" si="422"/>
        <v>5277527.5599999996</v>
      </c>
      <c r="AN316" s="7">
        <f t="shared" si="422"/>
        <v>4696939.6900000004</v>
      </c>
      <c r="AO316" s="7">
        <f t="shared" si="422"/>
        <v>50162122.619999997</v>
      </c>
      <c r="AP316" s="7">
        <f t="shared" si="422"/>
        <v>999999999</v>
      </c>
      <c r="AQ316" s="7">
        <f t="shared" si="422"/>
        <v>4316138.4800000004</v>
      </c>
      <c r="AR316" s="7">
        <f t="shared" si="422"/>
        <v>664653391.82659996</v>
      </c>
      <c r="AS316" s="7">
        <f t="shared" si="422"/>
        <v>74945161.49000001</v>
      </c>
      <c r="AT316" s="7">
        <f t="shared" si="422"/>
        <v>26558382</v>
      </c>
      <c r="AU316" s="7">
        <f t="shared" si="422"/>
        <v>4525937.78</v>
      </c>
      <c r="AV316" s="7">
        <f t="shared" si="422"/>
        <v>5020976.66</v>
      </c>
      <c r="AW316" s="7">
        <f t="shared" si="422"/>
        <v>4379971</v>
      </c>
      <c r="AX316" s="7">
        <f t="shared" si="422"/>
        <v>1853469.75</v>
      </c>
      <c r="AY316" s="7">
        <f t="shared" si="422"/>
        <v>5930790.6500000004</v>
      </c>
      <c r="AZ316" s="7">
        <f t="shared" si="422"/>
        <v>140831090.06</v>
      </c>
      <c r="BA316" s="7">
        <f t="shared" si="422"/>
        <v>98298681.549999997</v>
      </c>
      <c r="BB316" s="7">
        <f t="shared" si="422"/>
        <v>82239857.950000003</v>
      </c>
      <c r="BC316" s="7">
        <f t="shared" si="422"/>
        <v>246329927.29799998</v>
      </c>
      <c r="BD316" s="7">
        <f t="shared" si="422"/>
        <v>38893534.200000003</v>
      </c>
      <c r="BE316" s="7">
        <f t="shared" si="422"/>
        <v>14239642.49</v>
      </c>
      <c r="BF316" s="7">
        <f t="shared" si="422"/>
        <v>275042370.44999999</v>
      </c>
      <c r="BG316" s="7">
        <f t="shared" si="422"/>
        <v>11482083.92</v>
      </c>
      <c r="BH316" s="7">
        <f t="shared" si="422"/>
        <v>7588736.3499999996</v>
      </c>
      <c r="BI316" s="7">
        <f t="shared" si="422"/>
        <v>4548076.8</v>
      </c>
      <c r="BJ316" s="7">
        <f t="shared" si="422"/>
        <v>67714632.400000006</v>
      </c>
      <c r="BK316" s="7">
        <f t="shared" si="422"/>
        <v>358956325.31</v>
      </c>
      <c r="BL316" s="7">
        <f t="shared" si="422"/>
        <v>2177795.9900000002</v>
      </c>
      <c r="BM316" s="7">
        <f t="shared" si="422"/>
        <v>5390483.4699999997</v>
      </c>
      <c r="BN316" s="7">
        <f t="shared" si="422"/>
        <v>35281880.68</v>
      </c>
      <c r="BO316" s="7">
        <f t="shared" ref="BO316:DZ316" si="423">BO302+BO314</f>
        <v>14315058.9</v>
      </c>
      <c r="BP316" s="7">
        <f t="shared" si="423"/>
        <v>3333490.13</v>
      </c>
      <c r="BQ316" s="7">
        <f t="shared" si="423"/>
        <v>67792080.747999996</v>
      </c>
      <c r="BR316" s="7">
        <f t="shared" si="423"/>
        <v>50604319.240000002</v>
      </c>
      <c r="BS316" s="7">
        <f t="shared" si="423"/>
        <v>14485576.289999999</v>
      </c>
      <c r="BT316" s="7">
        <f t="shared" si="423"/>
        <v>5731574.1799999997</v>
      </c>
      <c r="BU316" s="7">
        <f t="shared" si="423"/>
        <v>5918076.3899999997</v>
      </c>
      <c r="BV316" s="7">
        <f t="shared" si="423"/>
        <v>14469499.27</v>
      </c>
      <c r="BW316" s="7">
        <f t="shared" si="423"/>
        <v>23147243.030000001</v>
      </c>
      <c r="BX316" s="7">
        <f t="shared" si="423"/>
        <v>1770688.69</v>
      </c>
      <c r="BY316" s="7">
        <f t="shared" si="423"/>
        <v>6216535.0099999998</v>
      </c>
      <c r="BZ316" s="7">
        <f t="shared" si="423"/>
        <v>3900180.83</v>
      </c>
      <c r="CA316" s="7">
        <f t="shared" si="423"/>
        <v>3083300.5</v>
      </c>
      <c r="CB316" s="7">
        <f t="shared" si="423"/>
        <v>814458475.59119999</v>
      </c>
      <c r="CC316" s="7">
        <f t="shared" si="423"/>
        <v>3534839.16</v>
      </c>
      <c r="CD316" s="7">
        <f t="shared" si="423"/>
        <v>2808770.28</v>
      </c>
      <c r="CE316" s="7">
        <f t="shared" si="423"/>
        <v>3101367.12</v>
      </c>
      <c r="CF316" s="7">
        <f t="shared" si="423"/>
        <v>2440439.9</v>
      </c>
      <c r="CG316" s="7">
        <f t="shared" si="423"/>
        <v>3532162.83</v>
      </c>
      <c r="CH316" s="7">
        <f t="shared" si="423"/>
        <v>2218920.86</v>
      </c>
      <c r="CI316" s="7">
        <f t="shared" si="423"/>
        <v>8420339.6600000001</v>
      </c>
      <c r="CJ316" s="7">
        <f t="shared" si="423"/>
        <v>11510477.41</v>
      </c>
      <c r="CK316" s="7">
        <f t="shared" si="423"/>
        <v>49705513.206</v>
      </c>
      <c r="CL316" s="7">
        <f t="shared" si="423"/>
        <v>15054035.49</v>
      </c>
      <c r="CM316" s="7">
        <f t="shared" si="423"/>
        <v>9038292.9600000009</v>
      </c>
      <c r="CN316" s="7">
        <f t="shared" si="423"/>
        <v>315347904.69199997</v>
      </c>
      <c r="CO316" s="7">
        <f t="shared" si="423"/>
        <v>156490103.43000001</v>
      </c>
      <c r="CP316" s="7">
        <f t="shared" si="423"/>
        <v>12202284.220000001</v>
      </c>
      <c r="CQ316" s="7">
        <f t="shared" si="423"/>
        <v>10111011.91</v>
      </c>
      <c r="CR316" s="7">
        <f t="shared" si="423"/>
        <v>3857184.04</v>
      </c>
      <c r="CS316" s="7">
        <f t="shared" si="423"/>
        <v>4548870.96</v>
      </c>
      <c r="CT316" s="7">
        <f t="shared" si="423"/>
        <v>2542775.4900000002</v>
      </c>
      <c r="CU316" s="7">
        <f t="shared" si="423"/>
        <v>5130729.71</v>
      </c>
      <c r="CV316" s="7">
        <f t="shared" si="423"/>
        <v>1150499.77</v>
      </c>
      <c r="CW316" s="7">
        <f t="shared" si="423"/>
        <v>3781127.6</v>
      </c>
      <c r="CX316" s="7">
        <f t="shared" si="423"/>
        <v>6010087.21</v>
      </c>
      <c r="CY316" s="7">
        <f t="shared" si="423"/>
        <v>1224282.58</v>
      </c>
      <c r="CZ316" s="7">
        <f t="shared" si="423"/>
        <v>20704492.649999999</v>
      </c>
      <c r="DA316" s="7">
        <f t="shared" si="423"/>
        <v>3626800.15</v>
      </c>
      <c r="DB316" s="7">
        <f t="shared" si="423"/>
        <v>4795171.7699999996</v>
      </c>
      <c r="DC316" s="7">
        <f t="shared" si="423"/>
        <v>3466523.54</v>
      </c>
      <c r="DD316" s="7">
        <f t="shared" si="423"/>
        <v>3438390.84</v>
      </c>
      <c r="DE316" s="7">
        <f t="shared" si="423"/>
        <v>4559091.8099999996</v>
      </c>
      <c r="DF316" s="7">
        <f t="shared" si="423"/>
        <v>213418990.1728</v>
      </c>
      <c r="DG316" s="7">
        <f t="shared" si="423"/>
        <v>2185418.2799999998</v>
      </c>
      <c r="DH316" s="7">
        <f t="shared" si="423"/>
        <v>20576777.670000002</v>
      </c>
      <c r="DI316" s="7">
        <f t="shared" si="423"/>
        <v>26428275.09</v>
      </c>
      <c r="DJ316" s="7">
        <f t="shared" si="423"/>
        <v>8066799.9299999997</v>
      </c>
      <c r="DK316" s="7">
        <f t="shared" si="423"/>
        <v>6175920.2199999997</v>
      </c>
      <c r="DL316" s="7">
        <f t="shared" si="423"/>
        <v>65561703.609999999</v>
      </c>
      <c r="DM316" s="7">
        <f t="shared" si="423"/>
        <v>4276763.87</v>
      </c>
      <c r="DN316" s="7">
        <f t="shared" si="423"/>
        <v>15676315.380000001</v>
      </c>
      <c r="DO316" s="7">
        <f t="shared" si="423"/>
        <v>37067483.520000003</v>
      </c>
      <c r="DP316" s="7">
        <f t="shared" si="423"/>
        <v>3799344.99</v>
      </c>
      <c r="DQ316" s="7">
        <f t="shared" si="423"/>
        <v>10287249.51</v>
      </c>
      <c r="DR316" s="7">
        <f t="shared" si="423"/>
        <v>16084398.130000001</v>
      </c>
      <c r="DS316" s="7">
        <f t="shared" si="423"/>
        <v>8309880.0199999996</v>
      </c>
      <c r="DT316" s="7">
        <f t="shared" si="423"/>
        <v>3629687.95</v>
      </c>
      <c r="DU316" s="7">
        <f t="shared" si="423"/>
        <v>5188877.7300000004</v>
      </c>
      <c r="DV316" s="7">
        <f t="shared" si="423"/>
        <v>3769714.62</v>
      </c>
      <c r="DW316" s="7">
        <f t="shared" si="423"/>
        <v>4709379.84</v>
      </c>
      <c r="DX316" s="7">
        <f t="shared" si="423"/>
        <v>3708572.89</v>
      </c>
      <c r="DY316" s="7">
        <f t="shared" si="423"/>
        <v>5058894.8099999996</v>
      </c>
      <c r="DZ316" s="7">
        <f t="shared" si="423"/>
        <v>9087877.3100000005</v>
      </c>
      <c r="EA316" s="7">
        <f t="shared" ref="EA316:FX316" si="424">EA302+EA314</f>
        <v>7038659.9500000002</v>
      </c>
      <c r="EB316" s="7">
        <f t="shared" si="424"/>
        <v>7097388.3200000003</v>
      </c>
      <c r="EC316" s="7">
        <f t="shared" si="424"/>
        <v>4309822.93</v>
      </c>
      <c r="ED316" s="7">
        <f t="shared" si="424"/>
        <v>23231870.379999999</v>
      </c>
      <c r="EE316" s="7">
        <f t="shared" si="424"/>
        <v>3632427.46</v>
      </c>
      <c r="EF316" s="7">
        <f t="shared" si="424"/>
        <v>16443210.68</v>
      </c>
      <c r="EG316" s="7">
        <f t="shared" si="424"/>
        <v>4095997.88</v>
      </c>
      <c r="EH316" s="7">
        <f t="shared" si="424"/>
        <v>4036081.96</v>
      </c>
      <c r="EI316" s="7">
        <f t="shared" si="424"/>
        <v>162619198.37</v>
      </c>
      <c r="EJ316" s="7">
        <f t="shared" si="424"/>
        <v>110292121.11</v>
      </c>
      <c r="EK316" s="7">
        <f t="shared" si="424"/>
        <v>8182387.6900000004</v>
      </c>
      <c r="EL316" s="7">
        <f t="shared" si="424"/>
        <v>5808661.25</v>
      </c>
      <c r="EM316" s="7">
        <f t="shared" si="424"/>
        <v>5346320.4400000004</v>
      </c>
      <c r="EN316" s="7">
        <f t="shared" si="424"/>
        <v>11854305.35</v>
      </c>
      <c r="EO316" s="7">
        <f t="shared" si="424"/>
        <v>4708893.46</v>
      </c>
      <c r="EP316" s="7">
        <f t="shared" si="424"/>
        <v>6002107.6799999997</v>
      </c>
      <c r="EQ316" s="7">
        <f t="shared" si="424"/>
        <v>29114042.467999998</v>
      </c>
      <c r="ER316" s="7">
        <f t="shared" si="424"/>
        <v>5005822.07</v>
      </c>
      <c r="ES316" s="7">
        <f t="shared" si="424"/>
        <v>3289201.55</v>
      </c>
      <c r="ET316" s="7">
        <f t="shared" si="424"/>
        <v>4204210.01</v>
      </c>
      <c r="EU316" s="7">
        <f t="shared" si="424"/>
        <v>7771938.2199999997</v>
      </c>
      <c r="EV316" s="7">
        <f t="shared" si="424"/>
        <v>1899283.02</v>
      </c>
      <c r="EW316" s="7">
        <f t="shared" si="424"/>
        <v>13345272.220000001</v>
      </c>
      <c r="EX316" s="7">
        <f t="shared" si="424"/>
        <v>3649872.04</v>
      </c>
      <c r="EY316" s="7">
        <f t="shared" si="424"/>
        <v>7616048.0999999996</v>
      </c>
      <c r="EZ316" s="7">
        <f t="shared" si="424"/>
        <v>2756716.52</v>
      </c>
      <c r="FA316" s="7">
        <f t="shared" si="424"/>
        <v>41571746.880000003</v>
      </c>
      <c r="FB316" s="7">
        <f t="shared" si="424"/>
        <v>4764018.3099999996</v>
      </c>
      <c r="FC316" s="7">
        <f t="shared" si="424"/>
        <v>21796430.800000001</v>
      </c>
      <c r="FD316" s="7">
        <f t="shared" si="424"/>
        <v>5565817.29</v>
      </c>
      <c r="FE316" s="7">
        <f t="shared" si="424"/>
        <v>1991377.31</v>
      </c>
      <c r="FF316" s="7">
        <f t="shared" si="424"/>
        <v>3689779.86</v>
      </c>
      <c r="FG316" s="7">
        <f t="shared" si="424"/>
        <v>2751700.6</v>
      </c>
      <c r="FH316" s="7">
        <f t="shared" si="424"/>
        <v>1703126.19</v>
      </c>
      <c r="FI316" s="7">
        <f t="shared" si="424"/>
        <v>19798102.039999999</v>
      </c>
      <c r="FJ316" s="7">
        <f t="shared" si="424"/>
        <v>22237045.41</v>
      </c>
      <c r="FK316" s="7">
        <f t="shared" si="424"/>
        <v>28771630.34</v>
      </c>
      <c r="FL316" s="7">
        <f t="shared" si="424"/>
        <v>90937334.989999995</v>
      </c>
      <c r="FM316" s="7">
        <f t="shared" si="424"/>
        <v>42741685.090000004</v>
      </c>
      <c r="FN316" s="7">
        <f t="shared" si="424"/>
        <v>253862904.09999999</v>
      </c>
      <c r="FO316" s="7">
        <f t="shared" si="424"/>
        <v>13148374.49</v>
      </c>
      <c r="FP316" s="7">
        <f t="shared" si="424"/>
        <v>26277063.469999999</v>
      </c>
      <c r="FQ316" s="7">
        <f t="shared" si="424"/>
        <v>11747857.890000001</v>
      </c>
      <c r="FR316" s="7">
        <f t="shared" si="424"/>
        <v>3339962.49</v>
      </c>
      <c r="FS316" s="7">
        <f t="shared" si="424"/>
        <v>3420473.41</v>
      </c>
      <c r="FT316" s="7">
        <f t="shared" si="424"/>
        <v>1468517.44</v>
      </c>
      <c r="FU316" s="7">
        <f t="shared" si="424"/>
        <v>10567705.83</v>
      </c>
      <c r="FV316" s="7">
        <f t="shared" si="424"/>
        <v>8957393.1400000006</v>
      </c>
      <c r="FW316" s="7">
        <f t="shared" si="424"/>
        <v>3293661.88</v>
      </c>
      <c r="FX316" s="7">
        <f t="shared" si="424"/>
        <v>1678664.73</v>
      </c>
      <c r="FY316" s="7">
        <f>-(FY302+FY314)</f>
        <v>233429541.99239999</v>
      </c>
      <c r="FZ316" s="7">
        <f>SUM(C316:FY316)</f>
        <v>9740516257.5100021</v>
      </c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35">
      <c r="A317" s="6" t="s">
        <v>899</v>
      </c>
      <c r="B317" s="7" t="s">
        <v>900</v>
      </c>
      <c r="C317" s="7">
        <f t="shared" ref="C317:BN318" si="425">C303</f>
        <v>32843006.846999999</v>
      </c>
      <c r="D317" s="7">
        <f t="shared" si="425"/>
        <v>111193003.557</v>
      </c>
      <c r="E317" s="7">
        <f t="shared" si="425"/>
        <v>33658554.725999996</v>
      </c>
      <c r="F317" s="7">
        <f t="shared" si="425"/>
        <v>86699656.475999996</v>
      </c>
      <c r="G317" s="7">
        <f t="shared" si="425"/>
        <v>11556043.038279999</v>
      </c>
      <c r="H317" s="7">
        <f t="shared" si="425"/>
        <v>3534877.125</v>
      </c>
      <c r="I317" s="7">
        <f t="shared" si="425"/>
        <v>30096297.927000001</v>
      </c>
      <c r="J317" s="7">
        <f t="shared" si="425"/>
        <v>4471018.6950000003</v>
      </c>
      <c r="K317" s="7">
        <f t="shared" si="425"/>
        <v>1310559.966</v>
      </c>
      <c r="L317" s="7">
        <f t="shared" si="425"/>
        <v>21741787.49109</v>
      </c>
      <c r="M317" s="7">
        <f t="shared" si="425"/>
        <v>8295154.9605339998</v>
      </c>
      <c r="N317" s="7">
        <f t="shared" si="425"/>
        <v>167403090.4461</v>
      </c>
      <c r="O317" s="7">
        <f t="shared" si="425"/>
        <v>67182883.164000005</v>
      </c>
      <c r="P317" s="7">
        <f t="shared" si="425"/>
        <v>1434314.898</v>
      </c>
      <c r="Q317" s="7">
        <f t="shared" si="425"/>
        <v>150435268.49700001</v>
      </c>
      <c r="R317" s="7">
        <f t="shared" si="425"/>
        <v>1881507.0689999999</v>
      </c>
      <c r="S317" s="7">
        <f t="shared" si="425"/>
        <v>1721053.7506800001</v>
      </c>
      <c r="T317" s="7">
        <f t="shared" si="425"/>
        <v>615002.60952900001</v>
      </c>
      <c r="U317" s="7">
        <f t="shared" si="425"/>
        <v>725036.25324100011</v>
      </c>
      <c r="V317" s="7">
        <f t="shared" si="425"/>
        <v>900042.32699999993</v>
      </c>
      <c r="W317" s="7">
        <f t="shared" si="425"/>
        <v>181546.86600000001</v>
      </c>
      <c r="X317" s="7">
        <f t="shared" si="425"/>
        <v>275446.16458800004</v>
      </c>
      <c r="Y317" s="7">
        <f t="shared" si="425"/>
        <v>1758283.20114</v>
      </c>
      <c r="Z317" s="7">
        <f t="shared" si="425"/>
        <v>621249.25245000003</v>
      </c>
      <c r="AA317" s="7">
        <f t="shared" si="425"/>
        <v>144339748.41600001</v>
      </c>
      <c r="AB317" s="7">
        <f t="shared" si="425"/>
        <v>259061521.428</v>
      </c>
      <c r="AC317" s="7">
        <f t="shared" si="425"/>
        <v>8289534.29856</v>
      </c>
      <c r="AD317" s="7">
        <f t="shared" si="425"/>
        <v>8682882.1062390003</v>
      </c>
      <c r="AE317" s="7">
        <f t="shared" si="425"/>
        <v>582630.48274200002</v>
      </c>
      <c r="AF317" s="7">
        <f t="shared" si="425"/>
        <v>976499.1165779999</v>
      </c>
      <c r="AG317" s="7">
        <f t="shared" si="425"/>
        <v>18293.771099999998</v>
      </c>
      <c r="AH317" s="7">
        <f t="shared" si="425"/>
        <v>816308.05157999997</v>
      </c>
      <c r="AI317" s="7">
        <f t="shared" si="425"/>
        <v>271452.33</v>
      </c>
      <c r="AJ317" s="7">
        <f t="shared" si="425"/>
        <v>777295.80871200003</v>
      </c>
      <c r="AK317" s="7">
        <f t="shared" si="425"/>
        <v>1357863.58344</v>
      </c>
      <c r="AL317" s="7">
        <f t="shared" si="425"/>
        <v>2452395.906</v>
      </c>
      <c r="AM317" s="7">
        <f t="shared" si="425"/>
        <v>1218925.8733080002</v>
      </c>
      <c r="AN317" s="7">
        <f t="shared" si="425"/>
        <v>4163568.2736900002</v>
      </c>
      <c r="AO317" s="7">
        <f t="shared" si="425"/>
        <v>13293770.763840001</v>
      </c>
      <c r="AP317" s="7">
        <f t="shared" si="425"/>
        <v>683339374.08899999</v>
      </c>
      <c r="AQ317" s="7">
        <f t="shared" si="425"/>
        <v>1775449.4287149999</v>
      </c>
      <c r="AR317" s="7">
        <f t="shared" si="425"/>
        <v>285461279.56800002</v>
      </c>
      <c r="AS317" s="7">
        <f t="shared" si="425"/>
        <v>55838235.418139994</v>
      </c>
      <c r="AT317" s="7">
        <f t="shared" si="425"/>
        <v>10654815.869999999</v>
      </c>
      <c r="AU317" s="7">
        <f t="shared" si="425"/>
        <v>1658359.5926920001</v>
      </c>
      <c r="AV317" s="7">
        <f t="shared" si="425"/>
        <v>1198323.801</v>
      </c>
      <c r="AW317" s="7">
        <f t="shared" si="425"/>
        <v>941305.90795999987</v>
      </c>
      <c r="AX317" s="7">
        <f t="shared" si="425"/>
        <v>638166.45594000001</v>
      </c>
      <c r="AY317" s="7">
        <f t="shared" si="425"/>
        <v>1585215.09</v>
      </c>
      <c r="AZ317" s="7">
        <f t="shared" si="425"/>
        <v>15846084.932400001</v>
      </c>
      <c r="BA317" s="7">
        <f t="shared" si="425"/>
        <v>21907358.465300001</v>
      </c>
      <c r="BB317" s="7">
        <f t="shared" si="425"/>
        <v>5749310.8945599999</v>
      </c>
      <c r="BC317" s="7">
        <f t="shared" si="425"/>
        <v>85369857.986699998</v>
      </c>
      <c r="BD317" s="7">
        <f t="shared" si="425"/>
        <v>14444432.459999999</v>
      </c>
      <c r="BE317" s="7">
        <f t="shared" si="425"/>
        <v>4944093.00416</v>
      </c>
      <c r="BF317" s="7">
        <f t="shared" si="425"/>
        <v>75060737.370000005</v>
      </c>
      <c r="BG317" s="7">
        <f t="shared" si="425"/>
        <v>1678877.28</v>
      </c>
      <c r="BH317" s="7">
        <f t="shared" si="425"/>
        <v>1916163.0189</v>
      </c>
      <c r="BI317" s="7">
        <f t="shared" si="425"/>
        <v>655548.20150999993</v>
      </c>
      <c r="BJ317" s="7">
        <f t="shared" si="425"/>
        <v>25151362.109999999</v>
      </c>
      <c r="BK317" s="7">
        <f t="shared" si="425"/>
        <v>46218317.039999999</v>
      </c>
      <c r="BL317" s="7">
        <f t="shared" si="425"/>
        <v>222651.82800000001</v>
      </c>
      <c r="BM317" s="7">
        <f t="shared" si="425"/>
        <v>1057456.280826</v>
      </c>
      <c r="BN317" s="7">
        <f t="shared" si="425"/>
        <v>9111985.8660000004</v>
      </c>
      <c r="BO317" s="7">
        <f t="shared" ref="BO317:DZ318" si="426">BO303</f>
        <v>3675205.6555710002</v>
      </c>
      <c r="BP317" s="7">
        <f t="shared" si="426"/>
        <v>2370160.5372380004</v>
      </c>
      <c r="BQ317" s="7">
        <f t="shared" si="426"/>
        <v>47408306.619180001</v>
      </c>
      <c r="BR317" s="7">
        <f t="shared" si="426"/>
        <v>8327339.4149999991</v>
      </c>
      <c r="BS317" s="7">
        <f t="shared" si="426"/>
        <v>3250154.2730999999</v>
      </c>
      <c r="BT317" s="7">
        <f t="shared" si="426"/>
        <v>3088295.2109699999</v>
      </c>
      <c r="BU317" s="7">
        <f t="shared" si="426"/>
        <v>2289237.4711500001</v>
      </c>
      <c r="BV317" s="7">
        <f t="shared" si="426"/>
        <v>13716548.25453</v>
      </c>
      <c r="BW317" s="7">
        <f t="shared" si="426"/>
        <v>16837626.548455998</v>
      </c>
      <c r="BX317" s="7">
        <f t="shared" si="426"/>
        <v>1057858.7057100001</v>
      </c>
      <c r="BY317" s="7">
        <f t="shared" si="426"/>
        <v>3245116.0409999997</v>
      </c>
      <c r="BZ317" s="7">
        <f t="shared" si="426"/>
        <v>960352.65899999999</v>
      </c>
      <c r="CA317" s="7">
        <f t="shared" si="426"/>
        <v>2253256.9690469997</v>
      </c>
      <c r="CB317" s="7">
        <f t="shared" si="426"/>
        <v>367168289.74199998</v>
      </c>
      <c r="CC317" s="7">
        <f t="shared" si="426"/>
        <v>511729.76678399998</v>
      </c>
      <c r="CD317" s="7">
        <f t="shared" si="426"/>
        <v>467760.06815999997</v>
      </c>
      <c r="CE317" s="7">
        <f t="shared" si="426"/>
        <v>1161999.216</v>
      </c>
      <c r="CF317" s="7">
        <f t="shared" si="426"/>
        <v>767410.52937</v>
      </c>
      <c r="CG317" s="7">
        <f t="shared" si="426"/>
        <v>669414.05099999998</v>
      </c>
      <c r="CH317" s="7">
        <f t="shared" si="426"/>
        <v>456460.37537999998</v>
      </c>
      <c r="CI317" s="7">
        <f t="shared" si="426"/>
        <v>3083660.8470000001</v>
      </c>
      <c r="CJ317" s="7">
        <f t="shared" si="426"/>
        <v>10582270.066259999</v>
      </c>
      <c r="CK317" s="7">
        <f t="shared" si="426"/>
        <v>16899416.018139999</v>
      </c>
      <c r="CL317" s="7">
        <f t="shared" si="426"/>
        <v>2826776.1515000002</v>
      </c>
      <c r="CM317" s="7">
        <f t="shared" si="426"/>
        <v>1661340.3933600001</v>
      </c>
      <c r="CN317" s="7">
        <f t="shared" si="426"/>
        <v>132790607.064</v>
      </c>
      <c r="CO317" s="7">
        <f t="shared" si="426"/>
        <v>83163389.404360011</v>
      </c>
      <c r="CP317" s="7">
        <f t="shared" si="426"/>
        <v>11453550.924101001</v>
      </c>
      <c r="CQ317" s="7">
        <f t="shared" si="426"/>
        <v>2454945.9266220001</v>
      </c>
      <c r="CR317" s="7">
        <f t="shared" si="426"/>
        <v>386874.19495999999</v>
      </c>
      <c r="CS317" s="7">
        <f t="shared" si="426"/>
        <v>1462789.3988880001</v>
      </c>
      <c r="CT317" s="7">
        <f t="shared" si="426"/>
        <v>605336.36600000004</v>
      </c>
      <c r="CU317" s="7">
        <f t="shared" si="426"/>
        <v>452561.67360000004</v>
      </c>
      <c r="CV317" s="7">
        <f t="shared" si="426"/>
        <v>412325.4351</v>
      </c>
      <c r="CW317" s="7">
        <f t="shared" si="426"/>
        <v>1188268.913223</v>
      </c>
      <c r="CX317" s="7">
        <f t="shared" si="426"/>
        <v>2129026.005504</v>
      </c>
      <c r="CY317" s="7">
        <f t="shared" si="426"/>
        <v>170327.745</v>
      </c>
      <c r="CZ317" s="7">
        <f t="shared" si="426"/>
        <v>6255540.0360000003</v>
      </c>
      <c r="DA317" s="7">
        <f t="shared" si="426"/>
        <v>1292216.355</v>
      </c>
      <c r="DB317" s="7">
        <f t="shared" si="426"/>
        <v>1207586.1510000001</v>
      </c>
      <c r="DC317" s="7">
        <f t="shared" si="426"/>
        <v>1189093.069782</v>
      </c>
      <c r="DD317" s="7">
        <f t="shared" si="426"/>
        <v>964991.94679999992</v>
      </c>
      <c r="DE317" s="7">
        <f t="shared" si="426"/>
        <v>2049350.1775499999</v>
      </c>
      <c r="DF317" s="7">
        <f t="shared" si="426"/>
        <v>67986981.450000003</v>
      </c>
      <c r="DG317" s="7">
        <f t="shared" si="426"/>
        <v>1363304.8541970002</v>
      </c>
      <c r="DH317" s="7">
        <f t="shared" si="426"/>
        <v>9771442.5620520003</v>
      </c>
      <c r="DI317" s="7">
        <f t="shared" si="426"/>
        <v>12053015.146500001</v>
      </c>
      <c r="DJ317" s="7">
        <f t="shared" si="426"/>
        <v>1582908.90381</v>
      </c>
      <c r="DK317" s="7">
        <f t="shared" si="426"/>
        <v>1102913.26948</v>
      </c>
      <c r="DL317" s="7">
        <f t="shared" si="426"/>
        <v>21736438.131166</v>
      </c>
      <c r="DM317" s="7">
        <f t="shared" si="426"/>
        <v>596932.46880100004</v>
      </c>
      <c r="DN317" s="7">
        <f t="shared" si="426"/>
        <v>7065508.4459999995</v>
      </c>
      <c r="DO317" s="7">
        <f t="shared" si="426"/>
        <v>9648991.3499999996</v>
      </c>
      <c r="DP317" s="7">
        <f t="shared" si="426"/>
        <v>904091.49</v>
      </c>
      <c r="DQ317" s="7">
        <f t="shared" si="426"/>
        <v>9878114.6445599999</v>
      </c>
      <c r="DR317" s="7">
        <f t="shared" si="426"/>
        <v>2304063.1439999999</v>
      </c>
      <c r="DS317" s="7">
        <f t="shared" si="426"/>
        <v>1015668.72</v>
      </c>
      <c r="DT317" s="7">
        <f t="shared" si="426"/>
        <v>295536.00412600004</v>
      </c>
      <c r="DU317" s="7">
        <f t="shared" si="426"/>
        <v>744179.13</v>
      </c>
      <c r="DV317" s="7">
        <f t="shared" si="426"/>
        <v>244885.24799999999</v>
      </c>
      <c r="DW317" s="7">
        <f t="shared" si="426"/>
        <v>512855.16757499997</v>
      </c>
      <c r="DX317" s="7">
        <f t="shared" si="426"/>
        <v>2333311.8015999999</v>
      </c>
      <c r="DY317" s="7">
        <f t="shared" si="426"/>
        <v>3340365.3369600005</v>
      </c>
      <c r="DZ317" s="7">
        <f t="shared" si="426"/>
        <v>5346827.4092060002</v>
      </c>
      <c r="EA317" s="7">
        <f t="shared" ref="EA317:FY318" si="427">EA303</f>
        <v>6358933.6200000001</v>
      </c>
      <c r="EB317" s="7">
        <f t="shared" si="427"/>
        <v>2134570.3199999998</v>
      </c>
      <c r="EC317" s="7">
        <f t="shared" si="427"/>
        <v>923319.89099999995</v>
      </c>
      <c r="ED317" s="7">
        <f t="shared" si="427"/>
        <v>22540675.68</v>
      </c>
      <c r="EE317" s="7">
        <f t="shared" si="427"/>
        <v>477591.57899999997</v>
      </c>
      <c r="EF317" s="7">
        <f t="shared" si="427"/>
        <v>2305029.00771</v>
      </c>
      <c r="EG317" s="7">
        <f t="shared" si="427"/>
        <v>802053.65700000001</v>
      </c>
      <c r="EH317" s="7">
        <f t="shared" si="427"/>
        <v>380853.22499999998</v>
      </c>
      <c r="EI317" s="7">
        <f t="shared" si="427"/>
        <v>33766598.222999997</v>
      </c>
      <c r="EJ317" s="7">
        <f t="shared" si="427"/>
        <v>27821842.929000001</v>
      </c>
      <c r="EK317" s="7">
        <f t="shared" si="427"/>
        <v>2927144.88668</v>
      </c>
      <c r="EL317" s="7">
        <f t="shared" si="427"/>
        <v>1695558.7404799999</v>
      </c>
      <c r="EM317" s="7">
        <f t="shared" si="427"/>
        <v>2360095.94618</v>
      </c>
      <c r="EN317" s="7">
        <f t="shared" si="427"/>
        <v>2003860.89</v>
      </c>
      <c r="EO317" s="7">
        <f t="shared" si="427"/>
        <v>1179171.675</v>
      </c>
      <c r="EP317" s="7">
        <f t="shared" si="427"/>
        <v>3684663.0072400002</v>
      </c>
      <c r="EQ317" s="7">
        <f t="shared" si="427"/>
        <v>10825631.762770001</v>
      </c>
      <c r="ER317" s="7">
        <f t="shared" si="427"/>
        <v>2897862.4196500001</v>
      </c>
      <c r="ES317" s="7">
        <f t="shared" si="427"/>
        <v>873177.75899999996</v>
      </c>
      <c r="ET317" s="7">
        <f t="shared" si="427"/>
        <v>1181395.9350000001</v>
      </c>
      <c r="EU317" s="7">
        <f t="shared" si="427"/>
        <v>1123302.6000000001</v>
      </c>
      <c r="EV317" s="7">
        <f t="shared" si="427"/>
        <v>1101838.1713399999</v>
      </c>
      <c r="EW317" s="7">
        <f t="shared" si="427"/>
        <v>8981148.3468660004</v>
      </c>
      <c r="EX317" s="7">
        <f t="shared" si="427"/>
        <v>417592.46389000001</v>
      </c>
      <c r="EY317" s="7">
        <f t="shared" si="427"/>
        <v>858913.821</v>
      </c>
      <c r="EZ317" s="7">
        <f t="shared" si="427"/>
        <v>760904.01965799998</v>
      </c>
      <c r="FA317" s="7">
        <f t="shared" si="427"/>
        <v>36189055.088018</v>
      </c>
      <c r="FB317" s="7">
        <f t="shared" si="427"/>
        <v>4235544.0540000005</v>
      </c>
      <c r="FC317" s="7">
        <f t="shared" si="427"/>
        <v>11710278.05985</v>
      </c>
      <c r="FD317" s="7">
        <f t="shared" si="427"/>
        <v>1408377.51</v>
      </c>
      <c r="FE317" s="7">
        <f t="shared" si="427"/>
        <v>541562.974024</v>
      </c>
      <c r="FF317" s="7">
        <f t="shared" si="427"/>
        <v>636901.83900000004</v>
      </c>
      <c r="FG317" s="7">
        <f t="shared" si="427"/>
        <v>803006.29799999995</v>
      </c>
      <c r="FH317" s="7">
        <f t="shared" si="427"/>
        <v>912043.23193200002</v>
      </c>
      <c r="FI317" s="7">
        <f t="shared" si="427"/>
        <v>13530251.557242</v>
      </c>
      <c r="FJ317" s="7">
        <f t="shared" si="427"/>
        <v>18497682.124159999</v>
      </c>
      <c r="FK317" s="7">
        <f t="shared" si="427"/>
        <v>23421444.484950002</v>
      </c>
      <c r="FL317" s="7">
        <f t="shared" si="427"/>
        <v>51818632.847999997</v>
      </c>
      <c r="FM317" s="7">
        <f t="shared" si="427"/>
        <v>26979462.15958</v>
      </c>
      <c r="FN317" s="7">
        <f t="shared" si="427"/>
        <v>64515349.530000001</v>
      </c>
      <c r="FO317" s="7">
        <f t="shared" si="427"/>
        <v>12343711.167060001</v>
      </c>
      <c r="FP317" s="7">
        <f t="shared" si="427"/>
        <v>14015001.491145</v>
      </c>
      <c r="FQ317" s="7">
        <f t="shared" si="427"/>
        <v>11343438.550000001</v>
      </c>
      <c r="FR317" s="7">
        <f t="shared" si="427"/>
        <v>3068703.81</v>
      </c>
      <c r="FS317" s="7">
        <f t="shared" si="427"/>
        <v>2713910.3003599998</v>
      </c>
      <c r="FT317" s="7">
        <f t="shared" si="427"/>
        <v>1374614.3599999999</v>
      </c>
      <c r="FU317" s="7">
        <f t="shared" si="427"/>
        <v>3471852.1405000002</v>
      </c>
      <c r="FV317" s="7">
        <f t="shared" si="427"/>
        <v>2454384.0391199999</v>
      </c>
      <c r="FW317" s="7">
        <f t="shared" si="427"/>
        <v>450812.31489799998</v>
      </c>
      <c r="FX317" s="7">
        <f t="shared" si="427"/>
        <v>357125.30075000005</v>
      </c>
      <c r="FY317" s="7">
        <f t="shared" si="427"/>
        <v>0</v>
      </c>
      <c r="FZ317" s="7">
        <f>SUM(C317:FY317)</f>
        <v>3910632114.3367071</v>
      </c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35">
      <c r="A318" s="6" t="s">
        <v>901</v>
      </c>
      <c r="B318" s="7" t="s">
        <v>902</v>
      </c>
      <c r="C318" s="7">
        <f t="shared" si="425"/>
        <v>2486103.7400000002</v>
      </c>
      <c r="D318" s="7">
        <f t="shared" si="425"/>
        <v>5722195.21</v>
      </c>
      <c r="E318" s="7">
        <f t="shared" si="425"/>
        <v>1488921.66</v>
      </c>
      <c r="F318" s="7">
        <f t="shared" si="425"/>
        <v>8370814.6399999997</v>
      </c>
      <c r="G318" s="7">
        <f t="shared" si="425"/>
        <v>589322.68999999994</v>
      </c>
      <c r="H318" s="7">
        <f t="shared" si="425"/>
        <v>174363.85</v>
      </c>
      <c r="I318" s="7">
        <f t="shared" si="425"/>
        <v>1602194.08</v>
      </c>
      <c r="J318" s="7">
        <f t="shared" si="425"/>
        <v>531892.17000000004</v>
      </c>
      <c r="K318" s="7">
        <f t="shared" si="425"/>
        <v>144747.29</v>
      </c>
      <c r="L318" s="7">
        <f t="shared" si="425"/>
        <v>1464762.74</v>
      </c>
      <c r="M318" s="7">
        <f t="shared" si="425"/>
        <v>482581.66</v>
      </c>
      <c r="N318" s="7">
        <f t="shared" si="425"/>
        <v>12636998.84</v>
      </c>
      <c r="O318" s="7">
        <f t="shared" si="425"/>
        <v>5371193.4500000002</v>
      </c>
      <c r="P318" s="7">
        <f t="shared" si="425"/>
        <v>85687.11</v>
      </c>
      <c r="Q318" s="7">
        <f t="shared" si="425"/>
        <v>9409437.8599999994</v>
      </c>
      <c r="R318" s="7">
        <f t="shared" si="425"/>
        <v>104826.22</v>
      </c>
      <c r="S318" s="7">
        <f t="shared" si="425"/>
        <v>1058699.57</v>
      </c>
      <c r="T318" s="7">
        <f t="shared" si="425"/>
        <v>7796.8</v>
      </c>
      <c r="U318" s="7">
        <f t="shared" si="425"/>
        <v>70030.66</v>
      </c>
      <c r="V318" s="7">
        <f t="shared" si="425"/>
        <v>86202.79</v>
      </c>
      <c r="W318" s="7">
        <f t="shared" si="425"/>
        <v>18403.849999999999</v>
      </c>
      <c r="X318" s="7">
        <f t="shared" si="425"/>
        <v>25569.200000000001</v>
      </c>
      <c r="Y318" s="7">
        <f t="shared" si="425"/>
        <v>137008.97</v>
      </c>
      <c r="Z318" s="7">
        <f t="shared" si="425"/>
        <v>62529.99</v>
      </c>
      <c r="AA318" s="7">
        <f t="shared" si="425"/>
        <v>6826844.5599999996</v>
      </c>
      <c r="AB318" s="7">
        <f t="shared" si="425"/>
        <v>12703217.529999999</v>
      </c>
      <c r="AC318" s="7">
        <f t="shared" si="425"/>
        <v>733088.39</v>
      </c>
      <c r="AD318" s="7">
        <f t="shared" si="425"/>
        <v>765338.98</v>
      </c>
      <c r="AE318" s="7">
        <f t="shared" si="425"/>
        <v>59370.2</v>
      </c>
      <c r="AF318" s="7">
        <f t="shared" si="425"/>
        <v>96620.85</v>
      </c>
      <c r="AG318" s="7">
        <f t="shared" si="425"/>
        <v>332294.17</v>
      </c>
      <c r="AH318" s="7">
        <f t="shared" si="425"/>
        <v>151292.04</v>
      </c>
      <c r="AI318" s="7">
        <f t="shared" si="425"/>
        <v>56051.74</v>
      </c>
      <c r="AJ318" s="7">
        <f t="shared" si="425"/>
        <v>139696.16</v>
      </c>
      <c r="AK318" s="7">
        <f t="shared" si="425"/>
        <v>50153.09</v>
      </c>
      <c r="AL318" s="7">
        <f t="shared" si="425"/>
        <v>136478.41</v>
      </c>
      <c r="AM318" s="7">
        <f t="shared" si="425"/>
        <v>108754.41</v>
      </c>
      <c r="AN318" s="7">
        <f t="shared" si="425"/>
        <v>518653.93</v>
      </c>
      <c r="AO318" s="7">
        <f t="shared" si="425"/>
        <v>1736922.12</v>
      </c>
      <c r="AP318" s="7">
        <f t="shared" si="425"/>
        <v>36419101.409999996</v>
      </c>
      <c r="AQ318" s="7">
        <f t="shared" si="425"/>
        <v>114154.15</v>
      </c>
      <c r="AR318" s="7">
        <f t="shared" si="425"/>
        <v>20329146.010000002</v>
      </c>
      <c r="AS318" s="7">
        <f t="shared" si="425"/>
        <v>3012130.71</v>
      </c>
      <c r="AT318" s="7">
        <f t="shared" si="425"/>
        <v>1100110.6200000001</v>
      </c>
      <c r="AU318" s="7">
        <f t="shared" si="425"/>
        <v>193574.48</v>
      </c>
      <c r="AV318" s="7">
        <f t="shared" si="425"/>
        <v>165380.70000000001</v>
      </c>
      <c r="AW318" s="7">
        <f t="shared" si="425"/>
        <v>112909.41</v>
      </c>
      <c r="AX318" s="7">
        <f t="shared" si="425"/>
        <v>81831.03</v>
      </c>
      <c r="AY318" s="7">
        <f t="shared" si="425"/>
        <v>133275.51</v>
      </c>
      <c r="AZ318" s="7">
        <f t="shared" si="425"/>
        <v>1536087.09</v>
      </c>
      <c r="BA318" s="7">
        <f t="shared" si="425"/>
        <v>2320786.4700000002</v>
      </c>
      <c r="BB318" s="7">
        <f t="shared" si="425"/>
        <v>492666.09</v>
      </c>
      <c r="BC318" s="7">
        <f t="shared" si="425"/>
        <v>8357424.1100000003</v>
      </c>
      <c r="BD318" s="7">
        <f t="shared" si="425"/>
        <v>1340447.97</v>
      </c>
      <c r="BE318" s="7">
        <f t="shared" si="425"/>
        <v>451730.17</v>
      </c>
      <c r="BF318" s="7">
        <f t="shared" si="425"/>
        <v>7293314.9400000004</v>
      </c>
      <c r="BG318" s="7">
        <f t="shared" si="425"/>
        <v>124916.55</v>
      </c>
      <c r="BH318" s="7">
        <f t="shared" si="425"/>
        <v>155876.62</v>
      </c>
      <c r="BI318" s="7">
        <f t="shared" si="425"/>
        <v>70285.149999999994</v>
      </c>
      <c r="BJ318" s="7">
        <f t="shared" si="425"/>
        <v>1823156.06</v>
      </c>
      <c r="BK318" s="7">
        <f t="shared" si="425"/>
        <v>3573443.67</v>
      </c>
      <c r="BL318" s="7">
        <f t="shared" si="425"/>
        <v>17265.79</v>
      </c>
      <c r="BM318" s="7">
        <f t="shared" si="425"/>
        <v>95252.46</v>
      </c>
      <c r="BN318" s="7">
        <f t="shared" si="425"/>
        <v>1135081.67</v>
      </c>
      <c r="BO318" s="7">
        <f t="shared" si="426"/>
        <v>373634.27</v>
      </c>
      <c r="BP318" s="7">
        <f t="shared" si="426"/>
        <v>231957.22</v>
      </c>
      <c r="BQ318" s="7">
        <f t="shared" si="426"/>
        <v>2156348.7599999998</v>
      </c>
      <c r="BR318" s="7">
        <f t="shared" si="426"/>
        <v>582213.41</v>
      </c>
      <c r="BS318" s="7">
        <f t="shared" si="426"/>
        <v>309913.81</v>
      </c>
      <c r="BT318" s="7">
        <f t="shared" si="426"/>
        <v>193844.18</v>
      </c>
      <c r="BU318" s="7">
        <f t="shared" si="426"/>
        <v>94930.54</v>
      </c>
      <c r="BV318" s="7">
        <f t="shared" si="426"/>
        <v>752815.7</v>
      </c>
      <c r="BW318" s="7">
        <f t="shared" si="426"/>
        <v>856290.13</v>
      </c>
      <c r="BX318" s="7">
        <f t="shared" si="426"/>
        <v>91405.49</v>
      </c>
      <c r="BY318" s="7">
        <f t="shared" si="426"/>
        <v>318902.01</v>
      </c>
      <c r="BZ318" s="7">
        <f t="shared" si="426"/>
        <v>88497.22</v>
      </c>
      <c r="CA318" s="7">
        <f t="shared" si="426"/>
        <v>358753.67</v>
      </c>
      <c r="CB318" s="7">
        <f t="shared" si="426"/>
        <v>24362000.199999999</v>
      </c>
      <c r="CC318" s="7">
        <f t="shared" si="426"/>
        <v>6523.44</v>
      </c>
      <c r="CD318" s="7">
        <f t="shared" si="426"/>
        <v>89625.5</v>
      </c>
      <c r="CE318" s="7">
        <f t="shared" si="426"/>
        <v>708960.3</v>
      </c>
      <c r="CF318" s="7">
        <f t="shared" si="426"/>
        <v>0</v>
      </c>
      <c r="CG318" s="7">
        <f t="shared" si="426"/>
        <v>60761.01</v>
      </c>
      <c r="CH318" s="7">
        <f t="shared" si="426"/>
        <v>30109.95</v>
      </c>
      <c r="CI318" s="7">
        <f t="shared" si="426"/>
        <v>251140.34</v>
      </c>
      <c r="CJ318" s="7">
        <f t="shared" si="426"/>
        <v>413656.77</v>
      </c>
      <c r="CK318" s="7">
        <f t="shared" si="426"/>
        <v>1699098.36</v>
      </c>
      <c r="CL318" s="7">
        <f t="shared" si="426"/>
        <v>220207.4</v>
      </c>
      <c r="CM318" s="7">
        <f t="shared" si="426"/>
        <v>186303</v>
      </c>
      <c r="CN318" s="7">
        <f t="shared" si="426"/>
        <v>8558859.9399999995</v>
      </c>
      <c r="CO318" s="7">
        <f t="shared" si="426"/>
        <v>5388104.3200000003</v>
      </c>
      <c r="CP318" s="7">
        <f t="shared" si="426"/>
        <v>748537.61</v>
      </c>
      <c r="CQ318" s="7">
        <f t="shared" si="426"/>
        <v>64588.03</v>
      </c>
      <c r="CR318" s="7">
        <f t="shared" si="426"/>
        <v>75865.52</v>
      </c>
      <c r="CS318" s="7">
        <f t="shared" si="426"/>
        <v>233975.56</v>
      </c>
      <c r="CT318" s="7">
        <f t="shared" si="426"/>
        <v>88616.37</v>
      </c>
      <c r="CU318" s="7">
        <f t="shared" si="426"/>
        <v>52286.5</v>
      </c>
      <c r="CV318" s="7">
        <f t="shared" si="426"/>
        <v>45111.41</v>
      </c>
      <c r="CW318" s="7">
        <f t="shared" si="426"/>
        <v>171301.41</v>
      </c>
      <c r="CX318" s="7">
        <f t="shared" si="426"/>
        <v>229723.19</v>
      </c>
      <c r="CY318" s="7">
        <f t="shared" si="426"/>
        <v>20357.29</v>
      </c>
      <c r="CZ318" s="7">
        <f t="shared" si="426"/>
        <v>593740.59</v>
      </c>
      <c r="DA318" s="7">
        <f t="shared" si="426"/>
        <v>156502.28</v>
      </c>
      <c r="DB318" s="7">
        <f t="shared" si="426"/>
        <v>120477.05</v>
      </c>
      <c r="DC318" s="7">
        <f t="shared" si="426"/>
        <v>152541.37</v>
      </c>
      <c r="DD318" s="7">
        <f t="shared" si="426"/>
        <v>79806.179999999993</v>
      </c>
      <c r="DE318" s="7">
        <f t="shared" si="426"/>
        <v>223666.64</v>
      </c>
      <c r="DF318" s="7">
        <f t="shared" si="426"/>
        <v>7700362.0300000003</v>
      </c>
      <c r="DG318" s="7">
        <f t="shared" si="426"/>
        <v>131015.43</v>
      </c>
      <c r="DH318" s="7">
        <f t="shared" si="426"/>
        <v>944994.79</v>
      </c>
      <c r="DI318" s="7">
        <f t="shared" si="426"/>
        <v>1275976.19</v>
      </c>
      <c r="DJ318" s="7">
        <f t="shared" si="426"/>
        <v>158596.21</v>
      </c>
      <c r="DK318" s="7">
        <f t="shared" si="426"/>
        <v>87605.49</v>
      </c>
      <c r="DL318" s="7">
        <f t="shared" si="426"/>
        <v>2625339.33</v>
      </c>
      <c r="DM318" s="7">
        <f t="shared" si="426"/>
        <v>79627.61</v>
      </c>
      <c r="DN318" s="7">
        <f t="shared" si="426"/>
        <v>599029.62</v>
      </c>
      <c r="DO318" s="7">
        <f t="shared" si="426"/>
        <v>765444.43</v>
      </c>
      <c r="DP318" s="7">
        <f t="shared" si="426"/>
        <v>60640.1</v>
      </c>
      <c r="DQ318" s="7">
        <f t="shared" si="426"/>
        <v>408933.93</v>
      </c>
      <c r="DR318" s="7">
        <f t="shared" si="426"/>
        <v>361120.57</v>
      </c>
      <c r="DS318" s="7">
        <f t="shared" si="426"/>
        <v>214726.39999999999</v>
      </c>
      <c r="DT318" s="7">
        <f t="shared" si="426"/>
        <v>55058.11</v>
      </c>
      <c r="DU318" s="7">
        <f t="shared" si="426"/>
        <v>124347.19</v>
      </c>
      <c r="DV318" s="7">
        <f t="shared" si="426"/>
        <v>49615.06</v>
      </c>
      <c r="DW318" s="7">
        <f t="shared" si="426"/>
        <v>111040.06</v>
      </c>
      <c r="DX318" s="7">
        <f t="shared" si="426"/>
        <v>134648.91</v>
      </c>
      <c r="DY318" s="7">
        <f t="shared" si="426"/>
        <v>239560.98</v>
      </c>
      <c r="DZ318" s="7">
        <f t="shared" si="426"/>
        <v>412967.03</v>
      </c>
      <c r="EA318" s="7">
        <f t="shared" si="427"/>
        <v>679726.33</v>
      </c>
      <c r="EB318" s="7">
        <f t="shared" si="427"/>
        <v>248733.05</v>
      </c>
      <c r="EC318" s="7">
        <f t="shared" si="427"/>
        <v>110128.77</v>
      </c>
      <c r="ED318" s="7">
        <f t="shared" si="427"/>
        <v>691194.7</v>
      </c>
      <c r="EE318" s="7">
        <f t="shared" si="427"/>
        <v>65386.43</v>
      </c>
      <c r="EF318" s="7">
        <f t="shared" si="427"/>
        <v>326679.2</v>
      </c>
      <c r="EG318" s="7">
        <f t="shared" si="427"/>
        <v>107300.48</v>
      </c>
      <c r="EH318" s="7">
        <f t="shared" si="427"/>
        <v>51089.69</v>
      </c>
      <c r="EI318" s="7">
        <f t="shared" si="427"/>
        <v>3110099.38</v>
      </c>
      <c r="EJ318" s="7">
        <f t="shared" si="427"/>
        <v>2226590.86</v>
      </c>
      <c r="EK318" s="7">
        <f t="shared" si="427"/>
        <v>129585.27</v>
      </c>
      <c r="EL318" s="7">
        <f t="shared" si="427"/>
        <v>73576.070000000007</v>
      </c>
      <c r="EM318" s="7">
        <f t="shared" si="427"/>
        <v>279061.11</v>
      </c>
      <c r="EN318" s="7">
        <f t="shared" si="427"/>
        <v>268552.46000000002</v>
      </c>
      <c r="EO318" s="7">
        <f t="shared" si="427"/>
        <v>112545.45</v>
      </c>
      <c r="EP318" s="7">
        <f t="shared" si="427"/>
        <v>210359.41</v>
      </c>
      <c r="EQ318" s="7">
        <f t="shared" si="427"/>
        <v>916333.94</v>
      </c>
      <c r="ER318" s="7">
        <f t="shared" si="427"/>
        <v>204633.9</v>
      </c>
      <c r="ES318" s="7">
        <f t="shared" si="427"/>
        <v>118618.34</v>
      </c>
      <c r="ET318" s="7">
        <f t="shared" si="427"/>
        <v>126251.14</v>
      </c>
      <c r="EU318" s="7">
        <f t="shared" si="427"/>
        <v>171621.17</v>
      </c>
      <c r="EV318" s="7">
        <f t="shared" si="427"/>
        <v>73633.789999999994</v>
      </c>
      <c r="EW318" s="7">
        <f t="shared" si="427"/>
        <v>310410.44</v>
      </c>
      <c r="EX318" s="7">
        <f t="shared" si="427"/>
        <v>20466.98</v>
      </c>
      <c r="EY318" s="7">
        <f t="shared" si="427"/>
        <v>106067.07</v>
      </c>
      <c r="EZ318" s="7">
        <f t="shared" si="427"/>
        <v>86954.8</v>
      </c>
      <c r="FA318" s="7">
        <f t="shared" si="427"/>
        <v>1701019.37</v>
      </c>
      <c r="FB318" s="7">
        <f t="shared" si="427"/>
        <v>375179.95</v>
      </c>
      <c r="FC318" s="7">
        <f t="shared" si="427"/>
        <v>873424.45</v>
      </c>
      <c r="FD318" s="7">
        <f t="shared" si="427"/>
        <v>157050.48000000001</v>
      </c>
      <c r="FE318" s="7">
        <f t="shared" si="427"/>
        <v>67031.44</v>
      </c>
      <c r="FF318" s="7">
        <f t="shared" si="427"/>
        <v>71709.539999999994</v>
      </c>
      <c r="FG318" s="7">
        <f t="shared" si="427"/>
        <v>84557.4</v>
      </c>
      <c r="FH318" s="7">
        <f t="shared" si="427"/>
        <v>110593.39</v>
      </c>
      <c r="FI318" s="7">
        <f t="shared" si="427"/>
        <v>692424.05</v>
      </c>
      <c r="FJ318" s="7">
        <f t="shared" si="427"/>
        <v>944064.34</v>
      </c>
      <c r="FK318" s="7">
        <f t="shared" si="427"/>
        <v>900159.72</v>
      </c>
      <c r="FL318" s="7">
        <f t="shared" si="427"/>
        <v>2192499.67</v>
      </c>
      <c r="FM318" s="7">
        <f t="shared" si="427"/>
        <v>901144.54</v>
      </c>
      <c r="FN318" s="7">
        <f t="shared" si="427"/>
        <v>3229587.13</v>
      </c>
      <c r="FO318" s="7">
        <f t="shared" si="427"/>
        <v>804160.28</v>
      </c>
      <c r="FP318" s="7">
        <f t="shared" si="427"/>
        <v>700658.33</v>
      </c>
      <c r="FQ318" s="7">
        <f t="shared" si="427"/>
        <v>404419.34</v>
      </c>
      <c r="FR318" s="7">
        <f t="shared" si="427"/>
        <v>271258.68</v>
      </c>
      <c r="FS318" s="7">
        <f t="shared" si="427"/>
        <v>94816.960000000006</v>
      </c>
      <c r="FT318" s="7">
        <f t="shared" si="427"/>
        <v>93903.08</v>
      </c>
      <c r="FU318" s="7">
        <f t="shared" si="427"/>
        <v>329989.55</v>
      </c>
      <c r="FV318" s="7">
        <f t="shared" si="427"/>
        <v>205512.47</v>
      </c>
      <c r="FW318" s="7">
        <f t="shared" si="427"/>
        <v>48224.19</v>
      </c>
      <c r="FX318" s="7">
        <f t="shared" si="427"/>
        <v>37973.199999999997</v>
      </c>
      <c r="FY318" s="7">
        <f t="shared" si="427"/>
        <v>0</v>
      </c>
      <c r="FZ318" s="7">
        <f>SUM(C318:FY318)</f>
        <v>261095975.65000004</v>
      </c>
      <c r="GB318" s="7"/>
      <c r="GC318" s="7"/>
      <c r="GD318" s="7"/>
      <c r="GE318" s="15"/>
      <c r="GF318" s="15"/>
      <c r="GG318" s="15"/>
      <c r="GH318" s="7"/>
      <c r="GI318" s="7"/>
      <c r="GJ318" s="7"/>
      <c r="GK318" s="7"/>
      <c r="GL318" s="7"/>
      <c r="GM318" s="7"/>
    </row>
    <row r="319" spans="1:195" x14ac:dyDescent="0.35">
      <c r="A319" s="6" t="s">
        <v>903</v>
      </c>
      <c r="B319" s="7" t="s">
        <v>904</v>
      </c>
      <c r="C319" s="7">
        <f t="shared" ref="C319:BN319" si="428">C305+C314</f>
        <v>42239709.302999996</v>
      </c>
      <c r="D319" s="7">
        <f t="shared" si="428"/>
        <v>269877111.14800006</v>
      </c>
      <c r="E319" s="7">
        <f t="shared" si="428"/>
        <v>27088287.437000006</v>
      </c>
      <c r="F319" s="7">
        <f t="shared" si="428"/>
        <v>158875213.56199998</v>
      </c>
      <c r="G319" s="7">
        <f t="shared" si="428"/>
        <v>7877084.8017200027</v>
      </c>
      <c r="H319" s="7">
        <f t="shared" si="428"/>
        <v>9483380.1550000012</v>
      </c>
      <c r="I319" s="7">
        <f t="shared" si="428"/>
        <v>57960679.875</v>
      </c>
      <c r="J319" s="7">
        <f t="shared" si="428"/>
        <v>19375336.454999998</v>
      </c>
      <c r="K319" s="7">
        <f t="shared" si="428"/>
        <v>2764504.324</v>
      </c>
      <c r="L319" s="7">
        <f t="shared" si="428"/>
        <v>2984171.1189100016</v>
      </c>
      <c r="M319" s="7">
        <f t="shared" si="428"/>
        <v>4542696.9094659993</v>
      </c>
      <c r="N319" s="7">
        <f t="shared" si="428"/>
        <v>403625726.14389998</v>
      </c>
      <c r="O319" s="7">
        <f t="shared" si="428"/>
        <v>71886890.566</v>
      </c>
      <c r="P319" s="7">
        <f t="shared" si="428"/>
        <v>3604043.9320000005</v>
      </c>
      <c r="Q319" s="7">
        <f t="shared" si="428"/>
        <v>297425540.90999997</v>
      </c>
      <c r="R319" s="7">
        <f t="shared" si="428"/>
        <v>68836155.361000001</v>
      </c>
      <c r="S319" s="7">
        <f t="shared" si="428"/>
        <v>16069811.99932</v>
      </c>
      <c r="T319" s="7">
        <f t="shared" si="428"/>
        <v>2529674.1604709998</v>
      </c>
      <c r="U319" s="7">
        <f t="shared" si="428"/>
        <v>619882.30675899982</v>
      </c>
      <c r="V319" s="7">
        <f t="shared" si="428"/>
        <v>3227199.2229999998</v>
      </c>
      <c r="W319" s="7">
        <f t="shared" si="428"/>
        <v>2490035.8539999998</v>
      </c>
      <c r="X319" s="7">
        <f t="shared" si="428"/>
        <v>933875.40541200002</v>
      </c>
      <c r="Y319" s="7">
        <f t="shared" si="428"/>
        <v>9117880.7988600004</v>
      </c>
      <c r="Z319" s="7">
        <f t="shared" si="428"/>
        <v>3108100.9575499999</v>
      </c>
      <c r="AA319" s="7">
        <f t="shared" si="428"/>
        <v>193853738.50400001</v>
      </c>
      <c r="AB319" s="7">
        <f t="shared" si="428"/>
        <v>36422300.14200002</v>
      </c>
      <c r="AC319" s="7">
        <f t="shared" si="428"/>
        <v>2129548.2914400003</v>
      </c>
      <c r="AD319" s="7">
        <f t="shared" si="428"/>
        <v>4943218.7337609986</v>
      </c>
      <c r="AE319" s="7">
        <f t="shared" si="428"/>
        <v>1551243.9972580003</v>
      </c>
      <c r="AF319" s="7">
        <f t="shared" si="428"/>
        <v>2293420.5534219998</v>
      </c>
      <c r="AG319" s="7">
        <f t="shared" si="428"/>
        <v>7531340.2489000009</v>
      </c>
      <c r="AH319" s="7">
        <f t="shared" si="428"/>
        <v>10534779.01842</v>
      </c>
      <c r="AI319" s="7">
        <f t="shared" si="428"/>
        <v>4855738.5999999996</v>
      </c>
      <c r="AJ319" s="7">
        <f t="shared" si="428"/>
        <v>2645688.0812879996</v>
      </c>
      <c r="AK319" s="7">
        <f t="shared" si="428"/>
        <v>2044095.6965600001</v>
      </c>
      <c r="AL319" s="7">
        <f t="shared" si="428"/>
        <v>1977691.0540000002</v>
      </c>
      <c r="AM319" s="7">
        <f t="shared" si="428"/>
        <v>3949847.2766919993</v>
      </c>
      <c r="AN319" s="7">
        <f t="shared" si="428"/>
        <v>14717.48631000024</v>
      </c>
      <c r="AO319" s="7">
        <f t="shared" si="428"/>
        <v>35131429.736160003</v>
      </c>
      <c r="AP319" s="7">
        <f t="shared" si="428"/>
        <v>280241523.50100005</v>
      </c>
      <c r="AQ319" s="7">
        <f t="shared" si="428"/>
        <v>2426534.9012850006</v>
      </c>
      <c r="AR319" s="7">
        <f t="shared" si="428"/>
        <v>358862966.24859995</v>
      </c>
      <c r="AS319" s="7">
        <f t="shared" si="428"/>
        <v>16094795.361860009</v>
      </c>
      <c r="AT319" s="7">
        <f t="shared" si="428"/>
        <v>14803455.510000002</v>
      </c>
      <c r="AU319" s="7">
        <f t="shared" si="428"/>
        <v>2674003.7073080004</v>
      </c>
      <c r="AV319" s="7">
        <f t="shared" si="428"/>
        <v>3657272.159</v>
      </c>
      <c r="AW319" s="7">
        <f t="shared" si="428"/>
        <v>3325755.6820399999</v>
      </c>
      <c r="AX319" s="7">
        <f t="shared" si="428"/>
        <v>1133472.26406</v>
      </c>
      <c r="AY319" s="7">
        <f t="shared" si="428"/>
        <v>4212300.0500000007</v>
      </c>
      <c r="AZ319" s="7">
        <f t="shared" si="428"/>
        <v>123448918.0376</v>
      </c>
      <c r="BA319" s="7">
        <f t="shared" si="428"/>
        <v>74070536.61469999</v>
      </c>
      <c r="BB319" s="7">
        <f t="shared" si="428"/>
        <v>75997880.965440005</v>
      </c>
      <c r="BC319" s="7">
        <f t="shared" si="428"/>
        <v>152602645.20129997</v>
      </c>
      <c r="BD319" s="7">
        <f t="shared" si="428"/>
        <v>23108653.770000003</v>
      </c>
      <c r="BE319" s="7">
        <f t="shared" si="428"/>
        <v>8843819.3158400003</v>
      </c>
      <c r="BF319" s="7">
        <f t="shared" si="428"/>
        <v>192688318.13999999</v>
      </c>
      <c r="BG319" s="7">
        <f t="shared" si="428"/>
        <v>9678290.0899999999</v>
      </c>
      <c r="BH319" s="7">
        <f t="shared" si="428"/>
        <v>5516696.7111</v>
      </c>
      <c r="BI319" s="7">
        <f t="shared" si="428"/>
        <v>3822243.4484899999</v>
      </c>
      <c r="BJ319" s="7">
        <f t="shared" si="428"/>
        <v>40740114.230000004</v>
      </c>
      <c r="BK319" s="7">
        <f t="shared" si="428"/>
        <v>309164564.59999996</v>
      </c>
      <c r="BL319" s="7">
        <f t="shared" si="428"/>
        <v>1937878.3720000002</v>
      </c>
      <c r="BM319" s="7">
        <f t="shared" si="428"/>
        <v>4237774.7291740002</v>
      </c>
      <c r="BN319" s="7">
        <f t="shared" si="428"/>
        <v>25034813.144000001</v>
      </c>
      <c r="BO319" s="7">
        <f t="shared" ref="BO319:DZ319" si="429">BO305+BO314</f>
        <v>10266218.974429</v>
      </c>
      <c r="BP319" s="7">
        <f t="shared" si="429"/>
        <v>731372.37276199949</v>
      </c>
      <c r="BQ319" s="7">
        <f t="shared" si="429"/>
        <v>18227425.368819997</v>
      </c>
      <c r="BR319" s="7">
        <f t="shared" si="429"/>
        <v>41694766.415000007</v>
      </c>
      <c r="BS319" s="7">
        <f t="shared" si="429"/>
        <v>10925508.206899999</v>
      </c>
      <c r="BT319" s="7">
        <f t="shared" si="429"/>
        <v>2449434.7890299996</v>
      </c>
      <c r="BU319" s="7">
        <f t="shared" si="429"/>
        <v>3533908.3788499995</v>
      </c>
      <c r="BV319" s="7">
        <f t="shared" si="429"/>
        <v>135.31547000003047</v>
      </c>
      <c r="BW319" s="7">
        <f t="shared" si="429"/>
        <v>5453326.351544003</v>
      </c>
      <c r="BX319" s="7">
        <f t="shared" si="429"/>
        <v>621424.49428999983</v>
      </c>
      <c r="BY319" s="7">
        <f t="shared" si="429"/>
        <v>2652516.9589999998</v>
      </c>
      <c r="BZ319" s="7">
        <f t="shared" si="429"/>
        <v>2851330.9509999999</v>
      </c>
      <c r="CA319" s="7">
        <f t="shared" si="429"/>
        <v>471289.86095300032</v>
      </c>
      <c r="CB319" s="7">
        <f t="shared" si="429"/>
        <v>422928185.64920002</v>
      </c>
      <c r="CC319" s="7">
        <f t="shared" si="429"/>
        <v>3016585.953216</v>
      </c>
      <c r="CD319" s="7">
        <f t="shared" si="429"/>
        <v>2251384.71184</v>
      </c>
      <c r="CE319" s="7">
        <f t="shared" si="429"/>
        <v>1230407.6040000001</v>
      </c>
      <c r="CF319" s="7">
        <f t="shared" si="429"/>
        <v>1673029.3706299998</v>
      </c>
      <c r="CG319" s="7">
        <f t="shared" si="429"/>
        <v>2801987.7690000003</v>
      </c>
      <c r="CH319" s="7">
        <f t="shared" si="429"/>
        <v>1732350.5346199998</v>
      </c>
      <c r="CI319" s="7">
        <f t="shared" si="429"/>
        <v>5085538.4730000002</v>
      </c>
      <c r="CJ319" s="7">
        <f t="shared" si="429"/>
        <v>514550.5737400013</v>
      </c>
      <c r="CK319" s="7">
        <f t="shared" si="429"/>
        <v>31106998.827860005</v>
      </c>
      <c r="CL319" s="7">
        <f t="shared" si="429"/>
        <v>12007051.9385</v>
      </c>
      <c r="CM319" s="7">
        <f t="shared" si="429"/>
        <v>7190649.5666400008</v>
      </c>
      <c r="CN319" s="7">
        <f t="shared" si="429"/>
        <v>173998437.68799996</v>
      </c>
      <c r="CO319" s="7">
        <f t="shared" si="429"/>
        <v>67938609.705639988</v>
      </c>
      <c r="CP319" s="7">
        <f t="shared" si="429"/>
        <v>195.6858990000328</v>
      </c>
      <c r="CQ319" s="7">
        <f t="shared" si="429"/>
        <v>7591477.9533780003</v>
      </c>
      <c r="CR319" s="7">
        <f t="shared" si="429"/>
        <v>3394444.32504</v>
      </c>
      <c r="CS319" s="7">
        <f t="shared" si="429"/>
        <v>2852106.0011119996</v>
      </c>
      <c r="CT319" s="7">
        <f t="shared" si="429"/>
        <v>1848822.7540000002</v>
      </c>
      <c r="CU319" s="7">
        <f t="shared" si="429"/>
        <v>4625881.5363999996</v>
      </c>
      <c r="CV319" s="7">
        <f t="shared" si="429"/>
        <v>693062.92489999998</v>
      </c>
      <c r="CW319" s="7">
        <f t="shared" si="429"/>
        <v>2421557.2767770002</v>
      </c>
      <c r="CX319" s="7">
        <f t="shared" si="429"/>
        <v>3651338.014496</v>
      </c>
      <c r="CY319" s="7">
        <f t="shared" si="429"/>
        <v>1033597.5449999999</v>
      </c>
      <c r="CZ319" s="7">
        <f t="shared" si="429"/>
        <v>13855212.023999998</v>
      </c>
      <c r="DA319" s="7">
        <f t="shared" si="429"/>
        <v>2178081.5150000001</v>
      </c>
      <c r="DB319" s="7">
        <f t="shared" si="429"/>
        <v>3467108.5689999997</v>
      </c>
      <c r="DC319" s="7">
        <f t="shared" si="429"/>
        <v>2124889.1002179999</v>
      </c>
      <c r="DD319" s="7">
        <f t="shared" si="429"/>
        <v>2393592.7131999996</v>
      </c>
      <c r="DE319" s="7">
        <f t="shared" si="429"/>
        <v>2286074.9924499993</v>
      </c>
      <c r="DF319" s="7">
        <f t="shared" si="429"/>
        <v>137731646.69280002</v>
      </c>
      <c r="DG319" s="7">
        <f t="shared" si="429"/>
        <v>691097.99580299971</v>
      </c>
      <c r="DH319" s="7">
        <f t="shared" si="429"/>
        <v>9860340.3179480024</v>
      </c>
      <c r="DI319" s="7">
        <f t="shared" si="429"/>
        <v>13099283.7535</v>
      </c>
      <c r="DJ319" s="7">
        <f t="shared" si="429"/>
        <v>6325294.8161899997</v>
      </c>
      <c r="DK319" s="7">
        <f t="shared" si="429"/>
        <v>4985401.4605199993</v>
      </c>
      <c r="DL319" s="7">
        <f t="shared" si="429"/>
        <v>41199926.148834005</v>
      </c>
      <c r="DM319" s="7">
        <f t="shared" si="429"/>
        <v>3600203.7911990001</v>
      </c>
      <c r="DN319" s="7">
        <f t="shared" si="429"/>
        <v>8011777.3140000002</v>
      </c>
      <c r="DO319" s="7">
        <f t="shared" si="429"/>
        <v>26653047.740000002</v>
      </c>
      <c r="DP319" s="7">
        <f t="shared" si="429"/>
        <v>2834613.4</v>
      </c>
      <c r="DQ319" s="7">
        <f t="shared" si="429"/>
        <v>200.93543999985559</v>
      </c>
      <c r="DR319" s="7">
        <f t="shared" si="429"/>
        <v>13419214.416000001</v>
      </c>
      <c r="DS319" s="7">
        <f t="shared" si="429"/>
        <v>7079484.8999999994</v>
      </c>
      <c r="DT319" s="7">
        <f t="shared" si="429"/>
        <v>3279093.8358740001</v>
      </c>
      <c r="DU319" s="7">
        <f t="shared" si="429"/>
        <v>4320351.41</v>
      </c>
      <c r="DV319" s="7">
        <f t="shared" si="429"/>
        <v>3475214.3119999999</v>
      </c>
      <c r="DW319" s="7">
        <f t="shared" si="429"/>
        <v>4085484.6124249999</v>
      </c>
      <c r="DX319" s="7">
        <f t="shared" si="429"/>
        <v>1240612.1784000003</v>
      </c>
      <c r="DY319" s="7">
        <f t="shared" si="429"/>
        <v>1478968.4930399992</v>
      </c>
      <c r="DZ319" s="7">
        <f t="shared" si="429"/>
        <v>3328082.8707940001</v>
      </c>
      <c r="EA319" s="7">
        <f t="shared" ref="EA319:FX319" si="430">EA305+EA314</f>
        <v>1.1641532182693481E-10</v>
      </c>
      <c r="EB319" s="7">
        <f t="shared" si="430"/>
        <v>4714084.95</v>
      </c>
      <c r="EC319" s="7">
        <f t="shared" si="430"/>
        <v>3276374.2689999999</v>
      </c>
      <c r="ED319" s="7">
        <f t="shared" si="430"/>
        <v>0</v>
      </c>
      <c r="EE319" s="7">
        <f t="shared" si="430"/>
        <v>3089449.4509999999</v>
      </c>
      <c r="EF319" s="7">
        <f t="shared" si="430"/>
        <v>13811502.47229</v>
      </c>
      <c r="EG319" s="7">
        <f t="shared" si="430"/>
        <v>3186643.7429999998</v>
      </c>
      <c r="EH319" s="7">
        <f t="shared" si="430"/>
        <v>3604139.0449999999</v>
      </c>
      <c r="EI319" s="7">
        <f t="shared" si="430"/>
        <v>125742500.76700002</v>
      </c>
      <c r="EJ319" s="7">
        <f t="shared" si="430"/>
        <v>80243687.320999995</v>
      </c>
      <c r="EK319" s="7">
        <f t="shared" si="430"/>
        <v>5125657.5333200004</v>
      </c>
      <c r="EL319" s="7">
        <f t="shared" si="430"/>
        <v>4039526.43952</v>
      </c>
      <c r="EM319" s="7">
        <f t="shared" si="430"/>
        <v>2707163.3838200006</v>
      </c>
      <c r="EN319" s="7">
        <f t="shared" si="430"/>
        <v>9581891.9999999981</v>
      </c>
      <c r="EO319" s="7">
        <f t="shared" si="430"/>
        <v>3417176.335</v>
      </c>
      <c r="EP319" s="7">
        <f t="shared" si="430"/>
        <v>2107085.2627599994</v>
      </c>
      <c r="EQ319" s="7">
        <f t="shared" si="430"/>
        <v>17372076.765229996</v>
      </c>
      <c r="ER319" s="7">
        <f t="shared" si="430"/>
        <v>1903325.7503500003</v>
      </c>
      <c r="ES319" s="7">
        <f t="shared" si="430"/>
        <v>2297405.4509999999</v>
      </c>
      <c r="ET319" s="7">
        <f t="shared" si="430"/>
        <v>2896562.9349999996</v>
      </c>
      <c r="EU319" s="7">
        <f t="shared" si="430"/>
        <v>6477014.4499999993</v>
      </c>
      <c r="EV319" s="7">
        <f t="shared" si="430"/>
        <v>723811.0586600001</v>
      </c>
      <c r="EW319" s="7">
        <f t="shared" si="430"/>
        <v>4053713.4331340003</v>
      </c>
      <c r="EX319" s="7">
        <f t="shared" si="430"/>
        <v>3211812.5961099998</v>
      </c>
      <c r="EY319" s="7">
        <f t="shared" si="430"/>
        <v>6651067.2089999989</v>
      </c>
      <c r="EZ319" s="7">
        <f t="shared" si="430"/>
        <v>1908857.700342</v>
      </c>
      <c r="FA319" s="7">
        <f t="shared" si="430"/>
        <v>3681672.4219820024</v>
      </c>
      <c r="FB319" s="7">
        <f t="shared" si="430"/>
        <v>153294.30599999911</v>
      </c>
      <c r="FC319" s="7">
        <f t="shared" si="430"/>
        <v>9212728.2901500016</v>
      </c>
      <c r="FD319" s="7">
        <f t="shared" si="430"/>
        <v>4000389.3000000003</v>
      </c>
      <c r="FE319" s="7">
        <f t="shared" si="430"/>
        <v>1382782.895976</v>
      </c>
      <c r="FF319" s="7">
        <f t="shared" si="430"/>
        <v>2981168.4809999997</v>
      </c>
      <c r="FG319" s="7">
        <f t="shared" si="430"/>
        <v>1864136.9020000002</v>
      </c>
      <c r="FH319" s="7">
        <f t="shared" si="430"/>
        <v>680489.56806799991</v>
      </c>
      <c r="FI319" s="7">
        <f t="shared" si="430"/>
        <v>5575426.4327579988</v>
      </c>
      <c r="FJ319" s="7">
        <f t="shared" si="430"/>
        <v>2795298.9458400011</v>
      </c>
      <c r="FK319" s="7">
        <f t="shared" si="430"/>
        <v>4450026.1350499978</v>
      </c>
      <c r="FL319" s="7">
        <f t="shared" si="430"/>
        <v>36926202.471999995</v>
      </c>
      <c r="FM319" s="7">
        <f t="shared" si="430"/>
        <v>14861078.390420005</v>
      </c>
      <c r="FN319" s="7">
        <f t="shared" si="430"/>
        <v>186117967.44</v>
      </c>
      <c r="FO319" s="7">
        <f t="shared" si="430"/>
        <v>503.04293999937363</v>
      </c>
      <c r="FP319" s="7">
        <f t="shared" si="430"/>
        <v>11561403.648854999</v>
      </c>
      <c r="FQ319" s="7">
        <f t="shared" si="430"/>
        <v>0</v>
      </c>
      <c r="FR319" s="7">
        <f t="shared" si="430"/>
        <v>1.7462298274040222E-10</v>
      </c>
      <c r="FS319" s="7">
        <f t="shared" si="430"/>
        <v>611746.14964000043</v>
      </c>
      <c r="FT319" s="7">
        <f t="shared" si="430"/>
        <v>7.2759576141834259E-11</v>
      </c>
      <c r="FU319" s="7">
        <f t="shared" si="430"/>
        <v>6765864.1395000005</v>
      </c>
      <c r="FV319" s="7">
        <f t="shared" si="430"/>
        <v>6297496.630880001</v>
      </c>
      <c r="FW319" s="7">
        <f t="shared" si="430"/>
        <v>2794625.3751019998</v>
      </c>
      <c r="FX319" s="7">
        <f t="shared" si="430"/>
        <v>1283566.2292500001</v>
      </c>
      <c r="FY319" s="7">
        <f>FY305-FY314</f>
        <v>233429541.99239999</v>
      </c>
      <c r="FZ319" s="7">
        <f>SUM(C319:FY319)</f>
        <v>5568788167.5232925</v>
      </c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35">
      <c r="A320" s="7"/>
      <c r="B320" s="7" t="s">
        <v>905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35">
      <c r="A321" s="7"/>
      <c r="B321" s="7" t="s">
        <v>906</v>
      </c>
      <c r="C321" s="7">
        <f t="shared" ref="C321:BN321" si="431">-C306</f>
        <v>0</v>
      </c>
      <c r="D321" s="7">
        <f t="shared" si="431"/>
        <v>0</v>
      </c>
      <c r="E321" s="7">
        <f t="shared" si="431"/>
        <v>0</v>
      </c>
      <c r="F321" s="7">
        <f t="shared" si="431"/>
        <v>0</v>
      </c>
      <c r="G321" s="7">
        <f t="shared" si="431"/>
        <v>0</v>
      </c>
      <c r="H321" s="7">
        <f t="shared" si="431"/>
        <v>0</v>
      </c>
      <c r="I321" s="7">
        <f t="shared" si="431"/>
        <v>0</v>
      </c>
      <c r="J321" s="7">
        <f t="shared" si="431"/>
        <v>0</v>
      </c>
      <c r="K321" s="7">
        <f t="shared" si="431"/>
        <v>0</v>
      </c>
      <c r="L321" s="7">
        <f t="shared" si="431"/>
        <v>0</v>
      </c>
      <c r="M321" s="7">
        <f t="shared" si="431"/>
        <v>0</v>
      </c>
      <c r="N321" s="7">
        <f t="shared" si="431"/>
        <v>0</v>
      </c>
      <c r="O321" s="7">
        <f t="shared" si="431"/>
        <v>0</v>
      </c>
      <c r="P321" s="7">
        <f t="shared" si="431"/>
        <v>0</v>
      </c>
      <c r="Q321" s="7">
        <f t="shared" si="431"/>
        <v>0</v>
      </c>
      <c r="R321" s="7">
        <f t="shared" si="431"/>
        <v>0</v>
      </c>
      <c r="S321" s="7">
        <f t="shared" si="431"/>
        <v>0</v>
      </c>
      <c r="T321" s="7">
        <f t="shared" si="431"/>
        <v>0</v>
      </c>
      <c r="U321" s="7">
        <f t="shared" si="431"/>
        <v>0</v>
      </c>
      <c r="V321" s="7">
        <f t="shared" si="431"/>
        <v>0</v>
      </c>
      <c r="W321" s="7">
        <f t="shared" si="431"/>
        <v>0</v>
      </c>
      <c r="X321" s="7">
        <f t="shared" si="431"/>
        <v>0</v>
      </c>
      <c r="Y321" s="7">
        <f t="shared" si="431"/>
        <v>0</v>
      </c>
      <c r="Z321" s="7">
        <f t="shared" si="431"/>
        <v>0</v>
      </c>
      <c r="AA321" s="7">
        <f t="shared" si="431"/>
        <v>0</v>
      </c>
      <c r="AB321" s="7">
        <f t="shared" si="431"/>
        <v>0</v>
      </c>
      <c r="AC321" s="7">
        <f t="shared" si="431"/>
        <v>0</v>
      </c>
      <c r="AD321" s="7">
        <f t="shared" si="431"/>
        <v>0</v>
      </c>
      <c r="AE321" s="7">
        <f t="shared" si="431"/>
        <v>0</v>
      </c>
      <c r="AF321" s="7">
        <f t="shared" si="431"/>
        <v>0</v>
      </c>
      <c r="AG321" s="7">
        <f t="shared" si="431"/>
        <v>0</v>
      </c>
      <c r="AH321" s="7">
        <f t="shared" si="431"/>
        <v>0</v>
      </c>
      <c r="AI321" s="7">
        <f t="shared" si="431"/>
        <v>0</v>
      </c>
      <c r="AJ321" s="7">
        <f t="shared" si="431"/>
        <v>0</v>
      </c>
      <c r="AK321" s="7">
        <f t="shared" si="431"/>
        <v>0</v>
      </c>
      <c r="AL321" s="7">
        <f t="shared" si="431"/>
        <v>0</v>
      </c>
      <c r="AM321" s="7">
        <f t="shared" si="431"/>
        <v>0</v>
      </c>
      <c r="AN321" s="7">
        <f t="shared" si="431"/>
        <v>0</v>
      </c>
      <c r="AO321" s="7">
        <f t="shared" si="431"/>
        <v>0</v>
      </c>
      <c r="AP321" s="7">
        <f t="shared" si="431"/>
        <v>0</v>
      </c>
      <c r="AQ321" s="7">
        <f t="shared" si="431"/>
        <v>0</v>
      </c>
      <c r="AR321" s="7">
        <f t="shared" si="431"/>
        <v>0</v>
      </c>
      <c r="AS321" s="7">
        <f t="shared" si="431"/>
        <v>0</v>
      </c>
      <c r="AT321" s="7">
        <f t="shared" si="431"/>
        <v>0</v>
      </c>
      <c r="AU321" s="7">
        <f t="shared" si="431"/>
        <v>0</v>
      </c>
      <c r="AV321" s="7">
        <f t="shared" si="431"/>
        <v>0</v>
      </c>
      <c r="AW321" s="7">
        <f t="shared" si="431"/>
        <v>0</v>
      </c>
      <c r="AX321" s="7">
        <f t="shared" si="431"/>
        <v>0</v>
      </c>
      <c r="AY321" s="7">
        <f t="shared" si="431"/>
        <v>0</v>
      </c>
      <c r="AZ321" s="7">
        <f t="shared" si="431"/>
        <v>0</v>
      </c>
      <c r="BA321" s="7">
        <f t="shared" si="431"/>
        <v>0</v>
      </c>
      <c r="BB321" s="7">
        <f t="shared" si="431"/>
        <v>0</v>
      </c>
      <c r="BC321" s="7">
        <f t="shared" si="431"/>
        <v>0</v>
      </c>
      <c r="BD321" s="7">
        <f t="shared" si="431"/>
        <v>0</v>
      </c>
      <c r="BE321" s="7">
        <f t="shared" si="431"/>
        <v>0</v>
      </c>
      <c r="BF321" s="7">
        <f t="shared" si="431"/>
        <v>0</v>
      </c>
      <c r="BG321" s="7">
        <f t="shared" si="431"/>
        <v>0</v>
      </c>
      <c r="BH321" s="7">
        <f t="shared" si="431"/>
        <v>0</v>
      </c>
      <c r="BI321" s="7">
        <f t="shared" si="431"/>
        <v>0</v>
      </c>
      <c r="BJ321" s="7">
        <f t="shared" si="431"/>
        <v>0</v>
      </c>
      <c r="BK321" s="7">
        <f t="shared" si="431"/>
        <v>0</v>
      </c>
      <c r="BL321" s="7">
        <f t="shared" si="431"/>
        <v>0</v>
      </c>
      <c r="BM321" s="7">
        <f t="shared" si="431"/>
        <v>0</v>
      </c>
      <c r="BN321" s="7">
        <f t="shared" si="431"/>
        <v>0</v>
      </c>
      <c r="BO321" s="7">
        <f t="shared" ref="BO321:DZ321" si="432">-BO306</f>
        <v>0</v>
      </c>
      <c r="BP321" s="7">
        <f t="shared" si="432"/>
        <v>0</v>
      </c>
      <c r="BQ321" s="7">
        <f t="shared" si="432"/>
        <v>0</v>
      </c>
      <c r="BR321" s="7">
        <f t="shared" si="432"/>
        <v>0</v>
      </c>
      <c r="BS321" s="7">
        <f t="shared" si="432"/>
        <v>0</v>
      </c>
      <c r="BT321" s="7">
        <f t="shared" si="432"/>
        <v>0</v>
      </c>
      <c r="BU321" s="7">
        <f t="shared" si="432"/>
        <v>0</v>
      </c>
      <c r="BV321" s="7">
        <f t="shared" si="432"/>
        <v>0</v>
      </c>
      <c r="BW321" s="7">
        <f t="shared" si="432"/>
        <v>0</v>
      </c>
      <c r="BX321" s="7">
        <f t="shared" si="432"/>
        <v>0</v>
      </c>
      <c r="BY321" s="7">
        <f t="shared" si="432"/>
        <v>0</v>
      </c>
      <c r="BZ321" s="7">
        <f t="shared" si="432"/>
        <v>0</v>
      </c>
      <c r="CA321" s="7">
        <f t="shared" si="432"/>
        <v>0</v>
      </c>
      <c r="CB321" s="7">
        <f t="shared" si="432"/>
        <v>0</v>
      </c>
      <c r="CC321" s="7">
        <f t="shared" si="432"/>
        <v>0</v>
      </c>
      <c r="CD321" s="7">
        <f t="shared" si="432"/>
        <v>0</v>
      </c>
      <c r="CE321" s="7">
        <f t="shared" si="432"/>
        <v>0</v>
      </c>
      <c r="CF321" s="7">
        <f t="shared" si="432"/>
        <v>0</v>
      </c>
      <c r="CG321" s="7">
        <f t="shared" si="432"/>
        <v>0</v>
      </c>
      <c r="CH321" s="7">
        <f t="shared" si="432"/>
        <v>0</v>
      </c>
      <c r="CI321" s="7">
        <f t="shared" si="432"/>
        <v>0</v>
      </c>
      <c r="CJ321" s="7">
        <f t="shared" si="432"/>
        <v>0</v>
      </c>
      <c r="CK321" s="7">
        <f t="shared" si="432"/>
        <v>0</v>
      </c>
      <c r="CL321" s="7">
        <f t="shared" si="432"/>
        <v>0</v>
      </c>
      <c r="CM321" s="7">
        <f t="shared" si="432"/>
        <v>0</v>
      </c>
      <c r="CN321" s="7">
        <f t="shared" si="432"/>
        <v>0</v>
      </c>
      <c r="CO321" s="7">
        <f t="shared" si="432"/>
        <v>0</v>
      </c>
      <c r="CP321" s="7">
        <f t="shared" si="432"/>
        <v>0</v>
      </c>
      <c r="CQ321" s="7">
        <f t="shared" si="432"/>
        <v>0</v>
      </c>
      <c r="CR321" s="7">
        <f t="shared" si="432"/>
        <v>0</v>
      </c>
      <c r="CS321" s="7">
        <f t="shared" si="432"/>
        <v>0</v>
      </c>
      <c r="CT321" s="7">
        <f t="shared" si="432"/>
        <v>0</v>
      </c>
      <c r="CU321" s="7">
        <f t="shared" si="432"/>
        <v>0</v>
      </c>
      <c r="CV321" s="7">
        <f t="shared" si="432"/>
        <v>0</v>
      </c>
      <c r="CW321" s="7">
        <f t="shared" si="432"/>
        <v>0</v>
      </c>
      <c r="CX321" s="7">
        <f t="shared" si="432"/>
        <v>0</v>
      </c>
      <c r="CY321" s="7">
        <f t="shared" si="432"/>
        <v>0</v>
      </c>
      <c r="CZ321" s="7">
        <f t="shared" si="432"/>
        <v>0</v>
      </c>
      <c r="DA321" s="7">
        <f t="shared" si="432"/>
        <v>0</v>
      </c>
      <c r="DB321" s="7">
        <f t="shared" si="432"/>
        <v>0</v>
      </c>
      <c r="DC321" s="7">
        <f t="shared" si="432"/>
        <v>0</v>
      </c>
      <c r="DD321" s="7">
        <f t="shared" si="432"/>
        <v>0</v>
      </c>
      <c r="DE321" s="7">
        <f t="shared" si="432"/>
        <v>0</v>
      </c>
      <c r="DF321" s="7">
        <f t="shared" si="432"/>
        <v>0</v>
      </c>
      <c r="DG321" s="7">
        <f t="shared" si="432"/>
        <v>0</v>
      </c>
      <c r="DH321" s="7">
        <f t="shared" si="432"/>
        <v>0</v>
      </c>
      <c r="DI321" s="7">
        <f t="shared" si="432"/>
        <v>0</v>
      </c>
      <c r="DJ321" s="7">
        <f t="shared" si="432"/>
        <v>0</v>
      </c>
      <c r="DK321" s="7">
        <f t="shared" si="432"/>
        <v>0</v>
      </c>
      <c r="DL321" s="7">
        <f t="shared" si="432"/>
        <v>0</v>
      </c>
      <c r="DM321" s="7">
        <f t="shared" si="432"/>
        <v>0</v>
      </c>
      <c r="DN321" s="7">
        <f t="shared" si="432"/>
        <v>0</v>
      </c>
      <c r="DO321" s="7">
        <f t="shared" si="432"/>
        <v>0</v>
      </c>
      <c r="DP321" s="7">
        <f t="shared" si="432"/>
        <v>0</v>
      </c>
      <c r="DQ321" s="7">
        <f t="shared" si="432"/>
        <v>0</v>
      </c>
      <c r="DR321" s="7">
        <f t="shared" si="432"/>
        <v>0</v>
      </c>
      <c r="DS321" s="7">
        <f t="shared" si="432"/>
        <v>0</v>
      </c>
      <c r="DT321" s="7">
        <f t="shared" si="432"/>
        <v>0</v>
      </c>
      <c r="DU321" s="7">
        <f t="shared" si="432"/>
        <v>0</v>
      </c>
      <c r="DV321" s="7">
        <f t="shared" si="432"/>
        <v>0</v>
      </c>
      <c r="DW321" s="7">
        <f t="shared" si="432"/>
        <v>0</v>
      </c>
      <c r="DX321" s="7">
        <f t="shared" si="432"/>
        <v>0</v>
      </c>
      <c r="DY321" s="7">
        <f t="shared" si="432"/>
        <v>0</v>
      </c>
      <c r="DZ321" s="7">
        <f t="shared" si="432"/>
        <v>0</v>
      </c>
      <c r="EA321" s="7">
        <f t="shared" ref="EA321:FY321" si="433">-EA306</f>
        <v>0</v>
      </c>
      <c r="EB321" s="7">
        <f t="shared" si="433"/>
        <v>0</v>
      </c>
      <c r="EC321" s="7">
        <f t="shared" si="433"/>
        <v>0</v>
      </c>
      <c r="ED321" s="7">
        <f t="shared" si="433"/>
        <v>0</v>
      </c>
      <c r="EE321" s="7">
        <f t="shared" si="433"/>
        <v>0</v>
      </c>
      <c r="EF321" s="7">
        <f t="shared" si="433"/>
        <v>0</v>
      </c>
      <c r="EG321" s="7">
        <f t="shared" si="433"/>
        <v>0</v>
      </c>
      <c r="EH321" s="7">
        <f t="shared" si="433"/>
        <v>0</v>
      </c>
      <c r="EI321" s="7">
        <f t="shared" si="433"/>
        <v>0</v>
      </c>
      <c r="EJ321" s="7">
        <f t="shared" si="433"/>
        <v>0</v>
      </c>
      <c r="EK321" s="7">
        <f t="shared" si="433"/>
        <v>0</v>
      </c>
      <c r="EL321" s="7">
        <f t="shared" si="433"/>
        <v>0</v>
      </c>
      <c r="EM321" s="7">
        <f t="shared" si="433"/>
        <v>0</v>
      </c>
      <c r="EN321" s="7">
        <f t="shared" si="433"/>
        <v>0</v>
      </c>
      <c r="EO321" s="7">
        <f t="shared" si="433"/>
        <v>0</v>
      </c>
      <c r="EP321" s="7">
        <f t="shared" si="433"/>
        <v>0</v>
      </c>
      <c r="EQ321" s="7">
        <f t="shared" si="433"/>
        <v>0</v>
      </c>
      <c r="ER321" s="7">
        <f t="shared" si="433"/>
        <v>0</v>
      </c>
      <c r="ES321" s="7">
        <f t="shared" si="433"/>
        <v>0</v>
      </c>
      <c r="ET321" s="7">
        <f t="shared" si="433"/>
        <v>0</v>
      </c>
      <c r="EU321" s="7">
        <f t="shared" si="433"/>
        <v>0</v>
      </c>
      <c r="EV321" s="7">
        <f t="shared" si="433"/>
        <v>0</v>
      </c>
      <c r="EW321" s="7">
        <f t="shared" si="433"/>
        <v>0</v>
      </c>
      <c r="EX321" s="7">
        <f t="shared" si="433"/>
        <v>0</v>
      </c>
      <c r="EY321" s="7">
        <f t="shared" si="433"/>
        <v>0</v>
      </c>
      <c r="EZ321" s="7">
        <f t="shared" si="433"/>
        <v>0</v>
      </c>
      <c r="FA321" s="7">
        <f t="shared" si="433"/>
        <v>0</v>
      </c>
      <c r="FB321" s="7">
        <f t="shared" si="433"/>
        <v>0</v>
      </c>
      <c r="FC321" s="7">
        <f t="shared" si="433"/>
        <v>0</v>
      </c>
      <c r="FD321" s="7">
        <f t="shared" si="433"/>
        <v>0</v>
      </c>
      <c r="FE321" s="7">
        <f t="shared" si="433"/>
        <v>0</v>
      </c>
      <c r="FF321" s="7">
        <f t="shared" si="433"/>
        <v>0</v>
      </c>
      <c r="FG321" s="7">
        <f t="shared" si="433"/>
        <v>0</v>
      </c>
      <c r="FH321" s="7">
        <f t="shared" si="433"/>
        <v>0</v>
      </c>
      <c r="FI321" s="7">
        <f t="shared" si="433"/>
        <v>0</v>
      </c>
      <c r="FJ321" s="7">
        <f t="shared" si="433"/>
        <v>0</v>
      </c>
      <c r="FK321" s="7">
        <f t="shared" si="433"/>
        <v>0</v>
      </c>
      <c r="FL321" s="7">
        <f t="shared" si="433"/>
        <v>0</v>
      </c>
      <c r="FM321" s="7">
        <f t="shared" si="433"/>
        <v>0</v>
      </c>
      <c r="FN321" s="7">
        <f t="shared" si="433"/>
        <v>0</v>
      </c>
      <c r="FO321" s="7">
        <f t="shared" si="433"/>
        <v>0</v>
      </c>
      <c r="FP321" s="7">
        <f t="shared" si="433"/>
        <v>0</v>
      </c>
      <c r="FQ321" s="7">
        <f t="shared" si="433"/>
        <v>0</v>
      </c>
      <c r="FR321" s="7">
        <f t="shared" si="433"/>
        <v>0</v>
      </c>
      <c r="FS321" s="7">
        <f t="shared" si="433"/>
        <v>0</v>
      </c>
      <c r="FT321" s="7">
        <f t="shared" si="433"/>
        <v>0</v>
      </c>
      <c r="FU321" s="7">
        <f t="shared" si="433"/>
        <v>0</v>
      </c>
      <c r="FV321" s="7">
        <f t="shared" si="433"/>
        <v>0</v>
      </c>
      <c r="FW321" s="7">
        <f t="shared" si="433"/>
        <v>0</v>
      </c>
      <c r="FX321" s="7">
        <f t="shared" si="433"/>
        <v>0</v>
      </c>
      <c r="FY321" s="7">
        <f t="shared" si="433"/>
        <v>0</v>
      </c>
      <c r="FZ321" s="7">
        <f>SUM(C321:FY321)</f>
        <v>0</v>
      </c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>
        <f>FT317+FT318</f>
        <v>1468517.44</v>
      </c>
      <c r="FU322" s="7"/>
      <c r="FV322" s="7"/>
      <c r="FW322" s="7"/>
      <c r="FX322" s="7"/>
      <c r="FY322" s="7"/>
      <c r="FZ322" s="7"/>
      <c r="GB322" s="7"/>
      <c r="GC322" s="7"/>
      <c r="GD322" s="7"/>
      <c r="GE322" s="7"/>
      <c r="GF322" s="7"/>
      <c r="GG322" s="90"/>
      <c r="GH322" s="7"/>
      <c r="GI322" s="7"/>
      <c r="GJ322" s="7"/>
      <c r="GK322" s="7"/>
      <c r="GL322" s="7"/>
      <c r="GM322" s="7"/>
    </row>
    <row r="323" spans="1:195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35">
      <c r="A324" s="6" t="s">
        <v>598</v>
      </c>
      <c r="B324" s="44" t="s">
        <v>907</v>
      </c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  <c r="BY324" s="47"/>
      <c r="BZ324" s="47"/>
      <c r="CA324" s="47"/>
      <c r="CB324" s="47"/>
      <c r="CC324" s="47"/>
      <c r="CD324" s="47"/>
      <c r="CE324" s="47"/>
      <c r="CF324" s="47"/>
      <c r="CG324" s="47"/>
      <c r="CH324" s="47"/>
      <c r="CI324" s="47"/>
      <c r="CJ324" s="47"/>
      <c r="CK324" s="47"/>
      <c r="CL324" s="47"/>
      <c r="CM324" s="47"/>
      <c r="CN324" s="47"/>
      <c r="CO324" s="47"/>
      <c r="CP324" s="4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35">
      <c r="A325" s="6" t="s">
        <v>908</v>
      </c>
      <c r="B325" s="7" t="s">
        <v>909</v>
      </c>
      <c r="C325" s="43">
        <f t="shared" ref="C325:BN325" si="434">+C272</f>
        <v>2.7E-2</v>
      </c>
      <c r="D325" s="43">
        <f t="shared" si="434"/>
        <v>2.7E-2</v>
      </c>
      <c r="E325" s="43">
        <f t="shared" si="434"/>
        <v>2.7E-2</v>
      </c>
      <c r="F325" s="43">
        <f t="shared" si="434"/>
        <v>2.7E-2</v>
      </c>
      <c r="G325" s="43">
        <f t="shared" si="434"/>
        <v>2.5264999999999999E-2</v>
      </c>
      <c r="H325" s="43">
        <f t="shared" si="434"/>
        <v>2.7E-2</v>
      </c>
      <c r="I325" s="43">
        <f t="shared" si="434"/>
        <v>2.7E-2</v>
      </c>
      <c r="J325" s="43">
        <f t="shared" si="434"/>
        <v>2.7E-2</v>
      </c>
      <c r="K325" s="43">
        <f t="shared" si="434"/>
        <v>2.7E-2</v>
      </c>
      <c r="L325" s="43">
        <f t="shared" si="434"/>
        <v>2.5895000000000001E-2</v>
      </c>
      <c r="M325" s="43">
        <f t="shared" si="434"/>
        <v>2.4947E-2</v>
      </c>
      <c r="N325" s="43">
        <f t="shared" si="434"/>
        <v>1.8755999999999998E-2</v>
      </c>
      <c r="O325" s="43">
        <f t="shared" si="434"/>
        <v>2.7E-2</v>
      </c>
      <c r="P325" s="43">
        <f t="shared" si="434"/>
        <v>2.7E-2</v>
      </c>
      <c r="Q325" s="43">
        <f t="shared" si="434"/>
        <v>2.7E-2</v>
      </c>
      <c r="R325" s="43">
        <f t="shared" si="434"/>
        <v>2.7E-2</v>
      </c>
      <c r="S325" s="43">
        <f t="shared" si="434"/>
        <v>2.5014000000000002E-2</v>
      </c>
      <c r="T325" s="43">
        <f t="shared" si="434"/>
        <v>2.3301000000000002E-2</v>
      </c>
      <c r="U325" s="43">
        <f t="shared" si="434"/>
        <v>2.2801000000000002E-2</v>
      </c>
      <c r="V325" s="43">
        <f t="shared" si="434"/>
        <v>2.7E-2</v>
      </c>
      <c r="W325" s="43">
        <f t="shared" si="434"/>
        <v>2.7E-2</v>
      </c>
      <c r="X325" s="43">
        <f t="shared" si="434"/>
        <v>1.4756000000000002E-2</v>
      </c>
      <c r="Y325" s="43">
        <f t="shared" si="434"/>
        <v>2.3498000000000002E-2</v>
      </c>
      <c r="Z325" s="43">
        <f t="shared" si="434"/>
        <v>2.2915000000000001E-2</v>
      </c>
      <c r="AA325" s="43">
        <f t="shared" si="434"/>
        <v>2.7E-2</v>
      </c>
      <c r="AB325" s="43">
        <f t="shared" si="434"/>
        <v>2.7E-2</v>
      </c>
      <c r="AC325" s="43">
        <f t="shared" si="434"/>
        <v>1.9982E-2</v>
      </c>
      <c r="AD325" s="43">
        <f t="shared" si="434"/>
        <v>1.8693000000000001E-2</v>
      </c>
      <c r="AE325" s="43">
        <f t="shared" si="434"/>
        <v>1.1814000000000002E-2</v>
      </c>
      <c r="AF325" s="43">
        <f t="shared" si="434"/>
        <v>1.0673999999999999E-2</v>
      </c>
      <c r="AG325" s="43">
        <f t="shared" si="434"/>
        <v>1.2485E-2</v>
      </c>
      <c r="AH325" s="43">
        <f t="shared" si="434"/>
        <v>2.1122999999999999E-2</v>
      </c>
      <c r="AI325" s="43">
        <f t="shared" si="434"/>
        <v>2.7E-2</v>
      </c>
      <c r="AJ325" s="43">
        <f t="shared" si="434"/>
        <v>2.2787999999999999E-2</v>
      </c>
      <c r="AK325" s="43">
        <f t="shared" si="434"/>
        <v>2.0279999999999999E-2</v>
      </c>
      <c r="AL325" s="43">
        <f t="shared" si="434"/>
        <v>2.7E-2</v>
      </c>
      <c r="AM325" s="43">
        <f t="shared" si="434"/>
        <v>2.0449000000000002E-2</v>
      </c>
      <c r="AN325" s="43">
        <f t="shared" si="434"/>
        <v>2.6903E-2</v>
      </c>
      <c r="AO325" s="43">
        <f t="shared" si="434"/>
        <v>2.6656000000000003E-2</v>
      </c>
      <c r="AP325" s="43">
        <f t="shared" si="434"/>
        <v>2.7E-2</v>
      </c>
      <c r="AQ325" s="43">
        <f t="shared" si="434"/>
        <v>1.8685E-2</v>
      </c>
      <c r="AR325" s="43">
        <f t="shared" si="434"/>
        <v>2.7E-2</v>
      </c>
      <c r="AS325" s="43">
        <f t="shared" si="434"/>
        <v>1.2137999999999999E-2</v>
      </c>
      <c r="AT325" s="43">
        <f t="shared" si="434"/>
        <v>2.7E-2</v>
      </c>
      <c r="AU325" s="43">
        <f t="shared" si="434"/>
        <v>2.3188E-2</v>
      </c>
      <c r="AV325" s="43">
        <f t="shared" si="434"/>
        <v>2.7E-2</v>
      </c>
      <c r="AW325" s="43">
        <f t="shared" si="434"/>
        <v>2.4430999999999998E-2</v>
      </c>
      <c r="AX325" s="43">
        <f t="shared" si="434"/>
        <v>2.0798000000000001E-2</v>
      </c>
      <c r="AY325" s="43">
        <f t="shared" si="434"/>
        <v>2.7E-2</v>
      </c>
      <c r="AZ325" s="43">
        <f t="shared" si="434"/>
        <v>1.5720000000000001E-2</v>
      </c>
      <c r="BA325" s="43">
        <f t="shared" si="434"/>
        <v>2.5894E-2</v>
      </c>
      <c r="BB325" s="43">
        <f t="shared" si="434"/>
        <v>2.3684E-2</v>
      </c>
      <c r="BC325" s="43">
        <f t="shared" si="434"/>
        <v>2.0715000000000001E-2</v>
      </c>
      <c r="BD325" s="43">
        <f t="shared" si="434"/>
        <v>2.7E-2</v>
      </c>
      <c r="BE325" s="43">
        <f t="shared" si="434"/>
        <v>2.6816E-2</v>
      </c>
      <c r="BF325" s="43">
        <f t="shared" si="434"/>
        <v>2.7E-2</v>
      </c>
      <c r="BG325" s="43">
        <f t="shared" si="434"/>
        <v>2.7E-2</v>
      </c>
      <c r="BH325" s="43">
        <f t="shared" si="434"/>
        <v>2.5419000000000001E-2</v>
      </c>
      <c r="BI325" s="43">
        <f t="shared" si="434"/>
        <v>1.2433E-2</v>
      </c>
      <c r="BJ325" s="43">
        <f t="shared" si="434"/>
        <v>2.7E-2</v>
      </c>
      <c r="BK325" s="43">
        <f t="shared" si="434"/>
        <v>2.7E-2</v>
      </c>
      <c r="BL325" s="43">
        <f t="shared" si="434"/>
        <v>2.7E-2</v>
      </c>
      <c r="BM325" s="43">
        <f t="shared" si="434"/>
        <v>2.4834000000000002E-2</v>
      </c>
      <c r="BN325" s="43">
        <f t="shared" si="434"/>
        <v>2.7E-2</v>
      </c>
      <c r="BO325" s="43">
        <f t="shared" ref="BO325:DZ325" si="435">+BO272</f>
        <v>1.9203000000000001E-2</v>
      </c>
      <c r="BP325" s="43">
        <f t="shared" si="435"/>
        <v>2.5702000000000003E-2</v>
      </c>
      <c r="BQ325" s="43">
        <f t="shared" si="435"/>
        <v>2.5759000000000001E-2</v>
      </c>
      <c r="BR325" s="43">
        <f t="shared" si="435"/>
        <v>8.6999999999999994E-3</v>
      </c>
      <c r="BS325" s="43">
        <f t="shared" si="435"/>
        <v>4.3949999999999996E-3</v>
      </c>
      <c r="BT325" s="43">
        <f t="shared" si="435"/>
        <v>6.6509999999999998E-3</v>
      </c>
      <c r="BU325" s="43">
        <f t="shared" si="435"/>
        <v>1.3811E-2</v>
      </c>
      <c r="BV325" s="43">
        <f t="shared" si="435"/>
        <v>1.0527E-2</v>
      </c>
      <c r="BW325" s="43">
        <f t="shared" si="435"/>
        <v>1.5736E-2</v>
      </c>
      <c r="BX325" s="43">
        <f t="shared" si="435"/>
        <v>1.9067000000000001E-2</v>
      </c>
      <c r="BY325" s="43">
        <f t="shared" si="435"/>
        <v>2.7E-2</v>
      </c>
      <c r="BZ325" s="43">
        <f t="shared" si="435"/>
        <v>2.7E-2</v>
      </c>
      <c r="CA325" s="43">
        <f t="shared" si="435"/>
        <v>2.3040999999999999E-2</v>
      </c>
      <c r="CB325" s="43">
        <f t="shared" si="435"/>
        <v>2.7E-2</v>
      </c>
      <c r="CC325" s="43">
        <f t="shared" si="435"/>
        <v>2.6199E-2</v>
      </c>
      <c r="CD325" s="43">
        <f t="shared" si="435"/>
        <v>2.3519999999999999E-2</v>
      </c>
      <c r="CE325" s="43">
        <f t="shared" si="435"/>
        <v>2.7E-2</v>
      </c>
      <c r="CF325" s="43">
        <f t="shared" si="435"/>
        <v>2.4334000000000001E-2</v>
      </c>
      <c r="CG325" s="43">
        <f t="shared" si="435"/>
        <v>2.7E-2</v>
      </c>
      <c r="CH325" s="43">
        <f t="shared" si="435"/>
        <v>2.6187999999999999E-2</v>
      </c>
      <c r="CI325" s="43">
        <f t="shared" si="435"/>
        <v>2.7E-2</v>
      </c>
      <c r="CJ325" s="43">
        <f t="shared" si="435"/>
        <v>2.6513999999999999E-2</v>
      </c>
      <c r="CK325" s="43">
        <f t="shared" si="435"/>
        <v>1.0600999999999999E-2</v>
      </c>
      <c r="CL325" s="43">
        <f t="shared" si="435"/>
        <v>1.2229E-2</v>
      </c>
      <c r="CM325" s="43">
        <f t="shared" si="435"/>
        <v>6.2740000000000001E-3</v>
      </c>
      <c r="CN325" s="43">
        <f t="shared" si="435"/>
        <v>2.7E-2</v>
      </c>
      <c r="CO325" s="43">
        <f t="shared" si="435"/>
        <v>2.6360000000000001E-2</v>
      </c>
      <c r="CP325" s="43">
        <f t="shared" si="435"/>
        <v>1.8343000000000002E-2</v>
      </c>
      <c r="CQ325" s="43">
        <f t="shared" si="435"/>
        <v>1.6427000000000001E-2</v>
      </c>
      <c r="CR325" s="43">
        <f t="shared" si="435"/>
        <v>4.169E-3</v>
      </c>
      <c r="CS325" s="43">
        <f t="shared" si="435"/>
        <v>2.6658000000000001E-2</v>
      </c>
      <c r="CT325" s="43">
        <f t="shared" si="435"/>
        <v>1.252E-2</v>
      </c>
      <c r="CU325" s="43">
        <f t="shared" si="435"/>
        <v>2.3616000000000002E-2</v>
      </c>
      <c r="CV325" s="43">
        <f t="shared" si="435"/>
        <v>1.4978999999999999E-2</v>
      </c>
      <c r="CW325" s="43">
        <f t="shared" si="435"/>
        <v>1.7378999999999999E-2</v>
      </c>
      <c r="CX325" s="43">
        <f t="shared" si="435"/>
        <v>2.5824E-2</v>
      </c>
      <c r="CY325" s="43">
        <f t="shared" si="435"/>
        <v>2.7E-2</v>
      </c>
      <c r="CZ325" s="43">
        <f t="shared" si="435"/>
        <v>2.7E-2</v>
      </c>
      <c r="DA325" s="43">
        <f t="shared" si="435"/>
        <v>2.7E-2</v>
      </c>
      <c r="DB325" s="43">
        <f t="shared" si="435"/>
        <v>2.7E-2</v>
      </c>
      <c r="DC325" s="43">
        <f t="shared" si="435"/>
        <v>2.1418E-2</v>
      </c>
      <c r="DD325" s="43">
        <f t="shared" si="435"/>
        <v>3.4299999999999999E-3</v>
      </c>
      <c r="DE325" s="43">
        <f t="shared" si="435"/>
        <v>1.1894999999999999E-2</v>
      </c>
      <c r="DF325" s="43">
        <f t="shared" si="435"/>
        <v>2.7E-2</v>
      </c>
      <c r="DG325" s="43">
        <f t="shared" si="435"/>
        <v>2.4453000000000003E-2</v>
      </c>
      <c r="DH325" s="43">
        <f t="shared" si="435"/>
        <v>2.4516E-2</v>
      </c>
      <c r="DI325" s="43">
        <f t="shared" si="435"/>
        <v>2.2845000000000001E-2</v>
      </c>
      <c r="DJ325" s="43">
        <f t="shared" si="435"/>
        <v>2.4883000000000002E-2</v>
      </c>
      <c r="DK325" s="43">
        <f t="shared" si="435"/>
        <v>1.9658000000000002E-2</v>
      </c>
      <c r="DL325" s="43">
        <f t="shared" si="435"/>
        <v>2.5967E-2</v>
      </c>
      <c r="DM325" s="43">
        <f t="shared" si="435"/>
        <v>2.3899E-2</v>
      </c>
      <c r="DN325" s="43">
        <f t="shared" si="435"/>
        <v>2.7E-2</v>
      </c>
      <c r="DO325" s="43">
        <f t="shared" si="435"/>
        <v>2.7E-2</v>
      </c>
      <c r="DP325" s="43">
        <f t="shared" si="435"/>
        <v>2.7E-2</v>
      </c>
      <c r="DQ325" s="43">
        <f t="shared" si="435"/>
        <v>2.4146999999999998E-2</v>
      </c>
      <c r="DR325" s="43">
        <f t="shared" si="435"/>
        <v>2.7E-2</v>
      </c>
      <c r="DS325" s="43">
        <f t="shared" si="435"/>
        <v>2.7E-2</v>
      </c>
      <c r="DT325" s="43">
        <f t="shared" si="435"/>
        <v>2.5729000000000002E-2</v>
      </c>
      <c r="DU325" s="43">
        <f t="shared" si="435"/>
        <v>2.7E-2</v>
      </c>
      <c r="DV325" s="43">
        <f t="shared" si="435"/>
        <v>2.7E-2</v>
      </c>
      <c r="DW325" s="43">
        <f t="shared" si="435"/>
        <v>2.5996999999999999E-2</v>
      </c>
      <c r="DX325" s="43">
        <f t="shared" si="435"/>
        <v>2.2931E-2</v>
      </c>
      <c r="DY325" s="43">
        <f t="shared" si="435"/>
        <v>1.6928000000000002E-2</v>
      </c>
      <c r="DZ325" s="43">
        <f t="shared" si="435"/>
        <v>2.1662000000000001E-2</v>
      </c>
      <c r="EA325" s="43">
        <f t="shared" ref="EA325:FX325" si="436">+EA272</f>
        <v>9.8919999999999998E-3</v>
      </c>
      <c r="EB325" s="43">
        <f t="shared" si="436"/>
        <v>2.7E-2</v>
      </c>
      <c r="EC325" s="43">
        <f t="shared" si="436"/>
        <v>2.7E-2</v>
      </c>
      <c r="ED325" s="43">
        <f t="shared" si="436"/>
        <v>4.2189999999999997E-3</v>
      </c>
      <c r="EE325" s="43">
        <f t="shared" si="436"/>
        <v>2.7E-2</v>
      </c>
      <c r="EF325" s="43">
        <f t="shared" si="436"/>
        <v>2.3595000000000001E-2</v>
      </c>
      <c r="EG325" s="43">
        <f t="shared" si="436"/>
        <v>2.7E-2</v>
      </c>
      <c r="EH325" s="43">
        <f t="shared" si="436"/>
        <v>2.7E-2</v>
      </c>
      <c r="EI325" s="43">
        <f t="shared" si="436"/>
        <v>2.7E-2</v>
      </c>
      <c r="EJ325" s="43">
        <f t="shared" si="436"/>
        <v>2.7E-2</v>
      </c>
      <c r="EK325" s="43">
        <f t="shared" si="436"/>
        <v>5.7670000000000004E-3</v>
      </c>
      <c r="EL325" s="43">
        <f t="shared" si="436"/>
        <v>6.1159999999999999E-3</v>
      </c>
      <c r="EM325" s="43">
        <f t="shared" si="436"/>
        <v>2.0308E-2</v>
      </c>
      <c r="EN325" s="43">
        <f t="shared" si="436"/>
        <v>2.7E-2</v>
      </c>
      <c r="EO325" s="43">
        <f t="shared" si="436"/>
        <v>2.7E-2</v>
      </c>
      <c r="EP325" s="43">
        <f t="shared" si="436"/>
        <v>2.4586E-2</v>
      </c>
      <c r="EQ325" s="43">
        <f t="shared" si="436"/>
        <v>6.2630000000000003E-3</v>
      </c>
      <c r="ER325" s="43">
        <f t="shared" si="436"/>
        <v>2.1283E-2</v>
      </c>
      <c r="ES325" s="43">
        <f t="shared" si="436"/>
        <v>2.7E-2</v>
      </c>
      <c r="ET325" s="43">
        <f t="shared" si="436"/>
        <v>2.7E-2</v>
      </c>
      <c r="EU325" s="43">
        <f t="shared" si="436"/>
        <v>2.7E-2</v>
      </c>
      <c r="EV325" s="43">
        <f t="shared" si="436"/>
        <v>1.4964999999999999E-2</v>
      </c>
      <c r="EW325" s="43">
        <f t="shared" si="436"/>
        <v>7.2810000000000001E-3</v>
      </c>
      <c r="EX325" s="43">
        <f t="shared" si="436"/>
        <v>7.9100000000000004E-3</v>
      </c>
      <c r="EY325" s="43">
        <f t="shared" si="436"/>
        <v>2.7E-2</v>
      </c>
      <c r="EZ325" s="43">
        <f t="shared" si="436"/>
        <v>2.6942000000000001E-2</v>
      </c>
      <c r="FA325" s="43">
        <f t="shared" si="436"/>
        <v>1.0666E-2</v>
      </c>
      <c r="FB325" s="43">
        <f t="shared" si="436"/>
        <v>9.6240000000000006E-3</v>
      </c>
      <c r="FC325" s="43">
        <f t="shared" si="436"/>
        <v>2.6550000000000001E-2</v>
      </c>
      <c r="FD325" s="43">
        <f t="shared" si="436"/>
        <v>2.7E-2</v>
      </c>
      <c r="FE325" s="43">
        <f t="shared" si="436"/>
        <v>1.8180999999999999E-2</v>
      </c>
      <c r="FF325" s="43">
        <f t="shared" si="436"/>
        <v>2.7E-2</v>
      </c>
      <c r="FG325" s="43">
        <f t="shared" si="436"/>
        <v>2.7E-2</v>
      </c>
      <c r="FH325" s="43">
        <f t="shared" si="436"/>
        <v>2.3772000000000001E-2</v>
      </c>
      <c r="FI325" s="43">
        <f t="shared" si="436"/>
        <v>9.639E-3</v>
      </c>
      <c r="FJ325" s="43">
        <f t="shared" si="436"/>
        <v>2.2207999999999999E-2</v>
      </c>
      <c r="FK325" s="43">
        <f t="shared" si="436"/>
        <v>1.0845E-2</v>
      </c>
      <c r="FL325" s="43">
        <f t="shared" si="436"/>
        <v>2.7E-2</v>
      </c>
      <c r="FM325" s="43">
        <f t="shared" si="436"/>
        <v>2.2414E-2</v>
      </c>
      <c r="FN325" s="43">
        <f t="shared" si="436"/>
        <v>2.7E-2</v>
      </c>
      <c r="FO325" s="43">
        <f t="shared" si="436"/>
        <v>3.9410000000000001E-3</v>
      </c>
      <c r="FP325" s="43">
        <f t="shared" si="436"/>
        <v>1.2142999999999999E-2</v>
      </c>
      <c r="FQ325" s="43">
        <f t="shared" si="436"/>
        <v>1.6899000000000001E-2</v>
      </c>
      <c r="FR325" s="43">
        <f t="shared" si="436"/>
        <v>6.378E-3</v>
      </c>
      <c r="FS325" s="43">
        <f t="shared" si="436"/>
        <v>5.0679999999999996E-3</v>
      </c>
      <c r="FT325" s="43">
        <f t="shared" si="436"/>
        <v>2.4650000000000002E-3</v>
      </c>
      <c r="FU325" s="43">
        <f t="shared" si="436"/>
        <v>2.2345E-2</v>
      </c>
      <c r="FV325" s="43">
        <f t="shared" si="436"/>
        <v>1.9032E-2</v>
      </c>
      <c r="FW325" s="43">
        <f t="shared" si="436"/>
        <v>2.5498E-2</v>
      </c>
      <c r="FX325" s="43">
        <f t="shared" si="436"/>
        <v>2.3675000000000002E-2</v>
      </c>
      <c r="FY325" s="43"/>
      <c r="FZ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35">
      <c r="A326" s="6" t="s">
        <v>910</v>
      </c>
      <c r="B326" s="7" t="s">
        <v>911</v>
      </c>
      <c r="C326" s="43">
        <f t="shared" ref="C326:BN326" si="437">+C284</f>
        <v>0</v>
      </c>
      <c r="D326" s="43">
        <f t="shared" si="437"/>
        <v>0</v>
      </c>
      <c r="E326" s="43">
        <f t="shared" si="437"/>
        <v>0</v>
      </c>
      <c r="F326" s="43">
        <f t="shared" si="437"/>
        <v>0</v>
      </c>
      <c r="G326" s="43">
        <f t="shared" si="437"/>
        <v>0</v>
      </c>
      <c r="H326" s="43">
        <f t="shared" si="437"/>
        <v>0</v>
      </c>
      <c r="I326" s="43">
        <f t="shared" si="437"/>
        <v>0</v>
      </c>
      <c r="J326" s="43">
        <f t="shared" si="437"/>
        <v>0</v>
      </c>
      <c r="K326" s="43">
        <f t="shared" si="437"/>
        <v>0</v>
      </c>
      <c r="L326" s="43">
        <f t="shared" si="437"/>
        <v>0</v>
      </c>
      <c r="M326" s="43">
        <f t="shared" si="437"/>
        <v>0</v>
      </c>
      <c r="N326" s="43">
        <f t="shared" si="437"/>
        <v>0</v>
      </c>
      <c r="O326" s="43">
        <f t="shared" si="437"/>
        <v>0</v>
      </c>
      <c r="P326" s="43">
        <f t="shared" si="437"/>
        <v>0</v>
      </c>
      <c r="Q326" s="43">
        <f t="shared" si="437"/>
        <v>0</v>
      </c>
      <c r="R326" s="43">
        <f t="shared" si="437"/>
        <v>0</v>
      </c>
      <c r="S326" s="43">
        <f t="shared" si="437"/>
        <v>0</v>
      </c>
      <c r="T326" s="43">
        <f t="shared" si="437"/>
        <v>0</v>
      </c>
      <c r="U326" s="43">
        <f t="shared" si="437"/>
        <v>0</v>
      </c>
      <c r="V326" s="43">
        <f t="shared" si="437"/>
        <v>0</v>
      </c>
      <c r="W326" s="43">
        <f t="shared" si="437"/>
        <v>0</v>
      </c>
      <c r="X326" s="43">
        <f t="shared" si="437"/>
        <v>0</v>
      </c>
      <c r="Y326" s="43">
        <f t="shared" si="437"/>
        <v>0</v>
      </c>
      <c r="Z326" s="43">
        <f t="shared" si="437"/>
        <v>0</v>
      </c>
      <c r="AA326" s="43">
        <f t="shared" si="437"/>
        <v>0</v>
      </c>
      <c r="AB326" s="43">
        <f t="shared" si="437"/>
        <v>0</v>
      </c>
      <c r="AC326" s="43">
        <f t="shared" si="437"/>
        <v>0</v>
      </c>
      <c r="AD326" s="43">
        <f t="shared" si="437"/>
        <v>0</v>
      </c>
      <c r="AE326" s="43">
        <f t="shared" si="437"/>
        <v>0</v>
      </c>
      <c r="AF326" s="43">
        <f t="shared" si="437"/>
        <v>0</v>
      </c>
      <c r="AG326" s="43">
        <f t="shared" si="437"/>
        <v>0</v>
      </c>
      <c r="AH326" s="43">
        <f t="shared" si="437"/>
        <v>0</v>
      </c>
      <c r="AI326" s="43">
        <f t="shared" si="437"/>
        <v>0</v>
      </c>
      <c r="AJ326" s="43">
        <f t="shared" si="437"/>
        <v>0</v>
      </c>
      <c r="AK326" s="43">
        <f t="shared" si="437"/>
        <v>0</v>
      </c>
      <c r="AL326" s="43">
        <f t="shared" si="437"/>
        <v>0</v>
      </c>
      <c r="AM326" s="43">
        <f t="shared" si="437"/>
        <v>0</v>
      </c>
      <c r="AN326" s="43">
        <f t="shared" si="437"/>
        <v>0</v>
      </c>
      <c r="AO326" s="43">
        <f t="shared" si="437"/>
        <v>0</v>
      </c>
      <c r="AP326" s="43">
        <f t="shared" si="437"/>
        <v>0</v>
      </c>
      <c r="AQ326" s="43">
        <f t="shared" si="437"/>
        <v>0</v>
      </c>
      <c r="AR326" s="43">
        <f t="shared" si="437"/>
        <v>0</v>
      </c>
      <c r="AS326" s="43">
        <f t="shared" si="437"/>
        <v>0</v>
      </c>
      <c r="AT326" s="43">
        <f t="shared" si="437"/>
        <v>0</v>
      </c>
      <c r="AU326" s="43">
        <f t="shared" si="437"/>
        <v>0</v>
      </c>
      <c r="AV326" s="43">
        <f t="shared" si="437"/>
        <v>0</v>
      </c>
      <c r="AW326" s="43">
        <f t="shared" si="437"/>
        <v>0</v>
      </c>
      <c r="AX326" s="43">
        <f t="shared" si="437"/>
        <v>0</v>
      </c>
      <c r="AY326" s="43">
        <f t="shared" si="437"/>
        <v>0</v>
      </c>
      <c r="AZ326" s="43">
        <f t="shared" si="437"/>
        <v>0</v>
      </c>
      <c r="BA326" s="43">
        <f t="shared" si="437"/>
        <v>0</v>
      </c>
      <c r="BB326" s="43">
        <f t="shared" si="437"/>
        <v>0</v>
      </c>
      <c r="BC326" s="43">
        <f t="shared" si="437"/>
        <v>0</v>
      </c>
      <c r="BD326" s="43">
        <f t="shared" si="437"/>
        <v>0</v>
      </c>
      <c r="BE326" s="43">
        <f t="shared" si="437"/>
        <v>0</v>
      </c>
      <c r="BF326" s="43">
        <f t="shared" si="437"/>
        <v>0</v>
      </c>
      <c r="BG326" s="43">
        <f t="shared" si="437"/>
        <v>0</v>
      </c>
      <c r="BH326" s="43">
        <f t="shared" si="437"/>
        <v>0</v>
      </c>
      <c r="BI326" s="43">
        <f t="shared" si="437"/>
        <v>0</v>
      </c>
      <c r="BJ326" s="43">
        <f t="shared" si="437"/>
        <v>0</v>
      </c>
      <c r="BK326" s="43">
        <f t="shared" si="437"/>
        <v>0</v>
      </c>
      <c r="BL326" s="43">
        <f t="shared" si="437"/>
        <v>0</v>
      </c>
      <c r="BM326" s="43">
        <f t="shared" si="437"/>
        <v>0</v>
      </c>
      <c r="BN326" s="43">
        <f t="shared" si="437"/>
        <v>0</v>
      </c>
      <c r="BO326" s="43">
        <f t="shared" ref="BO326:DZ326" si="438">+BO284</f>
        <v>0</v>
      </c>
      <c r="BP326" s="43">
        <f t="shared" si="438"/>
        <v>0</v>
      </c>
      <c r="BQ326" s="43">
        <f t="shared" si="438"/>
        <v>0</v>
      </c>
      <c r="BR326" s="43">
        <f t="shared" si="438"/>
        <v>0</v>
      </c>
      <c r="BS326" s="43">
        <f t="shared" si="438"/>
        <v>0</v>
      </c>
      <c r="BT326" s="43">
        <f t="shared" si="438"/>
        <v>0</v>
      </c>
      <c r="BU326" s="43">
        <f t="shared" si="438"/>
        <v>0</v>
      </c>
      <c r="BV326" s="43">
        <f t="shared" si="438"/>
        <v>6.0599999999999998E-4</v>
      </c>
      <c r="BW326" s="43">
        <f t="shared" si="438"/>
        <v>0</v>
      </c>
      <c r="BX326" s="43">
        <f t="shared" si="438"/>
        <v>0</v>
      </c>
      <c r="BY326" s="43">
        <f t="shared" si="438"/>
        <v>0</v>
      </c>
      <c r="BZ326" s="43">
        <f t="shared" si="438"/>
        <v>0</v>
      </c>
      <c r="CA326" s="43">
        <f t="shared" si="438"/>
        <v>0</v>
      </c>
      <c r="CB326" s="43">
        <f t="shared" si="438"/>
        <v>0</v>
      </c>
      <c r="CC326" s="43">
        <f t="shared" si="438"/>
        <v>0</v>
      </c>
      <c r="CD326" s="43">
        <f t="shared" si="438"/>
        <v>0</v>
      </c>
      <c r="CE326" s="43">
        <f t="shared" si="438"/>
        <v>0</v>
      </c>
      <c r="CF326" s="43">
        <f t="shared" si="438"/>
        <v>0</v>
      </c>
      <c r="CG326" s="43">
        <f t="shared" si="438"/>
        <v>0</v>
      </c>
      <c r="CH326" s="43">
        <f t="shared" si="438"/>
        <v>0</v>
      </c>
      <c r="CI326" s="43">
        <f t="shared" si="438"/>
        <v>0</v>
      </c>
      <c r="CJ326" s="43">
        <f t="shared" si="438"/>
        <v>0</v>
      </c>
      <c r="CK326" s="43">
        <f t="shared" si="438"/>
        <v>0</v>
      </c>
      <c r="CL326" s="43">
        <f t="shared" si="438"/>
        <v>0</v>
      </c>
      <c r="CM326" s="43">
        <f t="shared" si="438"/>
        <v>0</v>
      </c>
      <c r="CN326" s="43">
        <f t="shared" si="438"/>
        <v>0</v>
      </c>
      <c r="CO326" s="43">
        <f t="shared" si="438"/>
        <v>0</v>
      </c>
      <c r="CP326" s="43">
        <f t="shared" si="438"/>
        <v>8.3999999999999993E-4</v>
      </c>
      <c r="CQ326" s="43">
        <f t="shared" si="438"/>
        <v>0</v>
      </c>
      <c r="CR326" s="43">
        <f t="shared" si="438"/>
        <v>0</v>
      </c>
      <c r="CS326" s="43">
        <f t="shared" si="438"/>
        <v>0</v>
      </c>
      <c r="CT326" s="43">
        <f t="shared" si="438"/>
        <v>0</v>
      </c>
      <c r="CU326" s="43">
        <f t="shared" si="438"/>
        <v>0</v>
      </c>
      <c r="CV326" s="43">
        <f t="shared" si="438"/>
        <v>0</v>
      </c>
      <c r="CW326" s="43">
        <f t="shared" si="438"/>
        <v>0</v>
      </c>
      <c r="CX326" s="43">
        <f t="shared" si="438"/>
        <v>0</v>
      </c>
      <c r="CY326" s="43">
        <f t="shared" si="438"/>
        <v>0</v>
      </c>
      <c r="CZ326" s="43">
        <f t="shared" si="438"/>
        <v>0</v>
      </c>
      <c r="DA326" s="43">
        <f t="shared" si="438"/>
        <v>0</v>
      </c>
      <c r="DB326" s="43">
        <f t="shared" si="438"/>
        <v>0</v>
      </c>
      <c r="DC326" s="43">
        <f t="shared" si="438"/>
        <v>0</v>
      </c>
      <c r="DD326" s="43">
        <f t="shared" si="438"/>
        <v>0</v>
      </c>
      <c r="DE326" s="43">
        <f t="shared" si="438"/>
        <v>0</v>
      </c>
      <c r="DF326" s="43">
        <f t="shared" si="438"/>
        <v>0</v>
      </c>
      <c r="DG326" s="43">
        <f t="shared" si="438"/>
        <v>0</v>
      </c>
      <c r="DH326" s="43">
        <f t="shared" si="438"/>
        <v>0</v>
      </c>
      <c r="DI326" s="43">
        <f t="shared" si="438"/>
        <v>0</v>
      </c>
      <c r="DJ326" s="43">
        <f t="shared" si="438"/>
        <v>0</v>
      </c>
      <c r="DK326" s="43">
        <f t="shared" si="438"/>
        <v>0</v>
      </c>
      <c r="DL326" s="43">
        <f t="shared" si="438"/>
        <v>0</v>
      </c>
      <c r="DM326" s="43">
        <f t="shared" si="438"/>
        <v>0</v>
      </c>
      <c r="DN326" s="43">
        <f t="shared" si="438"/>
        <v>0</v>
      </c>
      <c r="DO326" s="43">
        <f t="shared" si="438"/>
        <v>0</v>
      </c>
      <c r="DP326" s="43">
        <f t="shared" si="438"/>
        <v>0</v>
      </c>
      <c r="DQ326" s="43">
        <f t="shared" si="438"/>
        <v>3.9800000000000002E-4</v>
      </c>
      <c r="DR326" s="43">
        <f t="shared" si="438"/>
        <v>0</v>
      </c>
      <c r="DS326" s="43">
        <f t="shared" si="438"/>
        <v>0</v>
      </c>
      <c r="DT326" s="43">
        <f t="shared" si="438"/>
        <v>0</v>
      </c>
      <c r="DU326" s="43">
        <f t="shared" si="438"/>
        <v>0</v>
      </c>
      <c r="DV326" s="43">
        <f t="shared" si="438"/>
        <v>0</v>
      </c>
      <c r="DW326" s="43">
        <f t="shared" si="438"/>
        <v>0</v>
      </c>
      <c r="DX326" s="43">
        <f t="shared" si="438"/>
        <v>0</v>
      </c>
      <c r="DY326" s="43">
        <f t="shared" si="438"/>
        <v>0</v>
      </c>
      <c r="DZ326" s="43">
        <f t="shared" si="438"/>
        <v>0</v>
      </c>
      <c r="EA326" s="43">
        <f t="shared" ref="EA326:FX326" si="439">+EA284</f>
        <v>8.0900000000000004E-4</v>
      </c>
      <c r="EB326" s="43">
        <f t="shared" si="439"/>
        <v>0</v>
      </c>
      <c r="EC326" s="43">
        <f t="shared" si="439"/>
        <v>0</v>
      </c>
      <c r="ED326" s="43">
        <f t="shared" si="439"/>
        <v>1.4799999999999999E-4</v>
      </c>
      <c r="EE326" s="43">
        <f t="shared" si="439"/>
        <v>0</v>
      </c>
      <c r="EF326" s="43">
        <f t="shared" si="439"/>
        <v>0</v>
      </c>
      <c r="EG326" s="43">
        <f t="shared" si="439"/>
        <v>0</v>
      </c>
      <c r="EH326" s="43">
        <f t="shared" si="439"/>
        <v>0</v>
      </c>
      <c r="EI326" s="43">
        <f t="shared" si="439"/>
        <v>0</v>
      </c>
      <c r="EJ326" s="43">
        <f t="shared" si="439"/>
        <v>0</v>
      </c>
      <c r="EK326" s="43">
        <f t="shared" si="439"/>
        <v>0</v>
      </c>
      <c r="EL326" s="43">
        <f t="shared" si="439"/>
        <v>0</v>
      </c>
      <c r="EM326" s="43">
        <f t="shared" si="439"/>
        <v>0</v>
      </c>
      <c r="EN326" s="43">
        <f t="shared" si="439"/>
        <v>0</v>
      </c>
      <c r="EO326" s="43">
        <f t="shared" si="439"/>
        <v>0</v>
      </c>
      <c r="EP326" s="43">
        <f t="shared" si="439"/>
        <v>0</v>
      </c>
      <c r="EQ326" s="43">
        <f t="shared" si="439"/>
        <v>0</v>
      </c>
      <c r="ER326" s="43">
        <f t="shared" si="439"/>
        <v>0</v>
      </c>
      <c r="ES326" s="43">
        <f t="shared" si="439"/>
        <v>0</v>
      </c>
      <c r="ET326" s="43">
        <f t="shared" si="439"/>
        <v>0</v>
      </c>
      <c r="EU326" s="43">
        <f t="shared" si="439"/>
        <v>0</v>
      </c>
      <c r="EV326" s="43">
        <f t="shared" si="439"/>
        <v>0</v>
      </c>
      <c r="EW326" s="43">
        <f t="shared" si="439"/>
        <v>0</v>
      </c>
      <c r="EX326" s="43">
        <f t="shared" si="439"/>
        <v>0</v>
      </c>
      <c r="EY326" s="43">
        <f t="shared" si="439"/>
        <v>0</v>
      </c>
      <c r="EZ326" s="43">
        <f t="shared" si="439"/>
        <v>0</v>
      </c>
      <c r="FA326" s="43">
        <f t="shared" si="439"/>
        <v>0</v>
      </c>
      <c r="FB326" s="43">
        <f t="shared" si="439"/>
        <v>0</v>
      </c>
      <c r="FC326" s="43">
        <f t="shared" si="439"/>
        <v>0</v>
      </c>
      <c r="FD326" s="43">
        <f t="shared" si="439"/>
        <v>0</v>
      </c>
      <c r="FE326" s="43">
        <f t="shared" si="439"/>
        <v>0</v>
      </c>
      <c r="FF326" s="43">
        <f t="shared" si="439"/>
        <v>0</v>
      </c>
      <c r="FG326" s="43">
        <f t="shared" si="439"/>
        <v>0</v>
      </c>
      <c r="FH326" s="43">
        <f t="shared" si="439"/>
        <v>0</v>
      </c>
      <c r="FI326" s="43">
        <f t="shared" si="439"/>
        <v>0</v>
      </c>
      <c r="FJ326" s="43">
        <f t="shared" si="439"/>
        <v>0</v>
      </c>
      <c r="FK326" s="43">
        <f t="shared" si="439"/>
        <v>0</v>
      </c>
      <c r="FL326" s="43">
        <f t="shared" si="439"/>
        <v>0</v>
      </c>
      <c r="FM326" s="43">
        <f t="shared" si="439"/>
        <v>0</v>
      </c>
      <c r="FN326" s="43">
        <f t="shared" si="439"/>
        <v>0</v>
      </c>
      <c r="FO326" s="43">
        <f t="shared" si="439"/>
        <v>2.0599999999999999E-4</v>
      </c>
      <c r="FP326" s="43">
        <f t="shared" si="439"/>
        <v>0</v>
      </c>
      <c r="FQ326" s="43">
        <f t="shared" si="439"/>
        <v>9.19E-4</v>
      </c>
      <c r="FR326" s="43">
        <f t="shared" si="439"/>
        <v>2.1700000000000002E-4</v>
      </c>
      <c r="FS326" s="43">
        <f t="shared" si="439"/>
        <v>0</v>
      </c>
      <c r="FT326" s="43">
        <f t="shared" si="439"/>
        <v>1.3000000000000002E-4</v>
      </c>
      <c r="FU326" s="43">
        <f t="shared" si="439"/>
        <v>0</v>
      </c>
      <c r="FV326" s="43">
        <f t="shared" si="439"/>
        <v>0</v>
      </c>
      <c r="FW326" s="43">
        <f t="shared" si="439"/>
        <v>0</v>
      </c>
      <c r="FX326" s="43">
        <f t="shared" si="439"/>
        <v>0</v>
      </c>
      <c r="FY326" s="43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35">
      <c r="A327" s="6" t="s">
        <v>912</v>
      </c>
      <c r="B327" s="7" t="s">
        <v>913</v>
      </c>
      <c r="C327" s="43">
        <f t="shared" ref="C327:BN327" si="440">ROUND((C77/C47),6)</f>
        <v>1.76E-4</v>
      </c>
      <c r="D327" s="43">
        <f t="shared" si="440"/>
        <v>0</v>
      </c>
      <c r="E327" s="43">
        <f t="shared" si="440"/>
        <v>0</v>
      </c>
      <c r="F327" s="43">
        <f t="shared" si="440"/>
        <v>0</v>
      </c>
      <c r="G327" s="43">
        <f t="shared" si="440"/>
        <v>0</v>
      </c>
      <c r="H327" s="43">
        <f t="shared" si="440"/>
        <v>0</v>
      </c>
      <c r="I327" s="43">
        <f t="shared" si="440"/>
        <v>4.6500000000000003E-4</v>
      </c>
      <c r="J327" s="43">
        <f t="shared" si="440"/>
        <v>0</v>
      </c>
      <c r="K327" s="43">
        <f t="shared" si="440"/>
        <v>0</v>
      </c>
      <c r="L327" s="43">
        <f t="shared" si="440"/>
        <v>0</v>
      </c>
      <c r="M327" s="43">
        <f t="shared" si="440"/>
        <v>0</v>
      </c>
      <c r="N327" s="43">
        <f t="shared" si="440"/>
        <v>7.2300000000000001E-4</v>
      </c>
      <c r="O327" s="43">
        <f t="shared" si="440"/>
        <v>9.3099999999999997E-4</v>
      </c>
      <c r="P327" s="43">
        <f t="shared" si="440"/>
        <v>1.2300000000000001E-4</v>
      </c>
      <c r="Q327" s="43">
        <f t="shared" si="440"/>
        <v>0</v>
      </c>
      <c r="R327" s="43">
        <f t="shared" si="440"/>
        <v>0</v>
      </c>
      <c r="S327" s="43">
        <f t="shared" si="440"/>
        <v>0</v>
      </c>
      <c r="T327" s="43">
        <f t="shared" si="440"/>
        <v>0</v>
      </c>
      <c r="U327" s="43">
        <f t="shared" si="440"/>
        <v>0</v>
      </c>
      <c r="V327" s="43">
        <f t="shared" si="440"/>
        <v>0</v>
      </c>
      <c r="W327" s="43">
        <f t="shared" si="440"/>
        <v>0</v>
      </c>
      <c r="X327" s="43">
        <f t="shared" si="440"/>
        <v>2.4899999999999998E-4</v>
      </c>
      <c r="Y327" s="43">
        <f t="shared" si="440"/>
        <v>0</v>
      </c>
      <c r="Z327" s="43">
        <f t="shared" si="440"/>
        <v>4.64E-3</v>
      </c>
      <c r="AA327" s="43">
        <f t="shared" si="440"/>
        <v>0</v>
      </c>
      <c r="AB327" s="43">
        <f t="shared" si="440"/>
        <v>0</v>
      </c>
      <c r="AC327" s="43">
        <f t="shared" si="440"/>
        <v>0</v>
      </c>
      <c r="AD327" s="43">
        <f t="shared" si="440"/>
        <v>0</v>
      </c>
      <c r="AE327" s="43">
        <f t="shared" si="440"/>
        <v>1.4890000000000001E-3</v>
      </c>
      <c r="AF327" s="43">
        <f t="shared" si="440"/>
        <v>0</v>
      </c>
      <c r="AG327" s="43">
        <f t="shared" si="440"/>
        <v>0</v>
      </c>
      <c r="AH327" s="43">
        <f t="shared" si="440"/>
        <v>4.9129999999999998E-3</v>
      </c>
      <c r="AI327" s="43">
        <f t="shared" si="440"/>
        <v>0</v>
      </c>
      <c r="AJ327" s="43">
        <f t="shared" si="440"/>
        <v>0</v>
      </c>
      <c r="AK327" s="43">
        <f t="shared" si="440"/>
        <v>0</v>
      </c>
      <c r="AL327" s="43">
        <f t="shared" si="440"/>
        <v>0</v>
      </c>
      <c r="AM327" s="43">
        <f t="shared" si="440"/>
        <v>0</v>
      </c>
      <c r="AN327" s="43">
        <f t="shared" si="440"/>
        <v>0</v>
      </c>
      <c r="AO327" s="43">
        <f t="shared" si="440"/>
        <v>0</v>
      </c>
      <c r="AP327" s="43">
        <f t="shared" si="440"/>
        <v>0</v>
      </c>
      <c r="AQ327" s="43">
        <f t="shared" si="440"/>
        <v>0</v>
      </c>
      <c r="AR327" s="43">
        <f t="shared" si="440"/>
        <v>0</v>
      </c>
      <c r="AS327" s="43">
        <f t="shared" si="440"/>
        <v>4.6000000000000001E-4</v>
      </c>
      <c r="AT327" s="43">
        <f t="shared" si="440"/>
        <v>0</v>
      </c>
      <c r="AU327" s="43">
        <f t="shared" si="440"/>
        <v>0</v>
      </c>
      <c r="AV327" s="43">
        <f t="shared" si="440"/>
        <v>0</v>
      </c>
      <c r="AW327" s="43">
        <f t="shared" si="440"/>
        <v>0</v>
      </c>
      <c r="AX327" s="43">
        <f t="shared" si="440"/>
        <v>0</v>
      </c>
      <c r="AY327" s="43">
        <f t="shared" si="440"/>
        <v>0</v>
      </c>
      <c r="AZ327" s="43">
        <f t="shared" si="440"/>
        <v>0</v>
      </c>
      <c r="BA327" s="43">
        <f t="shared" si="440"/>
        <v>0</v>
      </c>
      <c r="BB327" s="43">
        <f t="shared" si="440"/>
        <v>0</v>
      </c>
      <c r="BC327" s="43">
        <f t="shared" si="440"/>
        <v>0</v>
      </c>
      <c r="BD327" s="43">
        <f t="shared" si="440"/>
        <v>0</v>
      </c>
      <c r="BE327" s="43">
        <f t="shared" si="440"/>
        <v>0</v>
      </c>
      <c r="BF327" s="43">
        <f t="shared" si="440"/>
        <v>0</v>
      </c>
      <c r="BG327" s="43">
        <f t="shared" si="440"/>
        <v>0</v>
      </c>
      <c r="BH327" s="43">
        <f t="shared" si="440"/>
        <v>0</v>
      </c>
      <c r="BI327" s="43">
        <f t="shared" si="440"/>
        <v>0</v>
      </c>
      <c r="BJ327" s="43">
        <f t="shared" si="440"/>
        <v>0</v>
      </c>
      <c r="BK327" s="43">
        <f t="shared" si="440"/>
        <v>0</v>
      </c>
      <c r="BL327" s="43">
        <f t="shared" si="440"/>
        <v>0</v>
      </c>
      <c r="BM327" s="43">
        <f t="shared" si="440"/>
        <v>9.5299999999999996E-4</v>
      </c>
      <c r="BN327" s="43">
        <f t="shared" si="440"/>
        <v>0</v>
      </c>
      <c r="BO327" s="43">
        <f t="shared" ref="BO327:DZ327" si="441">ROUND((BO77/BO47),6)</f>
        <v>0</v>
      </c>
      <c r="BP327" s="43">
        <f t="shared" si="441"/>
        <v>0</v>
      </c>
      <c r="BQ327" s="43">
        <f t="shared" si="441"/>
        <v>0</v>
      </c>
      <c r="BR327" s="43">
        <f t="shared" si="441"/>
        <v>0</v>
      </c>
      <c r="BS327" s="43">
        <f t="shared" si="441"/>
        <v>0</v>
      </c>
      <c r="BT327" s="43">
        <f t="shared" si="441"/>
        <v>0</v>
      </c>
      <c r="BU327" s="43">
        <f t="shared" si="441"/>
        <v>0</v>
      </c>
      <c r="BV327" s="43">
        <f t="shared" si="441"/>
        <v>6.02E-4</v>
      </c>
      <c r="BW327" s="43">
        <f t="shared" si="441"/>
        <v>0</v>
      </c>
      <c r="BX327" s="43">
        <f t="shared" si="441"/>
        <v>0</v>
      </c>
      <c r="BY327" s="43">
        <f t="shared" si="441"/>
        <v>0</v>
      </c>
      <c r="BZ327" s="43">
        <f t="shared" si="441"/>
        <v>0</v>
      </c>
      <c r="CA327" s="43">
        <f t="shared" si="441"/>
        <v>0</v>
      </c>
      <c r="CB327" s="43">
        <f t="shared" si="441"/>
        <v>0</v>
      </c>
      <c r="CC327" s="43">
        <f t="shared" si="441"/>
        <v>0</v>
      </c>
      <c r="CD327" s="43">
        <f t="shared" si="441"/>
        <v>3.2450000000000001E-3</v>
      </c>
      <c r="CE327" s="43">
        <f t="shared" si="441"/>
        <v>0</v>
      </c>
      <c r="CF327" s="43">
        <f t="shared" si="441"/>
        <v>4.4190000000000002E-3</v>
      </c>
      <c r="CG327" s="43">
        <f t="shared" si="441"/>
        <v>0</v>
      </c>
      <c r="CH327" s="43">
        <f t="shared" si="441"/>
        <v>0</v>
      </c>
      <c r="CI327" s="43">
        <f t="shared" si="441"/>
        <v>0</v>
      </c>
      <c r="CJ327" s="43">
        <f t="shared" si="441"/>
        <v>0</v>
      </c>
      <c r="CK327" s="43">
        <f t="shared" si="441"/>
        <v>1.6440000000000001E-3</v>
      </c>
      <c r="CL327" s="43">
        <f t="shared" si="441"/>
        <v>1.4899999999999999E-4</v>
      </c>
      <c r="CM327" s="43">
        <f t="shared" si="441"/>
        <v>0</v>
      </c>
      <c r="CN327" s="43">
        <f t="shared" si="441"/>
        <v>0</v>
      </c>
      <c r="CO327" s="43">
        <f t="shared" si="441"/>
        <v>0</v>
      </c>
      <c r="CP327" s="43">
        <f t="shared" si="441"/>
        <v>0</v>
      </c>
      <c r="CQ327" s="43">
        <f t="shared" si="441"/>
        <v>0</v>
      </c>
      <c r="CR327" s="43">
        <f t="shared" si="441"/>
        <v>8.4800000000000001E-4</v>
      </c>
      <c r="CS327" s="43">
        <f t="shared" si="441"/>
        <v>0</v>
      </c>
      <c r="CT327" s="43">
        <f t="shared" si="441"/>
        <v>6.1300000000000005E-4</v>
      </c>
      <c r="CU327" s="43">
        <f t="shared" si="441"/>
        <v>0</v>
      </c>
      <c r="CV327" s="43">
        <f t="shared" si="441"/>
        <v>1.0300000000000001E-3</v>
      </c>
      <c r="CW327" s="43">
        <f t="shared" si="441"/>
        <v>0</v>
      </c>
      <c r="CX327" s="43">
        <f t="shared" si="441"/>
        <v>0</v>
      </c>
      <c r="CY327" s="43">
        <f t="shared" si="441"/>
        <v>0</v>
      </c>
      <c r="CZ327" s="43">
        <f t="shared" si="441"/>
        <v>0</v>
      </c>
      <c r="DA327" s="43">
        <f t="shared" si="441"/>
        <v>3.8900000000000002E-4</v>
      </c>
      <c r="DB327" s="43">
        <f t="shared" si="441"/>
        <v>0</v>
      </c>
      <c r="DC327" s="43">
        <f t="shared" si="441"/>
        <v>6.5700000000000003E-4</v>
      </c>
      <c r="DD327" s="43">
        <f t="shared" si="441"/>
        <v>1.9000000000000001E-5</v>
      </c>
      <c r="DE327" s="43">
        <f t="shared" si="441"/>
        <v>0</v>
      </c>
      <c r="DF327" s="43">
        <f t="shared" si="441"/>
        <v>0</v>
      </c>
      <c r="DG327" s="43">
        <f t="shared" si="441"/>
        <v>0</v>
      </c>
      <c r="DH327" s="43">
        <f t="shared" si="441"/>
        <v>6.9700000000000003E-4</v>
      </c>
      <c r="DI327" s="43">
        <f t="shared" si="441"/>
        <v>0</v>
      </c>
      <c r="DJ327" s="43">
        <f t="shared" si="441"/>
        <v>0</v>
      </c>
      <c r="DK327" s="43">
        <f t="shared" si="441"/>
        <v>0</v>
      </c>
      <c r="DL327" s="43">
        <f t="shared" si="441"/>
        <v>0</v>
      </c>
      <c r="DM327" s="43">
        <f t="shared" si="441"/>
        <v>0</v>
      </c>
      <c r="DN327" s="43">
        <f t="shared" si="441"/>
        <v>0</v>
      </c>
      <c r="DO327" s="43">
        <f t="shared" si="441"/>
        <v>0</v>
      </c>
      <c r="DP327" s="43">
        <f t="shared" si="441"/>
        <v>2.8699999999999998E-4</v>
      </c>
      <c r="DQ327" s="43">
        <f t="shared" si="441"/>
        <v>0</v>
      </c>
      <c r="DR327" s="43">
        <f t="shared" si="441"/>
        <v>0</v>
      </c>
      <c r="DS327" s="43">
        <f t="shared" si="441"/>
        <v>0</v>
      </c>
      <c r="DT327" s="43">
        <f t="shared" si="441"/>
        <v>0</v>
      </c>
      <c r="DU327" s="43">
        <f t="shared" si="441"/>
        <v>0</v>
      </c>
      <c r="DV327" s="43">
        <f t="shared" si="441"/>
        <v>0</v>
      </c>
      <c r="DW327" s="43">
        <f t="shared" si="441"/>
        <v>0</v>
      </c>
      <c r="DX327" s="43">
        <f t="shared" si="441"/>
        <v>0</v>
      </c>
      <c r="DY327" s="43">
        <f t="shared" si="441"/>
        <v>0</v>
      </c>
      <c r="DZ327" s="43">
        <f t="shared" si="441"/>
        <v>0</v>
      </c>
      <c r="EA327" s="43">
        <f t="shared" ref="EA327:FX327" si="442">ROUND((EA77/EA47),6)</f>
        <v>8.5700000000000001E-4</v>
      </c>
      <c r="EB327" s="43">
        <f t="shared" si="442"/>
        <v>0</v>
      </c>
      <c r="EC327" s="43">
        <f t="shared" si="442"/>
        <v>0</v>
      </c>
      <c r="ED327" s="43">
        <f t="shared" si="442"/>
        <v>1.3300000000000001E-4</v>
      </c>
      <c r="EE327" s="43">
        <f t="shared" si="442"/>
        <v>0</v>
      </c>
      <c r="EF327" s="43">
        <f t="shared" si="442"/>
        <v>0</v>
      </c>
      <c r="EG327" s="43">
        <f t="shared" si="442"/>
        <v>0</v>
      </c>
      <c r="EH327" s="43">
        <f t="shared" si="442"/>
        <v>0</v>
      </c>
      <c r="EI327" s="43">
        <f t="shared" si="442"/>
        <v>0</v>
      </c>
      <c r="EJ327" s="43">
        <f t="shared" si="442"/>
        <v>0</v>
      </c>
      <c r="EK327" s="43">
        <f t="shared" si="442"/>
        <v>0</v>
      </c>
      <c r="EL327" s="43">
        <f t="shared" si="442"/>
        <v>2.421E-3</v>
      </c>
      <c r="EM327" s="43">
        <f t="shared" si="442"/>
        <v>0</v>
      </c>
      <c r="EN327" s="43">
        <f t="shared" si="442"/>
        <v>0</v>
      </c>
      <c r="EO327" s="43">
        <f t="shared" si="442"/>
        <v>0</v>
      </c>
      <c r="EP327" s="43">
        <f t="shared" si="442"/>
        <v>0</v>
      </c>
      <c r="EQ327" s="43">
        <f t="shared" si="442"/>
        <v>6.1600000000000001E-4</v>
      </c>
      <c r="ER327" s="43">
        <f t="shared" si="442"/>
        <v>0</v>
      </c>
      <c r="ES327" s="43">
        <f t="shared" si="442"/>
        <v>0</v>
      </c>
      <c r="ET327" s="43">
        <f t="shared" si="442"/>
        <v>0</v>
      </c>
      <c r="EU327" s="43">
        <f t="shared" si="442"/>
        <v>0</v>
      </c>
      <c r="EV327" s="43">
        <f t="shared" si="442"/>
        <v>2.6899999999999998E-4</v>
      </c>
      <c r="EW327" s="43">
        <f t="shared" si="442"/>
        <v>0</v>
      </c>
      <c r="EX327" s="43">
        <f t="shared" si="442"/>
        <v>0</v>
      </c>
      <c r="EY327" s="43">
        <f t="shared" si="442"/>
        <v>0</v>
      </c>
      <c r="EZ327" s="43">
        <f t="shared" si="442"/>
        <v>2.6280000000000001E-3</v>
      </c>
      <c r="FA327" s="43">
        <f t="shared" si="442"/>
        <v>4.35E-4</v>
      </c>
      <c r="FB327" s="43">
        <f t="shared" si="442"/>
        <v>0</v>
      </c>
      <c r="FC327" s="43">
        <f t="shared" si="442"/>
        <v>0</v>
      </c>
      <c r="FD327" s="43">
        <f t="shared" si="442"/>
        <v>0</v>
      </c>
      <c r="FE327" s="43">
        <f t="shared" si="442"/>
        <v>2.63E-4</v>
      </c>
      <c r="FF327" s="43">
        <f t="shared" si="442"/>
        <v>0</v>
      </c>
      <c r="FG327" s="43">
        <f t="shared" si="442"/>
        <v>0</v>
      </c>
      <c r="FH327" s="43">
        <f t="shared" si="442"/>
        <v>2.006E-3</v>
      </c>
      <c r="FI327" s="43">
        <f t="shared" si="442"/>
        <v>0</v>
      </c>
      <c r="FJ327" s="43">
        <f t="shared" si="442"/>
        <v>0</v>
      </c>
      <c r="FK327" s="43">
        <f t="shared" si="442"/>
        <v>2.1999999999999999E-5</v>
      </c>
      <c r="FL327" s="43">
        <f t="shared" si="442"/>
        <v>0</v>
      </c>
      <c r="FM327" s="43">
        <f t="shared" si="442"/>
        <v>0</v>
      </c>
      <c r="FN327" s="43">
        <f t="shared" si="442"/>
        <v>0</v>
      </c>
      <c r="FO327" s="43">
        <f t="shared" si="442"/>
        <v>0</v>
      </c>
      <c r="FP327" s="43">
        <f t="shared" si="442"/>
        <v>0</v>
      </c>
      <c r="FQ327" s="43">
        <f t="shared" si="442"/>
        <v>0</v>
      </c>
      <c r="FR327" s="43">
        <f t="shared" si="442"/>
        <v>0</v>
      </c>
      <c r="FS327" s="43">
        <f t="shared" si="442"/>
        <v>0</v>
      </c>
      <c r="FT327" s="43">
        <f t="shared" si="442"/>
        <v>0</v>
      </c>
      <c r="FU327" s="43">
        <f t="shared" si="442"/>
        <v>0</v>
      </c>
      <c r="FV327" s="43">
        <f t="shared" si="442"/>
        <v>0</v>
      </c>
      <c r="FW327" s="43">
        <f t="shared" si="442"/>
        <v>0</v>
      </c>
      <c r="FX327" s="43">
        <f t="shared" si="442"/>
        <v>0</v>
      </c>
      <c r="FY327" s="43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35">
      <c r="A328" s="7"/>
      <c r="B328" s="7" t="s">
        <v>914</v>
      </c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43"/>
      <c r="BY328" s="43"/>
      <c r="BZ328" s="43"/>
      <c r="CA328" s="43"/>
      <c r="CB328" s="43"/>
      <c r="CC328" s="43"/>
      <c r="CD328" s="43"/>
      <c r="CE328" s="43"/>
      <c r="CF328" s="43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  <c r="EL328" s="43"/>
      <c r="EM328" s="43"/>
      <c r="EN328" s="43"/>
      <c r="EO328" s="43"/>
      <c r="EP328" s="43"/>
      <c r="EQ328" s="43"/>
      <c r="ER328" s="43"/>
      <c r="ES328" s="43"/>
      <c r="ET328" s="43"/>
      <c r="EU328" s="43"/>
      <c r="EV328" s="43"/>
      <c r="EW328" s="43"/>
      <c r="EX328" s="43"/>
      <c r="EY328" s="43"/>
      <c r="EZ328" s="43"/>
      <c r="FA328" s="43"/>
      <c r="FB328" s="43"/>
      <c r="FC328" s="43"/>
      <c r="FD328" s="43"/>
      <c r="FE328" s="43"/>
      <c r="FF328" s="43"/>
      <c r="FG328" s="43"/>
      <c r="FH328" s="43"/>
      <c r="FI328" s="43"/>
      <c r="FJ328" s="43"/>
      <c r="FK328" s="43"/>
      <c r="FL328" s="43"/>
      <c r="FM328" s="43"/>
      <c r="FN328" s="43"/>
      <c r="FO328" s="43"/>
      <c r="FP328" s="43"/>
      <c r="FQ328" s="43"/>
      <c r="FR328" s="43"/>
      <c r="FS328" s="43"/>
      <c r="FT328" s="43"/>
      <c r="FU328" s="43"/>
      <c r="FV328" s="43"/>
      <c r="FW328" s="43"/>
      <c r="FX328" s="43"/>
      <c r="FY328" s="43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35">
      <c r="A329" s="6" t="s">
        <v>915</v>
      </c>
      <c r="B329" s="7" t="s">
        <v>916</v>
      </c>
      <c r="C329" s="43">
        <f t="shared" ref="C329:BN329" si="443">ROUND((C78/C47),6)</f>
        <v>0</v>
      </c>
      <c r="D329" s="43">
        <f t="shared" si="443"/>
        <v>0</v>
      </c>
      <c r="E329" s="43">
        <f t="shared" si="443"/>
        <v>0</v>
      </c>
      <c r="F329" s="43">
        <f t="shared" si="443"/>
        <v>0</v>
      </c>
      <c r="G329" s="43">
        <f t="shared" si="443"/>
        <v>0</v>
      </c>
      <c r="H329" s="43">
        <f t="shared" si="443"/>
        <v>0</v>
      </c>
      <c r="I329" s="43">
        <f t="shared" si="443"/>
        <v>0</v>
      </c>
      <c r="J329" s="43">
        <f t="shared" si="443"/>
        <v>0</v>
      </c>
      <c r="K329" s="43">
        <f t="shared" si="443"/>
        <v>0</v>
      </c>
      <c r="L329" s="43">
        <f t="shared" si="443"/>
        <v>0</v>
      </c>
      <c r="M329" s="43">
        <f t="shared" si="443"/>
        <v>0</v>
      </c>
      <c r="N329" s="43">
        <f t="shared" si="443"/>
        <v>4.3000000000000002E-5</v>
      </c>
      <c r="O329" s="43">
        <f t="shared" si="443"/>
        <v>0</v>
      </c>
      <c r="P329" s="43">
        <f t="shared" si="443"/>
        <v>0</v>
      </c>
      <c r="Q329" s="43">
        <f t="shared" si="443"/>
        <v>0</v>
      </c>
      <c r="R329" s="43">
        <f t="shared" si="443"/>
        <v>0</v>
      </c>
      <c r="S329" s="43">
        <f t="shared" si="443"/>
        <v>0</v>
      </c>
      <c r="T329" s="43">
        <f t="shared" si="443"/>
        <v>0</v>
      </c>
      <c r="U329" s="43">
        <f t="shared" si="443"/>
        <v>0</v>
      </c>
      <c r="V329" s="43">
        <f t="shared" si="443"/>
        <v>0</v>
      </c>
      <c r="W329" s="43">
        <f t="shared" si="443"/>
        <v>0</v>
      </c>
      <c r="X329" s="43">
        <f t="shared" si="443"/>
        <v>0</v>
      </c>
      <c r="Y329" s="43">
        <f t="shared" si="443"/>
        <v>0</v>
      </c>
      <c r="Z329" s="43">
        <f t="shared" si="443"/>
        <v>0</v>
      </c>
      <c r="AA329" s="43">
        <f t="shared" si="443"/>
        <v>0</v>
      </c>
      <c r="AB329" s="43">
        <f t="shared" si="443"/>
        <v>0</v>
      </c>
      <c r="AC329" s="43">
        <f t="shared" si="443"/>
        <v>0</v>
      </c>
      <c r="AD329" s="43">
        <f t="shared" si="443"/>
        <v>0</v>
      </c>
      <c r="AE329" s="43">
        <f t="shared" si="443"/>
        <v>0</v>
      </c>
      <c r="AF329" s="43">
        <f t="shared" si="443"/>
        <v>0</v>
      </c>
      <c r="AG329" s="43">
        <f t="shared" si="443"/>
        <v>0</v>
      </c>
      <c r="AH329" s="43">
        <f t="shared" si="443"/>
        <v>0</v>
      </c>
      <c r="AI329" s="43">
        <f t="shared" si="443"/>
        <v>0</v>
      </c>
      <c r="AJ329" s="43">
        <f t="shared" si="443"/>
        <v>0</v>
      </c>
      <c r="AK329" s="43">
        <f t="shared" si="443"/>
        <v>0</v>
      </c>
      <c r="AL329" s="43">
        <f t="shared" si="443"/>
        <v>0</v>
      </c>
      <c r="AM329" s="43">
        <f t="shared" si="443"/>
        <v>0</v>
      </c>
      <c r="AN329" s="43">
        <f t="shared" si="443"/>
        <v>0</v>
      </c>
      <c r="AO329" s="43">
        <f t="shared" si="443"/>
        <v>0</v>
      </c>
      <c r="AP329" s="43">
        <f t="shared" si="443"/>
        <v>0</v>
      </c>
      <c r="AQ329" s="43">
        <f t="shared" si="443"/>
        <v>0</v>
      </c>
      <c r="AR329" s="43">
        <f t="shared" si="443"/>
        <v>0</v>
      </c>
      <c r="AS329" s="43">
        <f t="shared" si="443"/>
        <v>0</v>
      </c>
      <c r="AT329" s="43">
        <f t="shared" si="443"/>
        <v>0</v>
      </c>
      <c r="AU329" s="43">
        <f t="shared" si="443"/>
        <v>0</v>
      </c>
      <c r="AV329" s="43">
        <f t="shared" si="443"/>
        <v>0</v>
      </c>
      <c r="AW329" s="43">
        <f t="shared" si="443"/>
        <v>0</v>
      </c>
      <c r="AX329" s="43">
        <f t="shared" si="443"/>
        <v>0</v>
      </c>
      <c r="AY329" s="43">
        <f t="shared" si="443"/>
        <v>0</v>
      </c>
      <c r="AZ329" s="43">
        <f t="shared" si="443"/>
        <v>0</v>
      </c>
      <c r="BA329" s="43">
        <f t="shared" si="443"/>
        <v>0</v>
      </c>
      <c r="BB329" s="43">
        <f t="shared" si="443"/>
        <v>0</v>
      </c>
      <c r="BC329" s="43">
        <f t="shared" si="443"/>
        <v>0</v>
      </c>
      <c r="BD329" s="43">
        <f t="shared" si="443"/>
        <v>0</v>
      </c>
      <c r="BE329" s="43">
        <f t="shared" si="443"/>
        <v>0</v>
      </c>
      <c r="BF329" s="43">
        <f t="shared" si="443"/>
        <v>0</v>
      </c>
      <c r="BG329" s="43">
        <f t="shared" si="443"/>
        <v>0</v>
      </c>
      <c r="BH329" s="43">
        <f t="shared" si="443"/>
        <v>0</v>
      </c>
      <c r="BI329" s="43">
        <f t="shared" si="443"/>
        <v>0</v>
      </c>
      <c r="BJ329" s="43">
        <f t="shared" si="443"/>
        <v>0</v>
      </c>
      <c r="BK329" s="43">
        <f t="shared" si="443"/>
        <v>0</v>
      </c>
      <c r="BL329" s="43">
        <f t="shared" si="443"/>
        <v>0</v>
      </c>
      <c r="BM329" s="43">
        <f t="shared" si="443"/>
        <v>0</v>
      </c>
      <c r="BN329" s="43">
        <f t="shared" si="443"/>
        <v>0</v>
      </c>
      <c r="BO329" s="43">
        <f t="shared" ref="BO329:DZ329" si="444">ROUND((BO78/BO47),6)</f>
        <v>0</v>
      </c>
      <c r="BP329" s="43">
        <f t="shared" si="444"/>
        <v>0</v>
      </c>
      <c r="BQ329" s="43">
        <f t="shared" si="444"/>
        <v>0</v>
      </c>
      <c r="BR329" s="43">
        <f t="shared" si="444"/>
        <v>0</v>
      </c>
      <c r="BS329" s="43">
        <f t="shared" si="444"/>
        <v>0</v>
      </c>
      <c r="BT329" s="43">
        <f t="shared" si="444"/>
        <v>0</v>
      </c>
      <c r="BU329" s="43">
        <f t="shared" si="444"/>
        <v>0</v>
      </c>
      <c r="BV329" s="43">
        <f t="shared" si="444"/>
        <v>0</v>
      </c>
      <c r="BW329" s="43">
        <f t="shared" si="444"/>
        <v>0</v>
      </c>
      <c r="BX329" s="43">
        <f t="shared" si="444"/>
        <v>0</v>
      </c>
      <c r="BY329" s="43">
        <f t="shared" si="444"/>
        <v>0</v>
      </c>
      <c r="BZ329" s="43">
        <f t="shared" si="444"/>
        <v>0</v>
      </c>
      <c r="CA329" s="43">
        <f t="shared" si="444"/>
        <v>0</v>
      </c>
      <c r="CB329" s="43">
        <f t="shared" si="444"/>
        <v>0</v>
      </c>
      <c r="CC329" s="43">
        <f t="shared" si="444"/>
        <v>0</v>
      </c>
      <c r="CD329" s="43">
        <f t="shared" si="444"/>
        <v>0</v>
      </c>
      <c r="CE329" s="43">
        <f t="shared" si="444"/>
        <v>0</v>
      </c>
      <c r="CF329" s="43">
        <f t="shared" si="444"/>
        <v>0</v>
      </c>
      <c r="CG329" s="43">
        <f t="shared" si="444"/>
        <v>0</v>
      </c>
      <c r="CH329" s="43">
        <f t="shared" si="444"/>
        <v>0</v>
      </c>
      <c r="CI329" s="43">
        <f t="shared" si="444"/>
        <v>0</v>
      </c>
      <c r="CJ329" s="43">
        <f t="shared" si="444"/>
        <v>0</v>
      </c>
      <c r="CK329" s="43">
        <f t="shared" si="444"/>
        <v>0</v>
      </c>
      <c r="CL329" s="43">
        <f t="shared" si="444"/>
        <v>0</v>
      </c>
      <c r="CM329" s="43">
        <f t="shared" si="444"/>
        <v>0</v>
      </c>
      <c r="CN329" s="43">
        <f t="shared" si="444"/>
        <v>0</v>
      </c>
      <c r="CO329" s="43">
        <f t="shared" si="444"/>
        <v>0</v>
      </c>
      <c r="CP329" s="43">
        <f t="shared" si="444"/>
        <v>0</v>
      </c>
      <c r="CQ329" s="43">
        <f t="shared" si="444"/>
        <v>0</v>
      </c>
      <c r="CR329" s="43">
        <f t="shared" si="444"/>
        <v>0</v>
      </c>
      <c r="CS329" s="43">
        <f t="shared" si="444"/>
        <v>0</v>
      </c>
      <c r="CT329" s="43">
        <f t="shared" si="444"/>
        <v>0</v>
      </c>
      <c r="CU329" s="43">
        <f t="shared" si="444"/>
        <v>0</v>
      </c>
      <c r="CV329" s="43">
        <f t="shared" si="444"/>
        <v>0</v>
      </c>
      <c r="CW329" s="43">
        <f t="shared" si="444"/>
        <v>0</v>
      </c>
      <c r="CX329" s="43">
        <f t="shared" si="444"/>
        <v>0</v>
      </c>
      <c r="CY329" s="43">
        <f t="shared" si="444"/>
        <v>0</v>
      </c>
      <c r="CZ329" s="43">
        <f t="shared" si="444"/>
        <v>0</v>
      </c>
      <c r="DA329" s="43">
        <f t="shared" si="444"/>
        <v>0</v>
      </c>
      <c r="DB329" s="43">
        <f t="shared" si="444"/>
        <v>0</v>
      </c>
      <c r="DC329" s="43">
        <f t="shared" si="444"/>
        <v>0</v>
      </c>
      <c r="DD329" s="43">
        <f t="shared" si="444"/>
        <v>0</v>
      </c>
      <c r="DE329" s="43">
        <f t="shared" si="444"/>
        <v>0</v>
      </c>
      <c r="DF329" s="43">
        <f t="shared" si="444"/>
        <v>0</v>
      </c>
      <c r="DG329" s="43">
        <f t="shared" si="444"/>
        <v>0</v>
      </c>
      <c r="DH329" s="43">
        <f t="shared" si="444"/>
        <v>0</v>
      </c>
      <c r="DI329" s="43">
        <f t="shared" si="444"/>
        <v>0</v>
      </c>
      <c r="DJ329" s="43">
        <f t="shared" si="444"/>
        <v>0</v>
      </c>
      <c r="DK329" s="43">
        <f t="shared" si="444"/>
        <v>0</v>
      </c>
      <c r="DL329" s="43">
        <f t="shared" si="444"/>
        <v>0</v>
      </c>
      <c r="DM329" s="43">
        <f t="shared" si="444"/>
        <v>0</v>
      </c>
      <c r="DN329" s="43">
        <f t="shared" si="444"/>
        <v>0</v>
      </c>
      <c r="DO329" s="43">
        <f t="shared" si="444"/>
        <v>0</v>
      </c>
      <c r="DP329" s="43">
        <f t="shared" si="444"/>
        <v>0</v>
      </c>
      <c r="DQ329" s="43">
        <f t="shared" si="444"/>
        <v>0</v>
      </c>
      <c r="DR329" s="43">
        <f t="shared" si="444"/>
        <v>0</v>
      </c>
      <c r="DS329" s="43">
        <f t="shared" si="444"/>
        <v>0</v>
      </c>
      <c r="DT329" s="43">
        <f t="shared" si="444"/>
        <v>0</v>
      </c>
      <c r="DU329" s="43">
        <f t="shared" si="444"/>
        <v>0</v>
      </c>
      <c r="DV329" s="43">
        <f t="shared" si="444"/>
        <v>0</v>
      </c>
      <c r="DW329" s="43">
        <f t="shared" si="444"/>
        <v>0</v>
      </c>
      <c r="DX329" s="43">
        <f t="shared" si="444"/>
        <v>0</v>
      </c>
      <c r="DY329" s="43">
        <f t="shared" si="444"/>
        <v>0</v>
      </c>
      <c r="DZ329" s="43">
        <f t="shared" si="444"/>
        <v>0</v>
      </c>
      <c r="EA329" s="43">
        <f t="shared" ref="EA329:FX329" si="445">ROUND((EA78/EA47),6)</f>
        <v>0</v>
      </c>
      <c r="EB329" s="43">
        <f t="shared" si="445"/>
        <v>0</v>
      </c>
      <c r="EC329" s="43">
        <f t="shared" si="445"/>
        <v>0</v>
      </c>
      <c r="ED329" s="43">
        <f t="shared" si="445"/>
        <v>0</v>
      </c>
      <c r="EE329" s="43">
        <f t="shared" si="445"/>
        <v>0</v>
      </c>
      <c r="EF329" s="43">
        <f t="shared" si="445"/>
        <v>0</v>
      </c>
      <c r="EG329" s="43">
        <f t="shared" si="445"/>
        <v>0</v>
      </c>
      <c r="EH329" s="43">
        <f t="shared" si="445"/>
        <v>0</v>
      </c>
      <c r="EI329" s="43">
        <f t="shared" si="445"/>
        <v>0</v>
      </c>
      <c r="EJ329" s="43">
        <f t="shared" si="445"/>
        <v>0</v>
      </c>
      <c r="EK329" s="43">
        <f t="shared" si="445"/>
        <v>0</v>
      </c>
      <c r="EL329" s="43">
        <f t="shared" si="445"/>
        <v>0</v>
      </c>
      <c r="EM329" s="43">
        <f t="shared" si="445"/>
        <v>0</v>
      </c>
      <c r="EN329" s="43">
        <f t="shared" si="445"/>
        <v>0</v>
      </c>
      <c r="EO329" s="43">
        <f t="shared" si="445"/>
        <v>0</v>
      </c>
      <c r="EP329" s="43">
        <f t="shared" si="445"/>
        <v>0</v>
      </c>
      <c r="EQ329" s="43">
        <f t="shared" si="445"/>
        <v>0</v>
      </c>
      <c r="ER329" s="43">
        <f t="shared" si="445"/>
        <v>0</v>
      </c>
      <c r="ES329" s="43">
        <f t="shared" si="445"/>
        <v>0</v>
      </c>
      <c r="ET329" s="43">
        <f t="shared" si="445"/>
        <v>0</v>
      </c>
      <c r="EU329" s="43">
        <f t="shared" si="445"/>
        <v>0</v>
      </c>
      <c r="EV329" s="43">
        <f t="shared" si="445"/>
        <v>0</v>
      </c>
      <c r="EW329" s="43">
        <f t="shared" si="445"/>
        <v>0</v>
      </c>
      <c r="EX329" s="43">
        <f t="shared" si="445"/>
        <v>0</v>
      </c>
      <c r="EY329" s="43">
        <f t="shared" si="445"/>
        <v>0</v>
      </c>
      <c r="EZ329" s="43">
        <f t="shared" si="445"/>
        <v>0</v>
      </c>
      <c r="FA329" s="43">
        <f t="shared" si="445"/>
        <v>0</v>
      </c>
      <c r="FB329" s="43">
        <f t="shared" si="445"/>
        <v>0</v>
      </c>
      <c r="FC329" s="43">
        <f t="shared" si="445"/>
        <v>0</v>
      </c>
      <c r="FD329" s="43">
        <f t="shared" si="445"/>
        <v>0</v>
      </c>
      <c r="FE329" s="43">
        <f t="shared" si="445"/>
        <v>0</v>
      </c>
      <c r="FF329" s="43">
        <f t="shared" si="445"/>
        <v>0</v>
      </c>
      <c r="FG329" s="43">
        <f t="shared" si="445"/>
        <v>0</v>
      </c>
      <c r="FH329" s="43">
        <f t="shared" si="445"/>
        <v>0</v>
      </c>
      <c r="FI329" s="43">
        <f t="shared" si="445"/>
        <v>0</v>
      </c>
      <c r="FJ329" s="43">
        <f t="shared" si="445"/>
        <v>0</v>
      </c>
      <c r="FK329" s="43">
        <f t="shared" si="445"/>
        <v>0</v>
      </c>
      <c r="FL329" s="43">
        <f t="shared" si="445"/>
        <v>0</v>
      </c>
      <c r="FM329" s="43">
        <f t="shared" si="445"/>
        <v>0</v>
      </c>
      <c r="FN329" s="43">
        <f t="shared" si="445"/>
        <v>0</v>
      </c>
      <c r="FO329" s="43">
        <f t="shared" si="445"/>
        <v>0</v>
      </c>
      <c r="FP329" s="43">
        <f t="shared" si="445"/>
        <v>0</v>
      </c>
      <c r="FQ329" s="43">
        <f t="shared" si="445"/>
        <v>0</v>
      </c>
      <c r="FR329" s="43">
        <f t="shared" si="445"/>
        <v>0</v>
      </c>
      <c r="FS329" s="43">
        <f t="shared" si="445"/>
        <v>0</v>
      </c>
      <c r="FT329" s="43">
        <f t="shared" si="445"/>
        <v>0</v>
      </c>
      <c r="FU329" s="43">
        <f t="shared" si="445"/>
        <v>0</v>
      </c>
      <c r="FV329" s="43">
        <f t="shared" si="445"/>
        <v>0</v>
      </c>
      <c r="FW329" s="43">
        <f t="shared" si="445"/>
        <v>0</v>
      </c>
      <c r="FX329" s="43">
        <f t="shared" si="445"/>
        <v>0</v>
      </c>
      <c r="FY329" s="43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</row>
    <row r="330" spans="1:195" x14ac:dyDescent="0.35">
      <c r="A330" s="7"/>
      <c r="B330" s="7" t="s">
        <v>917</v>
      </c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  <c r="EM330" s="43"/>
      <c r="EN330" s="43"/>
      <c r="EO330" s="43"/>
      <c r="EP330" s="43"/>
      <c r="EQ330" s="43"/>
      <c r="ER330" s="43"/>
      <c r="ES330" s="43"/>
      <c r="ET330" s="43"/>
      <c r="EU330" s="43"/>
      <c r="EV330" s="43"/>
      <c r="EW330" s="43"/>
      <c r="EX330" s="43"/>
      <c r="EY330" s="43"/>
      <c r="EZ330" s="43"/>
      <c r="FA330" s="43"/>
      <c r="FB330" s="43"/>
      <c r="FC330" s="43"/>
      <c r="FD330" s="43"/>
      <c r="FE330" s="43"/>
      <c r="FF330" s="43"/>
      <c r="FG330" s="43"/>
      <c r="FH330" s="43"/>
      <c r="FI330" s="43"/>
      <c r="FJ330" s="43"/>
      <c r="FK330" s="43"/>
      <c r="FL330" s="43"/>
      <c r="FM330" s="43"/>
      <c r="FN330" s="43"/>
      <c r="FO330" s="43"/>
      <c r="FP330" s="43"/>
      <c r="FQ330" s="43"/>
      <c r="FR330" s="43"/>
      <c r="FS330" s="43"/>
      <c r="FT330" s="43"/>
      <c r="FU330" s="43"/>
      <c r="FV330" s="43"/>
      <c r="FW330" s="43"/>
      <c r="FX330" s="43"/>
      <c r="FY330" s="43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</row>
    <row r="331" spans="1:195" x14ac:dyDescent="0.35">
      <c r="A331" s="6" t="s">
        <v>918</v>
      </c>
      <c r="B331" s="7" t="s">
        <v>919</v>
      </c>
      <c r="C331" s="43">
        <f t="shared" ref="C331:BN331" si="446">ROUND((C79/C47),6)</f>
        <v>3.839E-3</v>
      </c>
      <c r="D331" s="43">
        <f t="shared" si="446"/>
        <v>1.5457E-2</v>
      </c>
      <c r="E331" s="43">
        <f t="shared" si="446"/>
        <v>3.9230000000000003E-3</v>
      </c>
      <c r="F331" s="43">
        <f t="shared" si="446"/>
        <v>2.34E-4</v>
      </c>
      <c r="G331" s="43">
        <f t="shared" si="446"/>
        <v>2.624E-3</v>
      </c>
      <c r="H331" s="43">
        <f t="shared" si="446"/>
        <v>2.2910000000000001E-3</v>
      </c>
      <c r="I331" s="43">
        <f t="shared" si="446"/>
        <v>7.038E-3</v>
      </c>
      <c r="J331" s="43">
        <f t="shared" si="446"/>
        <v>0</v>
      </c>
      <c r="K331" s="43">
        <f t="shared" si="446"/>
        <v>0</v>
      </c>
      <c r="L331" s="43">
        <f t="shared" si="446"/>
        <v>5.5449999999999996E-3</v>
      </c>
      <c r="M331" s="43">
        <f t="shared" si="446"/>
        <v>3.0070000000000001E-3</v>
      </c>
      <c r="N331" s="43">
        <f t="shared" si="446"/>
        <v>8.7130000000000003E-3</v>
      </c>
      <c r="O331" s="43">
        <f t="shared" si="446"/>
        <v>1.0649E-2</v>
      </c>
      <c r="P331" s="43">
        <f t="shared" si="446"/>
        <v>0</v>
      </c>
      <c r="Q331" s="43">
        <f t="shared" si="446"/>
        <v>6.7019999999999996E-3</v>
      </c>
      <c r="R331" s="43">
        <f t="shared" si="446"/>
        <v>0</v>
      </c>
      <c r="S331" s="43">
        <f t="shared" si="446"/>
        <v>0</v>
      </c>
      <c r="T331" s="43">
        <f t="shared" si="446"/>
        <v>0</v>
      </c>
      <c r="U331" s="43">
        <f t="shared" si="446"/>
        <v>3.1449999999999998E-3</v>
      </c>
      <c r="V331" s="43">
        <f t="shared" si="446"/>
        <v>0</v>
      </c>
      <c r="W331" s="43">
        <f t="shared" si="446"/>
        <v>0</v>
      </c>
      <c r="X331" s="43">
        <f t="shared" si="446"/>
        <v>8.0359999999999997E-3</v>
      </c>
      <c r="Y331" s="43">
        <f t="shared" si="446"/>
        <v>0</v>
      </c>
      <c r="Z331" s="43">
        <f t="shared" si="446"/>
        <v>0</v>
      </c>
      <c r="AA331" s="43">
        <f t="shared" si="446"/>
        <v>6.1050000000000002E-3</v>
      </c>
      <c r="AB331" s="43">
        <f t="shared" si="446"/>
        <v>7.8469999999999998E-3</v>
      </c>
      <c r="AC331" s="43">
        <f t="shared" si="446"/>
        <v>4.9280000000000001E-3</v>
      </c>
      <c r="AD331" s="43">
        <f t="shared" si="446"/>
        <v>5.3769999999999998E-3</v>
      </c>
      <c r="AE331" s="43">
        <f t="shared" si="446"/>
        <v>4.9680000000000002E-3</v>
      </c>
      <c r="AF331" s="43">
        <f t="shared" si="446"/>
        <v>2.382E-3</v>
      </c>
      <c r="AG331" s="43">
        <f t="shared" si="446"/>
        <v>1.255099</v>
      </c>
      <c r="AH331" s="43">
        <f t="shared" si="446"/>
        <v>0</v>
      </c>
      <c r="AI331" s="43">
        <f t="shared" si="446"/>
        <v>0</v>
      </c>
      <c r="AJ331" s="43">
        <f t="shared" si="446"/>
        <v>0</v>
      </c>
      <c r="AK331" s="43">
        <f t="shared" si="446"/>
        <v>0</v>
      </c>
      <c r="AL331" s="43">
        <f t="shared" si="446"/>
        <v>3.64E-3</v>
      </c>
      <c r="AM331" s="43">
        <f t="shared" si="446"/>
        <v>0</v>
      </c>
      <c r="AN331" s="43">
        <f t="shared" si="446"/>
        <v>0</v>
      </c>
      <c r="AO331" s="43">
        <f t="shared" si="446"/>
        <v>0</v>
      </c>
      <c r="AP331" s="43">
        <f t="shared" si="446"/>
        <v>5.1349999999999998E-3</v>
      </c>
      <c r="AQ331" s="43">
        <f t="shared" si="446"/>
        <v>0</v>
      </c>
      <c r="AR331" s="43">
        <f t="shared" si="446"/>
        <v>6.9719999999999999E-3</v>
      </c>
      <c r="AS331" s="43">
        <f t="shared" si="446"/>
        <v>1.292E-3</v>
      </c>
      <c r="AT331" s="43">
        <f t="shared" si="446"/>
        <v>0</v>
      </c>
      <c r="AU331" s="43">
        <f t="shared" si="446"/>
        <v>0</v>
      </c>
      <c r="AV331" s="43">
        <f t="shared" si="446"/>
        <v>0</v>
      </c>
      <c r="AW331" s="43">
        <f t="shared" si="446"/>
        <v>0</v>
      </c>
      <c r="AX331" s="43">
        <f t="shared" si="446"/>
        <v>0</v>
      </c>
      <c r="AY331" s="43">
        <f t="shared" si="446"/>
        <v>0</v>
      </c>
      <c r="AZ331" s="43">
        <f t="shared" si="446"/>
        <v>5.7039999999999999E-3</v>
      </c>
      <c r="BA331" s="43">
        <f t="shared" si="446"/>
        <v>4.6690000000000004E-3</v>
      </c>
      <c r="BB331" s="43">
        <f t="shared" si="446"/>
        <v>2.8839999999999998E-3</v>
      </c>
      <c r="BC331" s="43">
        <f t="shared" si="446"/>
        <v>1.7305000000000001E-2</v>
      </c>
      <c r="BD331" s="43">
        <f t="shared" si="446"/>
        <v>9.6399999999999993E-3</v>
      </c>
      <c r="BE331" s="43">
        <f t="shared" si="446"/>
        <v>1.0305E-2</v>
      </c>
      <c r="BF331" s="43">
        <f t="shared" si="446"/>
        <v>9.6229999999999996E-3</v>
      </c>
      <c r="BG331" s="43">
        <f t="shared" si="446"/>
        <v>0</v>
      </c>
      <c r="BH331" s="43">
        <f t="shared" si="446"/>
        <v>0</v>
      </c>
      <c r="BI331" s="43">
        <f t="shared" si="446"/>
        <v>0</v>
      </c>
      <c r="BJ331" s="43">
        <f t="shared" si="446"/>
        <v>4.2940000000000001E-3</v>
      </c>
      <c r="BK331" s="43">
        <f t="shared" si="446"/>
        <v>4.3810000000000003E-3</v>
      </c>
      <c r="BL331" s="43">
        <f t="shared" si="446"/>
        <v>0</v>
      </c>
      <c r="BM331" s="43">
        <f t="shared" si="446"/>
        <v>0</v>
      </c>
      <c r="BN331" s="43">
        <f t="shared" si="446"/>
        <v>0</v>
      </c>
      <c r="BO331" s="43">
        <f t="shared" ref="BO331:DZ331" si="447">ROUND((BO79/BO47),6)</f>
        <v>1.8289999999999999E-3</v>
      </c>
      <c r="BP331" s="43">
        <f t="shared" si="447"/>
        <v>0</v>
      </c>
      <c r="BQ331" s="43">
        <f t="shared" si="447"/>
        <v>4.7809999999999997E-3</v>
      </c>
      <c r="BR331" s="43">
        <f t="shared" si="447"/>
        <v>4.4920000000000003E-3</v>
      </c>
      <c r="BS331" s="43">
        <f t="shared" si="447"/>
        <v>2.9299999999999999E-3</v>
      </c>
      <c r="BT331" s="43">
        <f t="shared" si="447"/>
        <v>2.1120000000000002E-3</v>
      </c>
      <c r="BU331" s="43">
        <f t="shared" si="447"/>
        <v>6.6360000000000004E-3</v>
      </c>
      <c r="BV331" s="43">
        <f t="shared" si="447"/>
        <v>1.021E-3</v>
      </c>
      <c r="BW331" s="43">
        <f t="shared" si="447"/>
        <v>3.5509999999999999E-3</v>
      </c>
      <c r="BX331" s="43">
        <f t="shared" si="447"/>
        <v>0</v>
      </c>
      <c r="BY331" s="43">
        <f t="shared" si="447"/>
        <v>0</v>
      </c>
      <c r="BZ331" s="43">
        <f t="shared" si="447"/>
        <v>0</v>
      </c>
      <c r="CA331" s="43">
        <f t="shared" si="447"/>
        <v>0</v>
      </c>
      <c r="CB331" s="43">
        <f t="shared" si="447"/>
        <v>8.3320000000000009E-3</v>
      </c>
      <c r="CC331" s="43">
        <f t="shared" si="447"/>
        <v>0</v>
      </c>
      <c r="CD331" s="43">
        <f t="shared" si="447"/>
        <v>0</v>
      </c>
      <c r="CE331" s="43">
        <f t="shared" si="447"/>
        <v>0</v>
      </c>
      <c r="CF331" s="43">
        <f t="shared" si="447"/>
        <v>0</v>
      </c>
      <c r="CG331" s="43">
        <f t="shared" si="447"/>
        <v>4.8079999999999998E-3</v>
      </c>
      <c r="CH331" s="43">
        <f t="shared" si="447"/>
        <v>0</v>
      </c>
      <c r="CI331" s="43">
        <f t="shared" si="447"/>
        <v>2.3649999999999999E-3</v>
      </c>
      <c r="CJ331" s="43">
        <f t="shared" si="447"/>
        <v>1.673E-3</v>
      </c>
      <c r="CK331" s="43">
        <f t="shared" si="447"/>
        <v>3.5130000000000001E-3</v>
      </c>
      <c r="CL331" s="43">
        <f t="shared" si="447"/>
        <v>8.7259999999999994E-3</v>
      </c>
      <c r="CM331" s="43">
        <f t="shared" si="447"/>
        <v>4.1539999999999997E-3</v>
      </c>
      <c r="CN331" s="43">
        <f t="shared" si="447"/>
        <v>7.1190000000000003E-3</v>
      </c>
      <c r="CO331" s="43">
        <f t="shared" si="447"/>
        <v>4.45E-3</v>
      </c>
      <c r="CP331" s="43">
        <f t="shared" si="447"/>
        <v>3.0769999999999999E-3</v>
      </c>
      <c r="CQ331" s="43">
        <f t="shared" si="447"/>
        <v>0</v>
      </c>
      <c r="CR331" s="43">
        <f t="shared" si="447"/>
        <v>3.7720000000000002E-3</v>
      </c>
      <c r="CS331" s="43">
        <f t="shared" si="447"/>
        <v>0</v>
      </c>
      <c r="CT331" s="43">
        <f t="shared" si="447"/>
        <v>0</v>
      </c>
      <c r="CU331" s="43">
        <f t="shared" si="447"/>
        <v>1.0697999999999999E-2</v>
      </c>
      <c r="CV331" s="43">
        <f t="shared" si="447"/>
        <v>6.2360000000000002E-3</v>
      </c>
      <c r="CW331" s="43">
        <f t="shared" si="447"/>
        <v>0</v>
      </c>
      <c r="CX331" s="43">
        <f t="shared" si="447"/>
        <v>0</v>
      </c>
      <c r="CY331" s="43">
        <f t="shared" si="447"/>
        <v>0</v>
      </c>
      <c r="CZ331" s="43">
        <f t="shared" si="447"/>
        <v>2.1580000000000002E-3</v>
      </c>
      <c r="DA331" s="43">
        <f t="shared" si="447"/>
        <v>0</v>
      </c>
      <c r="DB331" s="43">
        <f t="shared" si="447"/>
        <v>0</v>
      </c>
      <c r="DC331" s="43">
        <f t="shared" si="447"/>
        <v>8.0149999999999996E-3</v>
      </c>
      <c r="DD331" s="43">
        <f t="shared" si="447"/>
        <v>0</v>
      </c>
      <c r="DE331" s="43">
        <f t="shared" si="447"/>
        <v>2.0309999999999998E-3</v>
      </c>
      <c r="DF331" s="43">
        <f t="shared" si="447"/>
        <v>6.2500000000000003E-3</v>
      </c>
      <c r="DG331" s="43">
        <f t="shared" si="447"/>
        <v>1.256E-3</v>
      </c>
      <c r="DH331" s="43">
        <f t="shared" si="447"/>
        <v>4.7670000000000004E-3</v>
      </c>
      <c r="DI331" s="43">
        <f t="shared" si="447"/>
        <v>0</v>
      </c>
      <c r="DJ331" s="43">
        <f t="shared" si="447"/>
        <v>6.1310000000000002E-3</v>
      </c>
      <c r="DK331" s="43">
        <f t="shared" si="447"/>
        <v>5.9500000000000004E-3</v>
      </c>
      <c r="DL331" s="43">
        <f t="shared" si="447"/>
        <v>0</v>
      </c>
      <c r="DM331" s="43">
        <f t="shared" si="447"/>
        <v>9.9290000000000003E-3</v>
      </c>
      <c r="DN331" s="43">
        <f t="shared" si="447"/>
        <v>1.529E-3</v>
      </c>
      <c r="DO331" s="43">
        <f t="shared" si="447"/>
        <v>1.539E-3</v>
      </c>
      <c r="DP331" s="43">
        <f t="shared" si="447"/>
        <v>0</v>
      </c>
      <c r="DQ331" s="43">
        <f t="shared" si="447"/>
        <v>0</v>
      </c>
      <c r="DR331" s="43">
        <f t="shared" si="447"/>
        <v>0</v>
      </c>
      <c r="DS331" s="43">
        <f t="shared" si="447"/>
        <v>0</v>
      </c>
      <c r="DT331" s="43">
        <f t="shared" si="447"/>
        <v>0</v>
      </c>
      <c r="DU331" s="43">
        <f t="shared" si="447"/>
        <v>0</v>
      </c>
      <c r="DV331" s="43">
        <f t="shared" si="447"/>
        <v>0</v>
      </c>
      <c r="DW331" s="43">
        <f t="shared" si="447"/>
        <v>8.0400000000000003E-4</v>
      </c>
      <c r="DX331" s="43">
        <f t="shared" si="447"/>
        <v>1.523E-3</v>
      </c>
      <c r="DY331" s="43">
        <f t="shared" si="447"/>
        <v>2.617E-3</v>
      </c>
      <c r="DZ331" s="43">
        <f t="shared" si="447"/>
        <v>2.2290000000000001E-3</v>
      </c>
      <c r="EA331" s="43">
        <f t="shared" ref="EA331:FX331" si="448">ROUND((EA79/EA47),6)</f>
        <v>3.2200000000000002E-4</v>
      </c>
      <c r="EB331" s="43">
        <f t="shared" si="448"/>
        <v>5.6649999999999999E-3</v>
      </c>
      <c r="EC331" s="43">
        <f t="shared" si="448"/>
        <v>0</v>
      </c>
      <c r="ED331" s="43">
        <f t="shared" si="448"/>
        <v>7.3099999999999999E-4</v>
      </c>
      <c r="EE331" s="43">
        <f t="shared" si="448"/>
        <v>0</v>
      </c>
      <c r="EF331" s="43">
        <f t="shared" si="448"/>
        <v>0</v>
      </c>
      <c r="EG331" s="43">
        <f t="shared" si="448"/>
        <v>0</v>
      </c>
      <c r="EH331" s="43">
        <f t="shared" si="448"/>
        <v>0</v>
      </c>
      <c r="EI331" s="43">
        <f t="shared" si="448"/>
        <v>0</v>
      </c>
      <c r="EJ331" s="43">
        <f t="shared" si="448"/>
        <v>0</v>
      </c>
      <c r="EK331" s="43">
        <f t="shared" si="448"/>
        <v>7.9699999999999997E-4</v>
      </c>
      <c r="EL331" s="43">
        <f t="shared" si="448"/>
        <v>0</v>
      </c>
      <c r="EM331" s="43">
        <f t="shared" si="448"/>
        <v>7.1640000000000002E-3</v>
      </c>
      <c r="EN331" s="43">
        <f t="shared" si="448"/>
        <v>2.627E-3</v>
      </c>
      <c r="EO331" s="43">
        <f t="shared" si="448"/>
        <v>1.717E-3</v>
      </c>
      <c r="EP331" s="43">
        <f t="shared" si="448"/>
        <v>6.0419999999999996E-3</v>
      </c>
      <c r="EQ331" s="43">
        <f t="shared" si="448"/>
        <v>9.1E-4</v>
      </c>
      <c r="ER331" s="43">
        <f t="shared" si="448"/>
        <v>6.7159999999999997E-3</v>
      </c>
      <c r="ES331" s="43">
        <f t="shared" si="448"/>
        <v>0</v>
      </c>
      <c r="ET331" s="43">
        <f t="shared" si="448"/>
        <v>3.7499999999999999E-3</v>
      </c>
      <c r="EU331" s="43">
        <f t="shared" si="448"/>
        <v>0</v>
      </c>
      <c r="EV331" s="43">
        <f t="shared" si="448"/>
        <v>0</v>
      </c>
      <c r="EW331" s="43">
        <f t="shared" si="448"/>
        <v>1.4989999999999999E-3</v>
      </c>
      <c r="EX331" s="43">
        <f t="shared" si="448"/>
        <v>7.535E-3</v>
      </c>
      <c r="EY331" s="43">
        <f t="shared" si="448"/>
        <v>0</v>
      </c>
      <c r="EZ331" s="43">
        <f t="shared" si="448"/>
        <v>0</v>
      </c>
      <c r="FA331" s="43">
        <f t="shared" si="448"/>
        <v>1.3810000000000001E-3</v>
      </c>
      <c r="FB331" s="43">
        <f t="shared" si="448"/>
        <v>1.3270000000000001E-3</v>
      </c>
      <c r="FC331" s="43">
        <f t="shared" si="448"/>
        <v>2.4940000000000001E-3</v>
      </c>
      <c r="FD331" s="43">
        <f t="shared" si="448"/>
        <v>0</v>
      </c>
      <c r="FE331" s="43">
        <f t="shared" si="448"/>
        <v>8.3929999999999994E-3</v>
      </c>
      <c r="FF331" s="43">
        <f t="shared" si="448"/>
        <v>0</v>
      </c>
      <c r="FG331" s="43">
        <f t="shared" si="448"/>
        <v>0</v>
      </c>
      <c r="FH331" s="43">
        <f t="shared" si="448"/>
        <v>4.0400000000000002E-3</v>
      </c>
      <c r="FI331" s="43">
        <f t="shared" si="448"/>
        <v>2.7810000000000001E-3</v>
      </c>
      <c r="FJ331" s="43">
        <f t="shared" si="448"/>
        <v>1.441E-3</v>
      </c>
      <c r="FK331" s="43">
        <f t="shared" si="448"/>
        <v>2.0839999999999999E-3</v>
      </c>
      <c r="FL331" s="43">
        <f t="shared" si="448"/>
        <v>1.3519999999999999E-3</v>
      </c>
      <c r="FM331" s="43">
        <f t="shared" si="448"/>
        <v>4.15E-4</v>
      </c>
      <c r="FN331" s="43">
        <f t="shared" si="448"/>
        <v>0</v>
      </c>
      <c r="FO331" s="43">
        <f t="shared" si="448"/>
        <v>6.3000000000000003E-4</v>
      </c>
      <c r="FP331" s="43">
        <f t="shared" si="448"/>
        <v>2.3180000000000002E-3</v>
      </c>
      <c r="FQ331" s="43">
        <f t="shared" si="448"/>
        <v>1.341E-3</v>
      </c>
      <c r="FR331" s="43">
        <f t="shared" si="448"/>
        <v>1.0349999999999999E-3</v>
      </c>
      <c r="FS331" s="43">
        <f t="shared" si="448"/>
        <v>1.3999999999999999E-4</v>
      </c>
      <c r="FT331" s="43">
        <f t="shared" si="448"/>
        <v>2.33E-4</v>
      </c>
      <c r="FU331" s="43">
        <f t="shared" si="448"/>
        <v>7.685E-3</v>
      </c>
      <c r="FV331" s="43">
        <f t="shared" si="448"/>
        <v>3.1020000000000002E-3</v>
      </c>
      <c r="FW331" s="43">
        <f t="shared" si="448"/>
        <v>0</v>
      </c>
      <c r="FX331" s="43">
        <f t="shared" si="448"/>
        <v>1.9383000000000001E-2</v>
      </c>
      <c r="FY331" s="43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</row>
    <row r="332" spans="1:195" x14ac:dyDescent="0.35">
      <c r="A332" s="7"/>
      <c r="B332" s="7" t="s">
        <v>920</v>
      </c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  <c r="EM332" s="43"/>
      <c r="EN332" s="43"/>
      <c r="EO332" s="43"/>
      <c r="EP332" s="43"/>
      <c r="EQ332" s="43"/>
      <c r="ER332" s="43"/>
      <c r="ES332" s="43"/>
      <c r="ET332" s="43"/>
      <c r="EU332" s="43"/>
      <c r="EV332" s="43"/>
      <c r="EW332" s="43"/>
      <c r="EX332" s="43"/>
      <c r="EY332" s="43"/>
      <c r="EZ332" s="43"/>
      <c r="FA332" s="43"/>
      <c r="FB332" s="43"/>
      <c r="FC332" s="43"/>
      <c r="FD332" s="43"/>
      <c r="FE332" s="43"/>
      <c r="FF332" s="43"/>
      <c r="FG332" s="43"/>
      <c r="FH332" s="43"/>
      <c r="FI332" s="43"/>
      <c r="FJ332" s="43"/>
      <c r="FK332" s="43"/>
      <c r="FL332" s="43"/>
      <c r="FM332" s="43"/>
      <c r="FN332" s="43"/>
      <c r="FO332" s="43"/>
      <c r="FP332" s="43"/>
      <c r="FQ332" s="43"/>
      <c r="FR332" s="43"/>
      <c r="FS332" s="43"/>
      <c r="FT332" s="43"/>
      <c r="FU332" s="43"/>
      <c r="FV332" s="43"/>
      <c r="FW332" s="43"/>
      <c r="FX332" s="43"/>
      <c r="FY332" s="43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</row>
    <row r="333" spans="1:195" x14ac:dyDescent="0.35">
      <c r="A333" s="6" t="s">
        <v>921</v>
      </c>
      <c r="B333" s="7" t="s">
        <v>922</v>
      </c>
      <c r="C333" s="43">
        <f t="shared" ref="C333:AH333" si="449">SUM(C325:C331)</f>
        <v>3.1014999999999997E-2</v>
      </c>
      <c r="D333" s="43">
        <f t="shared" si="449"/>
        <v>4.2457000000000002E-2</v>
      </c>
      <c r="E333" s="43">
        <f t="shared" si="449"/>
        <v>3.0922999999999999E-2</v>
      </c>
      <c r="F333" s="43">
        <f t="shared" si="449"/>
        <v>2.7234000000000001E-2</v>
      </c>
      <c r="G333" s="43">
        <f t="shared" si="449"/>
        <v>2.7889000000000001E-2</v>
      </c>
      <c r="H333" s="43">
        <f t="shared" si="449"/>
        <v>2.9291000000000001E-2</v>
      </c>
      <c r="I333" s="43">
        <f t="shared" si="449"/>
        <v>3.4502999999999999E-2</v>
      </c>
      <c r="J333" s="43">
        <f t="shared" si="449"/>
        <v>2.7E-2</v>
      </c>
      <c r="K333" s="43">
        <f t="shared" si="449"/>
        <v>2.7E-2</v>
      </c>
      <c r="L333" s="43">
        <f t="shared" si="449"/>
        <v>3.1440000000000003E-2</v>
      </c>
      <c r="M333" s="43">
        <f t="shared" si="449"/>
        <v>2.7954E-2</v>
      </c>
      <c r="N333" s="43">
        <f t="shared" si="449"/>
        <v>2.8235000000000003E-2</v>
      </c>
      <c r="O333" s="43">
        <f t="shared" si="449"/>
        <v>3.8580000000000003E-2</v>
      </c>
      <c r="P333" s="43">
        <f t="shared" si="449"/>
        <v>2.7123000000000001E-2</v>
      </c>
      <c r="Q333" s="43">
        <f t="shared" si="449"/>
        <v>3.3701999999999996E-2</v>
      </c>
      <c r="R333" s="43">
        <f t="shared" si="449"/>
        <v>2.7E-2</v>
      </c>
      <c r="S333" s="43">
        <f t="shared" si="449"/>
        <v>2.5014000000000002E-2</v>
      </c>
      <c r="T333" s="43">
        <f t="shared" si="449"/>
        <v>2.3301000000000002E-2</v>
      </c>
      <c r="U333" s="43">
        <f t="shared" si="449"/>
        <v>2.5946E-2</v>
      </c>
      <c r="V333" s="43">
        <f t="shared" si="449"/>
        <v>2.7E-2</v>
      </c>
      <c r="W333" s="43">
        <f t="shared" si="449"/>
        <v>2.7E-2</v>
      </c>
      <c r="X333" s="43">
        <f t="shared" si="449"/>
        <v>2.3040999999999999E-2</v>
      </c>
      <c r="Y333" s="43">
        <f t="shared" si="449"/>
        <v>2.3498000000000002E-2</v>
      </c>
      <c r="Z333" s="43">
        <f t="shared" si="449"/>
        <v>2.7555000000000003E-2</v>
      </c>
      <c r="AA333" s="43">
        <f t="shared" si="449"/>
        <v>3.3105000000000002E-2</v>
      </c>
      <c r="AB333" s="43">
        <f t="shared" si="449"/>
        <v>3.4847000000000003E-2</v>
      </c>
      <c r="AC333" s="43">
        <f t="shared" si="449"/>
        <v>2.4910000000000002E-2</v>
      </c>
      <c r="AD333" s="43">
        <f t="shared" si="449"/>
        <v>2.4070000000000001E-2</v>
      </c>
      <c r="AE333" s="43">
        <f t="shared" si="449"/>
        <v>1.8271000000000003E-2</v>
      </c>
      <c r="AF333" s="43">
        <f t="shared" si="449"/>
        <v>1.3056E-2</v>
      </c>
      <c r="AG333" s="43">
        <f t="shared" si="449"/>
        <v>1.267584</v>
      </c>
      <c r="AH333" s="43">
        <f t="shared" si="449"/>
        <v>2.6036E-2</v>
      </c>
      <c r="AI333" s="43">
        <f t="shared" ref="AI333:CT333" si="450">SUM(AI325:AI331)</f>
        <v>2.7E-2</v>
      </c>
      <c r="AJ333" s="43">
        <f t="shared" si="450"/>
        <v>2.2787999999999999E-2</v>
      </c>
      <c r="AK333" s="43">
        <f t="shared" si="450"/>
        <v>2.0279999999999999E-2</v>
      </c>
      <c r="AL333" s="43">
        <f t="shared" si="450"/>
        <v>3.0640000000000001E-2</v>
      </c>
      <c r="AM333" s="43">
        <f t="shared" si="450"/>
        <v>2.0449000000000002E-2</v>
      </c>
      <c r="AN333" s="43">
        <f t="shared" si="450"/>
        <v>2.6903E-2</v>
      </c>
      <c r="AO333" s="43">
        <f t="shared" si="450"/>
        <v>2.6656000000000003E-2</v>
      </c>
      <c r="AP333" s="43">
        <f t="shared" si="450"/>
        <v>3.2134999999999997E-2</v>
      </c>
      <c r="AQ333" s="43">
        <f t="shared" si="450"/>
        <v>1.8685E-2</v>
      </c>
      <c r="AR333" s="43">
        <f t="shared" si="450"/>
        <v>3.3972000000000002E-2</v>
      </c>
      <c r="AS333" s="43">
        <f t="shared" si="450"/>
        <v>1.389E-2</v>
      </c>
      <c r="AT333" s="43">
        <f t="shared" si="450"/>
        <v>2.7E-2</v>
      </c>
      <c r="AU333" s="43">
        <f t="shared" si="450"/>
        <v>2.3188E-2</v>
      </c>
      <c r="AV333" s="43">
        <f t="shared" si="450"/>
        <v>2.7E-2</v>
      </c>
      <c r="AW333" s="43">
        <f t="shared" si="450"/>
        <v>2.4430999999999998E-2</v>
      </c>
      <c r="AX333" s="43">
        <f t="shared" si="450"/>
        <v>2.0798000000000001E-2</v>
      </c>
      <c r="AY333" s="43">
        <f t="shared" si="450"/>
        <v>2.7E-2</v>
      </c>
      <c r="AZ333" s="43">
        <f t="shared" si="450"/>
        <v>2.1424000000000002E-2</v>
      </c>
      <c r="BA333" s="43">
        <f t="shared" si="450"/>
        <v>3.0563E-2</v>
      </c>
      <c r="BB333" s="43">
        <f t="shared" si="450"/>
        <v>2.6568000000000001E-2</v>
      </c>
      <c r="BC333" s="43">
        <f t="shared" si="450"/>
        <v>3.8019999999999998E-2</v>
      </c>
      <c r="BD333" s="43">
        <f t="shared" si="450"/>
        <v>3.6639999999999999E-2</v>
      </c>
      <c r="BE333" s="43">
        <f t="shared" si="450"/>
        <v>3.7121000000000001E-2</v>
      </c>
      <c r="BF333" s="43">
        <f t="shared" si="450"/>
        <v>3.6623000000000003E-2</v>
      </c>
      <c r="BG333" s="43">
        <f t="shared" si="450"/>
        <v>2.7E-2</v>
      </c>
      <c r="BH333" s="43">
        <f t="shared" si="450"/>
        <v>2.5419000000000001E-2</v>
      </c>
      <c r="BI333" s="43">
        <f t="shared" si="450"/>
        <v>1.2433E-2</v>
      </c>
      <c r="BJ333" s="43">
        <f t="shared" si="450"/>
        <v>3.1294000000000002E-2</v>
      </c>
      <c r="BK333" s="43">
        <f t="shared" si="450"/>
        <v>3.1380999999999999E-2</v>
      </c>
      <c r="BL333" s="43">
        <f t="shared" si="450"/>
        <v>2.7E-2</v>
      </c>
      <c r="BM333" s="43">
        <f t="shared" si="450"/>
        <v>2.5787000000000001E-2</v>
      </c>
      <c r="BN333" s="43">
        <f t="shared" si="450"/>
        <v>2.7E-2</v>
      </c>
      <c r="BO333" s="43">
        <f t="shared" si="450"/>
        <v>2.1032000000000002E-2</v>
      </c>
      <c r="BP333" s="43">
        <f t="shared" si="450"/>
        <v>2.5702000000000003E-2</v>
      </c>
      <c r="BQ333" s="43">
        <f t="shared" si="450"/>
        <v>3.0540000000000001E-2</v>
      </c>
      <c r="BR333" s="43">
        <f t="shared" si="450"/>
        <v>1.3191999999999999E-2</v>
      </c>
      <c r="BS333" s="43">
        <f t="shared" si="450"/>
        <v>7.3249999999999999E-3</v>
      </c>
      <c r="BT333" s="43">
        <f t="shared" si="450"/>
        <v>8.763E-3</v>
      </c>
      <c r="BU333" s="43">
        <f t="shared" si="450"/>
        <v>2.0447E-2</v>
      </c>
      <c r="BV333" s="43">
        <f t="shared" si="450"/>
        <v>1.2756E-2</v>
      </c>
      <c r="BW333" s="43">
        <f t="shared" si="450"/>
        <v>1.9286999999999999E-2</v>
      </c>
      <c r="BX333" s="43">
        <f t="shared" si="450"/>
        <v>1.9067000000000001E-2</v>
      </c>
      <c r="BY333" s="43">
        <f t="shared" si="450"/>
        <v>2.7E-2</v>
      </c>
      <c r="BZ333" s="43">
        <f t="shared" si="450"/>
        <v>2.7E-2</v>
      </c>
      <c r="CA333" s="43">
        <f t="shared" si="450"/>
        <v>2.3040999999999999E-2</v>
      </c>
      <c r="CB333" s="43">
        <f t="shared" si="450"/>
        <v>3.5332000000000002E-2</v>
      </c>
      <c r="CC333" s="43">
        <f t="shared" si="450"/>
        <v>2.6199E-2</v>
      </c>
      <c r="CD333" s="43">
        <f t="shared" si="450"/>
        <v>2.6765000000000001E-2</v>
      </c>
      <c r="CE333" s="43">
        <f t="shared" si="450"/>
        <v>2.7E-2</v>
      </c>
      <c r="CF333" s="43">
        <f t="shared" si="450"/>
        <v>2.8753000000000001E-2</v>
      </c>
      <c r="CG333" s="43">
        <f t="shared" si="450"/>
        <v>3.1808000000000003E-2</v>
      </c>
      <c r="CH333" s="43">
        <f t="shared" si="450"/>
        <v>2.6187999999999999E-2</v>
      </c>
      <c r="CI333" s="43">
        <f t="shared" si="450"/>
        <v>2.9364999999999999E-2</v>
      </c>
      <c r="CJ333" s="43">
        <f t="shared" si="450"/>
        <v>2.8187E-2</v>
      </c>
      <c r="CK333" s="43">
        <f t="shared" si="450"/>
        <v>1.5757999999999998E-2</v>
      </c>
      <c r="CL333" s="43">
        <f t="shared" si="450"/>
        <v>2.1103999999999998E-2</v>
      </c>
      <c r="CM333" s="43">
        <f t="shared" si="450"/>
        <v>1.0428E-2</v>
      </c>
      <c r="CN333" s="43">
        <f t="shared" si="450"/>
        <v>3.4118999999999997E-2</v>
      </c>
      <c r="CO333" s="43">
        <f t="shared" si="450"/>
        <v>3.0810000000000001E-2</v>
      </c>
      <c r="CP333" s="43">
        <f t="shared" si="450"/>
        <v>2.2260000000000002E-2</v>
      </c>
      <c r="CQ333" s="43">
        <f t="shared" si="450"/>
        <v>1.6427000000000001E-2</v>
      </c>
      <c r="CR333" s="43">
        <f t="shared" si="450"/>
        <v>8.7889999999999999E-3</v>
      </c>
      <c r="CS333" s="43">
        <f t="shared" si="450"/>
        <v>2.6658000000000001E-2</v>
      </c>
      <c r="CT333" s="43">
        <f t="shared" si="450"/>
        <v>1.3133000000000001E-2</v>
      </c>
      <c r="CU333" s="43">
        <f t="shared" ref="CU333:FF333" si="451">SUM(CU325:CU331)</f>
        <v>3.4313999999999997E-2</v>
      </c>
      <c r="CV333" s="43">
        <f t="shared" si="451"/>
        <v>2.2245000000000001E-2</v>
      </c>
      <c r="CW333" s="43">
        <f t="shared" si="451"/>
        <v>1.7378999999999999E-2</v>
      </c>
      <c r="CX333" s="43">
        <f t="shared" si="451"/>
        <v>2.5824E-2</v>
      </c>
      <c r="CY333" s="43">
        <f t="shared" si="451"/>
        <v>2.7E-2</v>
      </c>
      <c r="CZ333" s="43">
        <f t="shared" si="451"/>
        <v>2.9158E-2</v>
      </c>
      <c r="DA333" s="43">
        <f t="shared" si="451"/>
        <v>2.7389E-2</v>
      </c>
      <c r="DB333" s="43">
        <f t="shared" si="451"/>
        <v>2.7E-2</v>
      </c>
      <c r="DC333" s="43">
        <f t="shared" si="451"/>
        <v>3.0089999999999999E-2</v>
      </c>
      <c r="DD333" s="43">
        <f t="shared" si="451"/>
        <v>3.4489999999999998E-3</v>
      </c>
      <c r="DE333" s="43">
        <f t="shared" si="451"/>
        <v>1.3925999999999999E-2</v>
      </c>
      <c r="DF333" s="43">
        <f t="shared" si="451"/>
        <v>3.3250000000000002E-2</v>
      </c>
      <c r="DG333" s="43">
        <f t="shared" si="451"/>
        <v>2.5709000000000003E-2</v>
      </c>
      <c r="DH333" s="43">
        <f t="shared" si="451"/>
        <v>2.998E-2</v>
      </c>
      <c r="DI333" s="43">
        <f t="shared" si="451"/>
        <v>2.2845000000000001E-2</v>
      </c>
      <c r="DJ333" s="43">
        <f t="shared" si="451"/>
        <v>3.1014000000000003E-2</v>
      </c>
      <c r="DK333" s="43">
        <f t="shared" si="451"/>
        <v>2.5608000000000002E-2</v>
      </c>
      <c r="DL333" s="43">
        <f t="shared" si="451"/>
        <v>2.5967E-2</v>
      </c>
      <c r="DM333" s="43">
        <f t="shared" si="451"/>
        <v>3.3827999999999997E-2</v>
      </c>
      <c r="DN333" s="43">
        <f t="shared" si="451"/>
        <v>2.8528999999999999E-2</v>
      </c>
      <c r="DO333" s="43">
        <f t="shared" si="451"/>
        <v>2.8538999999999998E-2</v>
      </c>
      <c r="DP333" s="43">
        <f t="shared" si="451"/>
        <v>2.7286999999999999E-2</v>
      </c>
      <c r="DQ333" s="43">
        <f t="shared" si="451"/>
        <v>2.4544999999999997E-2</v>
      </c>
      <c r="DR333" s="43">
        <f t="shared" si="451"/>
        <v>2.7E-2</v>
      </c>
      <c r="DS333" s="43">
        <f t="shared" si="451"/>
        <v>2.7E-2</v>
      </c>
      <c r="DT333" s="43">
        <f t="shared" si="451"/>
        <v>2.5729000000000002E-2</v>
      </c>
      <c r="DU333" s="43">
        <f t="shared" si="451"/>
        <v>2.7E-2</v>
      </c>
      <c r="DV333" s="43">
        <f t="shared" si="451"/>
        <v>2.7E-2</v>
      </c>
      <c r="DW333" s="43">
        <f t="shared" si="451"/>
        <v>2.6800999999999998E-2</v>
      </c>
      <c r="DX333" s="43">
        <f t="shared" si="451"/>
        <v>2.4454E-2</v>
      </c>
      <c r="DY333" s="43">
        <f t="shared" si="451"/>
        <v>1.9545000000000003E-2</v>
      </c>
      <c r="DZ333" s="43">
        <f t="shared" si="451"/>
        <v>2.3891000000000003E-2</v>
      </c>
      <c r="EA333" s="43">
        <f t="shared" si="451"/>
        <v>1.188E-2</v>
      </c>
      <c r="EB333" s="43">
        <f t="shared" si="451"/>
        <v>3.2665E-2</v>
      </c>
      <c r="EC333" s="43">
        <f t="shared" si="451"/>
        <v>2.7E-2</v>
      </c>
      <c r="ED333" s="43">
        <f t="shared" si="451"/>
        <v>5.2309999999999995E-3</v>
      </c>
      <c r="EE333" s="43">
        <f t="shared" si="451"/>
        <v>2.7E-2</v>
      </c>
      <c r="EF333" s="43">
        <f t="shared" si="451"/>
        <v>2.3595000000000001E-2</v>
      </c>
      <c r="EG333" s="43">
        <f t="shared" si="451"/>
        <v>2.7E-2</v>
      </c>
      <c r="EH333" s="43">
        <f t="shared" si="451"/>
        <v>2.7E-2</v>
      </c>
      <c r="EI333" s="43">
        <f t="shared" si="451"/>
        <v>2.7E-2</v>
      </c>
      <c r="EJ333" s="43">
        <f t="shared" si="451"/>
        <v>2.7E-2</v>
      </c>
      <c r="EK333" s="43">
        <f t="shared" si="451"/>
        <v>6.5640000000000004E-3</v>
      </c>
      <c r="EL333" s="43">
        <f t="shared" si="451"/>
        <v>8.5369999999999994E-3</v>
      </c>
      <c r="EM333" s="43">
        <f t="shared" si="451"/>
        <v>2.7472E-2</v>
      </c>
      <c r="EN333" s="43">
        <f t="shared" si="451"/>
        <v>2.9627000000000001E-2</v>
      </c>
      <c r="EO333" s="43">
        <f t="shared" si="451"/>
        <v>2.8716999999999999E-2</v>
      </c>
      <c r="EP333" s="43">
        <f t="shared" si="451"/>
        <v>3.0627999999999999E-2</v>
      </c>
      <c r="EQ333" s="43">
        <f t="shared" si="451"/>
        <v>7.7890000000000008E-3</v>
      </c>
      <c r="ER333" s="43">
        <f t="shared" si="451"/>
        <v>2.7999E-2</v>
      </c>
      <c r="ES333" s="43">
        <f t="shared" si="451"/>
        <v>2.7E-2</v>
      </c>
      <c r="ET333" s="43">
        <f t="shared" si="451"/>
        <v>3.075E-2</v>
      </c>
      <c r="EU333" s="43">
        <f t="shared" si="451"/>
        <v>2.7E-2</v>
      </c>
      <c r="EV333" s="43">
        <f t="shared" si="451"/>
        <v>1.5233999999999999E-2</v>
      </c>
      <c r="EW333" s="43">
        <f t="shared" si="451"/>
        <v>8.7799999999999996E-3</v>
      </c>
      <c r="EX333" s="43">
        <f t="shared" si="451"/>
        <v>1.5445E-2</v>
      </c>
      <c r="EY333" s="43">
        <f t="shared" si="451"/>
        <v>2.7E-2</v>
      </c>
      <c r="EZ333" s="43">
        <f t="shared" si="451"/>
        <v>2.9569999999999999E-2</v>
      </c>
      <c r="FA333" s="43">
        <f t="shared" si="451"/>
        <v>1.2482E-2</v>
      </c>
      <c r="FB333" s="43">
        <f t="shared" si="451"/>
        <v>1.0951000000000001E-2</v>
      </c>
      <c r="FC333" s="43">
        <f t="shared" si="451"/>
        <v>2.9044E-2</v>
      </c>
      <c r="FD333" s="43">
        <f t="shared" si="451"/>
        <v>2.7E-2</v>
      </c>
      <c r="FE333" s="43">
        <f t="shared" si="451"/>
        <v>2.6837E-2</v>
      </c>
      <c r="FF333" s="43">
        <f t="shared" si="451"/>
        <v>2.7E-2</v>
      </c>
      <c r="FG333" s="43">
        <f t="shared" ref="FG333:FX333" si="452">SUM(FG325:FG331)</f>
        <v>2.7E-2</v>
      </c>
      <c r="FH333" s="43">
        <f t="shared" si="452"/>
        <v>2.9818000000000004E-2</v>
      </c>
      <c r="FI333" s="43">
        <f t="shared" si="452"/>
        <v>1.242E-2</v>
      </c>
      <c r="FJ333" s="43">
        <f t="shared" si="452"/>
        <v>2.3649E-2</v>
      </c>
      <c r="FK333" s="43">
        <f t="shared" si="452"/>
        <v>1.2951000000000001E-2</v>
      </c>
      <c r="FL333" s="43">
        <f t="shared" si="452"/>
        <v>2.8351999999999999E-2</v>
      </c>
      <c r="FM333" s="43">
        <f t="shared" si="452"/>
        <v>2.2828999999999999E-2</v>
      </c>
      <c r="FN333" s="43">
        <f t="shared" si="452"/>
        <v>2.7E-2</v>
      </c>
      <c r="FO333" s="43">
        <f t="shared" si="452"/>
        <v>4.777E-3</v>
      </c>
      <c r="FP333" s="43">
        <f t="shared" si="452"/>
        <v>1.4461E-2</v>
      </c>
      <c r="FQ333" s="43">
        <f t="shared" si="452"/>
        <v>1.9158999999999999E-2</v>
      </c>
      <c r="FR333" s="43">
        <f t="shared" si="452"/>
        <v>7.6299999999999996E-3</v>
      </c>
      <c r="FS333" s="43">
        <f t="shared" si="452"/>
        <v>5.208E-3</v>
      </c>
      <c r="FT333" s="43">
        <f t="shared" si="452"/>
        <v>2.8280000000000002E-3</v>
      </c>
      <c r="FU333" s="43">
        <f t="shared" si="452"/>
        <v>3.0030000000000001E-2</v>
      </c>
      <c r="FV333" s="43">
        <f t="shared" si="452"/>
        <v>2.2134000000000001E-2</v>
      </c>
      <c r="FW333" s="43">
        <f t="shared" si="452"/>
        <v>2.5498E-2</v>
      </c>
      <c r="FX333" s="43">
        <f t="shared" si="452"/>
        <v>4.3057999999999999E-2</v>
      </c>
      <c r="FY333" s="43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</row>
    <row r="334" spans="1:195" x14ac:dyDescent="0.35">
      <c r="A334" s="7"/>
      <c r="B334" s="7" t="s">
        <v>923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</row>
    <row r="335" spans="1:195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</row>
    <row r="336" spans="1:195" x14ac:dyDescent="0.35">
      <c r="A336" s="7"/>
      <c r="B336" s="7" t="s">
        <v>924</v>
      </c>
      <c r="C336" s="7">
        <f t="shared" ref="C336:BN336" si="453">ROUND(C337/C95,2)</f>
        <v>11724.74</v>
      </c>
      <c r="D336" s="7">
        <f t="shared" si="453"/>
        <v>11102.22</v>
      </c>
      <c r="E336" s="7">
        <f t="shared" si="453"/>
        <v>11644.38</v>
      </c>
      <c r="F336" s="7">
        <f t="shared" si="453"/>
        <v>10992.76</v>
      </c>
      <c r="G336" s="7">
        <f t="shared" si="453"/>
        <v>11476.35</v>
      </c>
      <c r="H336" s="7">
        <f t="shared" si="453"/>
        <v>11702.3</v>
      </c>
      <c r="I336" s="7">
        <f t="shared" si="453"/>
        <v>11858.06</v>
      </c>
      <c r="J336" s="7">
        <f t="shared" si="453"/>
        <v>11350.22</v>
      </c>
      <c r="K336" s="7">
        <f t="shared" si="453"/>
        <v>16174.28</v>
      </c>
      <c r="L336" s="7">
        <f t="shared" si="453"/>
        <v>11833.54</v>
      </c>
      <c r="M336" s="7">
        <f t="shared" si="453"/>
        <v>13098.03</v>
      </c>
      <c r="N336" s="7">
        <f t="shared" si="453"/>
        <v>11339.29</v>
      </c>
      <c r="O336" s="7">
        <f t="shared" si="453"/>
        <v>10887.03</v>
      </c>
      <c r="P336" s="7">
        <f t="shared" si="453"/>
        <v>15655.51</v>
      </c>
      <c r="Q336" s="7">
        <f t="shared" si="453"/>
        <v>12121.14</v>
      </c>
      <c r="R336" s="7">
        <f t="shared" si="453"/>
        <v>18589.669999999998</v>
      </c>
      <c r="S336" s="7">
        <f t="shared" si="453"/>
        <v>11468.69</v>
      </c>
      <c r="T336" s="7">
        <f t="shared" si="453"/>
        <v>18900.77</v>
      </c>
      <c r="U336" s="7">
        <f t="shared" si="453"/>
        <v>23069.279999999999</v>
      </c>
      <c r="V336" s="7">
        <f t="shared" si="453"/>
        <v>15885.79</v>
      </c>
      <c r="W336" s="7">
        <f t="shared" si="453"/>
        <v>19397.39</v>
      </c>
      <c r="X336" s="7">
        <f t="shared" si="453"/>
        <v>22697.82</v>
      </c>
      <c r="Y336" s="7">
        <f t="shared" si="453"/>
        <v>13470.36</v>
      </c>
      <c r="Z336" s="7">
        <f t="shared" si="453"/>
        <v>15893.91</v>
      </c>
      <c r="AA336" s="7">
        <f t="shared" si="453"/>
        <v>11080.43</v>
      </c>
      <c r="AB336" s="7">
        <f t="shared" si="453"/>
        <v>11199.26</v>
      </c>
      <c r="AC336" s="7">
        <f t="shared" si="453"/>
        <v>11619.6</v>
      </c>
      <c r="AD336" s="7">
        <f t="shared" si="453"/>
        <v>11095.47</v>
      </c>
      <c r="AE336" s="7">
        <f t="shared" si="453"/>
        <v>21530.69</v>
      </c>
      <c r="AF336" s="7">
        <f t="shared" si="453"/>
        <v>19354.3</v>
      </c>
      <c r="AG336" s="7">
        <f t="shared" si="453"/>
        <v>12382.31</v>
      </c>
      <c r="AH336" s="7">
        <f t="shared" si="453"/>
        <v>11327.77</v>
      </c>
      <c r="AI336" s="7">
        <f t="shared" si="453"/>
        <v>13559.03</v>
      </c>
      <c r="AJ336" s="7">
        <f t="shared" si="453"/>
        <v>19658.099999999999</v>
      </c>
      <c r="AK336" s="7">
        <f t="shared" si="453"/>
        <v>19511.71</v>
      </c>
      <c r="AL336" s="7">
        <f t="shared" si="453"/>
        <v>15472.63</v>
      </c>
      <c r="AM336" s="7">
        <f t="shared" si="453"/>
        <v>13792.84</v>
      </c>
      <c r="AN336" s="7">
        <f t="shared" si="453"/>
        <v>14675.42</v>
      </c>
      <c r="AO336" s="7">
        <f t="shared" si="453"/>
        <v>10847.43</v>
      </c>
      <c r="AP336" s="7">
        <f t="shared" si="453"/>
        <v>11646.88</v>
      </c>
      <c r="AQ336" s="7">
        <f t="shared" si="453"/>
        <v>17338.599999999999</v>
      </c>
      <c r="AR336" s="7">
        <f t="shared" si="453"/>
        <v>10923.75</v>
      </c>
      <c r="AS336" s="7">
        <f t="shared" si="453"/>
        <v>11761.23</v>
      </c>
      <c r="AT336" s="7">
        <f t="shared" si="453"/>
        <v>11134.26</v>
      </c>
      <c r="AU336" s="7">
        <f t="shared" si="453"/>
        <v>16145.8</v>
      </c>
      <c r="AV336" s="7">
        <f t="shared" si="453"/>
        <v>15793.21</v>
      </c>
      <c r="AW336" s="7">
        <f t="shared" si="453"/>
        <v>16745.87</v>
      </c>
      <c r="AX336" s="7">
        <f t="shared" si="453"/>
        <v>23824.15</v>
      </c>
      <c r="AY336" s="7">
        <f t="shared" si="453"/>
        <v>13737.32</v>
      </c>
      <c r="AZ336" s="7">
        <f t="shared" si="453"/>
        <v>11349.77</v>
      </c>
      <c r="BA336" s="7">
        <f t="shared" si="453"/>
        <v>10699.19</v>
      </c>
      <c r="BB336" s="7">
        <f t="shared" si="453"/>
        <v>10709.12</v>
      </c>
      <c r="BC336" s="7">
        <f t="shared" si="453"/>
        <v>11181.48</v>
      </c>
      <c r="BD336" s="7">
        <f t="shared" si="453"/>
        <v>10594.97</v>
      </c>
      <c r="BE336" s="7">
        <f t="shared" si="453"/>
        <v>11455.57</v>
      </c>
      <c r="BF336" s="7">
        <f t="shared" si="453"/>
        <v>10678.28</v>
      </c>
      <c r="BG336" s="7">
        <f t="shared" si="453"/>
        <v>11940.26</v>
      </c>
      <c r="BH336" s="7">
        <f t="shared" si="453"/>
        <v>12412.09</v>
      </c>
      <c r="BI336" s="7">
        <f t="shared" si="453"/>
        <v>17080.54</v>
      </c>
      <c r="BJ336" s="7">
        <f t="shared" si="453"/>
        <v>10744.5</v>
      </c>
      <c r="BK336" s="7">
        <f t="shared" si="453"/>
        <v>11129.39</v>
      </c>
      <c r="BL336" s="7">
        <f t="shared" si="453"/>
        <v>22168.27</v>
      </c>
      <c r="BM336" s="7">
        <f t="shared" si="453"/>
        <v>14490.4</v>
      </c>
      <c r="BN336" s="7">
        <f t="shared" si="453"/>
        <v>10614.59</v>
      </c>
      <c r="BO336" s="7">
        <f t="shared" ref="BO336:DZ336" si="454">ROUND(BO337/BO95,2)</f>
        <v>11002.94</v>
      </c>
      <c r="BP336" s="7">
        <f t="shared" si="454"/>
        <v>19192.580000000002</v>
      </c>
      <c r="BQ336" s="7">
        <f t="shared" si="454"/>
        <v>11679.39</v>
      </c>
      <c r="BR336" s="7">
        <f t="shared" si="454"/>
        <v>10978.63</v>
      </c>
      <c r="BS336" s="7">
        <f t="shared" si="454"/>
        <v>12276.59</v>
      </c>
      <c r="BT336" s="7">
        <f t="shared" si="454"/>
        <v>14445.57</v>
      </c>
      <c r="BU336" s="7">
        <f t="shared" si="454"/>
        <v>14304.68</v>
      </c>
      <c r="BV336" s="7">
        <f t="shared" si="454"/>
        <v>11379.57</v>
      </c>
      <c r="BW336" s="7">
        <f t="shared" si="454"/>
        <v>11247.35</v>
      </c>
      <c r="BX336" s="7">
        <f t="shared" si="454"/>
        <v>24248.02</v>
      </c>
      <c r="BY336" s="7">
        <f t="shared" si="454"/>
        <v>13209.19</v>
      </c>
      <c r="BZ336" s="7">
        <f t="shared" si="454"/>
        <v>16940.77</v>
      </c>
      <c r="CA336" s="7">
        <f t="shared" si="454"/>
        <v>20197.080000000002</v>
      </c>
      <c r="CB336" s="7">
        <f t="shared" si="454"/>
        <v>10957.4</v>
      </c>
      <c r="CC336" s="7">
        <f t="shared" si="454"/>
        <v>17983.45</v>
      </c>
      <c r="CD336" s="7">
        <f t="shared" si="454"/>
        <v>17893.93</v>
      </c>
      <c r="CE336" s="7">
        <f t="shared" si="454"/>
        <v>18927.02</v>
      </c>
      <c r="CF336" s="7">
        <f t="shared" si="454"/>
        <v>19519.93</v>
      </c>
      <c r="CG336" s="7">
        <f t="shared" si="454"/>
        <v>16917.34</v>
      </c>
      <c r="CH336" s="7">
        <f t="shared" si="454"/>
        <v>21387.4</v>
      </c>
      <c r="CI336" s="7">
        <f t="shared" si="454"/>
        <v>11671.47</v>
      </c>
      <c r="CJ336" s="7">
        <f t="shared" si="454"/>
        <v>12227.5</v>
      </c>
      <c r="CK336" s="7">
        <f t="shared" si="454"/>
        <v>11187.61</v>
      </c>
      <c r="CL336" s="7">
        <f t="shared" si="454"/>
        <v>11659.3</v>
      </c>
      <c r="CM336" s="7">
        <f t="shared" si="454"/>
        <v>12532.95</v>
      </c>
      <c r="CN336" s="7">
        <f t="shared" si="454"/>
        <v>10617.79</v>
      </c>
      <c r="CO336" s="7">
        <f t="shared" si="454"/>
        <v>10608.17</v>
      </c>
      <c r="CP336" s="7">
        <f t="shared" si="454"/>
        <v>12078.08</v>
      </c>
      <c r="CQ336" s="7">
        <f t="shared" si="454"/>
        <v>12554.15</v>
      </c>
      <c r="CR336" s="7">
        <f t="shared" si="454"/>
        <v>16849.34</v>
      </c>
      <c r="CS336" s="7">
        <f t="shared" si="454"/>
        <v>14674.56</v>
      </c>
      <c r="CT336" s="7">
        <f t="shared" si="454"/>
        <v>21228.06</v>
      </c>
      <c r="CU336" s="7">
        <f t="shared" si="454"/>
        <v>14300.76</v>
      </c>
      <c r="CV336" s="7">
        <f t="shared" si="454"/>
        <v>21010</v>
      </c>
      <c r="CW336" s="7">
        <f t="shared" si="454"/>
        <v>18000.62</v>
      </c>
      <c r="CX336" s="7">
        <f t="shared" si="454"/>
        <v>12493.2</v>
      </c>
      <c r="CY336" s="7">
        <f t="shared" si="454"/>
        <v>22485.65</v>
      </c>
      <c r="CZ336" s="7">
        <f t="shared" si="454"/>
        <v>11015.04</v>
      </c>
      <c r="DA336" s="7">
        <f t="shared" si="454"/>
        <v>17572.5</v>
      </c>
      <c r="DB336" s="7">
        <f t="shared" si="454"/>
        <v>14572.95</v>
      </c>
      <c r="DC336" s="7">
        <f t="shared" si="454"/>
        <v>18396.3</v>
      </c>
      <c r="DD336" s="7">
        <f t="shared" si="454"/>
        <v>19603.28</v>
      </c>
      <c r="DE336" s="7">
        <f t="shared" si="454"/>
        <v>14901.74</v>
      </c>
      <c r="DF336" s="7">
        <f t="shared" si="454"/>
        <v>10432.07</v>
      </c>
      <c r="DG336" s="7">
        <f t="shared" si="454"/>
        <v>22303.94</v>
      </c>
      <c r="DH336" s="7">
        <f t="shared" si="454"/>
        <v>10928.05</v>
      </c>
      <c r="DI336" s="7">
        <f t="shared" si="454"/>
        <v>10658.04</v>
      </c>
      <c r="DJ336" s="7">
        <f t="shared" si="454"/>
        <v>12335.2</v>
      </c>
      <c r="DK336" s="7">
        <f t="shared" si="454"/>
        <v>12345.81</v>
      </c>
      <c r="DL336" s="7">
        <f t="shared" si="454"/>
        <v>11255.32</v>
      </c>
      <c r="DM336" s="7">
        <f t="shared" si="454"/>
        <v>17900.23</v>
      </c>
      <c r="DN336" s="7">
        <f t="shared" si="454"/>
        <v>11932.79</v>
      </c>
      <c r="DO336" s="7">
        <f t="shared" si="454"/>
        <v>11102.25</v>
      </c>
      <c r="DP336" s="7">
        <f t="shared" si="454"/>
        <v>18469.02</v>
      </c>
      <c r="DQ336" s="7">
        <f t="shared" si="454"/>
        <v>11671.57</v>
      </c>
      <c r="DR336" s="7">
        <f t="shared" si="454"/>
        <v>11824.18</v>
      </c>
      <c r="DS336" s="7">
        <f t="shared" si="454"/>
        <v>12593.34</v>
      </c>
      <c r="DT336" s="7">
        <f t="shared" si="454"/>
        <v>19883.580000000002</v>
      </c>
      <c r="DU336" s="7">
        <f t="shared" si="454"/>
        <v>14094.72</v>
      </c>
      <c r="DV336" s="7">
        <f t="shared" si="454"/>
        <v>17420.61</v>
      </c>
      <c r="DW336" s="7">
        <f t="shared" si="454"/>
        <v>14939.52</v>
      </c>
      <c r="DX336" s="7">
        <f t="shared" si="454"/>
        <v>21640.12</v>
      </c>
      <c r="DY336" s="7">
        <f t="shared" si="454"/>
        <v>16166.22</v>
      </c>
      <c r="DZ336" s="7">
        <f t="shared" si="454"/>
        <v>12394.37</v>
      </c>
      <c r="EA336" s="7">
        <f t="shared" ref="EA336:FX336" si="455">ROUND(EA337/EA95,2)</f>
        <v>12864.44</v>
      </c>
      <c r="EB336" s="7">
        <f t="shared" si="455"/>
        <v>12275.41</v>
      </c>
      <c r="EC336" s="7">
        <f t="shared" si="455"/>
        <v>14195.48</v>
      </c>
      <c r="ED336" s="7">
        <f t="shared" si="455"/>
        <v>14595.17</v>
      </c>
      <c r="EE336" s="7">
        <f t="shared" si="455"/>
        <v>18125.77</v>
      </c>
      <c r="EF336" s="7">
        <f t="shared" si="455"/>
        <v>11597.64</v>
      </c>
      <c r="EG336" s="7">
        <f t="shared" si="455"/>
        <v>15325.53</v>
      </c>
      <c r="EH336" s="7">
        <f t="shared" si="455"/>
        <v>15738.44</v>
      </c>
      <c r="EI336" s="7">
        <f t="shared" si="455"/>
        <v>11466.94</v>
      </c>
      <c r="EJ336" s="7">
        <f t="shared" si="455"/>
        <v>10690.12</v>
      </c>
      <c r="EK336" s="7">
        <f t="shared" si="455"/>
        <v>11727.01</v>
      </c>
      <c r="EL336" s="7">
        <f t="shared" si="455"/>
        <v>12088.52</v>
      </c>
      <c r="EM336" s="7">
        <f t="shared" si="455"/>
        <v>13434.94</v>
      </c>
      <c r="EN336" s="7">
        <f t="shared" si="455"/>
        <v>11861.1</v>
      </c>
      <c r="EO336" s="7">
        <f t="shared" si="455"/>
        <v>14485.66</v>
      </c>
      <c r="EP336" s="7">
        <f t="shared" si="455"/>
        <v>13791.17</v>
      </c>
      <c r="EQ336" s="7">
        <f t="shared" si="455"/>
        <v>11246.04</v>
      </c>
      <c r="ER336" s="7">
        <f t="shared" si="455"/>
        <v>15661</v>
      </c>
      <c r="ES336" s="7">
        <f t="shared" si="455"/>
        <v>19309.64</v>
      </c>
      <c r="ET336" s="7">
        <f t="shared" si="455"/>
        <v>21178.34</v>
      </c>
      <c r="EU336" s="7">
        <f t="shared" si="455"/>
        <v>12854.68</v>
      </c>
      <c r="EV336" s="7">
        <f t="shared" si="455"/>
        <v>23828.14</v>
      </c>
      <c r="EW336" s="7">
        <f t="shared" si="455"/>
        <v>15276.82</v>
      </c>
      <c r="EX336" s="7">
        <f t="shared" si="455"/>
        <v>20863.14</v>
      </c>
      <c r="EY336" s="7">
        <f t="shared" si="455"/>
        <v>13822.33</v>
      </c>
      <c r="EZ336" s="7">
        <f t="shared" si="455"/>
        <v>20436.28</v>
      </c>
      <c r="FA336" s="7">
        <f t="shared" si="455"/>
        <v>11791.04</v>
      </c>
      <c r="FB336" s="7">
        <f t="shared" si="455"/>
        <v>15632.45</v>
      </c>
      <c r="FC336" s="7">
        <f t="shared" si="455"/>
        <v>10949.7</v>
      </c>
      <c r="FD336" s="7">
        <f t="shared" si="455"/>
        <v>13315.46</v>
      </c>
      <c r="FE336" s="7">
        <f t="shared" si="455"/>
        <v>22687.1</v>
      </c>
      <c r="FF336" s="7">
        <f t="shared" si="455"/>
        <v>18672.439999999999</v>
      </c>
      <c r="FG336" s="7">
        <f t="shared" si="455"/>
        <v>21040.53</v>
      </c>
      <c r="FH336" s="7">
        <f t="shared" si="455"/>
        <v>22579.24</v>
      </c>
      <c r="FI336" s="7">
        <f t="shared" si="455"/>
        <v>11185.06</v>
      </c>
      <c r="FJ336" s="7">
        <f t="shared" si="455"/>
        <v>10844.98</v>
      </c>
      <c r="FK336" s="7">
        <f t="shared" si="455"/>
        <v>11073.1</v>
      </c>
      <c r="FL336" s="7">
        <f t="shared" si="455"/>
        <v>10310.89</v>
      </c>
      <c r="FM336" s="7">
        <f t="shared" si="455"/>
        <v>10432.99</v>
      </c>
      <c r="FN336" s="7">
        <f t="shared" si="455"/>
        <v>11272.94</v>
      </c>
      <c r="FO336" s="7">
        <f t="shared" si="455"/>
        <v>11606.6</v>
      </c>
      <c r="FP336" s="7">
        <f t="shared" si="455"/>
        <v>11121.82</v>
      </c>
      <c r="FQ336" s="7">
        <f t="shared" si="455"/>
        <v>11401.07</v>
      </c>
      <c r="FR336" s="7">
        <f t="shared" si="455"/>
        <v>19114.82</v>
      </c>
      <c r="FS336" s="7">
        <f t="shared" si="455"/>
        <v>18706.89</v>
      </c>
      <c r="FT336" s="7">
        <f t="shared" si="455"/>
        <v>23967.03</v>
      </c>
      <c r="FU336" s="7">
        <f t="shared" si="455"/>
        <v>12481.83</v>
      </c>
      <c r="FV336" s="7">
        <f t="shared" si="455"/>
        <v>12309.21</v>
      </c>
      <c r="FW336" s="7">
        <f t="shared" si="455"/>
        <v>20076.939999999999</v>
      </c>
      <c r="FX336" s="7">
        <f t="shared" si="455"/>
        <v>24258.85</v>
      </c>
      <c r="FY336" s="7"/>
      <c r="FZ336" s="7"/>
      <c r="GA336" s="120">
        <f>ROUND(FZ337/FZ95,2)-0.46</f>
        <v>11319.650000000001</v>
      </c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</row>
    <row r="337" spans="1:195" x14ac:dyDescent="0.35">
      <c r="A337" s="6" t="s">
        <v>925</v>
      </c>
      <c r="B337" s="7" t="s">
        <v>926</v>
      </c>
      <c r="C337" s="18">
        <f t="shared" ref="C337:BN337" si="456">IF(AND(C197&lt;&gt;0,C95&gt;459,C137&gt;C19),MIN(C197/459*C199,C223),MIN(((C288-C180)/C95)*C95,C223))</f>
        <v>75079388.969999999</v>
      </c>
      <c r="D337" s="18">
        <f t="shared" si="456"/>
        <v>430252028.61000001</v>
      </c>
      <c r="E337" s="18">
        <f t="shared" si="456"/>
        <v>68106099.010000005</v>
      </c>
      <c r="F337" s="18">
        <f t="shared" si="456"/>
        <v>241682405.63999999</v>
      </c>
      <c r="G337" s="18">
        <f t="shared" si="456"/>
        <v>19590130.030000001</v>
      </c>
      <c r="H337" s="18">
        <f t="shared" si="456"/>
        <v>12911142.969999999</v>
      </c>
      <c r="I337" s="18">
        <f t="shared" si="456"/>
        <v>97425803.790000007</v>
      </c>
      <c r="J337" s="18">
        <f t="shared" si="456"/>
        <v>23878590.960000001</v>
      </c>
      <c r="K337" s="18">
        <f t="shared" si="456"/>
        <v>4096944.7199999997</v>
      </c>
      <c r="L337" s="18">
        <f t="shared" si="456"/>
        <v>25639735.59</v>
      </c>
      <c r="M337" s="18">
        <f t="shared" si="456"/>
        <v>13019438.15</v>
      </c>
      <c r="N337" s="18">
        <f t="shared" si="456"/>
        <v>578273144.64999998</v>
      </c>
      <c r="O337" s="18">
        <f t="shared" si="456"/>
        <v>142537613.26000002</v>
      </c>
      <c r="P337" s="18">
        <f t="shared" si="456"/>
        <v>4954968.33</v>
      </c>
      <c r="Q337" s="18">
        <f t="shared" si="456"/>
        <v>470456902.24000001</v>
      </c>
      <c r="R337" s="18">
        <f t="shared" si="456"/>
        <v>8947209.75</v>
      </c>
      <c r="S337" s="18">
        <f t="shared" si="456"/>
        <v>18381794.949999999</v>
      </c>
      <c r="T337" s="18">
        <f t="shared" si="456"/>
        <v>3052473.5700000003</v>
      </c>
      <c r="U337" s="18">
        <f t="shared" si="456"/>
        <v>1314949.22</v>
      </c>
      <c r="V337" s="18">
        <f t="shared" si="456"/>
        <v>4092179.14</v>
      </c>
      <c r="W337" s="18">
        <f t="shared" si="456"/>
        <v>2570154.5700000003</v>
      </c>
      <c r="X337" s="18">
        <f t="shared" si="456"/>
        <v>1134890.77</v>
      </c>
      <c r="Y337" s="18">
        <f t="shared" si="456"/>
        <v>5798990.0999999996</v>
      </c>
      <c r="Z337" s="18">
        <f t="shared" si="456"/>
        <v>3668313.9000000004</v>
      </c>
      <c r="AA337" s="18">
        <f t="shared" si="456"/>
        <v>339289232.71999997</v>
      </c>
      <c r="AB337" s="18">
        <f t="shared" si="456"/>
        <v>303988979.53000003</v>
      </c>
      <c r="AC337" s="18">
        <f t="shared" si="456"/>
        <v>10701651.109999999</v>
      </c>
      <c r="AD337" s="18">
        <f t="shared" si="456"/>
        <v>15773098.190000001</v>
      </c>
      <c r="AE337" s="18">
        <f t="shared" si="456"/>
        <v>2088476.6500000001</v>
      </c>
      <c r="AF337" s="18">
        <f t="shared" si="456"/>
        <v>3259264.8899999997</v>
      </c>
      <c r="AG337" s="18">
        <f t="shared" si="456"/>
        <v>7560635.5200000005</v>
      </c>
      <c r="AH337" s="18">
        <f t="shared" si="456"/>
        <v>11043444.93</v>
      </c>
      <c r="AI337" s="18">
        <f t="shared" si="456"/>
        <v>5007348.4499999993</v>
      </c>
      <c r="AJ337" s="18">
        <f t="shared" si="456"/>
        <v>3459824.82</v>
      </c>
      <c r="AK337" s="18">
        <f t="shared" si="456"/>
        <v>3352112.37</v>
      </c>
      <c r="AL337" s="18">
        <f t="shared" si="456"/>
        <v>4425172.6500000004</v>
      </c>
      <c r="AM337" s="18">
        <f t="shared" si="456"/>
        <v>5103350.0600000005</v>
      </c>
      <c r="AN337" s="18">
        <f t="shared" si="456"/>
        <v>4540574.8899999997</v>
      </c>
      <c r="AO337" s="18">
        <f t="shared" si="456"/>
        <v>45451177.039999999</v>
      </c>
      <c r="AP337" s="18">
        <f t="shared" si="456"/>
        <v>980656971.6500001</v>
      </c>
      <c r="AQ337" s="18">
        <f t="shared" si="456"/>
        <v>4187271.5999999996</v>
      </c>
      <c r="AR337" s="18">
        <f t="shared" si="456"/>
        <v>671038189.91000009</v>
      </c>
      <c r="AS337" s="18">
        <f t="shared" si="456"/>
        <v>77365391.420000002</v>
      </c>
      <c r="AT337" s="18">
        <f t="shared" si="456"/>
        <v>26027227.68</v>
      </c>
      <c r="AU337" s="18">
        <f t="shared" si="456"/>
        <v>4391657.7600000007</v>
      </c>
      <c r="AV337" s="18">
        <f t="shared" si="456"/>
        <v>4872206.26</v>
      </c>
      <c r="AW337" s="18">
        <f t="shared" si="456"/>
        <v>4228331.66</v>
      </c>
      <c r="AX337" s="18">
        <f t="shared" si="456"/>
        <v>1739163.01</v>
      </c>
      <c r="AY337" s="18">
        <f t="shared" si="456"/>
        <v>5691371.6400000006</v>
      </c>
      <c r="AZ337" s="18">
        <f t="shared" si="456"/>
        <v>139189488.72999999</v>
      </c>
      <c r="BA337" s="18">
        <f t="shared" si="456"/>
        <v>95282702.989999995</v>
      </c>
      <c r="BB337" s="18">
        <f t="shared" si="456"/>
        <v>81663047.239999995</v>
      </c>
      <c r="BC337" s="18">
        <f t="shared" si="456"/>
        <v>273286560.12</v>
      </c>
      <c r="BD337" s="18">
        <f t="shared" si="456"/>
        <v>38231932.419999994</v>
      </c>
      <c r="BE337" s="18">
        <f t="shared" si="456"/>
        <v>14236977.48</v>
      </c>
      <c r="BF337" s="18">
        <f t="shared" si="456"/>
        <v>260289082.49000001</v>
      </c>
      <c r="BG337" s="18">
        <f t="shared" si="456"/>
        <v>11003900.549999999</v>
      </c>
      <c r="BH337" s="18">
        <f t="shared" si="456"/>
        <v>6762107.5600000005</v>
      </c>
      <c r="BI337" s="18">
        <f t="shared" si="456"/>
        <v>4410194.8599999994</v>
      </c>
      <c r="BJ337" s="18">
        <f t="shared" si="456"/>
        <v>67266770.629999995</v>
      </c>
      <c r="BK337" s="18">
        <f t="shared" si="456"/>
        <v>233496810.10000002</v>
      </c>
      <c r="BL337" s="18">
        <f t="shared" si="456"/>
        <v>1970759.3399999999</v>
      </c>
      <c r="BM337" s="18">
        <f t="shared" si="456"/>
        <v>4984698.6100000003</v>
      </c>
      <c r="BN337" s="18">
        <f t="shared" si="456"/>
        <v>33356149.859999999</v>
      </c>
      <c r="BO337" s="18">
        <f t="shared" ref="BO337:DZ337" si="457">IF(AND(BO197&lt;&gt;0,BO95&gt;459,BO137&gt;BO19),MIN(BO197/459*BO199,BO223),MIN(((BO288-BO180)/BO95)*BO95,BO223))</f>
        <v>14027649.710000001</v>
      </c>
      <c r="BP337" s="18">
        <f t="shared" si="457"/>
        <v>3232029.66</v>
      </c>
      <c r="BQ337" s="18">
        <f t="shared" si="457"/>
        <v>68918929.299999997</v>
      </c>
      <c r="BR337" s="18">
        <f t="shared" si="457"/>
        <v>49326966.740000002</v>
      </c>
      <c r="BS337" s="18">
        <f t="shared" si="457"/>
        <v>14131334.75</v>
      </c>
      <c r="BT337" s="18">
        <f t="shared" si="457"/>
        <v>5539876.4499999993</v>
      </c>
      <c r="BU337" s="18">
        <f t="shared" si="457"/>
        <v>5681818.1100000003</v>
      </c>
      <c r="BV337" s="18">
        <f t="shared" si="457"/>
        <v>14196012.5</v>
      </c>
      <c r="BW337" s="18">
        <f t="shared" si="457"/>
        <v>22685913.390000001</v>
      </c>
      <c r="BX337" s="18">
        <f t="shared" si="457"/>
        <v>1670688.69</v>
      </c>
      <c r="BY337" s="18">
        <f t="shared" si="457"/>
        <v>5972929.8599999994</v>
      </c>
      <c r="BZ337" s="18">
        <f t="shared" si="457"/>
        <v>3794732.83</v>
      </c>
      <c r="CA337" s="18">
        <f t="shared" si="457"/>
        <v>2977049.6399999997</v>
      </c>
      <c r="CB337" s="18">
        <f t="shared" si="457"/>
        <v>809141253.54000008</v>
      </c>
      <c r="CC337" s="18">
        <f t="shared" si="457"/>
        <v>3434839.16</v>
      </c>
      <c r="CD337" s="18">
        <f t="shared" si="457"/>
        <v>2707351.1500000004</v>
      </c>
      <c r="CE337" s="18">
        <f t="shared" si="457"/>
        <v>2999933.29</v>
      </c>
      <c r="CF337" s="18">
        <f t="shared" si="457"/>
        <v>2340439.9000000004</v>
      </c>
      <c r="CG337" s="18">
        <f t="shared" si="457"/>
        <v>3418994.87</v>
      </c>
      <c r="CH337" s="18">
        <f t="shared" si="457"/>
        <v>2110936.6800000002</v>
      </c>
      <c r="CI337" s="18">
        <f t="shared" si="457"/>
        <v>8047480.5100000007</v>
      </c>
      <c r="CJ337" s="18">
        <f t="shared" si="457"/>
        <v>10926496.629999999</v>
      </c>
      <c r="CK337" s="18">
        <f t="shared" si="457"/>
        <v>55126074.280000001</v>
      </c>
      <c r="CL337" s="18">
        <f t="shared" si="457"/>
        <v>14683719.809999999</v>
      </c>
      <c r="CM337" s="18">
        <f t="shared" si="457"/>
        <v>8677063.6699999999</v>
      </c>
      <c r="CN337" s="18">
        <f t="shared" si="457"/>
        <v>331968993.05000001</v>
      </c>
      <c r="CO337" s="18">
        <f t="shared" si="457"/>
        <v>152949686.25</v>
      </c>
      <c r="CP337" s="18">
        <f t="shared" si="457"/>
        <v>11539643.48</v>
      </c>
      <c r="CQ337" s="18">
        <f t="shared" si="457"/>
        <v>9724441</v>
      </c>
      <c r="CR337" s="18">
        <f t="shared" si="457"/>
        <v>3752348.0100000002</v>
      </c>
      <c r="CS337" s="18">
        <f t="shared" si="457"/>
        <v>4405302.26</v>
      </c>
      <c r="CT337" s="18">
        <f t="shared" si="457"/>
        <v>2441227.4699999997</v>
      </c>
      <c r="CU337" s="18">
        <f t="shared" si="457"/>
        <v>1041095.4400000001</v>
      </c>
      <c r="CV337" s="18">
        <f t="shared" si="457"/>
        <v>1050499.77</v>
      </c>
      <c r="CW337" s="18">
        <f t="shared" si="457"/>
        <v>3681127.6</v>
      </c>
      <c r="CX337" s="18">
        <f t="shared" si="457"/>
        <v>5781854.996723312</v>
      </c>
      <c r="CY337" s="18">
        <f t="shared" si="457"/>
        <v>1124282.5799999998</v>
      </c>
      <c r="CZ337" s="18">
        <f t="shared" si="457"/>
        <v>20354258.949999999</v>
      </c>
      <c r="DA337" s="18">
        <f t="shared" si="457"/>
        <v>3526800.15</v>
      </c>
      <c r="DB337" s="18">
        <f t="shared" si="457"/>
        <v>4638571.51</v>
      </c>
      <c r="DC337" s="18">
        <f t="shared" si="457"/>
        <v>3366523.5399999996</v>
      </c>
      <c r="DD337" s="18">
        <f t="shared" si="457"/>
        <v>3332558.32</v>
      </c>
      <c r="DE337" s="18">
        <f t="shared" si="457"/>
        <v>4418364.95</v>
      </c>
      <c r="DF337" s="18">
        <f t="shared" si="457"/>
        <v>220922023.16</v>
      </c>
      <c r="DG337" s="18">
        <f t="shared" si="457"/>
        <v>2085418.28</v>
      </c>
      <c r="DH337" s="18">
        <f t="shared" si="457"/>
        <v>20179742.219999999</v>
      </c>
      <c r="DI337" s="18">
        <f t="shared" si="457"/>
        <v>26334738.670000002</v>
      </c>
      <c r="DJ337" s="18">
        <f t="shared" si="457"/>
        <v>7756371.3200000003</v>
      </c>
      <c r="DK337" s="18">
        <f t="shared" si="457"/>
        <v>5929692.25</v>
      </c>
      <c r="DL337" s="18">
        <f t="shared" si="457"/>
        <v>64290176.039999999</v>
      </c>
      <c r="DM337" s="18">
        <f t="shared" si="457"/>
        <v>4167173.27</v>
      </c>
      <c r="DN337" s="18">
        <f t="shared" si="457"/>
        <v>15382554.42</v>
      </c>
      <c r="DO337" s="18">
        <f t="shared" si="457"/>
        <v>36143384.370000005</v>
      </c>
      <c r="DP337" s="18">
        <f t="shared" si="457"/>
        <v>3699344.99</v>
      </c>
      <c r="DQ337" s="18">
        <f t="shared" si="457"/>
        <v>9839131.0399999991</v>
      </c>
      <c r="DR337" s="18">
        <f t="shared" si="457"/>
        <v>15831155.42</v>
      </c>
      <c r="DS337" s="18">
        <f t="shared" si="457"/>
        <v>7984174.8200000003</v>
      </c>
      <c r="DT337" s="18">
        <f t="shared" si="457"/>
        <v>3525359.17</v>
      </c>
      <c r="DU337" s="18">
        <f t="shared" si="457"/>
        <v>5019128.8900000006</v>
      </c>
      <c r="DV337" s="18">
        <f t="shared" si="457"/>
        <v>3667037.8</v>
      </c>
      <c r="DW337" s="18">
        <f t="shared" si="457"/>
        <v>4565518.6399999997</v>
      </c>
      <c r="DX337" s="18">
        <f t="shared" si="457"/>
        <v>3605244.7199999997</v>
      </c>
      <c r="DY337" s="18">
        <f t="shared" si="457"/>
        <v>4914529.74</v>
      </c>
      <c r="DZ337" s="18">
        <f t="shared" si="457"/>
        <v>8725637.0600000005</v>
      </c>
      <c r="EA337" s="18">
        <f t="shared" ref="EA337:FX337" si="458">IF(AND(EA197&lt;&gt;0,EA95&gt;459,EA137&gt;EA19),MIN(EA197/459*EA199,EA223),MIN(((EA288-EA180)/EA95)*EA95,EA223))</f>
        <v>6749970.9199999999</v>
      </c>
      <c r="EB337" s="18">
        <f t="shared" si="458"/>
        <v>6793214.2000000002</v>
      </c>
      <c r="EC337" s="18">
        <f t="shared" si="458"/>
        <v>4160694.44</v>
      </c>
      <c r="ED337" s="18">
        <f t="shared" si="458"/>
        <v>22904193.420000002</v>
      </c>
      <c r="EE337" s="18">
        <f t="shared" si="458"/>
        <v>3516398.9</v>
      </c>
      <c r="EF337" s="18">
        <f t="shared" si="458"/>
        <v>16114917.51</v>
      </c>
      <c r="EG337" s="18">
        <f t="shared" si="458"/>
        <v>3923334.92</v>
      </c>
      <c r="EH337" s="18">
        <f t="shared" si="458"/>
        <v>3895264.44</v>
      </c>
      <c r="EI337" s="18">
        <f t="shared" si="458"/>
        <v>161985434.39000002</v>
      </c>
      <c r="EJ337" s="18">
        <f t="shared" si="458"/>
        <v>106936441.11</v>
      </c>
      <c r="EK337" s="18">
        <f t="shared" si="458"/>
        <v>7857099.2200000007</v>
      </c>
      <c r="EL337" s="18">
        <f t="shared" si="458"/>
        <v>5590939.3700000001</v>
      </c>
      <c r="EM337" s="18">
        <f t="shared" si="458"/>
        <v>5153643</v>
      </c>
      <c r="EN337" s="18">
        <f t="shared" si="458"/>
        <v>10953730.379999999</v>
      </c>
      <c r="EO337" s="18">
        <f t="shared" si="458"/>
        <v>4554291.87</v>
      </c>
      <c r="EP337" s="18">
        <f t="shared" si="458"/>
        <v>5789532.3200000003</v>
      </c>
      <c r="EQ337" s="18">
        <f t="shared" si="458"/>
        <v>29905012.400000002</v>
      </c>
      <c r="ER337" s="18">
        <f t="shared" si="458"/>
        <v>4823586.7300000004</v>
      </c>
      <c r="ES337" s="18">
        <f t="shared" si="458"/>
        <v>3184932.6799999997</v>
      </c>
      <c r="ET337" s="18">
        <f t="shared" si="458"/>
        <v>4098009.71</v>
      </c>
      <c r="EU337" s="18">
        <f t="shared" si="458"/>
        <v>7412009.1914771246</v>
      </c>
      <c r="EV337" s="18">
        <f t="shared" si="458"/>
        <v>1744220.12</v>
      </c>
      <c r="EW337" s="18">
        <f t="shared" si="458"/>
        <v>12902801.77</v>
      </c>
      <c r="EX337" s="18">
        <f t="shared" si="458"/>
        <v>3546733.96</v>
      </c>
      <c r="EY337" s="18">
        <f t="shared" si="458"/>
        <v>2920657.3000000003</v>
      </c>
      <c r="EZ337" s="18">
        <f t="shared" si="458"/>
        <v>2656716.52</v>
      </c>
      <c r="FA337" s="18">
        <f t="shared" si="458"/>
        <v>40305297.409999996</v>
      </c>
      <c r="FB337" s="18">
        <f t="shared" si="458"/>
        <v>4622516.63</v>
      </c>
      <c r="FC337" s="18">
        <f t="shared" si="458"/>
        <v>21316868.359999999</v>
      </c>
      <c r="FD337" s="18">
        <f t="shared" si="458"/>
        <v>5362136.5999999996</v>
      </c>
      <c r="FE337" s="18">
        <f t="shared" si="458"/>
        <v>1869416.9600000002</v>
      </c>
      <c r="FF337" s="18">
        <f t="shared" si="458"/>
        <v>3586975.5100000002</v>
      </c>
      <c r="FG337" s="18">
        <f t="shared" si="458"/>
        <v>2646898.2400000002</v>
      </c>
      <c r="FH337" s="18">
        <f t="shared" si="458"/>
        <v>1603126.19</v>
      </c>
      <c r="FI337" s="18">
        <f t="shared" si="458"/>
        <v>19381469.190000001</v>
      </c>
      <c r="FJ337" s="18">
        <f t="shared" si="458"/>
        <v>21830953.059999999</v>
      </c>
      <c r="FK337" s="18">
        <f t="shared" si="458"/>
        <v>28161116.600000001</v>
      </c>
      <c r="FL337" s="18">
        <f t="shared" si="458"/>
        <v>87192791.159999996</v>
      </c>
      <c r="FM337" s="18">
        <f t="shared" si="458"/>
        <v>40746038.329999998</v>
      </c>
      <c r="FN337" s="18">
        <f t="shared" si="458"/>
        <v>249016547.03999999</v>
      </c>
      <c r="FO337" s="18">
        <f t="shared" si="458"/>
        <v>12896794.370000001</v>
      </c>
      <c r="FP337" s="18">
        <f t="shared" si="458"/>
        <v>25663609.670000002</v>
      </c>
      <c r="FQ337" s="18">
        <f t="shared" si="458"/>
        <v>11235753.189999999</v>
      </c>
      <c r="FR337" s="18">
        <f t="shared" si="458"/>
        <v>3239962.4899999998</v>
      </c>
      <c r="FS337" s="18">
        <f t="shared" si="458"/>
        <v>3320473.41</v>
      </c>
      <c r="FT337" s="18">
        <f t="shared" si="458"/>
        <v>1368517.44</v>
      </c>
      <c r="FU337" s="18">
        <f t="shared" si="458"/>
        <v>10096554.389999999</v>
      </c>
      <c r="FV337" s="18">
        <f t="shared" si="458"/>
        <v>8540127.1500000004</v>
      </c>
      <c r="FW337" s="18">
        <f t="shared" si="458"/>
        <v>3164125.98</v>
      </c>
      <c r="FX337" s="18">
        <f t="shared" si="458"/>
        <v>1576825.22</v>
      </c>
      <c r="FY337" s="18"/>
      <c r="FZ337" s="7">
        <f>SUM(C337:FY337)</f>
        <v>9305792908.3981972</v>
      </c>
      <c r="GA337" s="120">
        <f>ROUND(GA336*0.95,2)</f>
        <v>10753.67</v>
      </c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</row>
    <row r="338" spans="1:195" x14ac:dyDescent="0.35">
      <c r="A338" s="7"/>
      <c r="B338" s="7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7"/>
      <c r="GA338" s="4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</row>
    <row r="339" spans="1:195" x14ac:dyDescent="0.35">
      <c r="B339" s="7" t="s">
        <v>927</v>
      </c>
      <c r="F339" s="121"/>
      <c r="G339" s="121"/>
      <c r="BY339" s="122"/>
    </row>
    <row r="340" spans="1:195" x14ac:dyDescent="0.35">
      <c r="B340" s="8"/>
    </row>
    <row r="341" spans="1:195" x14ac:dyDescent="0.35">
      <c r="B341" s="8"/>
      <c r="BY341">
        <v>5574299.9699999997</v>
      </c>
    </row>
    <row r="342" spans="1:195" x14ac:dyDescent="0.35">
      <c r="BY342">
        <f>BY341-BY337</f>
        <v>-398629.88999999966</v>
      </c>
    </row>
    <row r="343" spans="1:195" x14ac:dyDescent="0.35">
      <c r="F343" s="121"/>
      <c r="G343" s="121"/>
    </row>
    <row r="344" spans="1:195" x14ac:dyDescent="0.35">
      <c r="F344" s="121"/>
      <c r="G344" s="121"/>
    </row>
    <row r="345" spans="1:195" x14ac:dyDescent="0.35">
      <c r="F345" s="121"/>
      <c r="G345" s="121"/>
    </row>
    <row r="346" spans="1:195" x14ac:dyDescent="0.35">
      <c r="F346" s="121"/>
      <c r="G346" s="121"/>
    </row>
    <row r="347" spans="1:195" x14ac:dyDescent="0.35">
      <c r="F347" s="121"/>
      <c r="G347" s="121"/>
    </row>
    <row r="348" spans="1:195" x14ac:dyDescent="0.35">
      <c r="F348" s="121"/>
      <c r="G348" s="121"/>
    </row>
    <row r="349" spans="1:195" x14ac:dyDescent="0.35">
      <c r="F349" s="121"/>
      <c r="G349" s="121"/>
    </row>
    <row r="350" spans="1:195" x14ac:dyDescent="0.35">
      <c r="F350" s="121"/>
      <c r="G350" s="121"/>
    </row>
    <row r="351" spans="1:195" x14ac:dyDescent="0.35">
      <c r="F351" s="121"/>
      <c r="G351" s="121"/>
    </row>
    <row r="352" spans="1:195" x14ac:dyDescent="0.35">
      <c r="F352" s="121"/>
      <c r="G352" s="121"/>
    </row>
    <row r="353" spans="6:7" x14ac:dyDescent="0.35">
      <c r="F353" s="121"/>
      <c r="G353" s="121"/>
    </row>
    <row r="354" spans="6:7" x14ac:dyDescent="0.35">
      <c r="F354" s="121"/>
      <c r="G354" s="121"/>
    </row>
    <row r="355" spans="6:7" x14ac:dyDescent="0.35">
      <c r="F355" s="121"/>
      <c r="G355" s="121"/>
    </row>
    <row r="356" spans="6:7" x14ac:dyDescent="0.35">
      <c r="F356" s="121"/>
      <c r="G356" s="121"/>
    </row>
    <row r="357" spans="6:7" x14ac:dyDescent="0.35">
      <c r="F357" s="121"/>
      <c r="G357" s="121"/>
    </row>
    <row r="358" spans="6:7" x14ac:dyDescent="0.35">
      <c r="F358" s="121"/>
      <c r="G358" s="121"/>
    </row>
    <row r="359" spans="6:7" x14ac:dyDescent="0.35">
      <c r="F359" s="121"/>
      <c r="G359" s="121"/>
    </row>
    <row r="360" spans="6:7" x14ac:dyDescent="0.35">
      <c r="F360" s="121"/>
      <c r="G360" s="121"/>
    </row>
    <row r="361" spans="6:7" x14ac:dyDescent="0.35">
      <c r="F361" s="121"/>
      <c r="G361" s="121"/>
    </row>
    <row r="362" spans="6:7" x14ac:dyDescent="0.35">
      <c r="F362" s="121"/>
      <c r="G362" s="121"/>
    </row>
    <row r="363" spans="6:7" x14ac:dyDescent="0.35">
      <c r="F363" s="121"/>
      <c r="G363" s="121"/>
    </row>
    <row r="364" spans="6:7" x14ac:dyDescent="0.35">
      <c r="F364" s="121"/>
      <c r="G364" s="121"/>
    </row>
    <row r="365" spans="6:7" x14ac:dyDescent="0.35">
      <c r="F365" s="121"/>
      <c r="G365" s="121"/>
    </row>
    <row r="366" spans="6:7" x14ac:dyDescent="0.35">
      <c r="F366" s="121"/>
      <c r="G366" s="121"/>
    </row>
    <row r="367" spans="6:7" x14ac:dyDescent="0.35">
      <c r="F367" s="121"/>
      <c r="G367" s="121"/>
    </row>
    <row r="368" spans="6:7" x14ac:dyDescent="0.35">
      <c r="F368" s="121"/>
      <c r="G368" s="121"/>
    </row>
    <row r="369" spans="6:7" x14ac:dyDescent="0.35">
      <c r="F369" s="121"/>
      <c r="G369" s="121"/>
    </row>
    <row r="370" spans="6:7" x14ac:dyDescent="0.35">
      <c r="F370" s="121"/>
      <c r="G370" s="121"/>
    </row>
    <row r="371" spans="6:7" x14ac:dyDescent="0.35">
      <c r="F371" s="121"/>
      <c r="G371" s="121"/>
    </row>
    <row r="372" spans="6:7" x14ac:dyDescent="0.35">
      <c r="F372" s="121"/>
      <c r="G372" s="121"/>
    </row>
    <row r="373" spans="6:7" x14ac:dyDescent="0.35">
      <c r="F373" s="121"/>
      <c r="G373" s="121"/>
    </row>
    <row r="374" spans="6:7" x14ac:dyDescent="0.35">
      <c r="F374" s="121"/>
      <c r="G374" s="121"/>
    </row>
    <row r="375" spans="6:7" x14ac:dyDescent="0.35">
      <c r="F375" s="121"/>
      <c r="G375" s="121"/>
    </row>
    <row r="376" spans="6:7" x14ac:dyDescent="0.35">
      <c r="F376" s="121"/>
      <c r="G376" s="121"/>
    </row>
    <row r="377" spans="6:7" x14ac:dyDescent="0.35">
      <c r="F377" s="121"/>
      <c r="G377" s="121"/>
    </row>
    <row r="378" spans="6:7" x14ac:dyDescent="0.35">
      <c r="F378" s="121"/>
      <c r="G378" s="121"/>
    </row>
    <row r="379" spans="6:7" x14ac:dyDescent="0.35">
      <c r="F379" s="121"/>
      <c r="G379" s="121"/>
    </row>
    <row r="380" spans="6:7" x14ac:dyDescent="0.35">
      <c r="F380" s="121"/>
      <c r="G380" s="121"/>
    </row>
    <row r="381" spans="6:7" x14ac:dyDescent="0.35">
      <c r="F381" s="121"/>
      <c r="G381" s="121"/>
    </row>
    <row r="382" spans="6:7" x14ac:dyDescent="0.35">
      <c r="F382" s="121"/>
      <c r="G382" s="121"/>
    </row>
    <row r="383" spans="6:7" x14ac:dyDescent="0.35">
      <c r="F383" s="121"/>
      <c r="G383" s="121"/>
    </row>
    <row r="384" spans="6:7" x14ac:dyDescent="0.35">
      <c r="F384" s="121"/>
      <c r="G384" s="121"/>
    </row>
    <row r="385" spans="6:7" x14ac:dyDescent="0.35">
      <c r="F385" s="121"/>
      <c r="G385" s="121"/>
    </row>
    <row r="386" spans="6:7" x14ac:dyDescent="0.35">
      <c r="F386" s="121"/>
      <c r="G386" s="121"/>
    </row>
    <row r="387" spans="6:7" x14ac:dyDescent="0.35">
      <c r="F387" s="121"/>
      <c r="G387" s="121"/>
    </row>
    <row r="388" spans="6:7" x14ac:dyDescent="0.35">
      <c r="F388" s="121"/>
      <c r="G388" s="121"/>
    </row>
    <row r="389" spans="6:7" x14ac:dyDescent="0.35">
      <c r="F389" s="121"/>
      <c r="G389" s="121"/>
    </row>
    <row r="390" spans="6:7" x14ac:dyDescent="0.35">
      <c r="F390" s="121"/>
      <c r="G390" s="121"/>
    </row>
    <row r="391" spans="6:7" x14ac:dyDescent="0.35">
      <c r="F391" s="121"/>
      <c r="G391" s="121"/>
    </row>
    <row r="392" spans="6:7" x14ac:dyDescent="0.35">
      <c r="F392" s="121"/>
      <c r="G392" s="121"/>
    </row>
    <row r="393" spans="6:7" x14ac:dyDescent="0.35">
      <c r="F393" s="121"/>
      <c r="G393" s="121"/>
    </row>
    <row r="394" spans="6:7" x14ac:dyDescent="0.35">
      <c r="F394" s="121"/>
      <c r="G394" s="121"/>
    </row>
    <row r="395" spans="6:7" x14ac:dyDescent="0.35">
      <c r="F395" s="121"/>
      <c r="G395" s="121"/>
    </row>
    <row r="396" spans="6:7" x14ac:dyDescent="0.35">
      <c r="F396" s="121"/>
      <c r="G396" s="121"/>
    </row>
    <row r="397" spans="6:7" x14ac:dyDescent="0.35">
      <c r="F397" s="121"/>
      <c r="G397" s="121"/>
    </row>
    <row r="398" spans="6:7" x14ac:dyDescent="0.35">
      <c r="F398" s="121"/>
      <c r="G398" s="121"/>
    </row>
    <row r="399" spans="6:7" x14ac:dyDescent="0.35">
      <c r="F399" s="121"/>
      <c r="G399" s="121"/>
    </row>
    <row r="400" spans="6:7" x14ac:dyDescent="0.35">
      <c r="F400" s="121"/>
      <c r="G400" s="121"/>
    </row>
    <row r="401" spans="6:7" x14ac:dyDescent="0.35">
      <c r="F401" s="121"/>
      <c r="G401" s="121"/>
    </row>
    <row r="402" spans="6:7" x14ac:dyDescent="0.35">
      <c r="F402" s="121"/>
      <c r="G402" s="121"/>
    </row>
    <row r="403" spans="6:7" x14ac:dyDescent="0.35">
      <c r="F403" s="121"/>
      <c r="G403" s="121"/>
    </row>
    <row r="404" spans="6:7" x14ac:dyDescent="0.35">
      <c r="F404" s="121"/>
      <c r="G404" s="121"/>
    </row>
    <row r="405" spans="6:7" x14ac:dyDescent="0.35">
      <c r="F405" s="121"/>
      <c r="G405" s="121"/>
    </row>
    <row r="406" spans="6:7" x14ac:dyDescent="0.35">
      <c r="F406" s="121"/>
      <c r="G406" s="121"/>
    </row>
    <row r="407" spans="6:7" x14ac:dyDescent="0.35">
      <c r="F407" s="121"/>
      <c r="G407" s="121"/>
    </row>
    <row r="408" spans="6:7" x14ac:dyDescent="0.35">
      <c r="F408" s="121"/>
      <c r="G408" s="121"/>
    </row>
    <row r="409" spans="6:7" x14ac:dyDescent="0.35">
      <c r="F409" s="121"/>
      <c r="G409" s="121"/>
    </row>
    <row r="410" spans="6:7" x14ac:dyDescent="0.35">
      <c r="F410" s="121"/>
      <c r="G410" s="121"/>
    </row>
    <row r="411" spans="6:7" x14ac:dyDescent="0.35">
      <c r="F411" s="121"/>
      <c r="G411" s="121"/>
    </row>
    <row r="412" spans="6:7" x14ac:dyDescent="0.35">
      <c r="F412" s="121"/>
      <c r="G412" s="121"/>
    </row>
    <row r="413" spans="6:7" x14ac:dyDescent="0.35">
      <c r="F413" s="121"/>
      <c r="G413" s="121"/>
    </row>
    <row r="414" spans="6:7" x14ac:dyDescent="0.35">
      <c r="F414" s="121"/>
      <c r="G414" s="121"/>
    </row>
    <row r="415" spans="6:7" x14ac:dyDescent="0.35">
      <c r="F415" s="121"/>
      <c r="G415" s="121"/>
    </row>
    <row r="416" spans="6:7" x14ac:dyDescent="0.35">
      <c r="F416" s="121"/>
      <c r="G416" s="121"/>
    </row>
    <row r="417" spans="6:7" x14ac:dyDescent="0.35">
      <c r="F417" s="121"/>
      <c r="G417" s="121"/>
    </row>
    <row r="418" spans="6:7" x14ac:dyDescent="0.35">
      <c r="F418" s="121"/>
      <c r="G418" s="121"/>
    </row>
    <row r="419" spans="6:7" x14ac:dyDescent="0.35">
      <c r="F419" s="121"/>
      <c r="G419" s="121"/>
    </row>
    <row r="420" spans="6:7" x14ac:dyDescent="0.35">
      <c r="F420" s="121"/>
      <c r="G420" s="121"/>
    </row>
    <row r="421" spans="6:7" x14ac:dyDescent="0.35">
      <c r="F421" s="121"/>
      <c r="G421" s="121"/>
    </row>
    <row r="422" spans="6:7" x14ac:dyDescent="0.35">
      <c r="F422" s="121"/>
      <c r="G422" s="121"/>
    </row>
    <row r="423" spans="6:7" x14ac:dyDescent="0.35">
      <c r="F423" s="121"/>
      <c r="G423" s="121"/>
    </row>
    <row r="424" spans="6:7" x14ac:dyDescent="0.35">
      <c r="F424" s="121"/>
      <c r="G424" s="121"/>
    </row>
    <row r="425" spans="6:7" x14ac:dyDescent="0.35">
      <c r="F425" s="121"/>
      <c r="G425" s="121"/>
    </row>
    <row r="426" spans="6:7" x14ac:dyDescent="0.35">
      <c r="F426" s="121"/>
      <c r="G426" s="121"/>
    </row>
    <row r="427" spans="6:7" x14ac:dyDescent="0.35">
      <c r="F427" s="121"/>
      <c r="G427" s="121"/>
    </row>
    <row r="428" spans="6:7" x14ac:dyDescent="0.35">
      <c r="F428" s="121"/>
      <c r="G428" s="121"/>
    </row>
    <row r="429" spans="6:7" x14ac:dyDescent="0.35">
      <c r="F429" s="121"/>
      <c r="G429" s="121"/>
    </row>
    <row r="430" spans="6:7" x14ac:dyDescent="0.35">
      <c r="F430" s="121"/>
      <c r="G430" s="121"/>
    </row>
    <row r="431" spans="6:7" x14ac:dyDescent="0.35">
      <c r="F431" s="121"/>
      <c r="G431" s="121"/>
    </row>
    <row r="432" spans="6:7" x14ac:dyDescent="0.35">
      <c r="F432" s="121"/>
      <c r="G432" s="121"/>
    </row>
    <row r="433" spans="6:7" x14ac:dyDescent="0.35">
      <c r="F433" s="121"/>
      <c r="G433" s="121"/>
    </row>
    <row r="434" spans="6:7" x14ac:dyDescent="0.35">
      <c r="F434" s="121"/>
      <c r="G434" s="121"/>
    </row>
    <row r="435" spans="6:7" x14ac:dyDescent="0.35">
      <c r="F435" s="121"/>
      <c r="G435" s="121"/>
    </row>
    <row r="436" spans="6:7" x14ac:dyDescent="0.35">
      <c r="F436" s="121"/>
      <c r="G436" s="121"/>
    </row>
    <row r="437" spans="6:7" x14ac:dyDescent="0.35">
      <c r="F437" s="121"/>
      <c r="G437" s="121"/>
    </row>
    <row r="438" spans="6:7" x14ac:dyDescent="0.35">
      <c r="F438" s="121"/>
      <c r="G438" s="121"/>
    </row>
    <row r="439" spans="6:7" x14ac:dyDescent="0.35">
      <c r="F439" s="121"/>
      <c r="G439" s="121"/>
    </row>
    <row r="440" spans="6:7" x14ac:dyDescent="0.35">
      <c r="F440" s="121"/>
      <c r="G440" s="121"/>
    </row>
    <row r="441" spans="6:7" x14ac:dyDescent="0.35">
      <c r="F441" s="121"/>
      <c r="G441" s="121"/>
    </row>
  </sheetData>
  <scenarios current="0">
    <scenario name="test2" locked="1" count="1" user="Herrmann_V" comment="Created by Herrmann_V on 11/9/2010">
      <inputCells r="D1" val="40000" numFmtId="180"/>
    </scenario>
  </scenarios>
  <hyperlinks>
    <hyperlink ref="A183" r:id="rId1" display="RF@" xr:uid="{E973986A-1092-47AC-9E2D-2DA4C1DCDE1E}"/>
  </hyperlinks>
  <pageMargins left="0.7" right="0.7" top="0.75" bottom="0.75" header="0.3" footer="0.3"/>
  <pageSetup scale="76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361A7-B124-494F-95AD-5E08ED84D755}">
  <sheetPr transitionEvaluation="1"/>
  <dimension ref="A1:M330"/>
  <sheetViews>
    <sheetView defaultGridColor="0" colorId="22" zoomScaleNormal="100" workbookViewId="0">
      <selection activeCell="F1" sqref="F1:I65"/>
    </sheetView>
  </sheetViews>
  <sheetFormatPr defaultColWidth="9.765625" defaultRowHeight="15.5" x14ac:dyDescent="0.35"/>
  <cols>
    <col min="1" max="1" width="14" style="7" bestFit="1" customWidth="1"/>
    <col min="2" max="2" width="58.765625" style="7" customWidth="1"/>
    <col min="3" max="3" width="18.765625" style="7" bestFit="1" customWidth="1"/>
    <col min="4" max="4" width="17.84375" style="7" bestFit="1" customWidth="1"/>
    <col min="5" max="5" width="11" style="6" bestFit="1" customWidth="1"/>
    <col min="6" max="6" width="9.765625" style="7"/>
    <col min="7" max="7" width="44.4609375" style="7" customWidth="1"/>
    <col min="8" max="8" width="14.07421875" style="7" customWidth="1"/>
    <col min="9" max="9" width="14.07421875" style="7" bestFit="1" customWidth="1"/>
    <col min="10" max="11" width="13.4609375" style="7" customWidth="1"/>
    <col min="12" max="12" width="9.765625" style="7"/>
    <col min="13" max="13" width="14.23046875" style="7" bestFit="1" customWidth="1"/>
    <col min="14" max="16384" width="9.765625" style="7"/>
  </cols>
  <sheetData>
    <row r="1" spans="1:11" x14ac:dyDescent="0.35">
      <c r="B1" s="7" t="s">
        <v>2</v>
      </c>
      <c r="C1" s="71" t="s">
        <v>928</v>
      </c>
      <c r="D1" s="71" t="s">
        <v>929</v>
      </c>
      <c r="F1" s="123">
        <f>D7/C7</f>
        <v>1</v>
      </c>
      <c r="G1" s="124" t="s">
        <v>930</v>
      </c>
      <c r="H1" s="125"/>
      <c r="I1" s="125"/>
      <c r="J1" s="125"/>
      <c r="K1" s="125"/>
    </row>
    <row r="2" spans="1:11" x14ac:dyDescent="0.35">
      <c r="B2" s="44" t="s">
        <v>931</v>
      </c>
      <c r="C2" s="126" t="s">
        <v>932</v>
      </c>
      <c r="D2" s="126" t="s">
        <v>932</v>
      </c>
      <c r="F2" s="123">
        <f>C13*$F$1</f>
        <v>19</v>
      </c>
      <c r="G2" s="124" t="s">
        <v>933</v>
      </c>
      <c r="H2" s="125"/>
      <c r="I2" s="125"/>
      <c r="J2" s="125"/>
      <c r="K2" s="125"/>
    </row>
    <row r="3" spans="1:11" x14ac:dyDescent="0.35">
      <c r="F3" s="123">
        <f>C14*$F$1</f>
        <v>27</v>
      </c>
      <c r="G3" s="124" t="s">
        <v>934</v>
      </c>
      <c r="H3" s="125"/>
      <c r="I3" s="125"/>
      <c r="J3" s="125"/>
      <c r="K3" s="125"/>
    </row>
    <row r="4" spans="1:11" x14ac:dyDescent="0.35">
      <c r="A4" s="6" t="s">
        <v>429</v>
      </c>
      <c r="B4" s="7" t="s">
        <v>430</v>
      </c>
      <c r="C4" s="17">
        <v>50</v>
      </c>
      <c r="D4" s="17">
        <f>C4</f>
        <v>50</v>
      </c>
      <c r="E4" s="6" t="s">
        <v>935</v>
      </c>
      <c r="F4" s="123">
        <f>C16*$F$1</f>
        <v>32</v>
      </c>
      <c r="G4" s="125"/>
      <c r="H4" s="125"/>
      <c r="I4" s="125"/>
      <c r="J4" s="125"/>
      <c r="K4" s="125"/>
    </row>
    <row r="5" spans="1:11" x14ac:dyDescent="0.35">
      <c r="A5" s="6" t="s">
        <v>431</v>
      </c>
      <c r="B5" s="7" t="s">
        <v>432</v>
      </c>
      <c r="C5" s="19">
        <v>3</v>
      </c>
      <c r="D5" s="19">
        <f>C5</f>
        <v>3</v>
      </c>
      <c r="E5" s="6" t="s">
        <v>935</v>
      </c>
      <c r="F5" s="123">
        <f>C17*$F$1</f>
        <v>53</v>
      </c>
      <c r="G5" s="125"/>
      <c r="H5" s="127" t="s">
        <v>928</v>
      </c>
      <c r="I5" s="127" t="s">
        <v>936</v>
      </c>
      <c r="J5" s="127"/>
      <c r="K5" s="127"/>
    </row>
    <row r="6" spans="1:11" x14ac:dyDescent="0.35">
      <c r="A6" s="6" t="s">
        <v>433</v>
      </c>
      <c r="B6" s="7" t="s">
        <v>434</v>
      </c>
      <c r="C6" s="19">
        <v>0</v>
      </c>
      <c r="D6" s="19">
        <f>C6</f>
        <v>0</v>
      </c>
      <c r="E6" s="6" t="s">
        <v>935</v>
      </c>
      <c r="F6" s="123">
        <f>D7*0.99</f>
        <v>52.47</v>
      </c>
      <c r="G6" s="124" t="str">
        <f>B2</f>
        <v>DISTRICT: PAWNEE RE-12</v>
      </c>
      <c r="H6" s="128" t="s">
        <v>937</v>
      </c>
      <c r="I6" s="128" t="s">
        <v>932</v>
      </c>
      <c r="J6" s="127"/>
      <c r="K6" s="127"/>
    </row>
    <row r="7" spans="1:11" x14ac:dyDescent="0.35">
      <c r="A7" s="6" t="s">
        <v>435</v>
      </c>
      <c r="B7" s="7" t="s">
        <v>436</v>
      </c>
      <c r="C7" s="21">
        <v>53</v>
      </c>
      <c r="D7" s="21">
        <f>SUM(D4:D5)</f>
        <v>53</v>
      </c>
      <c r="E7" s="6" t="s">
        <v>935</v>
      </c>
      <c r="F7" s="129" t="s">
        <v>550</v>
      </c>
      <c r="G7" s="125" t="s">
        <v>938</v>
      </c>
      <c r="H7" s="130">
        <f>_xlfn.XLOOKUP(F7,A4:A330,C4:C330,0)</f>
        <v>53</v>
      </c>
      <c r="I7" s="130">
        <f>_xlfn.XLOOKUP(F7,A4:A330,D4:D330,0)</f>
        <v>53</v>
      </c>
      <c r="J7" s="125"/>
      <c r="K7" s="125"/>
    </row>
    <row r="8" spans="1:11" x14ac:dyDescent="0.35">
      <c r="A8" s="6" t="s">
        <v>437</v>
      </c>
      <c r="B8" s="7" t="s">
        <v>438</v>
      </c>
      <c r="C8" s="22">
        <v>0</v>
      </c>
      <c r="D8" s="22">
        <f>C8</f>
        <v>0</v>
      </c>
      <c r="E8" s="6" t="s">
        <v>935</v>
      </c>
      <c r="F8" s="129" t="s">
        <v>552</v>
      </c>
      <c r="G8" s="125" t="s">
        <v>939</v>
      </c>
      <c r="H8" s="130">
        <f t="shared" ref="H8:H65" si="0">_xlfn.SINGLE(_xlfn.XLOOKUP(F8,A5:A331,C5:C331,0))</f>
        <v>58</v>
      </c>
      <c r="I8" s="130">
        <f t="shared" ref="I8:I65" si="1">_xlfn.SINGLE(_xlfn.XLOOKUP(F8,A5:A331,D5:D331,0))</f>
        <v>58</v>
      </c>
      <c r="J8" s="130"/>
      <c r="K8" s="130"/>
    </row>
    <row r="9" spans="1:11" x14ac:dyDescent="0.35">
      <c r="A9" s="6" t="s">
        <v>439</v>
      </c>
      <c r="B9" s="7" t="s">
        <v>440</v>
      </c>
      <c r="C9" s="24">
        <v>0</v>
      </c>
      <c r="D9" s="24">
        <f>C9</f>
        <v>0</v>
      </c>
      <c r="F9" s="129" t="s">
        <v>554</v>
      </c>
      <c r="G9" s="125" t="s">
        <v>940</v>
      </c>
      <c r="H9" s="130">
        <f t="shared" si="0"/>
        <v>58</v>
      </c>
      <c r="I9" s="130">
        <f t="shared" si="1"/>
        <v>58</v>
      </c>
      <c r="J9" s="130"/>
      <c r="K9" s="130"/>
    </row>
    <row r="10" spans="1:11" x14ac:dyDescent="0.35">
      <c r="A10" s="6" t="s">
        <v>441</v>
      </c>
      <c r="B10" s="7" t="s">
        <v>442</v>
      </c>
      <c r="C10" s="24">
        <v>0</v>
      </c>
      <c r="D10" s="24">
        <f>C10</f>
        <v>0</v>
      </c>
      <c r="E10" s="6" t="s">
        <v>935</v>
      </c>
      <c r="F10" s="129" t="s">
        <v>556</v>
      </c>
      <c r="G10" s="125" t="s">
        <v>941</v>
      </c>
      <c r="H10" s="130">
        <f t="shared" si="0"/>
        <v>59.5</v>
      </c>
      <c r="I10" s="130">
        <f t="shared" si="1"/>
        <v>59.5</v>
      </c>
      <c r="J10" s="130"/>
      <c r="K10" s="130"/>
    </row>
    <row r="11" spans="1:11" x14ac:dyDescent="0.35">
      <c r="A11" s="6" t="s">
        <v>443</v>
      </c>
      <c r="B11" s="7" t="s">
        <v>444</v>
      </c>
      <c r="C11" s="24">
        <v>0</v>
      </c>
      <c r="D11" s="24">
        <f>C11</f>
        <v>0</v>
      </c>
      <c r="E11" s="6" t="s">
        <v>935</v>
      </c>
      <c r="F11" s="129" t="s">
        <v>558</v>
      </c>
      <c r="G11" s="125" t="s">
        <v>942</v>
      </c>
      <c r="H11" s="130">
        <f t="shared" si="0"/>
        <v>54</v>
      </c>
      <c r="I11" s="130">
        <f t="shared" si="1"/>
        <v>54</v>
      </c>
      <c r="J11" s="130"/>
      <c r="K11" s="130"/>
    </row>
    <row r="12" spans="1:11" x14ac:dyDescent="0.35">
      <c r="A12" s="6" t="s">
        <v>445</v>
      </c>
      <c r="B12" s="7" t="s">
        <v>446</v>
      </c>
      <c r="C12" s="18">
        <v>53</v>
      </c>
      <c r="D12" s="18">
        <f>D7-D8-D9-D10-D11</f>
        <v>53</v>
      </c>
      <c r="F12" s="131" t="s">
        <v>560</v>
      </c>
      <c r="G12" s="124" t="s">
        <v>943</v>
      </c>
      <c r="H12" s="132">
        <f t="shared" si="0"/>
        <v>57.1</v>
      </c>
      <c r="I12" s="132">
        <f t="shared" si="1"/>
        <v>57.1</v>
      </c>
      <c r="J12" s="130"/>
      <c r="K12" s="130"/>
    </row>
    <row r="13" spans="1:11" x14ac:dyDescent="0.35">
      <c r="A13" s="6" t="s">
        <v>447</v>
      </c>
      <c r="B13" s="18" t="s">
        <v>448</v>
      </c>
      <c r="C13" s="28">
        <v>19</v>
      </c>
      <c r="D13" s="17">
        <f>F2</f>
        <v>19</v>
      </c>
      <c r="E13" s="6" t="s">
        <v>935</v>
      </c>
      <c r="F13" s="129" t="s">
        <v>564</v>
      </c>
      <c r="G13" s="125" t="s">
        <v>565</v>
      </c>
      <c r="H13" s="130">
        <f t="shared" si="0"/>
        <v>0</v>
      </c>
      <c r="I13" s="130">
        <f t="shared" si="1"/>
        <v>0</v>
      </c>
      <c r="J13" s="133"/>
      <c r="K13" s="133"/>
    </row>
    <row r="14" spans="1:11" x14ac:dyDescent="0.35">
      <c r="A14" s="29" t="s">
        <v>449</v>
      </c>
      <c r="B14" s="18" t="s">
        <v>450</v>
      </c>
      <c r="C14" s="30">
        <v>27</v>
      </c>
      <c r="D14" s="17">
        <f>F3</f>
        <v>27</v>
      </c>
      <c r="E14" s="6" t="s">
        <v>935</v>
      </c>
      <c r="F14" s="129" t="s">
        <v>566</v>
      </c>
      <c r="G14" s="125" t="s">
        <v>944</v>
      </c>
      <c r="H14" s="130">
        <f t="shared" si="0"/>
        <v>0</v>
      </c>
      <c r="I14" s="130">
        <f t="shared" si="1"/>
        <v>0</v>
      </c>
      <c r="J14" s="130"/>
      <c r="K14" s="130"/>
    </row>
    <row r="15" spans="1:11" x14ac:dyDescent="0.35">
      <c r="A15" s="29" t="s">
        <v>451</v>
      </c>
      <c r="B15" s="7" t="s">
        <v>452</v>
      </c>
      <c r="C15" s="32">
        <v>0.4738</v>
      </c>
      <c r="D15" s="134">
        <f>C15</f>
        <v>0.4738</v>
      </c>
      <c r="E15" s="6" t="s">
        <v>935</v>
      </c>
      <c r="F15" s="131" t="s">
        <v>570</v>
      </c>
      <c r="G15" s="124" t="s">
        <v>945</v>
      </c>
      <c r="H15" s="132">
        <f t="shared" si="0"/>
        <v>57.1</v>
      </c>
      <c r="I15" s="132">
        <f t="shared" si="1"/>
        <v>57.1</v>
      </c>
      <c r="J15" s="130"/>
      <c r="K15" s="130"/>
    </row>
    <row r="16" spans="1:11" x14ac:dyDescent="0.35">
      <c r="A16" s="6" t="s">
        <v>453</v>
      </c>
      <c r="B16" s="18" t="s">
        <v>454</v>
      </c>
      <c r="C16" s="18">
        <v>32</v>
      </c>
      <c r="D16" s="17">
        <f>F4</f>
        <v>32</v>
      </c>
      <c r="E16" s="6" t="s">
        <v>935</v>
      </c>
      <c r="F16" s="129" t="s">
        <v>946</v>
      </c>
      <c r="G16" s="125" t="s">
        <v>947</v>
      </c>
      <c r="H16" s="130">
        <f t="shared" si="0"/>
        <v>0</v>
      </c>
      <c r="I16" s="130">
        <f t="shared" si="1"/>
        <v>0</v>
      </c>
      <c r="J16" s="130"/>
      <c r="K16" s="130"/>
    </row>
    <row r="17" spans="1:11" x14ac:dyDescent="0.35">
      <c r="A17" s="6" t="s">
        <v>455</v>
      </c>
      <c r="B17" s="18" t="s">
        <v>456</v>
      </c>
      <c r="C17" s="34">
        <v>53</v>
      </c>
      <c r="D17" s="34">
        <f>F5</f>
        <v>53</v>
      </c>
      <c r="E17" s="6" t="s">
        <v>935</v>
      </c>
      <c r="F17" s="129" t="s">
        <v>572</v>
      </c>
      <c r="G17" s="125" t="s">
        <v>948</v>
      </c>
      <c r="H17" s="130">
        <f t="shared" si="0"/>
        <v>0</v>
      </c>
      <c r="I17" s="130">
        <f t="shared" si="1"/>
        <v>0</v>
      </c>
      <c r="J17" s="133"/>
      <c r="K17" s="133"/>
    </row>
    <row r="18" spans="1:11" x14ac:dyDescent="0.35">
      <c r="A18" s="29" t="s">
        <v>457</v>
      </c>
      <c r="B18" s="7" t="s">
        <v>458</v>
      </c>
      <c r="C18" s="18">
        <v>0</v>
      </c>
      <c r="D18" s="17">
        <f t="shared" ref="D18:D31" si="2">C18</f>
        <v>0</v>
      </c>
      <c r="E18" s="6" t="s">
        <v>935</v>
      </c>
      <c r="F18" s="129" t="s">
        <v>578</v>
      </c>
      <c r="G18" s="125" t="s">
        <v>949</v>
      </c>
      <c r="H18" s="130">
        <f t="shared" si="0"/>
        <v>0</v>
      </c>
      <c r="I18" s="130">
        <f t="shared" si="1"/>
        <v>0</v>
      </c>
      <c r="J18" s="130"/>
      <c r="K18" s="130"/>
    </row>
    <row r="19" spans="1:11" x14ac:dyDescent="0.35">
      <c r="A19" s="29" t="s">
        <v>459</v>
      </c>
      <c r="B19" s="36" t="s">
        <v>460</v>
      </c>
      <c r="C19" s="30">
        <v>60.5</v>
      </c>
      <c r="D19" s="17">
        <f t="shared" si="2"/>
        <v>60.5</v>
      </c>
      <c r="E19" s="6" t="s">
        <v>935</v>
      </c>
      <c r="F19" s="131" t="s">
        <v>582</v>
      </c>
      <c r="G19" s="124" t="s">
        <v>950</v>
      </c>
      <c r="H19" s="135">
        <f t="shared" si="0"/>
        <v>57.1</v>
      </c>
      <c r="I19" s="135">
        <f t="shared" si="1"/>
        <v>57.1</v>
      </c>
      <c r="J19" s="130"/>
      <c r="K19" s="130"/>
    </row>
    <row r="20" spans="1:11" x14ac:dyDescent="0.35">
      <c r="A20" s="6" t="s">
        <v>461</v>
      </c>
      <c r="B20" s="36" t="s">
        <v>462</v>
      </c>
      <c r="C20" s="18">
        <v>58</v>
      </c>
      <c r="D20" s="17">
        <f t="shared" si="2"/>
        <v>58</v>
      </c>
      <c r="E20" s="6" t="s">
        <v>935</v>
      </c>
      <c r="F20" s="131" t="s">
        <v>584</v>
      </c>
      <c r="G20" s="124" t="s">
        <v>951</v>
      </c>
      <c r="H20" s="135">
        <f t="shared" si="0"/>
        <v>57.1</v>
      </c>
      <c r="I20" s="135">
        <f t="shared" si="1"/>
        <v>57.1</v>
      </c>
      <c r="J20" s="130"/>
      <c r="K20" s="130"/>
    </row>
    <row r="21" spans="1:11" x14ac:dyDescent="0.35">
      <c r="A21" s="6" t="s">
        <v>463</v>
      </c>
      <c r="B21" s="36" t="s">
        <v>464</v>
      </c>
      <c r="C21" s="18">
        <v>58</v>
      </c>
      <c r="D21" s="17">
        <f t="shared" si="2"/>
        <v>58</v>
      </c>
      <c r="E21" s="6" t="s">
        <v>935</v>
      </c>
      <c r="F21" s="136" t="s">
        <v>586</v>
      </c>
      <c r="G21" s="136" t="s">
        <v>952</v>
      </c>
      <c r="H21" s="137">
        <f t="shared" si="0"/>
        <v>0</v>
      </c>
      <c r="I21" s="137">
        <f t="shared" si="1"/>
        <v>0</v>
      </c>
      <c r="J21" s="130"/>
      <c r="K21" s="130"/>
    </row>
    <row r="22" spans="1:11" x14ac:dyDescent="0.35">
      <c r="A22" s="6" t="s">
        <v>465</v>
      </c>
      <c r="B22" s="36" t="s">
        <v>466</v>
      </c>
      <c r="C22" s="18">
        <v>59.5</v>
      </c>
      <c r="D22" s="17">
        <f t="shared" si="2"/>
        <v>59.5</v>
      </c>
      <c r="E22" s="6" t="s">
        <v>935</v>
      </c>
      <c r="F22" s="125"/>
      <c r="G22" s="125"/>
      <c r="H22" s="130"/>
      <c r="I22" s="130"/>
      <c r="J22" s="130"/>
      <c r="K22" s="130"/>
    </row>
    <row r="23" spans="1:11" x14ac:dyDescent="0.35">
      <c r="A23" s="6" t="s">
        <v>467</v>
      </c>
      <c r="B23" s="36" t="s">
        <v>468</v>
      </c>
      <c r="C23" s="18">
        <v>54</v>
      </c>
      <c r="D23" s="17">
        <f t="shared" si="2"/>
        <v>54</v>
      </c>
      <c r="E23" s="6" t="s">
        <v>935</v>
      </c>
      <c r="F23" s="125" t="s">
        <v>629</v>
      </c>
      <c r="G23" s="125" t="s">
        <v>953</v>
      </c>
      <c r="H23" s="130">
        <f t="shared" si="0"/>
        <v>31.5</v>
      </c>
      <c r="I23" s="130">
        <f t="shared" si="1"/>
        <v>31.5</v>
      </c>
      <c r="J23" s="133"/>
      <c r="K23" s="133"/>
    </row>
    <row r="24" spans="1:11" x14ac:dyDescent="0.35">
      <c r="A24" s="29" t="s">
        <v>469</v>
      </c>
      <c r="B24" s="7" t="s">
        <v>470</v>
      </c>
      <c r="C24" s="17">
        <v>0</v>
      </c>
      <c r="D24" s="17">
        <f t="shared" si="2"/>
        <v>0</v>
      </c>
      <c r="E24" s="6" t="s">
        <v>935</v>
      </c>
      <c r="F24" s="125" t="s">
        <v>631</v>
      </c>
      <c r="G24" s="125" t="s">
        <v>954</v>
      </c>
      <c r="H24" s="130">
        <f t="shared" si="0"/>
        <v>27</v>
      </c>
      <c r="I24" s="130">
        <f t="shared" si="1"/>
        <v>27</v>
      </c>
      <c r="J24" s="138"/>
      <c r="K24" s="138"/>
    </row>
    <row r="25" spans="1:11" x14ac:dyDescent="0.35">
      <c r="A25" s="6" t="s">
        <v>471</v>
      </c>
      <c r="B25" s="7" t="s">
        <v>472</v>
      </c>
      <c r="C25" s="17">
        <v>0</v>
      </c>
      <c r="D25" s="17">
        <f t="shared" si="2"/>
        <v>0</v>
      </c>
      <c r="E25" s="6" t="s">
        <v>935</v>
      </c>
      <c r="F25" s="136" t="s">
        <v>633</v>
      </c>
      <c r="G25" s="136" t="s">
        <v>955</v>
      </c>
      <c r="H25" s="137">
        <f t="shared" si="0"/>
        <v>40.4</v>
      </c>
      <c r="I25" s="137">
        <f t="shared" si="1"/>
        <v>31.5</v>
      </c>
      <c r="J25" s="130"/>
      <c r="K25" s="130"/>
    </row>
    <row r="26" spans="1:11" x14ac:dyDescent="0.35">
      <c r="A26" s="6" t="s">
        <v>473</v>
      </c>
      <c r="B26" s="7" t="s">
        <v>474</v>
      </c>
      <c r="C26" s="139">
        <v>0</v>
      </c>
      <c r="D26" s="139">
        <f t="shared" si="2"/>
        <v>0</v>
      </c>
      <c r="E26" s="6" t="s">
        <v>935</v>
      </c>
      <c r="F26" s="125"/>
      <c r="G26" s="124"/>
      <c r="H26" s="130"/>
      <c r="I26" s="130"/>
      <c r="J26" s="130"/>
      <c r="K26" s="130"/>
    </row>
    <row r="27" spans="1:11" x14ac:dyDescent="0.35">
      <c r="A27" s="6" t="s">
        <v>475</v>
      </c>
      <c r="B27" s="7" t="s">
        <v>476</v>
      </c>
      <c r="C27" s="139">
        <v>0</v>
      </c>
      <c r="D27" s="139">
        <f t="shared" si="2"/>
        <v>0</v>
      </c>
      <c r="F27" s="125" t="s">
        <v>675</v>
      </c>
      <c r="G27" s="125" t="s">
        <v>956</v>
      </c>
      <c r="H27" s="130">
        <f t="shared" si="0"/>
        <v>0</v>
      </c>
      <c r="I27" s="130">
        <f t="shared" si="1"/>
        <v>0</v>
      </c>
      <c r="J27" s="140"/>
      <c r="K27" s="140"/>
    </row>
    <row r="28" spans="1:11" x14ac:dyDescent="0.35">
      <c r="A28" s="6" t="s">
        <v>477</v>
      </c>
      <c r="B28" s="7" t="s">
        <v>478</v>
      </c>
      <c r="C28" s="139">
        <v>0</v>
      </c>
      <c r="D28" s="139">
        <f t="shared" si="2"/>
        <v>0</v>
      </c>
      <c r="F28" s="125" t="s">
        <v>677</v>
      </c>
      <c r="G28" s="125" t="s">
        <v>957</v>
      </c>
      <c r="H28" s="138">
        <f t="shared" si="0"/>
        <v>22478.933004319417</v>
      </c>
      <c r="I28" s="138">
        <f t="shared" si="1"/>
        <v>22478.933004319417</v>
      </c>
      <c r="J28" s="125"/>
      <c r="K28" s="125"/>
    </row>
    <row r="29" spans="1:11" x14ac:dyDescent="0.35">
      <c r="A29" s="6" t="s">
        <v>479</v>
      </c>
      <c r="B29" s="7" t="s">
        <v>480</v>
      </c>
      <c r="C29" s="139">
        <v>0</v>
      </c>
      <c r="D29" s="139">
        <f t="shared" si="2"/>
        <v>0</v>
      </c>
      <c r="F29" s="125" t="s">
        <v>679</v>
      </c>
      <c r="G29" s="125" t="s">
        <v>958</v>
      </c>
      <c r="H29" s="130">
        <f t="shared" si="0"/>
        <v>1798.3146403455535</v>
      </c>
      <c r="I29" s="130">
        <f t="shared" si="1"/>
        <v>1798.3146403455535</v>
      </c>
      <c r="J29" s="138"/>
      <c r="K29" s="138"/>
    </row>
    <row r="30" spans="1:11" x14ac:dyDescent="0.35">
      <c r="A30" s="6" t="s">
        <v>481</v>
      </c>
      <c r="B30" s="7" t="s">
        <v>482</v>
      </c>
      <c r="C30" s="139">
        <v>0</v>
      </c>
      <c r="D30" s="139">
        <f t="shared" si="2"/>
        <v>0</v>
      </c>
      <c r="F30" s="136" t="s">
        <v>681</v>
      </c>
      <c r="G30" s="136" t="s">
        <v>959</v>
      </c>
      <c r="H30" s="136">
        <f t="shared" si="0"/>
        <v>0</v>
      </c>
      <c r="I30" s="136">
        <f t="shared" si="1"/>
        <v>0</v>
      </c>
      <c r="J30" s="138"/>
      <c r="K30" s="138"/>
    </row>
    <row r="31" spans="1:11" x14ac:dyDescent="0.35">
      <c r="A31" s="6" t="s">
        <v>483</v>
      </c>
      <c r="B31" s="7" t="s">
        <v>960</v>
      </c>
      <c r="C31" s="139">
        <v>0</v>
      </c>
      <c r="D31" s="139">
        <f t="shared" si="2"/>
        <v>0</v>
      </c>
      <c r="F31" s="125"/>
      <c r="G31" s="125"/>
      <c r="H31" s="130"/>
      <c r="I31" s="130"/>
      <c r="J31" s="138"/>
      <c r="K31" s="138"/>
    </row>
    <row r="32" spans="1:11" x14ac:dyDescent="0.35">
      <c r="A32" s="6"/>
      <c r="C32" s="30"/>
      <c r="D32" s="30"/>
      <c r="F32" s="136" t="s">
        <v>711</v>
      </c>
      <c r="G32" s="136" t="s">
        <v>961</v>
      </c>
      <c r="H32" s="136">
        <f t="shared" si="0"/>
        <v>100000</v>
      </c>
      <c r="I32" s="136">
        <f t="shared" si="1"/>
        <v>100000</v>
      </c>
      <c r="J32" s="138"/>
      <c r="K32" s="138"/>
    </row>
    <row r="33" spans="1:11" x14ac:dyDescent="0.35">
      <c r="A33" s="43"/>
      <c r="B33" s="44" t="s">
        <v>485</v>
      </c>
      <c r="F33" s="125"/>
      <c r="G33" s="125"/>
      <c r="H33" s="130"/>
      <c r="I33" s="130"/>
      <c r="J33" s="138"/>
      <c r="K33" s="138"/>
    </row>
    <row r="34" spans="1:11" x14ac:dyDescent="0.35">
      <c r="A34" s="6" t="s">
        <v>483</v>
      </c>
      <c r="B34" s="7" t="s">
        <v>486</v>
      </c>
      <c r="C34" s="7">
        <v>8496.3799999999992</v>
      </c>
      <c r="D34" s="71">
        <f t="shared" ref="D34:D39" si="3">C34</f>
        <v>8496.3799999999992</v>
      </c>
      <c r="F34" s="125" t="s">
        <v>762</v>
      </c>
      <c r="G34" s="125" t="s">
        <v>962</v>
      </c>
      <c r="H34" s="138">
        <f t="shared" si="0"/>
        <v>1283547.07</v>
      </c>
      <c r="I34" s="138">
        <f t="shared" si="1"/>
        <v>1283547.07</v>
      </c>
      <c r="J34" s="138"/>
      <c r="K34" s="138"/>
    </row>
    <row r="35" spans="1:11" x14ac:dyDescent="0.35">
      <c r="A35" s="6" t="s">
        <v>487</v>
      </c>
      <c r="B35" s="7" t="s">
        <v>488</v>
      </c>
      <c r="C35" s="45">
        <v>10787.68</v>
      </c>
      <c r="D35" s="45">
        <f t="shared" si="3"/>
        <v>10787.68</v>
      </c>
      <c r="F35" s="125" t="s">
        <v>764</v>
      </c>
      <c r="G35" s="125" t="s">
        <v>963</v>
      </c>
      <c r="H35" s="138">
        <f t="shared" si="0"/>
        <v>108977.87</v>
      </c>
      <c r="I35" s="138">
        <f t="shared" si="1"/>
        <v>84970.37</v>
      </c>
      <c r="J35" s="138"/>
      <c r="K35" s="138"/>
    </row>
    <row r="36" spans="1:11" x14ac:dyDescent="0.35">
      <c r="A36" s="6" t="s">
        <v>489</v>
      </c>
      <c r="B36" s="7" t="s">
        <v>490</v>
      </c>
      <c r="C36" s="45">
        <v>10244</v>
      </c>
      <c r="D36" s="45">
        <f t="shared" si="3"/>
        <v>10244</v>
      </c>
      <c r="F36" s="125" t="s">
        <v>766</v>
      </c>
      <c r="G36" s="125" t="s">
        <v>798</v>
      </c>
      <c r="H36" s="138">
        <f t="shared" si="0"/>
        <v>1392524.94</v>
      </c>
      <c r="I36" s="138">
        <f t="shared" si="1"/>
        <v>1368517.44</v>
      </c>
      <c r="J36" s="138"/>
      <c r="K36" s="138"/>
    </row>
    <row r="37" spans="1:11" x14ac:dyDescent="0.35">
      <c r="A37" s="6" t="s">
        <v>491</v>
      </c>
      <c r="B37" s="7" t="s">
        <v>492</v>
      </c>
      <c r="C37" s="47">
        <v>1.1459999999999999</v>
      </c>
      <c r="D37" s="141">
        <f t="shared" si="3"/>
        <v>1.1459999999999999</v>
      </c>
      <c r="F37" s="125" t="s">
        <v>768</v>
      </c>
      <c r="G37" s="125" t="s">
        <v>964</v>
      </c>
      <c r="H37" s="138">
        <f t="shared" si="0"/>
        <v>0</v>
      </c>
      <c r="I37" s="138">
        <f t="shared" si="1"/>
        <v>0</v>
      </c>
      <c r="J37" s="138"/>
      <c r="K37" s="138"/>
    </row>
    <row r="38" spans="1:11" ht="15.75" customHeight="1" x14ac:dyDescent="0.35">
      <c r="A38" s="6" t="s">
        <v>493</v>
      </c>
      <c r="B38" s="7" t="s">
        <v>494</v>
      </c>
      <c r="C38" s="49">
        <v>0.12</v>
      </c>
      <c r="D38" s="141">
        <f t="shared" si="3"/>
        <v>0.12</v>
      </c>
      <c r="F38" s="125" t="s">
        <v>770</v>
      </c>
      <c r="G38" s="125" t="s">
        <v>965</v>
      </c>
      <c r="H38" s="138">
        <f t="shared" si="0"/>
        <v>0</v>
      </c>
      <c r="I38" s="138">
        <f t="shared" si="1"/>
        <v>0</v>
      </c>
      <c r="J38" s="124"/>
      <c r="K38" s="124"/>
    </row>
    <row r="39" spans="1:11" x14ac:dyDescent="0.35">
      <c r="A39" s="6" t="s">
        <v>495</v>
      </c>
      <c r="B39" s="7" t="s">
        <v>496</v>
      </c>
      <c r="C39" s="7">
        <v>0</v>
      </c>
      <c r="D39" s="71">
        <f t="shared" si="3"/>
        <v>0</v>
      </c>
      <c r="F39" s="125" t="s">
        <v>772</v>
      </c>
      <c r="G39" s="125" t="s">
        <v>966</v>
      </c>
      <c r="H39" s="138">
        <f t="shared" si="0"/>
        <v>1392524.94</v>
      </c>
      <c r="I39" s="138">
        <f t="shared" si="1"/>
        <v>1368517.44</v>
      </c>
      <c r="J39" s="142"/>
      <c r="K39" s="142"/>
    </row>
    <row r="40" spans="1:11" x14ac:dyDescent="0.35">
      <c r="C40" s="49"/>
      <c r="D40" s="49"/>
      <c r="F40" s="125" t="s">
        <v>774</v>
      </c>
      <c r="G40" s="125" t="s">
        <v>967</v>
      </c>
      <c r="H40" s="138">
        <f t="shared" si="0"/>
        <v>615976.53</v>
      </c>
      <c r="I40" s="138">
        <f t="shared" si="1"/>
        <v>615976.53</v>
      </c>
      <c r="J40" s="105"/>
      <c r="K40" s="105"/>
    </row>
    <row r="41" spans="1:11" x14ac:dyDescent="0.35">
      <c r="B41" s="44" t="s">
        <v>497</v>
      </c>
      <c r="F41" s="125" t="s">
        <v>786</v>
      </c>
      <c r="G41" s="125" t="s">
        <v>968</v>
      </c>
      <c r="H41" s="138">
        <f t="shared" si="0"/>
        <v>1381225.16</v>
      </c>
      <c r="I41" s="138">
        <f t="shared" si="1"/>
        <v>1381225.16</v>
      </c>
      <c r="J41" s="143"/>
      <c r="K41" s="143"/>
    </row>
    <row r="42" spans="1:11" x14ac:dyDescent="0.35">
      <c r="A42" s="55" t="s">
        <v>498</v>
      </c>
      <c r="B42" s="52" t="s">
        <v>499</v>
      </c>
      <c r="C42" s="56">
        <v>106268.9</v>
      </c>
      <c r="D42" s="56">
        <f>C42</f>
        <v>106268.9</v>
      </c>
      <c r="F42" s="125" t="s">
        <v>788</v>
      </c>
      <c r="G42" s="125" t="s">
        <v>761</v>
      </c>
      <c r="H42" s="138">
        <f t="shared" si="0"/>
        <v>1381225.16</v>
      </c>
      <c r="I42" s="138">
        <f t="shared" si="1"/>
        <v>1368517.44</v>
      </c>
      <c r="J42" s="138"/>
      <c r="K42" s="138"/>
    </row>
    <row r="43" spans="1:11" x14ac:dyDescent="0.35">
      <c r="A43" s="6" t="s">
        <v>500</v>
      </c>
      <c r="B43" s="7" t="s">
        <v>969</v>
      </c>
      <c r="C43" s="144">
        <v>557676850</v>
      </c>
      <c r="D43" s="144">
        <f>C43</f>
        <v>557676850</v>
      </c>
      <c r="F43" s="125" t="s">
        <v>815</v>
      </c>
      <c r="G43" s="125" t="s">
        <v>970</v>
      </c>
      <c r="H43" s="138">
        <f t="shared" si="0"/>
        <v>11299.78</v>
      </c>
      <c r="I43" s="138">
        <f t="shared" si="1"/>
        <v>0</v>
      </c>
      <c r="J43" s="138"/>
      <c r="K43" s="138"/>
    </row>
    <row r="44" spans="1:11" x14ac:dyDescent="0.35">
      <c r="A44" s="6" t="s">
        <v>502</v>
      </c>
      <c r="B44" s="28" t="s">
        <v>503</v>
      </c>
      <c r="C44" s="65">
        <v>4.2929999999999999E-3</v>
      </c>
      <c r="D44" s="65">
        <f>C44</f>
        <v>4.2929999999999999E-3</v>
      </c>
      <c r="F44" s="136" t="s">
        <v>857</v>
      </c>
      <c r="G44" s="136" t="s">
        <v>812</v>
      </c>
      <c r="H44" s="145">
        <f t="shared" si="0"/>
        <v>1492524.94</v>
      </c>
      <c r="I44" s="145">
        <f t="shared" si="1"/>
        <v>1468517.44</v>
      </c>
      <c r="J44" s="138"/>
      <c r="K44" s="138"/>
    </row>
    <row r="45" spans="1:11" x14ac:dyDescent="0.35">
      <c r="A45" s="67" t="s">
        <v>504</v>
      </c>
      <c r="B45" s="7" t="s">
        <v>505</v>
      </c>
      <c r="C45" s="9">
        <v>999999999</v>
      </c>
      <c r="D45" s="9">
        <f>C45</f>
        <v>999999999</v>
      </c>
      <c r="F45" s="125"/>
      <c r="G45" s="125"/>
      <c r="H45" s="138"/>
      <c r="I45" s="138"/>
      <c r="J45" s="138"/>
      <c r="K45" s="138"/>
    </row>
    <row r="46" spans="1:11" x14ac:dyDescent="0.35">
      <c r="F46" s="125" t="s">
        <v>500</v>
      </c>
      <c r="G46" s="125" t="s">
        <v>971</v>
      </c>
      <c r="H46" s="138">
        <f t="shared" si="0"/>
        <v>557676850</v>
      </c>
      <c r="I46" s="138">
        <f t="shared" si="1"/>
        <v>557676850</v>
      </c>
      <c r="J46" s="138"/>
      <c r="K46" s="138"/>
    </row>
    <row r="47" spans="1:11" x14ac:dyDescent="0.35">
      <c r="B47" s="44" t="s">
        <v>506</v>
      </c>
      <c r="F47" s="125" t="s">
        <v>836</v>
      </c>
      <c r="G47" s="125" t="s">
        <v>972</v>
      </c>
      <c r="H47" s="146">
        <f t="shared" si="0"/>
        <v>2.4859999999999999E-3</v>
      </c>
      <c r="I47" s="146">
        <f t="shared" si="1"/>
        <v>2.4429999999999999E-3</v>
      </c>
      <c r="J47" s="138"/>
      <c r="K47" s="138"/>
    </row>
    <row r="48" spans="1:11" x14ac:dyDescent="0.35">
      <c r="A48" s="6" t="s">
        <v>507</v>
      </c>
      <c r="B48" s="7" t="s">
        <v>973</v>
      </c>
      <c r="C48" s="9">
        <v>1387050.77</v>
      </c>
      <c r="D48" s="9">
        <f>C48</f>
        <v>1387050.77</v>
      </c>
      <c r="F48" s="125" t="s">
        <v>859</v>
      </c>
      <c r="G48" s="125" t="s">
        <v>974</v>
      </c>
      <c r="H48" s="138">
        <f t="shared" si="0"/>
        <v>1386195.1802685733</v>
      </c>
      <c r="I48" s="138">
        <f t="shared" si="1"/>
        <v>1362240.9817226026</v>
      </c>
      <c r="J48" s="138"/>
      <c r="K48" s="138"/>
    </row>
    <row r="49" spans="1:11" x14ac:dyDescent="0.35">
      <c r="A49" s="6" t="s">
        <v>509</v>
      </c>
      <c r="B49" s="7" t="s">
        <v>975</v>
      </c>
      <c r="C49" s="7">
        <v>22926.46</v>
      </c>
      <c r="D49" s="17">
        <f>C49</f>
        <v>22926.46</v>
      </c>
      <c r="F49" s="125" t="s">
        <v>861</v>
      </c>
      <c r="G49" s="125" t="s">
        <v>976</v>
      </c>
      <c r="H49" s="138">
        <f t="shared" si="0"/>
        <v>106268.9</v>
      </c>
      <c r="I49" s="138">
        <f t="shared" si="1"/>
        <v>106268.9</v>
      </c>
      <c r="J49" s="138"/>
      <c r="K49" s="138"/>
    </row>
    <row r="50" spans="1:11" x14ac:dyDescent="0.35">
      <c r="F50" s="125" t="s">
        <v>863</v>
      </c>
      <c r="G50" s="125" t="s">
        <v>864</v>
      </c>
      <c r="H50" s="138">
        <f t="shared" si="0"/>
        <v>60.85973142660805</v>
      </c>
      <c r="I50" s="138">
        <f t="shared" si="1"/>
        <v>7.5582773973292205</v>
      </c>
      <c r="J50" s="138"/>
      <c r="K50" s="138"/>
    </row>
    <row r="51" spans="1:11" x14ac:dyDescent="0.35">
      <c r="B51" s="44" t="s">
        <v>511</v>
      </c>
      <c r="F51" s="125" t="s">
        <v>866</v>
      </c>
      <c r="G51" s="125" t="s">
        <v>867</v>
      </c>
      <c r="H51" s="138">
        <f t="shared" si="0"/>
        <v>73055.67</v>
      </c>
      <c r="I51" s="138">
        <f t="shared" si="1"/>
        <v>73055.67</v>
      </c>
      <c r="J51" s="138"/>
      <c r="K51" s="138"/>
    </row>
    <row r="52" spans="1:11" x14ac:dyDescent="0.35">
      <c r="A52" s="6" t="s">
        <v>512</v>
      </c>
      <c r="B52" s="7" t="s">
        <v>513</v>
      </c>
      <c r="C52" s="7">
        <v>30853.25</v>
      </c>
      <c r="D52" s="17">
        <f t="shared" ref="D52:D58" si="4">C52</f>
        <v>30853.25</v>
      </c>
      <c r="F52" s="125" t="s">
        <v>869</v>
      </c>
      <c r="G52" s="125" t="s">
        <v>870</v>
      </c>
      <c r="H52" s="138">
        <f t="shared" si="0"/>
        <v>26138.79</v>
      </c>
      <c r="I52" s="138">
        <f t="shared" si="1"/>
        <v>25718.34</v>
      </c>
      <c r="J52" s="138"/>
      <c r="K52" s="138"/>
    </row>
    <row r="53" spans="1:11" x14ac:dyDescent="0.35">
      <c r="A53" s="6" t="s">
        <v>514</v>
      </c>
      <c r="B53" s="7" t="s">
        <v>515</v>
      </c>
      <c r="C53" s="46">
        <v>16088</v>
      </c>
      <c r="D53" s="17">
        <f t="shared" si="4"/>
        <v>16088</v>
      </c>
      <c r="F53" s="125"/>
      <c r="G53" s="125"/>
      <c r="H53" s="138"/>
      <c r="I53" s="138">
        <f t="shared" si="1"/>
        <v>0</v>
      </c>
      <c r="J53" s="138"/>
      <c r="K53" s="138"/>
    </row>
    <row r="54" spans="1:11" x14ac:dyDescent="0.35">
      <c r="A54" s="6" t="s">
        <v>516</v>
      </c>
      <c r="B54" s="7" t="s">
        <v>517</v>
      </c>
      <c r="C54" s="7">
        <v>0</v>
      </c>
      <c r="D54" s="17">
        <f t="shared" si="4"/>
        <v>0</v>
      </c>
      <c r="F54" s="125" t="s">
        <v>873</v>
      </c>
      <c r="G54" s="124" t="s">
        <v>874</v>
      </c>
      <c r="H54" s="138">
        <f t="shared" si="0"/>
        <v>0</v>
      </c>
      <c r="I54" s="138">
        <f t="shared" si="1"/>
        <v>0</v>
      </c>
      <c r="J54" s="138"/>
      <c r="K54" s="138"/>
    </row>
    <row r="55" spans="1:11" x14ac:dyDescent="0.35">
      <c r="A55" s="6" t="s">
        <v>518</v>
      </c>
      <c r="B55" s="7" t="s">
        <v>519</v>
      </c>
      <c r="C55" s="7">
        <v>24881.82</v>
      </c>
      <c r="D55" s="17">
        <f t="shared" si="4"/>
        <v>24881.82</v>
      </c>
      <c r="F55" s="125"/>
      <c r="G55" s="124" t="s">
        <v>977</v>
      </c>
      <c r="H55" s="138">
        <f t="shared" si="0"/>
        <v>0</v>
      </c>
      <c r="I55" s="138">
        <f t="shared" si="1"/>
        <v>0</v>
      </c>
      <c r="J55" s="138"/>
      <c r="K55" s="138"/>
    </row>
    <row r="56" spans="1:11" x14ac:dyDescent="0.35">
      <c r="A56" s="6" t="s">
        <v>520</v>
      </c>
      <c r="B56" s="7" t="s">
        <v>521</v>
      </c>
      <c r="C56" s="7">
        <v>1140.48</v>
      </c>
      <c r="D56" s="17">
        <f t="shared" si="4"/>
        <v>1140.48</v>
      </c>
      <c r="F56" s="125" t="s">
        <v>876</v>
      </c>
      <c r="G56" s="124" t="s">
        <v>978</v>
      </c>
      <c r="H56" s="138">
        <f t="shared" si="0"/>
        <v>1492524.94</v>
      </c>
      <c r="I56" s="138">
        <f t="shared" si="1"/>
        <v>1468517.44</v>
      </c>
      <c r="J56" s="138"/>
      <c r="K56" s="138"/>
    </row>
    <row r="57" spans="1:11" x14ac:dyDescent="0.35">
      <c r="A57" s="6" t="s">
        <v>522</v>
      </c>
      <c r="B57" s="7" t="s">
        <v>523</v>
      </c>
      <c r="C57" s="7">
        <v>0</v>
      </c>
      <c r="D57" s="17">
        <f t="shared" si="4"/>
        <v>0</v>
      </c>
      <c r="F57" s="125" t="s">
        <v>886</v>
      </c>
      <c r="G57" s="124" t="s">
        <v>979</v>
      </c>
      <c r="H57" s="138">
        <f t="shared" si="0"/>
        <v>26138.79054290718</v>
      </c>
      <c r="I57" s="138">
        <f t="shared" si="1"/>
        <v>25718.343957968475</v>
      </c>
      <c r="J57" s="138"/>
      <c r="K57" s="138"/>
    </row>
    <row r="58" spans="1:11" x14ac:dyDescent="0.35">
      <c r="A58" s="6" t="s">
        <v>524</v>
      </c>
      <c r="B58" s="7" t="s">
        <v>525</v>
      </c>
      <c r="C58" s="7">
        <v>72963.55</v>
      </c>
      <c r="D58" s="17">
        <f t="shared" si="4"/>
        <v>72963.55</v>
      </c>
      <c r="F58" s="125"/>
      <c r="G58" s="125"/>
      <c r="H58" s="138"/>
      <c r="I58" s="138"/>
      <c r="J58" s="138"/>
      <c r="K58" s="138"/>
    </row>
    <row r="59" spans="1:11" x14ac:dyDescent="0.35">
      <c r="B59" s="7" t="s">
        <v>526</v>
      </c>
      <c r="F59" s="125" t="s">
        <v>891</v>
      </c>
      <c r="G59" s="125" t="s">
        <v>892</v>
      </c>
      <c r="H59" s="138">
        <f t="shared" si="0"/>
        <v>26138.79</v>
      </c>
      <c r="I59" s="138">
        <f t="shared" si="1"/>
        <v>25718.34</v>
      </c>
      <c r="J59" s="138"/>
      <c r="K59" s="138"/>
    </row>
    <row r="60" spans="1:11" x14ac:dyDescent="0.35">
      <c r="C60" s="33"/>
      <c r="D60" s="33"/>
      <c r="F60" s="125" t="s">
        <v>893</v>
      </c>
      <c r="G60" s="125" t="s">
        <v>894</v>
      </c>
      <c r="H60" s="138">
        <f t="shared" si="0"/>
        <v>10244</v>
      </c>
      <c r="I60" s="138">
        <f t="shared" si="1"/>
        <v>10244</v>
      </c>
    </row>
    <row r="61" spans="1:11" x14ac:dyDescent="0.35">
      <c r="B61" s="44" t="s">
        <v>527</v>
      </c>
      <c r="F61" s="125" t="s">
        <v>895</v>
      </c>
      <c r="G61" s="125" t="s">
        <v>980</v>
      </c>
      <c r="H61" s="138">
        <f t="shared" si="0"/>
        <v>0</v>
      </c>
      <c r="I61" s="138">
        <f t="shared" si="1"/>
        <v>0</v>
      </c>
    </row>
    <row r="62" spans="1:11" x14ac:dyDescent="0.35">
      <c r="A62" s="6" t="s">
        <v>528</v>
      </c>
      <c r="B62" s="7" t="s">
        <v>529</v>
      </c>
      <c r="C62" s="49">
        <v>5.1999999999999998E-2</v>
      </c>
      <c r="D62" s="141">
        <f>C62</f>
        <v>5.1999999999999998E-2</v>
      </c>
      <c r="F62" s="124" t="s">
        <v>897</v>
      </c>
      <c r="G62" s="124" t="s">
        <v>981</v>
      </c>
      <c r="H62" s="147">
        <f t="shared" si="0"/>
        <v>1492524.94</v>
      </c>
      <c r="I62" s="147">
        <f t="shared" si="1"/>
        <v>1468517.44</v>
      </c>
    </row>
    <row r="63" spans="1:11" x14ac:dyDescent="0.35">
      <c r="A63" s="6" t="s">
        <v>530</v>
      </c>
      <c r="B63" s="7" t="s">
        <v>531</v>
      </c>
      <c r="C63" s="71">
        <v>999999999</v>
      </c>
      <c r="D63" s="17">
        <f>C63</f>
        <v>999999999</v>
      </c>
      <c r="F63" s="125" t="s">
        <v>899</v>
      </c>
      <c r="G63" s="125" t="s">
        <v>982</v>
      </c>
      <c r="H63" s="138">
        <f t="shared" si="0"/>
        <v>1386195.1802685733</v>
      </c>
      <c r="I63" s="138">
        <f t="shared" si="1"/>
        <v>1362240.9817226026</v>
      </c>
    </row>
    <row r="64" spans="1:11" x14ac:dyDescent="0.35">
      <c r="B64" s="7" t="s">
        <v>532</v>
      </c>
      <c r="C64" s="71"/>
      <c r="D64" s="71"/>
      <c r="F64" s="125" t="s">
        <v>901</v>
      </c>
      <c r="G64" s="125" t="s">
        <v>983</v>
      </c>
      <c r="H64" s="138">
        <f t="shared" si="0"/>
        <v>106268.9</v>
      </c>
      <c r="I64" s="138">
        <f t="shared" si="1"/>
        <v>106268.9</v>
      </c>
    </row>
    <row r="65" spans="1:9" x14ac:dyDescent="0.35">
      <c r="B65" s="7" t="s">
        <v>533</v>
      </c>
      <c r="C65" s="71"/>
      <c r="D65" s="71"/>
      <c r="F65" s="124" t="s">
        <v>903</v>
      </c>
      <c r="G65" s="124" t="s">
        <v>904</v>
      </c>
      <c r="H65" s="147">
        <f t="shared" si="0"/>
        <v>60.85973142660805</v>
      </c>
      <c r="I65" s="147">
        <f t="shared" si="1"/>
        <v>7.5582773973292205</v>
      </c>
    </row>
    <row r="66" spans="1:9" x14ac:dyDescent="0.35">
      <c r="B66" s="7" t="s">
        <v>534</v>
      </c>
      <c r="C66" s="71"/>
      <c r="D66" s="71"/>
    </row>
    <row r="67" spans="1:9" x14ac:dyDescent="0.35">
      <c r="B67" s="7" t="s">
        <v>535</v>
      </c>
      <c r="C67" s="71"/>
      <c r="D67" s="71"/>
      <c r="F67" s="148"/>
      <c r="G67" s="149"/>
      <c r="H67" s="150"/>
      <c r="I67" s="150"/>
    </row>
    <row r="68" spans="1:9" x14ac:dyDescent="0.35">
      <c r="A68" s="6" t="s">
        <v>536</v>
      </c>
      <c r="B68" s="7" t="s">
        <v>537</v>
      </c>
      <c r="C68" s="71">
        <v>999999999</v>
      </c>
      <c r="D68" s="17">
        <f>C68</f>
        <v>999999999</v>
      </c>
      <c r="F68" s="148"/>
      <c r="G68" s="149"/>
      <c r="H68" s="150"/>
      <c r="I68" s="150"/>
    </row>
    <row r="69" spans="1:9" x14ac:dyDescent="0.35">
      <c r="B69" s="7" t="s">
        <v>532</v>
      </c>
      <c r="C69" s="71"/>
      <c r="D69" s="71"/>
      <c r="F69" s="148"/>
      <c r="G69" s="149"/>
      <c r="H69" s="150"/>
      <c r="I69" s="150"/>
    </row>
    <row r="70" spans="1:9" x14ac:dyDescent="0.35">
      <c r="B70" s="7" t="s">
        <v>538</v>
      </c>
      <c r="C70" s="71"/>
      <c r="D70" s="71"/>
      <c r="F70" s="148"/>
      <c r="G70" s="149"/>
      <c r="H70" s="150"/>
      <c r="I70" s="150"/>
    </row>
    <row r="71" spans="1:9" x14ac:dyDescent="0.35">
      <c r="B71" s="7" t="s">
        <v>539</v>
      </c>
      <c r="C71" s="71"/>
      <c r="D71" s="71"/>
      <c r="F71" s="148"/>
      <c r="G71" s="149"/>
      <c r="H71" s="150"/>
      <c r="I71" s="150"/>
    </row>
    <row r="72" spans="1:9" x14ac:dyDescent="0.35">
      <c r="B72" s="7" t="s">
        <v>540</v>
      </c>
      <c r="C72" s="71"/>
      <c r="D72" s="71"/>
      <c r="F72" s="148"/>
      <c r="G72" s="151"/>
      <c r="H72" s="125"/>
      <c r="I72" s="125"/>
    </row>
    <row r="73" spans="1:9" x14ac:dyDescent="0.35">
      <c r="A73" s="6" t="s">
        <v>541</v>
      </c>
      <c r="B73" s="7" t="s">
        <v>542</v>
      </c>
      <c r="C73" s="73">
        <v>0</v>
      </c>
      <c r="D73" s="71">
        <f>C73</f>
        <v>0</v>
      </c>
      <c r="F73" s="148"/>
      <c r="G73" s="151"/>
      <c r="H73" s="150"/>
      <c r="I73" s="150"/>
    </row>
    <row r="74" spans="1:9" x14ac:dyDescent="0.35">
      <c r="A74" s="6" t="s">
        <v>543</v>
      </c>
      <c r="B74" s="7" t="s">
        <v>544</v>
      </c>
      <c r="C74" s="73">
        <v>0</v>
      </c>
      <c r="D74" s="71">
        <f>C74</f>
        <v>0</v>
      </c>
      <c r="H74" s="150"/>
      <c r="I74" s="150"/>
    </row>
    <row r="75" spans="1:9" x14ac:dyDescent="0.35">
      <c r="A75" s="6" t="s">
        <v>545</v>
      </c>
      <c r="B75" s="7" t="s">
        <v>546</v>
      </c>
      <c r="C75">
        <v>130000</v>
      </c>
      <c r="D75" s="71">
        <f>C75</f>
        <v>130000</v>
      </c>
    </row>
    <row r="76" spans="1:9" x14ac:dyDescent="0.35">
      <c r="A76" s="77"/>
      <c r="B76" s="78" t="s">
        <v>547</v>
      </c>
      <c r="C76" s="79">
        <v>0</v>
      </c>
      <c r="D76" s="79">
        <f>C76</f>
        <v>0</v>
      </c>
      <c r="E76" s="7"/>
    </row>
    <row r="77" spans="1:9" x14ac:dyDescent="0.35">
      <c r="A77" s="77"/>
      <c r="B77" s="78" t="s">
        <v>548</v>
      </c>
      <c r="C77" s="78">
        <v>373131.23499999999</v>
      </c>
      <c r="D77" s="78">
        <f>C77</f>
        <v>373131.23499999999</v>
      </c>
    </row>
    <row r="78" spans="1:9" x14ac:dyDescent="0.35">
      <c r="A78" s="81">
        <v>0.08</v>
      </c>
    </row>
    <row r="79" spans="1:9" x14ac:dyDescent="0.35">
      <c r="B79" s="44" t="s">
        <v>549</v>
      </c>
    </row>
    <row r="80" spans="1:9" x14ac:dyDescent="0.35">
      <c r="A80" s="6" t="s">
        <v>550</v>
      </c>
      <c r="B80" s="7" t="s">
        <v>551</v>
      </c>
      <c r="C80" s="18">
        <f>C12</f>
        <v>53</v>
      </c>
      <c r="D80" s="18">
        <f>D12</f>
        <v>53</v>
      </c>
      <c r="F80" s="6"/>
    </row>
    <row r="81" spans="1:4" x14ac:dyDescent="0.35">
      <c r="A81" s="6" t="s">
        <v>552</v>
      </c>
      <c r="B81" s="7" t="s">
        <v>553</v>
      </c>
      <c r="C81" s="18">
        <f t="shared" ref="C81:D84" si="5">C20</f>
        <v>58</v>
      </c>
      <c r="D81" s="18">
        <f t="shared" si="5"/>
        <v>58</v>
      </c>
    </row>
    <row r="82" spans="1:4" x14ac:dyDescent="0.35">
      <c r="A82" s="6" t="s">
        <v>554</v>
      </c>
      <c r="B82" s="7" t="s">
        <v>555</v>
      </c>
      <c r="C82" s="18">
        <f t="shared" si="5"/>
        <v>58</v>
      </c>
      <c r="D82" s="18">
        <f t="shared" si="5"/>
        <v>58</v>
      </c>
    </row>
    <row r="83" spans="1:4" x14ac:dyDescent="0.35">
      <c r="A83" s="6" t="s">
        <v>556</v>
      </c>
      <c r="B83" s="7" t="s">
        <v>557</v>
      </c>
      <c r="C83" s="18">
        <f t="shared" si="5"/>
        <v>59.5</v>
      </c>
      <c r="D83" s="18">
        <f t="shared" si="5"/>
        <v>59.5</v>
      </c>
    </row>
    <row r="84" spans="1:4" x14ac:dyDescent="0.35">
      <c r="A84" s="6" t="s">
        <v>558</v>
      </c>
      <c r="B84" s="7" t="s">
        <v>559</v>
      </c>
      <c r="C84" s="18">
        <f t="shared" si="5"/>
        <v>54</v>
      </c>
      <c r="D84" s="18">
        <f t="shared" si="5"/>
        <v>54</v>
      </c>
    </row>
    <row r="85" spans="1:4" x14ac:dyDescent="0.35">
      <c r="A85" s="6" t="s">
        <v>560</v>
      </c>
      <c r="B85" s="7" t="s">
        <v>561</v>
      </c>
      <c r="C85" s="18">
        <f>ROUND(MAX(C80,ROUND(AVERAGE(C80:C81),1),ROUND(AVERAGE(C80:C82),1),ROUND(AVERAGE(C80:C83),1),ROUND(AVERAGE(C80:C84),1)),1)</f>
        <v>57.1</v>
      </c>
      <c r="D85" s="18">
        <f>ROUND(MAX(D80,ROUND(AVERAGE(D80:D81),1),ROUND(AVERAGE(D80:D82),1),ROUND(AVERAGE(D80:D83),1),ROUND(AVERAGE(D80:D84),1)),1)</f>
        <v>57.1</v>
      </c>
    </row>
    <row r="86" spans="1:4" x14ac:dyDescent="0.35">
      <c r="B86" s="7" t="s">
        <v>562</v>
      </c>
    </row>
    <row r="87" spans="1:4" x14ac:dyDescent="0.35">
      <c r="B87" s="7" t="s">
        <v>563</v>
      </c>
    </row>
    <row r="88" spans="1:4" x14ac:dyDescent="0.35">
      <c r="A88" s="6" t="s">
        <v>564</v>
      </c>
      <c r="B88" s="7" t="s">
        <v>565</v>
      </c>
      <c r="C88" s="51">
        <f>ROUND(C6*2*$A$78,2)</f>
        <v>0</v>
      </c>
      <c r="D88" s="51">
        <f>ROUND(D6*2*$A$78,2)</f>
        <v>0</v>
      </c>
    </row>
    <row r="89" spans="1:4" x14ac:dyDescent="0.35">
      <c r="A89" s="6" t="s">
        <v>566</v>
      </c>
      <c r="B89" s="7" t="s">
        <v>567</v>
      </c>
      <c r="C89" s="21">
        <f>C31</f>
        <v>0</v>
      </c>
      <c r="D89" s="21">
        <f>D31</f>
        <v>0</v>
      </c>
    </row>
    <row r="90" spans="1:4" x14ac:dyDescent="0.35">
      <c r="A90" s="6" t="s">
        <v>568</v>
      </c>
      <c r="B90" s="7" t="s">
        <v>569</v>
      </c>
      <c r="C90" s="21">
        <f>ROUND(C28*2*$A$82,2)</f>
        <v>0</v>
      </c>
      <c r="D90" s="21">
        <f>ROUND(D28*2*$A$82,2)</f>
        <v>0</v>
      </c>
    </row>
    <row r="91" spans="1:4" x14ac:dyDescent="0.35">
      <c r="A91" s="6" t="s">
        <v>570</v>
      </c>
      <c r="B91" s="7" t="s">
        <v>571</v>
      </c>
      <c r="C91" s="30">
        <f>IF(AND((C85+C88+C89+C90)&lt;50,(C8=0)),50,(C85+C88+C89+C90))</f>
        <v>57.1</v>
      </c>
      <c r="D91" s="30">
        <f>IF(AND((D85+D88+D89+D90)&lt;50,(D8=0)),50,(D85+D88+D89+D90))</f>
        <v>57.1</v>
      </c>
    </row>
    <row r="92" spans="1:4" x14ac:dyDescent="0.35">
      <c r="A92" s="6" t="s">
        <v>572</v>
      </c>
      <c r="B92" s="7" t="s">
        <v>573</v>
      </c>
      <c r="C92" s="21">
        <f>C9</f>
        <v>0</v>
      </c>
      <c r="D92" s="21">
        <f>D9</f>
        <v>0</v>
      </c>
    </row>
    <row r="93" spans="1:4" x14ac:dyDescent="0.35">
      <c r="A93" s="6" t="s">
        <v>574</v>
      </c>
      <c r="B93" s="7" t="s">
        <v>575</v>
      </c>
      <c r="C93" s="21">
        <f>C11</f>
        <v>0</v>
      </c>
      <c r="D93" s="21">
        <f>D11</f>
        <v>0</v>
      </c>
    </row>
    <row r="94" spans="1:4" x14ac:dyDescent="0.35">
      <c r="A94" s="6" t="s">
        <v>576</v>
      </c>
      <c r="B94" s="7" t="s">
        <v>577</v>
      </c>
      <c r="C94" s="21">
        <f>C30</f>
        <v>0</v>
      </c>
      <c r="D94" s="21">
        <f>D30</f>
        <v>0</v>
      </c>
    </row>
    <row r="95" spans="1:4" x14ac:dyDescent="0.35">
      <c r="A95" s="6" t="s">
        <v>578</v>
      </c>
      <c r="B95" s="7" t="s">
        <v>579</v>
      </c>
      <c r="C95" s="20">
        <f>C8</f>
        <v>0</v>
      </c>
      <c r="D95" s="20">
        <f>D8</f>
        <v>0</v>
      </c>
    </row>
    <row r="96" spans="1:4" x14ac:dyDescent="0.35">
      <c r="A96" s="6" t="s">
        <v>580</v>
      </c>
      <c r="B96" s="7" t="s">
        <v>581</v>
      </c>
      <c r="C96" s="20">
        <f>C29</f>
        <v>0</v>
      </c>
      <c r="D96" s="20">
        <f>D29</f>
        <v>0</v>
      </c>
    </row>
    <row r="97" spans="1:7" x14ac:dyDescent="0.35">
      <c r="A97" s="6" t="s">
        <v>582</v>
      </c>
      <c r="B97" s="7" t="s">
        <v>583</v>
      </c>
      <c r="C97" s="30">
        <f>ROUND(SUM(C91:C96),1)</f>
        <v>57.1</v>
      </c>
      <c r="D97" s="30">
        <f>ROUND(SUM(D91:D96),1)</f>
        <v>57.1</v>
      </c>
    </row>
    <row r="98" spans="1:7" x14ac:dyDescent="0.35">
      <c r="A98" s="6" t="s">
        <v>584</v>
      </c>
      <c r="B98" s="44" t="s">
        <v>585</v>
      </c>
      <c r="C98" s="21">
        <f>C97-C99</f>
        <v>57.1</v>
      </c>
      <c r="D98" s="21">
        <f>D97-D99</f>
        <v>57.1</v>
      </c>
    </row>
    <row r="99" spans="1:7" x14ac:dyDescent="0.35">
      <c r="A99" s="6" t="s">
        <v>586</v>
      </c>
      <c r="B99" s="44" t="s">
        <v>587</v>
      </c>
      <c r="C99" s="18">
        <f>C89+C90+C96+C94</f>
        <v>0</v>
      </c>
      <c r="D99" s="18">
        <f>D89+D90+D96+D94</f>
        <v>0</v>
      </c>
    </row>
    <row r="100" spans="1:7" x14ac:dyDescent="0.35">
      <c r="A100" s="6"/>
      <c r="B100" s="44"/>
      <c r="C100" s="18"/>
      <c r="D100" s="18"/>
    </row>
    <row r="101" spans="1:7" x14ac:dyDescent="0.35">
      <c r="A101" s="6"/>
      <c r="B101" s="44"/>
      <c r="C101" s="18"/>
      <c r="D101" s="18"/>
      <c r="G101" s="7">
        <f>C94-F101-25</f>
        <v>-25</v>
      </c>
    </row>
    <row r="102" spans="1:7" x14ac:dyDescent="0.35">
      <c r="A102" s="86"/>
      <c r="B102" s="87" t="s">
        <v>588</v>
      </c>
      <c r="C102" s="86"/>
      <c r="D102" s="86"/>
    </row>
    <row r="103" spans="1:7" x14ac:dyDescent="0.35">
      <c r="A103" s="6" t="s">
        <v>589</v>
      </c>
      <c r="B103" s="7" t="s">
        <v>590</v>
      </c>
      <c r="C103" s="35">
        <f>IF(AND(C18&gt;0,C97&lt;=500),C97-ROUND((C18*0.65),1),0)</f>
        <v>0</v>
      </c>
      <c r="D103" s="35">
        <f>IF(AND(D18&gt;0,D97&lt;=500),D97-ROUND((D18*0.65),1),0)</f>
        <v>0</v>
      </c>
    </row>
    <row r="104" spans="1:7" x14ac:dyDescent="0.35">
      <c r="B104" s="7" t="s">
        <v>591</v>
      </c>
      <c r="C104" s="88"/>
      <c r="D104" s="88"/>
    </row>
    <row r="105" spans="1:7" x14ac:dyDescent="0.35">
      <c r="A105" s="6" t="s">
        <v>592</v>
      </c>
      <c r="B105" s="7" t="s">
        <v>593</v>
      </c>
      <c r="C105" s="33">
        <f>IF(C103&gt;0,ROUND(IF(C103&lt;276,((276-C103)*0.00376159)+1.5457,IF(C103&lt;459,((459-C103)*0.00167869)+1.2385,IF(C103&lt;1027,((1027-C103)*0.00020599)+1.1215,0))),4),0)</f>
        <v>0</v>
      </c>
      <c r="D105" s="33">
        <f>IF(D103&gt;0,ROUND(IF(D103&lt;276,((276-D103)*0.00376159)+1.5457,IF(D103&lt;459,((459-D103)*0.00167869)+1.2385,IF(D103&lt;1027,((1027-D103)*0.00020599)+1.1215,0))),4),0)</f>
        <v>0</v>
      </c>
    </row>
    <row r="106" spans="1:7" x14ac:dyDescent="0.35">
      <c r="A106" s="6" t="s">
        <v>594</v>
      </c>
      <c r="B106" s="7" t="s">
        <v>595</v>
      </c>
      <c r="C106" s="33">
        <f>ROUND(IF(C97&lt;276,((276-C97)*0.00376159)+1.5457,IF(C97&lt;459,((459-C97)*0.00167869)+1.2385,IF(C97&lt;1027,((1027-C97)*0.00020599)+1.1215,IF(C97&lt;2293,((2293-C97)*0.00005387)+1.0533,IF(C97&lt;3500,((3500-C97)*0.00001367)+1.0368,IF(C97&lt;5000,((5000-C97)*0.00000473)+1.0297,IF(C97&gt;=5000,1.0297))))))),4)</f>
        <v>2.3691</v>
      </c>
      <c r="D106" s="33">
        <f>ROUND(IF(D97&lt;276,((276-D97)*0.00376159)+1.5457,IF(D97&lt;459,((459-D97)*0.00167869)+1.2385,IF(D97&lt;1027,((1027-D97)*0.00020599)+1.1215,IF(D97&lt;2293,((2293-D97)*0.00005387)+1.0533,IF(D97&lt;3500,((3500-D97)*0.00001367)+1.0368,IF(D97&lt;5000,((5000-D97)*0.00000473)+1.0297,IF(D97&gt;=5000,1.0297))))))),4)</f>
        <v>2.3691</v>
      </c>
    </row>
    <row r="107" spans="1:7" x14ac:dyDescent="0.35">
      <c r="A107" s="6" t="s">
        <v>596</v>
      </c>
      <c r="B107" s="7" t="s">
        <v>597</v>
      </c>
      <c r="C107" s="33">
        <f>MAX(C105,C106)</f>
        <v>2.3691</v>
      </c>
      <c r="D107" s="33">
        <f>MAX(D105,D106)</f>
        <v>2.3691</v>
      </c>
    </row>
    <row r="108" spans="1:7" x14ac:dyDescent="0.35">
      <c r="B108" s="7" t="s">
        <v>598</v>
      </c>
    </row>
    <row r="109" spans="1:7" x14ac:dyDescent="0.35">
      <c r="A109" s="6" t="s">
        <v>599</v>
      </c>
      <c r="B109" s="44" t="s">
        <v>600</v>
      </c>
      <c r="C109" s="33">
        <f>ROUND(IF(C97&lt;453.5,0.825-(0.0000639*(453.5-C97)),IF(C97&lt;1567.5,0.8595-(0.000031*(1567.5-C97)),IF(C97&lt;6682,0.885-(0.000005*(6682-C97)),IF(C97&lt;30000,0.905-(0.0000009*(30000-C97)),0.905)))),4)</f>
        <v>0.79969999999999997</v>
      </c>
      <c r="D109" s="33">
        <f>ROUND(IF(D97&lt;453.5,0.825-(0.0000639*(453.5-D97)),IF(D97&lt;1567.5,0.8595-(0.000031*(1567.5-D97)),IF(D97&lt;6682,0.885-(0.000005*(6682-D97)),IF(D97&lt;30000,0.905-(0.0000009*(30000-D97)),0.905)))),4)</f>
        <v>0.79969999999999997</v>
      </c>
    </row>
    <row r="110" spans="1:7" x14ac:dyDescent="0.35">
      <c r="B110" s="7" t="s">
        <v>598</v>
      </c>
    </row>
    <row r="111" spans="1:7" x14ac:dyDescent="0.35">
      <c r="A111" s="6" t="s">
        <v>598</v>
      </c>
      <c r="B111" s="44" t="s">
        <v>601</v>
      </c>
      <c r="C111" s="88"/>
      <c r="D111" s="88"/>
    </row>
    <row r="112" spans="1:7" x14ac:dyDescent="0.35">
      <c r="A112" s="6" t="s">
        <v>602</v>
      </c>
      <c r="B112" s="7" t="s">
        <v>603</v>
      </c>
      <c r="C112" s="7">
        <f>+C34</f>
        <v>8496.3799999999992</v>
      </c>
      <c r="D112" s="7">
        <f>+D34</f>
        <v>8496.3799999999992</v>
      </c>
    </row>
    <row r="113" spans="1:5" x14ac:dyDescent="0.35">
      <c r="A113" s="6" t="s">
        <v>604</v>
      </c>
      <c r="B113" s="7" t="s">
        <v>605</v>
      </c>
      <c r="C113" s="33">
        <f>+C109</f>
        <v>0.79969999999999997</v>
      </c>
      <c r="D113" s="33">
        <f>+D109</f>
        <v>0.79969999999999997</v>
      </c>
    </row>
    <row r="114" spans="1:5" x14ac:dyDescent="0.35">
      <c r="A114" s="6" t="s">
        <v>606</v>
      </c>
      <c r="B114" s="7" t="s">
        <v>607</v>
      </c>
      <c r="C114" s="47">
        <f>C37</f>
        <v>1.1459999999999999</v>
      </c>
      <c r="D114" s="47">
        <f>D37</f>
        <v>1.1459999999999999</v>
      </c>
    </row>
    <row r="115" spans="1:5" x14ac:dyDescent="0.35">
      <c r="A115" s="6" t="s">
        <v>608</v>
      </c>
      <c r="B115" s="7" t="s">
        <v>609</v>
      </c>
      <c r="C115" s="7">
        <f>+C34</f>
        <v>8496.3799999999992</v>
      </c>
      <c r="D115" s="7">
        <f>+D34</f>
        <v>8496.3799999999992</v>
      </c>
    </row>
    <row r="116" spans="1:5" x14ac:dyDescent="0.35">
      <c r="A116" s="6" t="s">
        <v>610</v>
      </c>
      <c r="B116" s="7" t="s">
        <v>611</v>
      </c>
      <c r="C116" s="33">
        <f>1-C109</f>
        <v>0.20030000000000003</v>
      </c>
      <c r="D116" s="33">
        <f>1-D109</f>
        <v>0.20030000000000003</v>
      </c>
    </row>
    <row r="117" spans="1:5" x14ac:dyDescent="0.35">
      <c r="A117" s="6" t="s">
        <v>612</v>
      </c>
      <c r="B117" s="7" t="s">
        <v>613</v>
      </c>
      <c r="C117" s="33">
        <f>C107</f>
        <v>2.3691</v>
      </c>
      <c r="D117" s="33">
        <f>D107</f>
        <v>2.3691</v>
      </c>
    </row>
    <row r="118" spans="1:5" x14ac:dyDescent="0.35">
      <c r="A118" s="6" t="s">
        <v>614</v>
      </c>
      <c r="B118" s="7" t="s">
        <v>601</v>
      </c>
      <c r="C118" s="68">
        <f>((C112*C113*C114)+(C116*C115))*C117</f>
        <v>22478.933004319417</v>
      </c>
      <c r="D118" s="68">
        <f>((D112*D113*D114)+(D116*D115))*D117</f>
        <v>22478.933004319417</v>
      </c>
    </row>
    <row r="119" spans="1:5" x14ac:dyDescent="0.35">
      <c r="B119" s="7" t="s">
        <v>615</v>
      </c>
    </row>
    <row r="120" spans="1:5" x14ac:dyDescent="0.35">
      <c r="B120" s="7" t="s">
        <v>616</v>
      </c>
    </row>
    <row r="121" spans="1:5" x14ac:dyDescent="0.35">
      <c r="A121" s="6" t="s">
        <v>617</v>
      </c>
      <c r="B121" s="7" t="s">
        <v>618</v>
      </c>
      <c r="C121" s="18">
        <f>ROUND(C91,1)</f>
        <v>57.1</v>
      </c>
      <c r="D121" s="18">
        <f>ROUND(D91,1)</f>
        <v>57.1</v>
      </c>
    </row>
    <row r="122" spans="1:5" x14ac:dyDescent="0.35">
      <c r="A122" s="6" t="s">
        <v>619</v>
      </c>
      <c r="B122" s="7" t="s">
        <v>620</v>
      </c>
      <c r="C122" s="7">
        <f>ROUND(C121*C118,2)</f>
        <v>1283547.07</v>
      </c>
      <c r="D122" s="7">
        <f>ROUND(D121*D118,2)</f>
        <v>1283547.07</v>
      </c>
    </row>
    <row r="123" spans="1:5" x14ac:dyDescent="0.35">
      <c r="B123" s="7" t="s">
        <v>621</v>
      </c>
    </row>
    <row r="124" spans="1:5" x14ac:dyDescent="0.35">
      <c r="A124" s="6" t="s">
        <v>598</v>
      </c>
      <c r="C124" s="18"/>
      <c r="D124" s="18"/>
    </row>
    <row r="125" spans="1:5" x14ac:dyDescent="0.35">
      <c r="B125" s="44" t="s">
        <v>622</v>
      </c>
      <c r="C125" s="93"/>
      <c r="D125" s="93"/>
    </row>
    <row r="126" spans="1:5" x14ac:dyDescent="0.35">
      <c r="A126" s="6" t="s">
        <v>623</v>
      </c>
      <c r="B126" s="7" t="s">
        <v>624</v>
      </c>
      <c r="C126" s="28">
        <f>C13</f>
        <v>19</v>
      </c>
      <c r="D126" s="28">
        <f>D13</f>
        <v>19</v>
      </c>
    </row>
    <row r="127" spans="1:5" x14ac:dyDescent="0.35">
      <c r="A127" s="6" t="s">
        <v>625</v>
      </c>
      <c r="B127" s="7" t="s">
        <v>626</v>
      </c>
      <c r="C127" s="28">
        <f>C16</f>
        <v>32</v>
      </c>
      <c r="D127" s="28">
        <f>D16</f>
        <v>32</v>
      </c>
      <c r="E127" s="6" t="s">
        <v>935</v>
      </c>
    </row>
    <row r="128" spans="1:5" x14ac:dyDescent="0.35">
      <c r="A128" s="6" t="s">
        <v>627</v>
      </c>
      <c r="B128" s="7" t="s">
        <v>628</v>
      </c>
      <c r="C128" s="94">
        <f>ROUND(C126/C127,4)</f>
        <v>0.59379999999999999</v>
      </c>
      <c r="D128" s="94">
        <f>ROUND(D126/D127,4)</f>
        <v>0.59379999999999999</v>
      </c>
    </row>
    <row r="129" spans="1:5" x14ac:dyDescent="0.35">
      <c r="A129" s="6" t="s">
        <v>629</v>
      </c>
      <c r="B129" s="7" t="s">
        <v>630</v>
      </c>
      <c r="C129" s="18">
        <f>ROUND((C128*C17),1)</f>
        <v>31.5</v>
      </c>
      <c r="D129" s="18">
        <f>ROUND((D128*D17),1)</f>
        <v>31.5</v>
      </c>
      <c r="E129" s="6" t="s">
        <v>935</v>
      </c>
    </row>
    <row r="130" spans="1:5" x14ac:dyDescent="0.35">
      <c r="A130" s="6" t="s">
        <v>631</v>
      </c>
      <c r="B130" s="7" t="s">
        <v>632</v>
      </c>
      <c r="C130" s="18">
        <f>C14</f>
        <v>27</v>
      </c>
      <c r="D130" s="18">
        <f>D14</f>
        <v>27</v>
      </c>
    </row>
    <row r="131" spans="1:5" x14ac:dyDescent="0.35">
      <c r="A131" s="6" t="s">
        <v>633</v>
      </c>
      <c r="B131" s="20" t="s">
        <v>634</v>
      </c>
      <c r="C131" s="84">
        <v>40.4</v>
      </c>
      <c r="D131" s="84">
        <f>MAX(D129,D130)</f>
        <v>31.5</v>
      </c>
    </row>
    <row r="132" spans="1:5" x14ac:dyDescent="0.35">
      <c r="A132" s="6"/>
      <c r="B132" s="7" t="s">
        <v>635</v>
      </c>
      <c r="C132" s="94"/>
      <c r="D132" s="94"/>
    </row>
    <row r="133" spans="1:5" x14ac:dyDescent="0.35">
      <c r="A133" s="6" t="s">
        <v>636</v>
      </c>
      <c r="B133" s="7" t="s">
        <v>637</v>
      </c>
      <c r="C133" s="33">
        <f>ROUND((C131/C17),4)</f>
        <v>0.76229999999999998</v>
      </c>
      <c r="D133" s="33">
        <f>ROUND((D131/D17),4)</f>
        <v>0.59430000000000005</v>
      </c>
    </row>
    <row r="134" spans="1:5" x14ac:dyDescent="0.35">
      <c r="B134" s="7" t="s">
        <v>638</v>
      </c>
    </row>
    <row r="135" spans="1:5" x14ac:dyDescent="0.35">
      <c r="A135" s="96" t="s">
        <v>639</v>
      </c>
      <c r="B135" s="49" t="s">
        <v>640</v>
      </c>
      <c r="C135" s="49">
        <f>C38</f>
        <v>0.12</v>
      </c>
      <c r="D135" s="49">
        <f>D38</f>
        <v>0.12</v>
      </c>
    </row>
    <row r="136" spans="1:5" x14ac:dyDescent="0.35">
      <c r="A136" s="6" t="s">
        <v>641</v>
      </c>
      <c r="B136" s="7" t="s">
        <v>642</v>
      </c>
      <c r="C136" s="33">
        <f>ROUND(IF((C133-C15)*0.3&lt;0=TRUE(),0,IF((C97&lt;=50000),ROUND((C133-C15)*0.3,6),0)),4)</f>
        <v>8.6599999999999996E-2</v>
      </c>
      <c r="D136" s="33">
        <f>ROUND(IF((D133-D15)*0.3&lt;0=TRUE(),0,IF((D97&lt;=50000),ROUND((D133-D15)*0.3,6),0)),4)</f>
        <v>3.6200000000000003E-2</v>
      </c>
    </row>
    <row r="137" spans="1:5" x14ac:dyDescent="0.35">
      <c r="B137" s="7" t="s">
        <v>643</v>
      </c>
    </row>
    <row r="138" spans="1:5" x14ac:dyDescent="0.35">
      <c r="A138" s="6" t="s">
        <v>644</v>
      </c>
      <c r="B138" s="7" t="s">
        <v>645</v>
      </c>
      <c r="C138" s="33">
        <f>ROUND(IF((C133-C15)*0.36&lt;0=TRUE(),0,IF((C97&gt;50000),(C133-C15)*0.36,0)),4)</f>
        <v>0</v>
      </c>
      <c r="D138" s="33">
        <f>ROUND(IF((D133-D15)*0.36&lt;0=TRUE(),0,IF((D97&gt;50000),(D133-D15)*0.36,0)),4)</f>
        <v>0</v>
      </c>
    </row>
    <row r="139" spans="1:5" x14ac:dyDescent="0.35">
      <c r="B139" s="7" t="s">
        <v>646</v>
      </c>
    </row>
    <row r="140" spans="1:5" x14ac:dyDescent="0.35">
      <c r="A140" s="6" t="s">
        <v>647</v>
      </c>
      <c r="B140" s="7" t="s">
        <v>648</v>
      </c>
      <c r="C140" s="97">
        <f>MAX(C136,C138)</f>
        <v>8.6599999999999996E-2</v>
      </c>
      <c r="D140" s="97">
        <f>MAX(D136,D138)</f>
        <v>3.6200000000000003E-2</v>
      </c>
    </row>
    <row r="141" spans="1:5" x14ac:dyDescent="0.35">
      <c r="B141" s="7" t="s">
        <v>649</v>
      </c>
    </row>
    <row r="142" spans="1:5" x14ac:dyDescent="0.35">
      <c r="A142" s="6" t="s">
        <v>650</v>
      </c>
      <c r="B142" s="7" t="s">
        <v>651</v>
      </c>
      <c r="C142" s="33">
        <f>MIN(0.3,(C135+C140))</f>
        <v>0.20660000000000001</v>
      </c>
      <c r="D142" s="33">
        <f>MIN(0.3,(D135+D140))</f>
        <v>0.15620000000000001</v>
      </c>
    </row>
    <row r="143" spans="1:5" x14ac:dyDescent="0.35">
      <c r="B143" s="7" t="s">
        <v>652</v>
      </c>
    </row>
    <row r="144" spans="1:5" x14ac:dyDescent="0.35">
      <c r="A144" s="6" t="s">
        <v>653</v>
      </c>
      <c r="B144" s="7" t="s">
        <v>654</v>
      </c>
      <c r="C144" s="7">
        <f>ROUND(IF(C97&lt;=459,C118*C135*C131,0),2)</f>
        <v>108977.87</v>
      </c>
      <c r="D144" s="7">
        <f>ROUND(IF(D97&lt;=459,D118*D135*D131,0),2)</f>
        <v>84970.37</v>
      </c>
    </row>
    <row r="145" spans="1:4" x14ac:dyDescent="0.35">
      <c r="B145" s="7" t="s">
        <v>655</v>
      </c>
    </row>
    <row r="146" spans="1:4" x14ac:dyDescent="0.35">
      <c r="A146" s="6" t="s">
        <v>656</v>
      </c>
      <c r="B146" s="7" t="s">
        <v>657</v>
      </c>
      <c r="C146" s="7">
        <f>ROUND(IF(C97&lt;=459,0,IF(C133&lt;=C15,C118*C135*C131,0)),2)</f>
        <v>0</v>
      </c>
      <c r="D146" s="7">
        <f>ROUND(IF(D97&lt;=459,0,IF(D133&lt;=D15,D118*D135*D131,0)),2)</f>
        <v>0</v>
      </c>
    </row>
    <row r="147" spans="1:4" x14ac:dyDescent="0.35">
      <c r="B147" s="7" t="s">
        <v>658</v>
      </c>
    </row>
    <row r="148" spans="1:4" x14ac:dyDescent="0.35">
      <c r="A148" s="6" t="s">
        <v>659</v>
      </c>
      <c r="B148" s="7" t="s">
        <v>660</v>
      </c>
      <c r="C148" s="18">
        <f>ROUND(IF((AND((C97&lt;=459),(C133&lt;=C15)))=TRUE(),0,IF((AND(C144=0,C146=0))=TRUE(),C15*C17,0)),1)</f>
        <v>0</v>
      </c>
      <c r="D148" s="18">
        <f>ROUND(IF((AND((D97&lt;=459),(D133&lt;=D15)))=TRUE(),0,IF((AND(D144=0,D146=0))=TRUE(),D15*D17,0)),1)</f>
        <v>0</v>
      </c>
    </row>
    <row r="149" spans="1:4" x14ac:dyDescent="0.35">
      <c r="B149" s="7" t="s">
        <v>661</v>
      </c>
    </row>
    <row r="150" spans="1:4" x14ac:dyDescent="0.35">
      <c r="A150" s="6" t="s">
        <v>662</v>
      </c>
      <c r="B150" s="7" t="s">
        <v>663</v>
      </c>
      <c r="C150" s="7">
        <f>ROUND(IF((AND((C97&lt;=459),(C133&lt;=C15)))=TRUE(),0,(C118*C135*C148)),2)</f>
        <v>0</v>
      </c>
      <c r="D150" s="7">
        <f>ROUND(IF((AND((D97&lt;=459),(D133&lt;=D15)))=TRUE(),0,(D118*D135*D148)),2)</f>
        <v>0</v>
      </c>
    </row>
    <row r="151" spans="1:4" x14ac:dyDescent="0.35">
      <c r="B151" s="7" t="s">
        <v>664</v>
      </c>
    </row>
    <row r="152" spans="1:4" x14ac:dyDescent="0.35">
      <c r="A152" s="6" t="s">
        <v>665</v>
      </c>
      <c r="B152" s="7" t="s">
        <v>666</v>
      </c>
      <c r="C152" s="7">
        <f>ROUND(IF((AND((C97&lt;=459),(C133&lt;=C15)))=TRUE(),0,IF(C150=0,0,C118*C142*(C131-C148))),2)</f>
        <v>0</v>
      </c>
      <c r="D152" s="7">
        <f>ROUND(IF((AND((D97&lt;=459),(D133&lt;=D15)))=TRUE(),0,IF(D150=0,0,D118*D142*(D131-D148))),2)</f>
        <v>0</v>
      </c>
    </row>
    <row r="153" spans="1:4" x14ac:dyDescent="0.35">
      <c r="B153" s="7" t="s">
        <v>667</v>
      </c>
    </row>
    <row r="154" spans="1:4" x14ac:dyDescent="0.35">
      <c r="A154" s="6" t="s">
        <v>668</v>
      </c>
      <c r="B154" s="7" t="s">
        <v>669</v>
      </c>
      <c r="C154" s="7">
        <f>ROUND(IF((AND((C97&lt;=459),(C133&lt;=C15)))=TRUE(),0,+C150+C152),2)</f>
        <v>0</v>
      </c>
      <c r="D154" s="7">
        <f>ROUND(IF((AND((D97&lt;=459),(D133&lt;=D15)))=TRUE(),0,+D150+D152),2)</f>
        <v>0</v>
      </c>
    </row>
    <row r="155" spans="1:4" x14ac:dyDescent="0.35">
      <c r="B155" s="7" t="s">
        <v>670</v>
      </c>
    </row>
    <row r="156" spans="1:4" x14ac:dyDescent="0.35">
      <c r="A156" s="6" t="s">
        <v>671</v>
      </c>
      <c r="B156" s="7" t="s">
        <v>672</v>
      </c>
      <c r="C156" s="7">
        <f>MAX(C144,C146,C154)</f>
        <v>108977.87</v>
      </c>
      <c r="D156" s="7">
        <f>MAX(D144,D146,D154)</f>
        <v>84970.37</v>
      </c>
    </row>
    <row r="157" spans="1:4" x14ac:dyDescent="0.35">
      <c r="B157" s="7" t="s">
        <v>673</v>
      </c>
      <c r="C157" s="71"/>
      <c r="D157" s="71"/>
    </row>
    <row r="158" spans="1:4" x14ac:dyDescent="0.35">
      <c r="C158" s="71"/>
      <c r="D158" s="71"/>
    </row>
    <row r="159" spans="1:4" x14ac:dyDescent="0.35">
      <c r="A159" s="6"/>
      <c r="B159" s="44" t="s">
        <v>674</v>
      </c>
      <c r="C159" s="71"/>
      <c r="D159" s="71"/>
    </row>
    <row r="160" spans="1:4" x14ac:dyDescent="0.35">
      <c r="A160" s="6" t="s">
        <v>675</v>
      </c>
      <c r="B160" s="7" t="s">
        <v>676</v>
      </c>
      <c r="C160" s="17">
        <f>C25</f>
        <v>0</v>
      </c>
      <c r="D160" s="17">
        <f>D25</f>
        <v>0</v>
      </c>
    </row>
    <row r="161" spans="1:13" x14ac:dyDescent="0.35">
      <c r="A161" s="6" t="s">
        <v>677</v>
      </c>
      <c r="B161" s="7" t="s">
        <v>678</v>
      </c>
      <c r="C161" s="71">
        <f>C118</f>
        <v>22478.933004319417</v>
      </c>
      <c r="D161" s="71">
        <f>D118</f>
        <v>22478.933004319417</v>
      </c>
    </row>
    <row r="162" spans="1:13" x14ac:dyDescent="0.35">
      <c r="A162" s="6" t="s">
        <v>679</v>
      </c>
      <c r="B162" s="7" t="s">
        <v>680</v>
      </c>
      <c r="C162" s="71">
        <f>C161*0.08</f>
        <v>1798.3146403455535</v>
      </c>
      <c r="D162" s="71">
        <f>D161*0.08</f>
        <v>1798.3146403455535</v>
      </c>
    </row>
    <row r="163" spans="1:13" x14ac:dyDescent="0.35">
      <c r="A163" s="6" t="s">
        <v>681</v>
      </c>
      <c r="B163" s="7" t="s">
        <v>682</v>
      </c>
      <c r="C163" s="71">
        <f>ROUND(C160*C162,2)</f>
        <v>0</v>
      </c>
      <c r="D163" s="71">
        <f>ROUND(D160*D162,2)</f>
        <v>0</v>
      </c>
    </row>
    <row r="164" spans="1:13" x14ac:dyDescent="0.35">
      <c r="C164" s="71"/>
      <c r="D164" s="71"/>
    </row>
    <row r="165" spans="1:13" x14ac:dyDescent="0.35">
      <c r="A165" s="6"/>
      <c r="B165" s="44" t="s">
        <v>683</v>
      </c>
    </row>
    <row r="166" spans="1:13" x14ac:dyDescent="0.35">
      <c r="A166" s="6" t="s">
        <v>684</v>
      </c>
      <c r="B166" s="7" t="s">
        <v>685</v>
      </c>
      <c r="C166" s="20">
        <f>C8+C29</f>
        <v>0</v>
      </c>
      <c r="D166" s="20">
        <f>D8+D29</f>
        <v>0</v>
      </c>
    </row>
    <row r="167" spans="1:13" x14ac:dyDescent="0.35">
      <c r="A167" s="6" t="s">
        <v>686</v>
      </c>
      <c r="B167" s="7" t="s">
        <v>687</v>
      </c>
      <c r="C167" s="7">
        <f>C36</f>
        <v>10244</v>
      </c>
      <c r="D167" s="7">
        <f>D36</f>
        <v>10244</v>
      </c>
    </row>
    <row r="168" spans="1:13" x14ac:dyDescent="0.35">
      <c r="A168" s="6" t="s">
        <v>688</v>
      </c>
      <c r="B168" s="7" t="s">
        <v>689</v>
      </c>
      <c r="C168" s="7">
        <f>ROUND(C167*C166,2)</f>
        <v>0</v>
      </c>
      <c r="D168" s="7">
        <f>ROUND(D167*D166,2)</f>
        <v>0</v>
      </c>
    </row>
    <row r="169" spans="1:13" x14ac:dyDescent="0.35">
      <c r="A169" s="6"/>
    </row>
    <row r="170" spans="1:13" x14ac:dyDescent="0.35">
      <c r="A170" s="6" t="s">
        <v>690</v>
      </c>
      <c r="B170" s="7" t="s">
        <v>691</v>
      </c>
      <c r="C170" s="7">
        <f>C9+C10</f>
        <v>0</v>
      </c>
      <c r="D170" s="7">
        <f>D9+D10</f>
        <v>0</v>
      </c>
    </row>
    <row r="171" spans="1:13" x14ac:dyDescent="0.35">
      <c r="A171" s="6" t="s">
        <v>692</v>
      </c>
      <c r="B171" s="7" t="s">
        <v>693</v>
      </c>
      <c r="C171" s="7">
        <f>C170*C167</f>
        <v>0</v>
      </c>
      <c r="D171" s="7">
        <f>D170*D167</f>
        <v>0</v>
      </c>
    </row>
    <row r="172" spans="1:13" s="6" customFormat="1" x14ac:dyDescent="0.35">
      <c r="B172" s="7"/>
      <c r="C172" s="7"/>
      <c r="D172" s="7"/>
      <c r="F172" s="7"/>
      <c r="G172" s="7"/>
      <c r="H172" s="7"/>
      <c r="I172" s="7"/>
      <c r="J172" s="7"/>
      <c r="K172" s="7"/>
      <c r="L172" s="7"/>
      <c r="M172" s="7"/>
    </row>
    <row r="173" spans="1:13" s="6" customFormat="1" x14ac:dyDescent="0.35">
      <c r="A173" s="6" t="s">
        <v>694</v>
      </c>
      <c r="B173" s="7" t="s">
        <v>695</v>
      </c>
      <c r="C173" s="20">
        <f>C11+C30</f>
        <v>0</v>
      </c>
      <c r="D173" s="20">
        <f>D11+D30</f>
        <v>0</v>
      </c>
      <c r="F173" s="7"/>
      <c r="G173" s="7"/>
      <c r="H173" s="7"/>
      <c r="I173" s="7"/>
      <c r="J173" s="7"/>
      <c r="K173" s="7"/>
      <c r="L173" s="7"/>
      <c r="M173" s="7"/>
    </row>
    <row r="174" spans="1:13" s="6" customFormat="1" x14ac:dyDescent="0.35">
      <c r="A174" s="6" t="s">
        <v>696</v>
      </c>
      <c r="B174" s="7" t="s">
        <v>697</v>
      </c>
      <c r="C174" s="7">
        <f>C173*9588</f>
        <v>0</v>
      </c>
      <c r="D174" s="7">
        <f>D173*9588</f>
        <v>0</v>
      </c>
      <c r="F174" s="7"/>
      <c r="G174" s="7"/>
      <c r="H174" s="7"/>
      <c r="I174" s="7"/>
      <c r="J174" s="7"/>
      <c r="K174" s="7"/>
      <c r="L174" s="7"/>
      <c r="M174" s="7"/>
    </row>
    <row r="175" spans="1:13" s="6" customFormat="1" x14ac:dyDescent="0.35">
      <c r="B175" s="7"/>
      <c r="C175" s="7"/>
      <c r="D175" s="7"/>
      <c r="F175" s="7"/>
      <c r="G175" s="7"/>
      <c r="H175" s="7"/>
      <c r="I175" s="7"/>
      <c r="J175" s="7"/>
      <c r="K175" s="7"/>
      <c r="L175" s="7"/>
      <c r="M175" s="7"/>
    </row>
    <row r="176" spans="1:13" s="6" customFormat="1" x14ac:dyDescent="0.35">
      <c r="A176" s="6" t="s">
        <v>698</v>
      </c>
      <c r="B176" s="7" t="s">
        <v>699</v>
      </c>
      <c r="C176" s="7">
        <f>C168+C171+C174</f>
        <v>0</v>
      </c>
      <c r="D176" s="7">
        <f>D168+D171+D174</f>
        <v>0</v>
      </c>
      <c r="F176" s="7"/>
      <c r="G176" s="7"/>
      <c r="H176" s="7"/>
      <c r="I176" s="7"/>
      <c r="J176" s="7"/>
      <c r="K176" s="7"/>
      <c r="L176" s="7"/>
      <c r="M176" s="7"/>
    </row>
    <row r="177" spans="1:13" s="6" customFormat="1" x14ac:dyDescent="0.35">
      <c r="B177" s="7"/>
      <c r="C177" s="7"/>
      <c r="D177" s="7"/>
      <c r="F177" s="7"/>
      <c r="G177" s="7"/>
      <c r="H177" s="7"/>
      <c r="I177" s="7"/>
      <c r="J177" s="7"/>
      <c r="K177" s="7"/>
      <c r="L177" s="7"/>
      <c r="M177" s="7"/>
    </row>
    <row r="178" spans="1:13" s="6" customFormat="1" x14ac:dyDescent="0.35">
      <c r="A178" s="6" t="s">
        <v>700</v>
      </c>
      <c r="B178" s="7" t="s">
        <v>701</v>
      </c>
      <c r="C178" s="7">
        <f>C97</f>
        <v>57.1</v>
      </c>
      <c r="D178" s="7">
        <f>D97</f>
        <v>57.1</v>
      </c>
      <c r="F178" s="7"/>
      <c r="G178" s="7"/>
      <c r="H178" s="7"/>
      <c r="I178" s="7"/>
      <c r="J178" s="7"/>
      <c r="K178" s="7"/>
      <c r="L178" s="7"/>
      <c r="M178" s="7"/>
    </row>
    <row r="179" spans="1:13" s="6" customFormat="1" x14ac:dyDescent="0.35">
      <c r="A179" s="6" t="s">
        <v>702</v>
      </c>
      <c r="B179" s="7" t="s">
        <v>703</v>
      </c>
      <c r="C179" s="71" t="s">
        <v>706</v>
      </c>
      <c r="D179" s="71" t="str">
        <f>C179</f>
        <v>Small Rural</v>
      </c>
      <c r="F179" s="7"/>
      <c r="G179" s="7"/>
      <c r="H179" s="7"/>
      <c r="I179" s="7"/>
      <c r="J179" s="7"/>
      <c r="K179" s="7"/>
      <c r="L179" s="7"/>
      <c r="M179" s="7"/>
    </row>
    <row r="180" spans="1:13" s="6" customFormat="1" x14ac:dyDescent="0.35">
      <c r="A180" s="6" t="s">
        <v>707</v>
      </c>
      <c r="B180" s="7" t="s">
        <v>708</v>
      </c>
      <c r="C180" s="7">
        <f>IF(AND(OR(C179="Rural",C179="Small Rural"),C178&lt;6500),1,0)</f>
        <v>1</v>
      </c>
      <c r="D180" s="7">
        <f>IF(AND(OR(D179="Rural",D179="Small Rural"),D178&lt;6500),1,0)</f>
        <v>1</v>
      </c>
      <c r="F180" s="7"/>
      <c r="G180" s="7"/>
      <c r="H180" s="7"/>
      <c r="I180" s="7"/>
      <c r="J180" s="7"/>
      <c r="K180" s="7"/>
      <c r="L180" s="7"/>
      <c r="M180" s="7"/>
    </row>
    <row r="181" spans="1:13" s="6" customFormat="1" x14ac:dyDescent="0.35">
      <c r="A181" s="6" t="s">
        <v>709</v>
      </c>
      <c r="B181" s="7" t="s">
        <v>710</v>
      </c>
      <c r="C181" s="7">
        <f>IF(AND(C180=1,C178&lt;1000),C178*470.75,IF(AND(C180=1,C178&lt;6500),C178*177.8,0))</f>
        <v>26879.825000000001</v>
      </c>
      <c r="D181" s="7">
        <f>IF(AND(D180=1,D178&lt;1000),D178*470.75,IF(AND(D180=1,D178&lt;6500),D178*177.8,0))</f>
        <v>26879.825000000001</v>
      </c>
      <c r="F181" s="7"/>
      <c r="G181" s="7"/>
      <c r="H181" s="7"/>
      <c r="I181" s="7"/>
      <c r="J181" s="7"/>
      <c r="K181" s="7"/>
      <c r="L181" s="7"/>
      <c r="M181" s="7"/>
    </row>
    <row r="182" spans="1:13" s="6" customFormat="1" x14ac:dyDescent="0.35">
      <c r="A182" s="6" t="s">
        <v>711</v>
      </c>
      <c r="B182" s="7" t="s">
        <v>712</v>
      </c>
      <c r="C182" s="7">
        <f>IF(C178&lt;6500,IF(OR(C179="Rural",C179="Small Rural"),MAX(C181,100000),0),0)</f>
        <v>100000</v>
      </c>
      <c r="D182" s="7">
        <f>IF(D178&lt;6500,IF(OR(D179="Rural",D179="Small Rural"),MAX(D181,100000),0),0)</f>
        <v>100000</v>
      </c>
      <c r="F182" s="7"/>
      <c r="G182" s="7"/>
      <c r="H182" s="7"/>
      <c r="I182" s="7"/>
      <c r="J182" s="7"/>
      <c r="K182" s="7"/>
      <c r="L182" s="7"/>
      <c r="M182" s="7"/>
    </row>
    <row r="183" spans="1:13" s="6" customFormat="1" x14ac:dyDescent="0.35">
      <c r="B183" s="7"/>
      <c r="C183" s="7"/>
      <c r="D183" s="7"/>
      <c r="F183" s="7"/>
      <c r="G183" s="7"/>
      <c r="H183" s="7"/>
      <c r="I183" s="7"/>
      <c r="J183" s="7"/>
      <c r="K183" s="7"/>
      <c r="L183" s="7"/>
      <c r="M183" s="7"/>
    </row>
    <row r="184" spans="1:13" s="6" customFormat="1" x14ac:dyDescent="0.35">
      <c r="A184" s="6" t="s">
        <v>598</v>
      </c>
      <c r="B184" s="44" t="s">
        <v>713</v>
      </c>
      <c r="C184" s="7"/>
      <c r="D184" s="7"/>
      <c r="F184" s="7"/>
      <c r="G184" s="7"/>
      <c r="H184" s="7"/>
      <c r="I184" s="7"/>
      <c r="J184" s="7"/>
      <c r="K184" s="7"/>
      <c r="L184" s="7"/>
      <c r="M184" s="7"/>
    </row>
    <row r="185" spans="1:13" s="6" customFormat="1" x14ac:dyDescent="0.35">
      <c r="A185" s="6" t="s">
        <v>714</v>
      </c>
      <c r="B185" s="7" t="s">
        <v>715</v>
      </c>
      <c r="C185" s="7">
        <f>IF(C97&lt;=459,1,0)</f>
        <v>1</v>
      </c>
      <c r="D185" s="7">
        <f>IF(D97&lt;=459,1,0)</f>
        <v>1</v>
      </c>
      <c r="F185" s="7"/>
      <c r="G185" s="7"/>
      <c r="H185" s="7"/>
      <c r="I185" s="7"/>
      <c r="J185" s="7"/>
      <c r="K185" s="7"/>
      <c r="L185" s="7"/>
      <c r="M185" s="7"/>
    </row>
    <row r="186" spans="1:13" s="6" customFormat="1" x14ac:dyDescent="0.35">
      <c r="A186" s="6" t="s">
        <v>716</v>
      </c>
      <c r="B186" s="7" t="s">
        <v>717</v>
      </c>
      <c r="C186" s="7">
        <f>IF(C133&lt;=C15,1,0)</f>
        <v>0</v>
      </c>
      <c r="D186" s="7">
        <f>IF(D133&lt;=D15,1,0)</f>
        <v>0</v>
      </c>
      <c r="F186" s="7"/>
      <c r="G186" s="7"/>
      <c r="H186" s="7"/>
      <c r="I186" s="7"/>
      <c r="J186" s="7"/>
      <c r="K186" s="7"/>
      <c r="L186" s="7"/>
      <c r="M186" s="7"/>
    </row>
    <row r="187" spans="1:13" s="6" customFormat="1" x14ac:dyDescent="0.35">
      <c r="A187" s="6" t="s">
        <v>718</v>
      </c>
      <c r="B187" s="7" t="s">
        <v>719</v>
      </c>
      <c r="C187" s="99">
        <f>ROUND(IF((OR(C185=1,C186=1))=TRUE(),0,C118/C107),8)</f>
        <v>0</v>
      </c>
      <c r="D187" s="99">
        <f>ROUND(IF((OR(D185=1,D186=1))=TRUE(),0,D118/D107),8)</f>
        <v>0</v>
      </c>
      <c r="F187" s="7"/>
      <c r="G187" s="7"/>
      <c r="H187" s="7"/>
      <c r="I187" s="7"/>
      <c r="J187" s="7"/>
      <c r="K187" s="7"/>
      <c r="L187" s="7"/>
      <c r="M187" s="7"/>
    </row>
    <row r="188" spans="1:13" s="6" customFormat="1" x14ac:dyDescent="0.35">
      <c r="A188" s="7"/>
      <c r="B188" s="7" t="s">
        <v>720</v>
      </c>
      <c r="C188" s="7"/>
      <c r="D188" s="7"/>
      <c r="F188" s="7"/>
      <c r="G188" s="7"/>
      <c r="H188" s="7"/>
      <c r="I188" s="7"/>
      <c r="J188" s="7"/>
      <c r="K188" s="7"/>
      <c r="L188" s="7"/>
      <c r="M188" s="7"/>
    </row>
    <row r="189" spans="1:13" s="6" customFormat="1" x14ac:dyDescent="0.35">
      <c r="A189" s="6" t="s">
        <v>721</v>
      </c>
      <c r="B189" s="7" t="s">
        <v>722</v>
      </c>
      <c r="C189" s="11">
        <f>ROUND(IF((OR(C185=1,C186=1))=TRUE(),0,((1027-459)*0.00020599)+1.1215),4)</f>
        <v>0</v>
      </c>
      <c r="D189" s="11">
        <f>ROUND(IF((OR(D185=1,D186=1))=TRUE(),0,((1027-459)*0.00020599)+1.1215),4)</f>
        <v>0</v>
      </c>
      <c r="F189" s="7"/>
      <c r="G189" s="7"/>
      <c r="H189" s="7"/>
      <c r="I189" s="7"/>
      <c r="J189" s="7"/>
      <c r="K189" s="7"/>
      <c r="L189" s="7"/>
      <c r="M189" s="7"/>
    </row>
    <row r="190" spans="1:13" s="6" customFormat="1" x14ac:dyDescent="0.35">
      <c r="A190" s="7"/>
      <c r="B190" s="7" t="s">
        <v>723</v>
      </c>
      <c r="C190" s="7"/>
      <c r="D190" s="7"/>
      <c r="F190" s="7"/>
      <c r="G190" s="7"/>
      <c r="H190" s="7"/>
      <c r="I190" s="7"/>
      <c r="J190" s="7"/>
      <c r="K190" s="7"/>
      <c r="L190" s="7"/>
      <c r="M190" s="7"/>
    </row>
    <row r="191" spans="1:13" s="6" customFormat="1" x14ac:dyDescent="0.35">
      <c r="A191" s="6" t="s">
        <v>724</v>
      </c>
      <c r="B191" s="7" t="s">
        <v>725</v>
      </c>
      <c r="C191" s="43">
        <f>ROUND(IF((OR(C185=1,C186=1))=TRUE(),0,C187*C189),8)</f>
        <v>0</v>
      </c>
      <c r="D191" s="43">
        <f>ROUND(IF((OR(D185=1,D186=1))=TRUE(),0,D187*D189),8)</f>
        <v>0</v>
      </c>
      <c r="F191" s="7"/>
      <c r="G191" s="7"/>
      <c r="H191" s="7"/>
      <c r="I191" s="7"/>
      <c r="J191" s="7"/>
      <c r="K191" s="7"/>
      <c r="L191" s="7"/>
      <c r="M191" s="7"/>
    </row>
    <row r="192" spans="1:13" s="6" customFormat="1" x14ac:dyDescent="0.35">
      <c r="A192" s="7"/>
      <c r="B192" s="7" t="s">
        <v>726</v>
      </c>
      <c r="C192" s="7"/>
      <c r="D192" s="7"/>
      <c r="F192" s="7"/>
      <c r="G192" s="7"/>
      <c r="H192" s="7"/>
      <c r="I192" s="7"/>
      <c r="J192" s="7"/>
      <c r="K192" s="7"/>
      <c r="L192" s="7"/>
      <c r="M192" s="7"/>
    </row>
    <row r="193" spans="1:13" s="6" customFormat="1" x14ac:dyDescent="0.35">
      <c r="A193" s="6" t="s">
        <v>727</v>
      </c>
      <c r="B193" s="7" t="s">
        <v>728</v>
      </c>
      <c r="C193" s="7">
        <f>ROUND(IF((OR(C185=1,C186=1))=TRUE(),0,(C191*459)+(C38*C191*C131)),2)</f>
        <v>0</v>
      </c>
      <c r="D193" s="7">
        <f>ROUND(IF((OR(D185=1,D186=1))=TRUE(),0,(D191*459)+(D38*D191*D131)),2)</f>
        <v>0</v>
      </c>
      <c r="F193" s="7"/>
      <c r="G193" s="7"/>
      <c r="H193" s="7"/>
      <c r="I193" s="7"/>
      <c r="J193" s="7"/>
      <c r="K193" s="7"/>
      <c r="L193" s="7"/>
      <c r="M193" s="7"/>
    </row>
    <row r="194" spans="1:13" s="6" customFormat="1" x14ac:dyDescent="0.35">
      <c r="A194" s="7"/>
      <c r="B194" s="7" t="s">
        <v>729</v>
      </c>
      <c r="C194" s="7"/>
      <c r="D194" s="7"/>
      <c r="F194" s="7"/>
      <c r="G194" s="7"/>
      <c r="H194" s="7"/>
      <c r="I194" s="7"/>
      <c r="J194" s="7"/>
      <c r="K194" s="7"/>
      <c r="L194" s="7"/>
      <c r="M194" s="7"/>
    </row>
    <row r="195" spans="1:13" s="6" customFormat="1" x14ac:dyDescent="0.35">
      <c r="A195" s="6" t="s">
        <v>730</v>
      </c>
      <c r="B195" s="7" t="s">
        <v>731</v>
      </c>
      <c r="C195" s="18">
        <f>IF((OR(C185=1,C186=1))=TRUE(),0,C91)</f>
        <v>0</v>
      </c>
      <c r="D195" s="18">
        <f>IF((OR(D185=1,D186=1))=TRUE(),0,D91)</f>
        <v>0</v>
      </c>
      <c r="F195" s="7"/>
      <c r="G195" s="7"/>
      <c r="H195" s="7"/>
      <c r="I195" s="7"/>
      <c r="J195" s="7"/>
      <c r="K195" s="7"/>
      <c r="L195" s="7"/>
      <c r="M195" s="7"/>
    </row>
    <row r="196" spans="1:13" s="6" customFormat="1" x14ac:dyDescent="0.35">
      <c r="A196" s="6" t="s">
        <v>732</v>
      </c>
      <c r="B196" s="7" t="s">
        <v>733</v>
      </c>
      <c r="C196" s="7">
        <f>ROUND(IF((OR(C185=1,C186=1))=TRUE(),0,(C193/459*C195)+C176+C163),2)</f>
        <v>0</v>
      </c>
      <c r="D196" s="7">
        <f>ROUND(IF((OR(D185=1,D186=1))=TRUE(),0,(D193/459*D195)+D176+D163),2)</f>
        <v>0</v>
      </c>
      <c r="F196" s="7"/>
      <c r="G196" s="7"/>
      <c r="H196" s="7"/>
      <c r="I196" s="7"/>
      <c r="J196" s="7"/>
      <c r="K196" s="7"/>
      <c r="L196" s="7"/>
      <c r="M196" s="7"/>
    </row>
    <row r="197" spans="1:13" s="6" customFormat="1" x14ac:dyDescent="0.35">
      <c r="A197" s="7"/>
      <c r="B197" s="7" t="s">
        <v>734</v>
      </c>
      <c r="C197" s="7"/>
      <c r="D197" s="7"/>
      <c r="F197" s="7"/>
      <c r="G197" s="7"/>
      <c r="H197" s="7"/>
      <c r="I197" s="7"/>
      <c r="J197" s="7"/>
      <c r="K197" s="7"/>
      <c r="L197" s="7"/>
      <c r="M197" s="7"/>
    </row>
    <row r="198" spans="1:13" s="6" customFormat="1" x14ac:dyDescent="0.35">
      <c r="A198" s="6" t="s">
        <v>598</v>
      </c>
      <c r="B198" s="7" t="s">
        <v>598</v>
      </c>
      <c r="C198" s="7"/>
      <c r="D198" s="7"/>
      <c r="F198" s="7"/>
      <c r="G198" s="7"/>
      <c r="H198" s="7"/>
      <c r="I198" s="7"/>
      <c r="J198" s="7"/>
      <c r="K198" s="7"/>
      <c r="L198" s="7"/>
      <c r="M198" s="7"/>
    </row>
    <row r="199" spans="1:13" s="6" customFormat="1" x14ac:dyDescent="0.35">
      <c r="A199" s="6" t="s">
        <v>598</v>
      </c>
      <c r="B199" s="44" t="s">
        <v>735</v>
      </c>
      <c r="C199" s="7"/>
      <c r="D199" s="7"/>
      <c r="F199" s="7"/>
      <c r="G199" s="7"/>
      <c r="H199" s="7"/>
      <c r="I199" s="7"/>
      <c r="J199" s="7"/>
      <c r="K199" s="7"/>
      <c r="L199" s="7"/>
      <c r="M199" s="7"/>
    </row>
    <row r="200" spans="1:13" s="6" customFormat="1" x14ac:dyDescent="0.35">
      <c r="A200" s="6" t="s">
        <v>736</v>
      </c>
      <c r="B200" s="7" t="s">
        <v>737</v>
      </c>
      <c r="C200" s="7">
        <f>+C48</f>
        <v>1387050.77</v>
      </c>
      <c r="D200" s="7">
        <f>+D48</f>
        <v>1387050.77</v>
      </c>
      <c r="F200" s="7"/>
      <c r="G200" s="7"/>
      <c r="H200" s="7"/>
      <c r="I200" s="7"/>
      <c r="J200" s="7"/>
      <c r="K200" s="7"/>
      <c r="L200" s="7"/>
      <c r="M200" s="7"/>
    </row>
    <row r="201" spans="1:13" s="6" customFormat="1" x14ac:dyDescent="0.35">
      <c r="A201" s="6" t="s">
        <v>738</v>
      </c>
      <c r="B201" s="7" t="s">
        <v>739</v>
      </c>
      <c r="C201" s="49">
        <f>C62</f>
        <v>5.1999999999999998E-2</v>
      </c>
      <c r="D201" s="49">
        <f>D62</f>
        <v>5.1999999999999998E-2</v>
      </c>
      <c r="F201" s="7"/>
      <c r="G201" s="7"/>
      <c r="H201" s="7"/>
      <c r="I201" s="7"/>
      <c r="J201" s="7"/>
      <c r="K201" s="7"/>
      <c r="L201" s="7"/>
      <c r="M201" s="7"/>
    </row>
    <row r="202" spans="1:13" x14ac:dyDescent="0.35">
      <c r="A202" s="6" t="s">
        <v>740</v>
      </c>
      <c r="B202" s="7" t="s">
        <v>741</v>
      </c>
      <c r="C202" s="33">
        <f>ROUND((C97-C19)/C19,4)</f>
        <v>-5.62E-2</v>
      </c>
      <c r="D202" s="33">
        <f>ROUND((D97-D19)/D19,4)</f>
        <v>-5.62E-2</v>
      </c>
    </row>
    <row r="203" spans="1:13" s="6" customFormat="1" x14ac:dyDescent="0.35">
      <c r="A203" s="7"/>
      <c r="B203" s="7" t="s">
        <v>742</v>
      </c>
      <c r="C203" s="7"/>
      <c r="D203" s="7"/>
      <c r="F203" s="7"/>
      <c r="G203" s="7"/>
      <c r="H203" s="7"/>
      <c r="I203" s="7"/>
      <c r="J203" s="7"/>
      <c r="K203" s="7"/>
      <c r="L203" s="7"/>
      <c r="M203" s="7"/>
    </row>
    <row r="204" spans="1:13" s="6" customFormat="1" x14ac:dyDescent="0.35">
      <c r="A204" s="6" t="s">
        <v>743</v>
      </c>
      <c r="B204" s="7" t="s">
        <v>744</v>
      </c>
      <c r="C204" s="7">
        <f>ROUND((C200)*(1+C201+C202),2)</f>
        <v>1381225.16</v>
      </c>
      <c r="D204" s="7">
        <f>ROUND((D200)*(1+D201+D202),2)</f>
        <v>1381225.16</v>
      </c>
      <c r="F204" s="7"/>
      <c r="G204" s="7"/>
      <c r="H204" s="7"/>
      <c r="I204" s="7"/>
      <c r="J204" s="7"/>
      <c r="K204" s="7"/>
      <c r="L204" s="7"/>
      <c r="M204" s="7"/>
    </row>
    <row r="205" spans="1:13" s="6" customFormat="1" x14ac:dyDescent="0.35">
      <c r="A205" s="7"/>
      <c r="B205" s="7" t="s">
        <v>745</v>
      </c>
      <c r="C205" s="7"/>
      <c r="D205" s="7"/>
      <c r="F205" s="7"/>
      <c r="G205" s="7"/>
      <c r="H205" s="7"/>
      <c r="I205" s="7"/>
      <c r="J205" s="7"/>
      <c r="K205" s="7"/>
      <c r="L205" s="7"/>
      <c r="M205" s="7"/>
    </row>
    <row r="206" spans="1:13" s="6" customFormat="1" x14ac:dyDescent="0.35">
      <c r="A206" s="7"/>
      <c r="B206" s="7"/>
      <c r="C206" s="7"/>
      <c r="D206" s="7"/>
      <c r="F206" s="7"/>
      <c r="G206" s="7"/>
      <c r="H206" s="7"/>
      <c r="I206" s="7"/>
      <c r="J206" s="7"/>
      <c r="K206" s="7"/>
      <c r="L206" s="7"/>
      <c r="M206" s="7"/>
    </row>
    <row r="207" spans="1:13" s="6" customFormat="1" x14ac:dyDescent="0.35">
      <c r="A207" s="7"/>
      <c r="B207" s="44" t="s">
        <v>746</v>
      </c>
      <c r="C207" s="7"/>
      <c r="D207" s="7"/>
      <c r="F207" s="7"/>
      <c r="G207" s="7"/>
      <c r="H207" s="7"/>
      <c r="I207" s="7"/>
      <c r="J207" s="7"/>
      <c r="K207" s="7"/>
      <c r="L207" s="7"/>
      <c r="M207" s="7"/>
    </row>
    <row r="208" spans="1:13" s="6" customFormat="1" x14ac:dyDescent="0.35">
      <c r="A208" s="6" t="s">
        <v>747</v>
      </c>
      <c r="B208" s="7" t="s">
        <v>748</v>
      </c>
      <c r="C208" s="7">
        <f>ROUND(C35,2)</f>
        <v>10787.68</v>
      </c>
      <c r="D208" s="7">
        <f>ROUND(D35,2)</f>
        <v>10787.68</v>
      </c>
      <c r="F208" s="7"/>
      <c r="G208" s="7"/>
      <c r="H208" s="7"/>
      <c r="I208" s="7"/>
      <c r="J208" s="7"/>
      <c r="K208" s="7"/>
      <c r="L208" s="7"/>
      <c r="M208" s="7"/>
    </row>
    <row r="209" spans="1:13" x14ac:dyDescent="0.35">
      <c r="A209" s="6" t="s">
        <v>749</v>
      </c>
      <c r="B209" s="7" t="s">
        <v>750</v>
      </c>
      <c r="C209" s="18">
        <f>ROUND(C91,1)</f>
        <v>57.1</v>
      </c>
      <c r="D209" s="18">
        <f>ROUND(D91,1)</f>
        <v>57.1</v>
      </c>
    </row>
    <row r="210" spans="1:13" s="6" customFormat="1" x14ac:dyDescent="0.35">
      <c r="A210" s="6" t="s">
        <v>751</v>
      </c>
      <c r="B210" s="7" t="s">
        <v>752</v>
      </c>
      <c r="C210" s="101">
        <f>C36</f>
        <v>10244</v>
      </c>
      <c r="D210" s="101">
        <f>D36</f>
        <v>10244</v>
      </c>
      <c r="F210" s="7"/>
      <c r="G210" s="7"/>
      <c r="H210" s="7"/>
      <c r="I210" s="7"/>
      <c r="J210" s="7"/>
      <c r="K210" s="7"/>
      <c r="L210" s="7"/>
      <c r="M210" s="7"/>
    </row>
    <row r="211" spans="1:13" s="6" customFormat="1" x14ac:dyDescent="0.35">
      <c r="A211" s="6" t="s">
        <v>753</v>
      </c>
      <c r="B211" s="7" t="s">
        <v>754</v>
      </c>
      <c r="C211" s="101">
        <v>9588</v>
      </c>
      <c r="D211" s="101">
        <v>9588</v>
      </c>
      <c r="F211" s="7"/>
      <c r="G211" s="7"/>
      <c r="H211" s="7"/>
      <c r="I211" s="7"/>
      <c r="J211" s="7"/>
      <c r="K211" s="7"/>
      <c r="L211" s="7"/>
      <c r="M211" s="7"/>
    </row>
    <row r="212" spans="1:13" s="6" customFormat="1" x14ac:dyDescent="0.35">
      <c r="A212" s="6" t="s">
        <v>755</v>
      </c>
      <c r="B212" s="7" t="s">
        <v>756</v>
      </c>
      <c r="C212" s="18">
        <f>ROUND(C95+C96+C92+C94+C10,1)</f>
        <v>0</v>
      </c>
      <c r="D212" s="18">
        <f>ROUND(D95+D96+D92+D94+D10,1)</f>
        <v>0</v>
      </c>
      <c r="F212" s="7"/>
      <c r="G212" s="7"/>
      <c r="H212" s="7"/>
      <c r="I212" s="7"/>
      <c r="J212" s="7"/>
      <c r="K212" s="7"/>
      <c r="L212" s="7"/>
      <c r="M212" s="7"/>
    </row>
    <row r="213" spans="1:13" s="6" customFormat="1" x14ac:dyDescent="0.35">
      <c r="A213" s="6" t="s">
        <v>757</v>
      </c>
      <c r="B213" s="7" t="s">
        <v>758</v>
      </c>
      <c r="C213" s="18">
        <f>C11+C30</f>
        <v>0</v>
      </c>
      <c r="D213" s="18">
        <f>D11+D30</f>
        <v>0</v>
      </c>
      <c r="F213" s="7"/>
      <c r="G213" s="7"/>
      <c r="H213" s="7"/>
      <c r="I213" s="7"/>
      <c r="J213" s="7"/>
      <c r="K213" s="7"/>
      <c r="L213" s="7"/>
      <c r="M213" s="7"/>
    </row>
    <row r="214" spans="1:13" s="6" customFormat="1" x14ac:dyDescent="0.35">
      <c r="A214" s="6" t="s">
        <v>759</v>
      </c>
      <c r="B214" s="7" t="s">
        <v>760</v>
      </c>
      <c r="C214" s="7">
        <f>ROUND((C208*C209)+(C210*C212)+(C211*C213),2)</f>
        <v>615976.53</v>
      </c>
      <c r="D214" s="7">
        <f>ROUND((D208*D209)+(D210*D212)+(D211*D213),2)</f>
        <v>615976.53</v>
      </c>
      <c r="F214" s="7"/>
      <c r="G214" s="7"/>
      <c r="H214" s="7"/>
      <c r="I214" s="7"/>
      <c r="J214" s="7"/>
      <c r="K214" s="7"/>
      <c r="L214" s="7"/>
      <c r="M214" s="7"/>
    </row>
    <row r="215" spans="1:13" s="6" customFormat="1" x14ac:dyDescent="0.35">
      <c r="A215" s="7"/>
      <c r="B215" s="7"/>
      <c r="C215" s="7"/>
      <c r="D215" s="7"/>
      <c r="F215" s="7"/>
      <c r="G215" s="7"/>
      <c r="H215" s="7"/>
      <c r="I215" s="7"/>
      <c r="J215" s="7"/>
      <c r="K215" s="7"/>
      <c r="L215" s="7"/>
      <c r="M215" s="7"/>
    </row>
    <row r="216" spans="1:13" s="6" customFormat="1" x14ac:dyDescent="0.35">
      <c r="A216" s="6" t="s">
        <v>598</v>
      </c>
      <c r="B216" s="44" t="s">
        <v>761</v>
      </c>
      <c r="C216" s="7"/>
      <c r="D216" s="7"/>
      <c r="F216" s="7"/>
      <c r="G216" s="7"/>
      <c r="H216" s="7"/>
      <c r="I216" s="7"/>
      <c r="J216" s="7"/>
      <c r="K216" s="7"/>
      <c r="L216" s="7"/>
      <c r="M216" s="7"/>
    </row>
    <row r="217" spans="1:13" s="6" customFormat="1" x14ac:dyDescent="0.35">
      <c r="A217" s="6" t="s">
        <v>762</v>
      </c>
      <c r="B217" s="7" t="s">
        <v>763</v>
      </c>
      <c r="C217" s="7">
        <f>+C122</f>
        <v>1283547.07</v>
      </c>
      <c r="D217" s="7">
        <f>+D122</f>
        <v>1283547.07</v>
      </c>
      <c r="F217" s="7"/>
      <c r="G217" s="7"/>
      <c r="H217" s="7"/>
      <c r="I217" s="7"/>
      <c r="J217" s="7"/>
      <c r="K217" s="7"/>
      <c r="L217" s="7"/>
      <c r="M217" s="7"/>
    </row>
    <row r="218" spans="1:13" s="6" customFormat="1" x14ac:dyDescent="0.35">
      <c r="A218" s="6" t="s">
        <v>764</v>
      </c>
      <c r="B218" s="7" t="s">
        <v>765</v>
      </c>
      <c r="C218" s="7">
        <f>+C156</f>
        <v>108977.87</v>
      </c>
      <c r="D218" s="7">
        <f>+D156</f>
        <v>84970.37</v>
      </c>
      <c r="F218" s="7"/>
      <c r="G218" s="7"/>
      <c r="H218" s="7"/>
      <c r="I218" s="7"/>
      <c r="J218" s="7"/>
      <c r="K218" s="7"/>
      <c r="L218" s="7"/>
      <c r="M218" s="7"/>
    </row>
    <row r="219" spans="1:13" s="6" customFormat="1" x14ac:dyDescent="0.35">
      <c r="A219" s="6" t="s">
        <v>766</v>
      </c>
      <c r="B219" s="7" t="s">
        <v>767</v>
      </c>
      <c r="C219" s="7">
        <f>+C217+C218</f>
        <v>1392524.94</v>
      </c>
      <c r="D219" s="7">
        <f>+D217+D218</f>
        <v>1368517.44</v>
      </c>
      <c r="F219" s="7"/>
      <c r="G219" s="7"/>
      <c r="H219" s="7"/>
      <c r="I219" s="7"/>
      <c r="J219" s="7"/>
      <c r="K219" s="7"/>
      <c r="L219" s="7"/>
      <c r="M219" s="7"/>
    </row>
    <row r="220" spans="1:13" s="6" customFormat="1" x14ac:dyDescent="0.35">
      <c r="A220" s="6" t="s">
        <v>768</v>
      </c>
      <c r="B220" s="7" t="s">
        <v>769</v>
      </c>
      <c r="C220" s="7">
        <f>C163</f>
        <v>0</v>
      </c>
      <c r="D220" s="7">
        <f>D163</f>
        <v>0</v>
      </c>
      <c r="F220" s="7"/>
      <c r="G220" s="7"/>
      <c r="H220" s="7"/>
      <c r="I220" s="7"/>
      <c r="J220" s="7"/>
      <c r="K220" s="7"/>
      <c r="L220" s="7"/>
      <c r="M220" s="7"/>
    </row>
    <row r="221" spans="1:13" s="6" customFormat="1" x14ac:dyDescent="0.35">
      <c r="A221" s="6" t="s">
        <v>770</v>
      </c>
      <c r="B221" s="7" t="s">
        <v>771</v>
      </c>
      <c r="C221" s="7">
        <f>C176</f>
        <v>0</v>
      </c>
      <c r="D221" s="7">
        <f>D176</f>
        <v>0</v>
      </c>
      <c r="F221" s="7"/>
      <c r="G221" s="7"/>
      <c r="H221" s="7"/>
      <c r="I221" s="7"/>
      <c r="J221" s="7"/>
      <c r="K221" s="7"/>
      <c r="L221" s="7"/>
      <c r="M221" s="7"/>
    </row>
    <row r="222" spans="1:13" s="6" customFormat="1" x14ac:dyDescent="0.35">
      <c r="A222" s="6" t="s">
        <v>772</v>
      </c>
      <c r="B222" s="7" t="s">
        <v>773</v>
      </c>
      <c r="C222" s="7">
        <f>C219+C220+C221</f>
        <v>1392524.94</v>
      </c>
      <c r="D222" s="7">
        <f>D219+D220+D221</f>
        <v>1368517.44</v>
      </c>
      <c r="F222" s="7"/>
      <c r="G222" s="7"/>
      <c r="H222" s="7"/>
      <c r="I222" s="7"/>
      <c r="J222" s="7"/>
      <c r="K222" s="7"/>
      <c r="L222" s="7"/>
      <c r="M222" s="7"/>
    </row>
    <row r="223" spans="1:13" s="6" customFormat="1" x14ac:dyDescent="0.35">
      <c r="A223" s="6" t="s">
        <v>774</v>
      </c>
      <c r="B223" s="7" t="s">
        <v>775</v>
      </c>
      <c r="C223" s="7">
        <f>C214</f>
        <v>615976.53</v>
      </c>
      <c r="D223" s="7">
        <f>D214</f>
        <v>615976.53</v>
      </c>
      <c r="F223" s="7"/>
      <c r="G223" s="7"/>
      <c r="H223" s="7"/>
      <c r="I223" s="7"/>
      <c r="J223" s="7"/>
      <c r="K223" s="7"/>
      <c r="L223" s="7"/>
      <c r="M223" s="7"/>
    </row>
    <row r="224" spans="1:13" s="6" customFormat="1" x14ac:dyDescent="0.35">
      <c r="A224" s="6" t="s">
        <v>776</v>
      </c>
      <c r="B224" s="7" t="s">
        <v>777</v>
      </c>
      <c r="C224" s="7">
        <f>IF(C196&gt;0,C196,999999999.99)</f>
        <v>999999999.99000001</v>
      </c>
      <c r="D224" s="7">
        <f>IF(D196&gt;0,D196,999999999.99)</f>
        <v>999999999.99000001</v>
      </c>
      <c r="F224" s="7"/>
      <c r="G224" s="7"/>
      <c r="H224" s="7"/>
      <c r="I224" s="7"/>
      <c r="J224" s="7"/>
      <c r="K224" s="7"/>
      <c r="L224" s="7"/>
      <c r="M224" s="7"/>
    </row>
    <row r="225" spans="1:13" s="6" customFormat="1" x14ac:dyDescent="0.35">
      <c r="A225" s="7"/>
      <c r="B225" s="7" t="s">
        <v>778</v>
      </c>
      <c r="C225" s="7"/>
      <c r="D225" s="7"/>
      <c r="F225" s="7"/>
      <c r="G225" s="7"/>
      <c r="H225" s="7"/>
      <c r="I225" s="7"/>
      <c r="J225" s="7"/>
      <c r="K225" s="7"/>
      <c r="L225" s="7"/>
      <c r="M225" s="7"/>
    </row>
    <row r="226" spans="1:13" s="6" customFormat="1" x14ac:dyDescent="0.35">
      <c r="A226" s="7"/>
      <c r="B226" s="7" t="s">
        <v>779</v>
      </c>
      <c r="C226" s="7"/>
      <c r="D226" s="7"/>
      <c r="F226" s="7"/>
      <c r="G226" s="7"/>
      <c r="H226" s="7"/>
      <c r="I226" s="7"/>
      <c r="J226" s="7"/>
      <c r="K226" s="7"/>
      <c r="L226" s="7"/>
      <c r="M226" s="7"/>
    </row>
    <row r="227" spans="1:13" s="6" customFormat="1" x14ac:dyDescent="0.35">
      <c r="A227" s="6" t="s">
        <v>780</v>
      </c>
      <c r="B227" s="7" t="s">
        <v>781</v>
      </c>
      <c r="C227" s="7">
        <f>MIN(C224,MAX(C222,C223))</f>
        <v>1392524.94</v>
      </c>
      <c r="D227" s="7">
        <f>MIN(D224,MAX(D222,D223))</f>
        <v>1368517.44</v>
      </c>
      <c r="F227" s="7"/>
      <c r="G227" s="7"/>
      <c r="H227" s="7"/>
      <c r="I227" s="7"/>
      <c r="J227" s="7"/>
      <c r="K227" s="7"/>
      <c r="L227" s="7"/>
      <c r="M227" s="7"/>
    </row>
    <row r="228" spans="1:13" s="6" customFormat="1" x14ac:dyDescent="0.35">
      <c r="A228" s="7"/>
      <c r="B228" s="7" t="s">
        <v>782</v>
      </c>
      <c r="C228" s="7"/>
      <c r="D228" s="7"/>
      <c r="F228" s="7"/>
      <c r="G228" s="7"/>
      <c r="H228" s="7"/>
      <c r="I228" s="7"/>
      <c r="J228" s="7"/>
      <c r="K228" s="7"/>
      <c r="L228" s="7"/>
      <c r="M228" s="7"/>
    </row>
    <row r="229" spans="1:13" s="6" customFormat="1" x14ac:dyDescent="0.35">
      <c r="A229" s="102" t="s">
        <v>783</v>
      </c>
      <c r="B229" s="103" t="s">
        <v>784</v>
      </c>
      <c r="C229" s="7">
        <v>0</v>
      </c>
      <c r="D229" s="7">
        <v>0</v>
      </c>
      <c r="F229" s="7"/>
      <c r="G229" s="7"/>
      <c r="H229" s="7"/>
      <c r="I229" s="7"/>
      <c r="J229" s="7"/>
      <c r="K229" s="7"/>
      <c r="L229" s="7"/>
      <c r="M229" s="7"/>
    </row>
    <row r="230" spans="1:13" s="6" customFormat="1" x14ac:dyDescent="0.35">
      <c r="A230" s="103"/>
      <c r="B230" s="103" t="s">
        <v>785</v>
      </c>
      <c r="C230" s="7"/>
      <c r="D230" s="7"/>
      <c r="F230" s="7"/>
      <c r="G230" s="7"/>
      <c r="H230" s="7"/>
      <c r="I230" s="7"/>
      <c r="J230" s="7"/>
      <c r="K230" s="7"/>
      <c r="L230" s="7"/>
      <c r="M230" s="7"/>
    </row>
    <row r="231" spans="1:13" x14ac:dyDescent="0.35">
      <c r="A231" s="6" t="s">
        <v>786</v>
      </c>
      <c r="B231" s="7" t="s">
        <v>787</v>
      </c>
      <c r="C231" s="7">
        <f>+C204</f>
        <v>1381225.16</v>
      </c>
      <c r="D231" s="7">
        <f>+D204</f>
        <v>1381225.16</v>
      </c>
    </row>
    <row r="232" spans="1:13" x14ac:dyDescent="0.35">
      <c r="A232" s="102" t="s">
        <v>788</v>
      </c>
      <c r="B232" s="103" t="s">
        <v>761</v>
      </c>
      <c r="C232" s="7">
        <f>MIN(C227,C231)</f>
        <v>1381225.16</v>
      </c>
      <c r="D232" s="7">
        <f>MIN(D227,D231)</f>
        <v>1368517.44</v>
      </c>
    </row>
    <row r="233" spans="1:13" x14ac:dyDescent="0.35">
      <c r="B233" s="7" t="s">
        <v>789</v>
      </c>
    </row>
    <row r="234" spans="1:13" x14ac:dyDescent="0.35">
      <c r="A234" s="6" t="s">
        <v>790</v>
      </c>
      <c r="B234" s="7" t="s">
        <v>791</v>
      </c>
      <c r="C234" s="7">
        <f>ROUND(C232/C97,2)</f>
        <v>24189.58</v>
      </c>
      <c r="D234" s="7">
        <f>ROUND(D232/D97,2)</f>
        <v>23967.03</v>
      </c>
    </row>
    <row r="235" spans="1:13" x14ac:dyDescent="0.35">
      <c r="B235" s="7" t="s">
        <v>792</v>
      </c>
    </row>
    <row r="236" spans="1:13" x14ac:dyDescent="0.35">
      <c r="A236" s="6" t="s">
        <v>598</v>
      </c>
      <c r="C236" s="93"/>
      <c r="D236" s="93"/>
    </row>
    <row r="237" spans="1:13" ht="31" x14ac:dyDescent="0.35">
      <c r="A237" s="6" t="s">
        <v>598</v>
      </c>
      <c r="B237" s="104" t="s">
        <v>793</v>
      </c>
    </row>
    <row r="238" spans="1:13" x14ac:dyDescent="0.35">
      <c r="A238" s="6" t="s">
        <v>794</v>
      </c>
      <c r="B238" s="7" t="s">
        <v>795</v>
      </c>
      <c r="C238"/>
      <c r="D238"/>
    </row>
    <row r="239" spans="1:13" x14ac:dyDescent="0.35">
      <c r="B239" s="7" t="s">
        <v>796</v>
      </c>
    </row>
    <row r="240" spans="1:13" x14ac:dyDescent="0.35">
      <c r="A240" s="102" t="s">
        <v>797</v>
      </c>
      <c r="B240" s="103" t="s">
        <v>798</v>
      </c>
      <c r="C240" s="7">
        <f>IF((AND(C$204=C$232,C$72&lt;&gt;888888888.88))=TRUE(),C227,0)</f>
        <v>1392524.94</v>
      </c>
      <c r="D240" s="7">
        <f>IF((AND(D$204=D$232,D$72&lt;&gt;888888888.88))=TRUE(),D227,0)</f>
        <v>0</v>
      </c>
    </row>
    <row r="241" spans="1:13" x14ac:dyDescent="0.35">
      <c r="A241" s="103"/>
      <c r="B241" s="103" t="s">
        <v>799</v>
      </c>
    </row>
    <row r="242" spans="1:13" x14ac:dyDescent="0.35">
      <c r="A242" s="6" t="s">
        <v>800</v>
      </c>
      <c r="B242" s="7" t="s">
        <v>801</v>
      </c>
      <c r="C242" s="7">
        <f>IF(C204=C232,C204,0)</f>
        <v>1381225.16</v>
      </c>
      <c r="D242" s="7">
        <f>IF(D204=D232,D204,0)</f>
        <v>0</v>
      </c>
    </row>
    <row r="243" spans="1:13" x14ac:dyDescent="0.35">
      <c r="A243" s="6" t="s">
        <v>802</v>
      </c>
      <c r="B243" s="7" t="s">
        <v>803</v>
      </c>
      <c r="C243" s="7">
        <f>IF(C204=C232,C63,0)</f>
        <v>999999999</v>
      </c>
      <c r="D243" s="7">
        <f>IF(D204=D232,D63,0)</f>
        <v>0</v>
      </c>
      <c r="F243" s="7" t="s">
        <v>2</v>
      </c>
    </row>
    <row r="244" spans="1:13" x14ac:dyDescent="0.35">
      <c r="A244" s="6" t="s">
        <v>804</v>
      </c>
      <c r="B244" s="7" t="s">
        <v>805</v>
      </c>
      <c r="C244" s="7">
        <f>IF(MIN((C240-C242),(C243-C242))&gt;0,ROUND(MIN((C240-C242),(C243-C242)),2),0)</f>
        <v>11299.78</v>
      </c>
      <c r="D244" s="7">
        <f>IF(MIN((D240-D242),(D243-D242))&gt;0,ROUND(MIN((D240-D242),(D243-D242)),2),0)</f>
        <v>0</v>
      </c>
    </row>
    <row r="245" spans="1:13" x14ac:dyDescent="0.35">
      <c r="B245" s="7" t="s">
        <v>806</v>
      </c>
    </row>
    <row r="246" spans="1:13" x14ac:dyDescent="0.35">
      <c r="B246" s="7" t="s">
        <v>807</v>
      </c>
    </row>
    <row r="247" spans="1:13" s="6" customFormat="1" x14ac:dyDescent="0.35">
      <c r="A247" s="7"/>
      <c r="B247" s="7" t="s">
        <v>808</v>
      </c>
      <c r="C247" s="7"/>
      <c r="D247" s="7"/>
      <c r="F247" s="7"/>
      <c r="G247" s="7"/>
      <c r="H247" s="7"/>
      <c r="I247" s="7"/>
      <c r="J247" s="7"/>
      <c r="K247" s="7"/>
      <c r="L247" s="7"/>
      <c r="M247" s="7"/>
    </row>
    <row r="248" spans="1:13" s="6" customFormat="1" x14ac:dyDescent="0.35">
      <c r="A248" s="6" t="s">
        <v>809</v>
      </c>
      <c r="B248" s="7" t="s">
        <v>810</v>
      </c>
      <c r="C248" s="7">
        <f>MIN(C68,C244)</f>
        <v>11299.78</v>
      </c>
      <c r="D248" s="7">
        <f>MIN(D68,D244)</f>
        <v>0</v>
      </c>
      <c r="F248" s="7"/>
      <c r="G248" s="7"/>
      <c r="H248" s="7"/>
      <c r="I248" s="7"/>
      <c r="J248" s="7"/>
      <c r="K248" s="7"/>
      <c r="L248" s="7"/>
      <c r="M248" s="7"/>
    </row>
    <row r="249" spans="1:13" s="6" customFormat="1" x14ac:dyDescent="0.35">
      <c r="A249" s="7"/>
      <c r="B249" s="7" t="s">
        <v>811</v>
      </c>
      <c r="C249" s="7"/>
      <c r="D249" s="7"/>
      <c r="F249" s="7"/>
      <c r="G249" s="7"/>
      <c r="H249" s="7"/>
      <c r="I249" s="7"/>
      <c r="J249" s="7"/>
      <c r="K249" s="7"/>
      <c r="L249" s="7"/>
      <c r="M249" s="7"/>
    </row>
    <row r="250" spans="1:13" s="6" customFormat="1" x14ac:dyDescent="0.35">
      <c r="A250" s="7"/>
      <c r="B250" s="7"/>
      <c r="C250" s="7"/>
      <c r="D250" s="7"/>
      <c r="F250" s="7"/>
      <c r="G250" s="7"/>
      <c r="H250" s="7"/>
      <c r="I250" s="7"/>
      <c r="J250" s="7"/>
      <c r="K250" s="7"/>
      <c r="L250" s="7"/>
      <c r="M250" s="7"/>
    </row>
    <row r="251" spans="1:13" s="6" customFormat="1" x14ac:dyDescent="0.35">
      <c r="A251" s="6" t="s">
        <v>598</v>
      </c>
      <c r="B251" s="44" t="s">
        <v>812</v>
      </c>
      <c r="C251" s="71"/>
      <c r="D251" s="71"/>
      <c r="F251" s="7"/>
      <c r="G251" s="7"/>
      <c r="H251" s="7"/>
      <c r="I251" s="7"/>
      <c r="J251" s="7"/>
      <c r="K251" s="7"/>
      <c r="L251" s="7"/>
      <c r="M251" s="7"/>
    </row>
    <row r="252" spans="1:13" s="6" customFormat="1" x14ac:dyDescent="0.35">
      <c r="A252" s="6" t="s">
        <v>813</v>
      </c>
      <c r="B252" s="7" t="s">
        <v>814</v>
      </c>
      <c r="C252" s="7">
        <f>+C232+C182</f>
        <v>1481225.16</v>
      </c>
      <c r="D252" s="7">
        <f>+D232+D182</f>
        <v>1468517.44</v>
      </c>
      <c r="F252" s="7"/>
      <c r="G252" s="7"/>
      <c r="H252" s="7"/>
      <c r="I252" s="7"/>
      <c r="J252" s="7"/>
      <c r="K252" s="7"/>
      <c r="L252" s="7"/>
      <c r="M252" s="7"/>
    </row>
    <row r="253" spans="1:13" s="6" customFormat="1" x14ac:dyDescent="0.35">
      <c r="A253" s="6" t="s">
        <v>815</v>
      </c>
      <c r="B253" s="7" t="s">
        <v>816</v>
      </c>
      <c r="C253" s="7">
        <f>C248</f>
        <v>11299.78</v>
      </c>
      <c r="D253" s="7">
        <f>D248</f>
        <v>0</v>
      </c>
      <c r="F253" s="7"/>
      <c r="G253" s="7"/>
      <c r="H253" s="7"/>
      <c r="I253" s="7"/>
      <c r="J253" s="7"/>
      <c r="K253" s="7"/>
      <c r="L253" s="7"/>
      <c r="M253" s="7"/>
    </row>
    <row r="254" spans="1:13" s="6" customFormat="1" x14ac:dyDescent="0.35">
      <c r="A254" s="6" t="s">
        <v>817</v>
      </c>
      <c r="B254" s="7" t="s">
        <v>818</v>
      </c>
      <c r="C254" s="7">
        <f>ROUND(C252+C253,2)</f>
        <v>1492524.94</v>
      </c>
      <c r="D254" s="7">
        <f>ROUND(D252+D253,2)</f>
        <v>1468517.44</v>
      </c>
      <c r="F254" s="7"/>
      <c r="G254" s="7"/>
      <c r="H254" s="7"/>
      <c r="I254" s="7"/>
      <c r="J254" s="7"/>
      <c r="K254" s="7"/>
      <c r="L254" s="7"/>
      <c r="M254" s="7"/>
    </row>
    <row r="255" spans="1:13" s="6" customFormat="1" x14ac:dyDescent="0.35">
      <c r="A255" s="7"/>
      <c r="B255" s="7"/>
      <c r="C255" s="71"/>
      <c r="D255" s="71"/>
      <c r="F255" s="7"/>
      <c r="G255" s="7"/>
      <c r="H255" s="7"/>
      <c r="I255" s="7"/>
      <c r="J255" s="7"/>
      <c r="K255" s="7"/>
      <c r="L255" s="7"/>
      <c r="M255" s="7"/>
    </row>
    <row r="256" spans="1:13" s="6" customFormat="1" x14ac:dyDescent="0.35">
      <c r="A256" s="6" t="s">
        <v>598</v>
      </c>
      <c r="B256" s="44" t="s">
        <v>819</v>
      </c>
      <c r="C256" s="7"/>
      <c r="D256" s="7"/>
      <c r="F256" s="7"/>
      <c r="G256" s="7"/>
      <c r="H256" s="7"/>
      <c r="I256" s="7"/>
      <c r="J256" s="7"/>
      <c r="K256" s="7"/>
      <c r="L256" s="7"/>
      <c r="M256" s="7"/>
    </row>
    <row r="257" spans="1:13" s="6" customFormat="1" x14ac:dyDescent="0.35">
      <c r="A257" s="6" t="s">
        <v>820</v>
      </c>
      <c r="B257" s="7" t="s">
        <v>821</v>
      </c>
      <c r="C257" s="43">
        <f>C44</f>
        <v>4.2929999999999999E-3</v>
      </c>
      <c r="D257" s="43">
        <f>D44</f>
        <v>4.2929999999999999E-3</v>
      </c>
      <c r="F257" s="7"/>
      <c r="G257" s="7"/>
      <c r="H257" s="7"/>
      <c r="I257" s="7"/>
      <c r="J257" s="7"/>
      <c r="K257" s="7"/>
      <c r="L257" s="7"/>
      <c r="M257" s="7"/>
    </row>
    <row r="258" spans="1:13" s="6" customFormat="1" x14ac:dyDescent="0.35">
      <c r="A258" s="7"/>
      <c r="B258" s="7" t="s">
        <v>822</v>
      </c>
      <c r="C258" s="43"/>
      <c r="D258" s="43"/>
      <c r="F258" s="7"/>
      <c r="G258" s="7"/>
      <c r="H258" s="7"/>
      <c r="I258" s="7"/>
      <c r="J258" s="7"/>
      <c r="K258" s="7"/>
      <c r="L258" s="7"/>
      <c r="M258" s="7"/>
    </row>
    <row r="259" spans="1:13" s="6" customFormat="1" x14ac:dyDescent="0.35">
      <c r="A259" s="6" t="s">
        <v>823</v>
      </c>
      <c r="B259" s="7" t="s">
        <v>824</v>
      </c>
      <c r="C259" s="43">
        <f>ROUND((C254-(C97*C39)-C42)/C43,6)</f>
        <v>2.4859999999999999E-3</v>
      </c>
      <c r="D259" s="43">
        <f>ROUND((D254-(D97*D39)-D42)/D43,6)</f>
        <v>2.4429999999999999E-3</v>
      </c>
      <c r="F259" s="7"/>
      <c r="G259" s="7"/>
      <c r="H259" s="7"/>
      <c r="I259" s="7"/>
      <c r="J259" s="7"/>
      <c r="K259" s="7"/>
      <c r="L259" s="7"/>
      <c r="M259" s="7"/>
    </row>
    <row r="260" spans="1:13" s="6" customFormat="1" x14ac:dyDescent="0.35">
      <c r="A260" s="7"/>
      <c r="B260" s="7" t="s">
        <v>825</v>
      </c>
      <c r="C260" s="43"/>
      <c r="D260" s="43"/>
      <c r="F260" s="7"/>
      <c r="G260" s="7"/>
      <c r="H260" s="7"/>
      <c r="I260" s="7"/>
      <c r="J260" s="7"/>
      <c r="K260" s="7"/>
      <c r="L260" s="7"/>
      <c r="M260" s="7"/>
    </row>
    <row r="261" spans="1:13" s="6" customFormat="1" x14ac:dyDescent="0.35">
      <c r="A261" s="7"/>
      <c r="B261" s="7" t="s">
        <v>826</v>
      </c>
      <c r="C261" s="43"/>
      <c r="D261" s="43"/>
      <c r="F261" s="7"/>
      <c r="G261" s="7"/>
      <c r="H261" s="7"/>
      <c r="I261" s="7"/>
      <c r="J261" s="7"/>
      <c r="K261" s="7"/>
      <c r="L261" s="7"/>
      <c r="M261" s="7"/>
    </row>
    <row r="262" spans="1:13" s="6" customFormat="1" x14ac:dyDescent="0.35">
      <c r="A262" s="6" t="s">
        <v>827</v>
      </c>
      <c r="B262" s="7" t="s">
        <v>828</v>
      </c>
      <c r="C262" s="43">
        <f>ROUND(((C45)*(1+C201+C202))/C43,6)</f>
        <v>1.785622</v>
      </c>
      <c r="D262" s="43">
        <f>ROUND(((D45)*(1+D201+D202))/D43,6)</f>
        <v>1.785622</v>
      </c>
      <c r="F262" s="7"/>
      <c r="G262" s="7"/>
      <c r="H262" s="7"/>
      <c r="I262" s="7"/>
      <c r="J262" s="7"/>
      <c r="K262" s="7"/>
      <c r="L262" s="7"/>
      <c r="M262" s="7"/>
    </row>
    <row r="263" spans="1:13" s="6" customFormat="1" x14ac:dyDescent="0.35">
      <c r="A263" s="7"/>
      <c r="B263" s="7" t="s">
        <v>829</v>
      </c>
      <c r="C263" s="43"/>
      <c r="D263" s="43"/>
      <c r="F263" s="7"/>
      <c r="G263" s="7"/>
      <c r="H263" s="7"/>
      <c r="I263" s="7"/>
      <c r="J263" s="7"/>
      <c r="K263" s="7"/>
      <c r="L263" s="7"/>
      <c r="M263" s="7"/>
    </row>
    <row r="264" spans="1:13" s="6" customFormat="1" x14ac:dyDescent="0.35">
      <c r="A264" s="7"/>
      <c r="B264" s="7" t="s">
        <v>830</v>
      </c>
      <c r="C264" s="43"/>
      <c r="D264" s="43"/>
      <c r="F264" s="7"/>
      <c r="G264" s="7"/>
      <c r="H264" s="7"/>
      <c r="I264" s="7"/>
      <c r="J264" s="7"/>
      <c r="K264" s="7"/>
      <c r="L264" s="7"/>
      <c r="M264" s="7"/>
    </row>
    <row r="265" spans="1:13" s="6" customFormat="1" x14ac:dyDescent="0.35">
      <c r="A265" s="6" t="s">
        <v>831</v>
      </c>
      <c r="B265" s="7" t="s">
        <v>832</v>
      </c>
      <c r="C265" s="43">
        <f>MIN(C257,C259)</f>
        <v>2.4859999999999999E-3</v>
      </c>
      <c r="D265" s="43">
        <f>MIN(D257,D259)</f>
        <v>2.4429999999999999E-3</v>
      </c>
      <c r="F265" s="7"/>
      <c r="G265" s="7"/>
      <c r="H265" s="7"/>
      <c r="I265" s="7"/>
      <c r="J265" s="7"/>
      <c r="K265" s="7"/>
      <c r="L265" s="7"/>
      <c r="M265" s="7"/>
    </row>
    <row r="266" spans="1:13" s="6" customFormat="1" x14ac:dyDescent="0.35">
      <c r="A266" s="7"/>
      <c r="B266" s="7" t="s">
        <v>833</v>
      </c>
      <c r="C266" s="43"/>
      <c r="D266" s="43"/>
      <c r="F266" s="7"/>
      <c r="G266" s="7"/>
      <c r="H266" s="7"/>
      <c r="I266" s="7"/>
      <c r="J266" s="7"/>
      <c r="K266" s="7"/>
      <c r="L266" s="7"/>
      <c r="M266" s="7"/>
    </row>
    <row r="267" spans="1:13" s="6" customFormat="1" x14ac:dyDescent="0.35">
      <c r="A267" s="6" t="s">
        <v>834</v>
      </c>
      <c r="B267" s="7" t="s">
        <v>835</v>
      </c>
      <c r="C267" s="106">
        <v>0</v>
      </c>
      <c r="D267" s="106">
        <v>0</v>
      </c>
      <c r="F267" s="7"/>
      <c r="G267" s="7"/>
      <c r="H267" s="7"/>
      <c r="I267" s="7"/>
      <c r="J267" s="7"/>
      <c r="K267" s="7"/>
      <c r="L267" s="7"/>
      <c r="M267" s="7"/>
    </row>
    <row r="268" spans="1:13" s="6" customFormat="1" x14ac:dyDescent="0.35">
      <c r="A268" s="6" t="s">
        <v>836</v>
      </c>
      <c r="B268" s="7" t="s">
        <v>837</v>
      </c>
      <c r="C268" s="43">
        <f>IF(C267&gt;0,C267,C265)</f>
        <v>2.4859999999999999E-3</v>
      </c>
      <c r="D268" s="43">
        <f>IF(D267&gt;0,D267,D265)</f>
        <v>2.4429999999999999E-3</v>
      </c>
      <c r="F268" s="7"/>
      <c r="G268" s="7"/>
      <c r="H268" s="7"/>
      <c r="I268" s="7"/>
      <c r="J268" s="7"/>
      <c r="K268" s="7"/>
      <c r="L268" s="7"/>
      <c r="M268" s="7"/>
    </row>
    <row r="269" spans="1:13" s="6" customFormat="1" x14ac:dyDescent="0.35">
      <c r="A269" s="7"/>
      <c r="B269" s="7" t="s">
        <v>838</v>
      </c>
      <c r="C269" s="43"/>
      <c r="D269" s="43"/>
      <c r="F269" s="7"/>
      <c r="G269" s="7"/>
      <c r="H269" s="7"/>
      <c r="I269" s="7"/>
      <c r="J269" s="7"/>
      <c r="K269" s="7"/>
      <c r="L269" s="7"/>
      <c r="M269" s="7"/>
    </row>
    <row r="270" spans="1:13" s="6" customFormat="1" x14ac:dyDescent="0.35">
      <c r="A270" s="6" t="s">
        <v>839</v>
      </c>
      <c r="B270" s="7" t="s">
        <v>840</v>
      </c>
      <c r="C270" s="43">
        <f>ROUND(C257-C268-C276,6)</f>
        <v>1.676E-3</v>
      </c>
      <c r="D270" s="43">
        <f>ROUND(D257-D268-D276,6)</f>
        <v>1.719E-3</v>
      </c>
      <c r="F270" s="7"/>
      <c r="G270" s="7"/>
      <c r="H270" s="7"/>
      <c r="I270" s="7"/>
      <c r="J270" s="7"/>
      <c r="K270" s="7"/>
      <c r="L270" s="7"/>
      <c r="M270" s="7"/>
    </row>
    <row r="271" spans="1:13" s="6" customFormat="1" x14ac:dyDescent="0.35">
      <c r="A271" s="6" t="s">
        <v>598</v>
      </c>
      <c r="B271" s="7" t="s">
        <v>598</v>
      </c>
      <c r="C271" s="43">
        <f>ROUND((C270*C43),2)</f>
        <v>934666.4</v>
      </c>
      <c r="D271" s="43">
        <f>ROUND((D270*D43),2)</f>
        <v>958646.51</v>
      </c>
      <c r="F271" s="7"/>
      <c r="G271" s="7"/>
      <c r="H271" s="7"/>
      <c r="I271" s="7"/>
      <c r="J271" s="7"/>
      <c r="K271" s="7"/>
      <c r="L271" s="7"/>
      <c r="M271" s="7"/>
    </row>
    <row r="272" spans="1:13" s="6" customFormat="1" x14ac:dyDescent="0.35">
      <c r="A272" s="6" t="s">
        <v>598</v>
      </c>
      <c r="B272" s="44" t="s">
        <v>841</v>
      </c>
      <c r="C272" s="7"/>
      <c r="D272" s="7"/>
      <c r="F272" s="7"/>
      <c r="G272" s="7"/>
      <c r="H272" s="7"/>
      <c r="I272" s="7"/>
      <c r="J272" s="7"/>
      <c r="K272" s="7"/>
      <c r="L272" s="7"/>
      <c r="M272" s="7"/>
    </row>
    <row r="273" spans="1:13" s="6" customFormat="1" x14ac:dyDescent="0.35">
      <c r="A273" s="6" t="s">
        <v>842</v>
      </c>
      <c r="B273" s="7" t="s">
        <v>843</v>
      </c>
      <c r="C273" s="7">
        <f>C58</f>
        <v>72963.55</v>
      </c>
      <c r="D273" s="7">
        <f>D58</f>
        <v>72963.55</v>
      </c>
      <c r="F273" s="7"/>
      <c r="G273" s="7"/>
      <c r="H273" s="7"/>
      <c r="I273" s="7"/>
      <c r="J273" s="7"/>
      <c r="K273" s="7"/>
      <c r="L273" s="7"/>
      <c r="M273" s="7"/>
    </row>
    <row r="274" spans="1:13" s="6" customFormat="1" x14ac:dyDescent="0.35">
      <c r="A274" s="6" t="s">
        <v>844</v>
      </c>
      <c r="B274" s="7" t="s">
        <v>845</v>
      </c>
      <c r="C274" s="43">
        <f>ROUND(C273/C43,6)</f>
        <v>1.3100000000000001E-4</v>
      </c>
      <c r="D274" s="43">
        <f>ROUND(D273/D43,6)</f>
        <v>1.3100000000000001E-4</v>
      </c>
      <c r="F274" s="7"/>
      <c r="G274" s="7"/>
      <c r="H274" s="7"/>
      <c r="I274" s="7"/>
      <c r="J274" s="7"/>
      <c r="K274" s="7"/>
      <c r="L274" s="7"/>
      <c r="M274" s="7"/>
    </row>
    <row r="275" spans="1:13" s="6" customFormat="1" x14ac:dyDescent="0.35">
      <c r="A275" s="7"/>
      <c r="B275" s="7" t="s">
        <v>846</v>
      </c>
      <c r="C275" s="43"/>
      <c r="D275" s="43"/>
      <c r="F275" s="7"/>
      <c r="G275" s="7"/>
      <c r="H275" s="7"/>
      <c r="I275" s="7"/>
      <c r="J275" s="7"/>
      <c r="K275" s="7"/>
      <c r="L275" s="7"/>
      <c r="M275" s="7"/>
    </row>
    <row r="276" spans="1:13" s="6" customFormat="1" x14ac:dyDescent="0.35">
      <c r="A276" s="6" t="s">
        <v>847</v>
      </c>
      <c r="B276" s="7" t="s">
        <v>848</v>
      </c>
      <c r="C276" s="43">
        <f>IF(ROUND(MIN(C274,(C257-C268),(C262-C268)),6)&lt;0,0,(ROUND(MIN(C274,(C257-C268),(C262-C268)),6)))</f>
        <v>1.3100000000000001E-4</v>
      </c>
      <c r="D276" s="43">
        <f>IF(ROUND(MIN(D274,(D257-D268),(D262-D268)),6)&lt;0,0,(ROUND(MIN(D274,(D257-D268),(D262-D268)),6)))</f>
        <v>1.3100000000000001E-4</v>
      </c>
      <c r="F276" s="7"/>
      <c r="G276" s="7"/>
      <c r="H276" s="7"/>
      <c r="I276" s="7"/>
      <c r="J276" s="7"/>
      <c r="K276" s="7"/>
      <c r="L276" s="7"/>
      <c r="M276" s="7"/>
    </row>
    <row r="277" spans="1:13" s="6" customFormat="1" x14ac:dyDescent="0.35">
      <c r="A277" s="7"/>
      <c r="B277" s="7" t="s">
        <v>849</v>
      </c>
      <c r="C277" s="43"/>
      <c r="D277" s="43"/>
      <c r="F277" s="7"/>
      <c r="G277" s="7"/>
      <c r="H277" s="7"/>
      <c r="I277" s="7"/>
      <c r="J277" s="7"/>
      <c r="K277" s="7"/>
      <c r="L277" s="7"/>
      <c r="M277" s="7"/>
    </row>
    <row r="278" spans="1:13" s="6" customFormat="1" x14ac:dyDescent="0.35">
      <c r="A278" s="7"/>
      <c r="B278" s="7" t="s">
        <v>850</v>
      </c>
      <c r="C278" s="43"/>
      <c r="D278" s="43"/>
      <c r="F278" s="7"/>
      <c r="G278" s="7"/>
      <c r="H278" s="7"/>
      <c r="I278" s="7"/>
      <c r="J278" s="7"/>
      <c r="K278" s="7"/>
      <c r="L278" s="7"/>
      <c r="M278" s="7"/>
    </row>
    <row r="279" spans="1:13" s="6" customFormat="1" x14ac:dyDescent="0.35">
      <c r="A279" s="6" t="s">
        <v>851</v>
      </c>
      <c r="B279" s="7" t="s">
        <v>852</v>
      </c>
      <c r="C279" s="43">
        <v>0</v>
      </c>
      <c r="D279" s="43">
        <v>0</v>
      </c>
      <c r="F279" s="7"/>
      <c r="G279" s="7"/>
      <c r="H279" s="7"/>
      <c r="I279" s="7"/>
      <c r="J279" s="7"/>
      <c r="K279" s="7"/>
      <c r="L279" s="7"/>
      <c r="M279" s="7"/>
    </row>
    <row r="280" spans="1:13" s="6" customFormat="1" x14ac:dyDescent="0.35">
      <c r="A280" s="6" t="s">
        <v>853</v>
      </c>
      <c r="B280" s="7" t="s">
        <v>854</v>
      </c>
      <c r="C280" s="43">
        <f>IF(C267&gt;0,C279,C276)</f>
        <v>1.3100000000000001E-4</v>
      </c>
      <c r="D280" s="43">
        <f>IF(D267&gt;0,D279,D276)</f>
        <v>1.3100000000000001E-4</v>
      </c>
      <c r="F280" s="7"/>
      <c r="G280" s="7"/>
      <c r="H280" s="7"/>
      <c r="I280" s="7"/>
      <c r="J280" s="7"/>
      <c r="K280" s="7"/>
      <c r="L280" s="7"/>
      <c r="M280" s="7"/>
    </row>
    <row r="281" spans="1:13" s="6" customFormat="1" x14ac:dyDescent="0.35">
      <c r="A281" s="7"/>
      <c r="B281" s="7" t="s">
        <v>855</v>
      </c>
      <c r="C281" s="7"/>
      <c r="D281" s="7"/>
      <c r="F281" s="7"/>
      <c r="G281" s="7"/>
      <c r="H281" s="7"/>
      <c r="I281" s="7"/>
      <c r="J281" s="7"/>
      <c r="K281" s="7"/>
      <c r="L281" s="7"/>
      <c r="M281" s="7"/>
    </row>
    <row r="282" spans="1:13" s="6" customFormat="1" x14ac:dyDescent="0.35">
      <c r="B282" s="7"/>
      <c r="C282" s="68"/>
      <c r="D282" s="68"/>
      <c r="F282" s="7"/>
      <c r="G282" s="7"/>
      <c r="H282" s="7"/>
      <c r="I282" s="7"/>
      <c r="J282" s="7"/>
      <c r="K282" s="7"/>
      <c r="L282" s="7"/>
      <c r="M282" s="7"/>
    </row>
    <row r="283" spans="1:13" s="6" customFormat="1" x14ac:dyDescent="0.35">
      <c r="A283" s="6" t="s">
        <v>598</v>
      </c>
      <c r="B283" s="44" t="s">
        <v>856</v>
      </c>
      <c r="C283" s="109"/>
      <c r="D283" s="109"/>
      <c r="F283" s="7"/>
      <c r="G283" s="7"/>
      <c r="H283" s="7"/>
      <c r="I283" s="7"/>
      <c r="J283" s="7"/>
      <c r="K283" s="7"/>
      <c r="L283" s="7"/>
      <c r="M283" s="7"/>
    </row>
    <row r="284" spans="1:13" s="6" customFormat="1" x14ac:dyDescent="0.35">
      <c r="A284" s="6" t="s">
        <v>857</v>
      </c>
      <c r="B284" s="7" t="s">
        <v>858</v>
      </c>
      <c r="C284" s="7">
        <f>C254</f>
        <v>1492524.94</v>
      </c>
      <c r="D284" s="7">
        <f>D254</f>
        <v>1468517.44</v>
      </c>
      <c r="F284" s="7"/>
      <c r="G284" s="7"/>
      <c r="H284" s="7"/>
      <c r="I284" s="7"/>
      <c r="J284" s="7"/>
      <c r="K284" s="7"/>
      <c r="L284" s="7"/>
      <c r="M284" s="7"/>
    </row>
    <row r="285" spans="1:13" s="6" customFormat="1" x14ac:dyDescent="0.35">
      <c r="A285" s="6" t="s">
        <v>859</v>
      </c>
      <c r="B285" s="7" t="s">
        <v>860</v>
      </c>
      <c r="C285" s="7">
        <f>C268*C43-C292</f>
        <v>1386195.1802685733</v>
      </c>
      <c r="D285" s="7">
        <f>D268*D43-D292</f>
        <v>1362240.9817226026</v>
      </c>
      <c r="F285" s="7"/>
      <c r="G285" s="7"/>
      <c r="H285" s="7"/>
      <c r="I285" s="7"/>
      <c r="J285" s="7"/>
      <c r="K285" s="7"/>
      <c r="L285" s="7"/>
      <c r="M285" s="7"/>
    </row>
    <row r="286" spans="1:13" s="6" customFormat="1" x14ac:dyDescent="0.35">
      <c r="A286" s="6" t="s">
        <v>861</v>
      </c>
      <c r="B286" s="7" t="s">
        <v>862</v>
      </c>
      <c r="C286" s="7">
        <f>C42</f>
        <v>106268.9</v>
      </c>
      <c r="D286" s="7">
        <f>D42</f>
        <v>106268.9</v>
      </c>
      <c r="F286" s="7"/>
      <c r="G286" s="7"/>
      <c r="H286" s="7"/>
      <c r="I286" s="7"/>
      <c r="J286" s="7"/>
      <c r="K286" s="7"/>
      <c r="L286" s="7"/>
      <c r="M286" s="7"/>
    </row>
    <row r="287" spans="1:13" s="6" customFormat="1" x14ac:dyDescent="0.35">
      <c r="A287" s="6" t="s">
        <v>863</v>
      </c>
      <c r="B287" s="7" t="s">
        <v>864</v>
      </c>
      <c r="C287" s="7">
        <f>IF(C284-C285-C286&lt;0,0,C284-C285-C286)</f>
        <v>60.85973142660805</v>
      </c>
      <c r="D287" s="7">
        <f>IF(D284-D285-D286&lt;0,0,D284-D285-D286)</f>
        <v>7.5582773973292205</v>
      </c>
      <c r="F287" s="7"/>
      <c r="G287" s="7"/>
      <c r="H287" s="7"/>
      <c r="I287" s="7"/>
      <c r="J287" s="7"/>
      <c r="K287" s="7"/>
      <c r="L287" s="7"/>
      <c r="M287" s="7"/>
    </row>
    <row r="288" spans="1:13" s="6" customFormat="1" x14ac:dyDescent="0.35">
      <c r="A288" s="7"/>
      <c r="B288" s="7" t="s">
        <v>865</v>
      </c>
      <c r="C288" s="71"/>
      <c r="D288" s="71"/>
      <c r="F288" s="7"/>
      <c r="G288" s="7"/>
      <c r="H288" s="7"/>
      <c r="I288" s="7"/>
      <c r="J288" s="7"/>
      <c r="K288" s="7"/>
      <c r="L288" s="7"/>
      <c r="M288" s="7"/>
    </row>
    <row r="289" spans="1:13" s="6" customFormat="1" x14ac:dyDescent="0.35">
      <c r="A289" s="6" t="s">
        <v>866</v>
      </c>
      <c r="B289" s="7" t="s">
        <v>867</v>
      </c>
      <c r="C289" s="7">
        <f>ROUND(C280*C43,2)</f>
        <v>73055.67</v>
      </c>
      <c r="D289" s="7">
        <f>ROUND(D280*D43,2)</f>
        <v>73055.67</v>
      </c>
      <c r="F289" s="7"/>
      <c r="G289" s="7"/>
      <c r="H289" s="7"/>
      <c r="I289" s="7"/>
      <c r="J289" s="7"/>
      <c r="K289" s="7"/>
      <c r="L289" s="7"/>
      <c r="M289" s="7"/>
    </row>
    <row r="290" spans="1:13" s="6" customFormat="1" x14ac:dyDescent="0.35">
      <c r="A290" s="7"/>
      <c r="B290" s="7" t="s">
        <v>868</v>
      </c>
      <c r="C290" s="7"/>
      <c r="D290" s="7"/>
      <c r="F290" s="7"/>
      <c r="G290" s="7"/>
      <c r="H290" s="7"/>
      <c r="I290" s="7"/>
      <c r="J290" s="7"/>
      <c r="K290" s="7"/>
      <c r="L290" s="7"/>
      <c r="M290" s="7"/>
    </row>
    <row r="291" spans="1:13" s="6" customFormat="1" x14ac:dyDescent="0.35">
      <c r="A291" s="6" t="s">
        <v>869</v>
      </c>
      <c r="B291" s="7" t="s">
        <v>870</v>
      </c>
      <c r="C291" s="7">
        <f>ROUND(C284/C97,2)</f>
        <v>26138.79</v>
      </c>
      <c r="D291" s="7">
        <f>ROUND(D284/D97,2)</f>
        <v>25718.34</v>
      </c>
      <c r="F291" s="7"/>
      <c r="G291" s="7"/>
      <c r="H291" s="7"/>
      <c r="I291" s="7"/>
      <c r="J291" s="7"/>
      <c r="K291" s="7"/>
      <c r="L291" s="7"/>
      <c r="M291" s="7"/>
    </row>
    <row r="292" spans="1:13" s="6" customFormat="1" x14ac:dyDescent="0.35">
      <c r="A292" s="7"/>
      <c r="B292" s="7" t="s">
        <v>871</v>
      </c>
      <c r="C292" s="7">
        <v>189.46883142669685</v>
      </c>
      <c r="D292" s="7">
        <v>163.56282739737071</v>
      </c>
      <c r="F292" s="7"/>
      <c r="G292" s="7"/>
      <c r="H292" s="7"/>
      <c r="I292" s="7"/>
      <c r="J292" s="7"/>
      <c r="K292" s="7"/>
      <c r="L292" s="7"/>
      <c r="M292" s="7"/>
    </row>
    <row r="293" spans="1:13" s="6" customFormat="1" x14ac:dyDescent="0.35">
      <c r="B293" s="7" t="s">
        <v>872</v>
      </c>
      <c r="C293" s="7">
        <f>(C285+C286+C287)-C284</f>
        <v>0</v>
      </c>
      <c r="D293" s="7">
        <f>(D285+D286+D287)-D284</f>
        <v>0</v>
      </c>
      <c r="F293" s="7"/>
      <c r="G293" s="7"/>
      <c r="H293" s="7"/>
      <c r="I293" s="7"/>
      <c r="J293" s="7"/>
      <c r="K293" s="7"/>
      <c r="L293" s="7"/>
      <c r="M293" s="7"/>
    </row>
    <row r="294" spans="1:13" s="6" customFormat="1" x14ac:dyDescent="0.35">
      <c r="B294" s="7"/>
      <c r="C294" s="7"/>
      <c r="D294" s="7"/>
      <c r="F294" s="7"/>
      <c r="G294" s="7"/>
      <c r="H294" s="7"/>
      <c r="I294" s="7"/>
      <c r="J294" s="7"/>
      <c r="K294" s="7"/>
      <c r="L294" s="7"/>
      <c r="M294" s="7"/>
    </row>
    <row r="295" spans="1:13" x14ac:dyDescent="0.35">
      <c r="A295" s="6" t="s">
        <v>873</v>
      </c>
      <c r="B295" s="44" t="s">
        <v>874</v>
      </c>
      <c r="C295" s="7">
        <f>IF(IF(((C287*-1)&gt;(C284*$GE$289)),-C287,(C284*$GE$289))&gt;0,0,IF(((C287*-1)&gt;(C284*$GE$289)),-C287,(C284*$GE$289)))</f>
        <v>0</v>
      </c>
      <c r="D295" s="7">
        <f>IF(IF(((D287*-1)&gt;(D284*$GE$289)),-D287,(D284*$GE$289))&gt;0,0,IF(((D287*-1)&gt;(D284*$GE$289)),-D287,(D284*$GE$289)))</f>
        <v>0</v>
      </c>
    </row>
    <row r="296" spans="1:13" x14ac:dyDescent="0.35">
      <c r="A296" s="6"/>
      <c r="B296" s="44"/>
    </row>
    <row r="297" spans="1:13" x14ac:dyDescent="0.35">
      <c r="A297" s="6"/>
      <c r="B297" s="44" t="s">
        <v>875</v>
      </c>
    </row>
    <row r="298" spans="1:13" x14ac:dyDescent="0.35">
      <c r="A298" s="6" t="s">
        <v>876</v>
      </c>
      <c r="B298" s="7" t="s">
        <v>877</v>
      </c>
      <c r="C298" s="7">
        <f>C284+C295</f>
        <v>1492524.94</v>
      </c>
      <c r="D298" s="7">
        <f>D284+D295</f>
        <v>1468517.44</v>
      </c>
    </row>
    <row r="299" spans="1:13" x14ac:dyDescent="0.35">
      <c r="A299" s="6" t="s">
        <v>878</v>
      </c>
      <c r="B299" s="7" t="s">
        <v>879</v>
      </c>
      <c r="C299" s="7">
        <f>C285</f>
        <v>1386195.1802685733</v>
      </c>
      <c r="D299" s="7">
        <f>D285</f>
        <v>1362240.9817226026</v>
      </c>
    </row>
    <row r="300" spans="1:13" x14ac:dyDescent="0.35">
      <c r="A300" s="6" t="s">
        <v>880</v>
      </c>
      <c r="B300" s="7" t="s">
        <v>881</v>
      </c>
      <c r="C300" s="7">
        <f>C286</f>
        <v>106268.9</v>
      </c>
      <c r="D300" s="7">
        <f>D286</f>
        <v>106268.9</v>
      </c>
    </row>
    <row r="301" spans="1:13" x14ac:dyDescent="0.35">
      <c r="A301" s="6" t="s">
        <v>882</v>
      </c>
      <c r="B301" s="7" t="s">
        <v>864</v>
      </c>
      <c r="C301" s="7">
        <f>IF(C298-C299-C300&lt;0,0,C298-C299-C300)</f>
        <v>60.85973142660805</v>
      </c>
      <c r="D301" s="7">
        <f>IF(D298-D299-D300&lt;0,0,D298-D299-D300)</f>
        <v>7.5582773973292205</v>
      </c>
    </row>
    <row r="302" spans="1:13" x14ac:dyDescent="0.35">
      <c r="A302" s="6" t="s">
        <v>883</v>
      </c>
      <c r="B302" s="7" t="s">
        <v>884</v>
      </c>
      <c r="C302" s="7">
        <v>0</v>
      </c>
      <c r="D302" s="7">
        <v>0</v>
      </c>
    </row>
    <row r="304" spans="1:13" x14ac:dyDescent="0.35">
      <c r="A304" s="6" t="s">
        <v>886</v>
      </c>
      <c r="B304" s="7" t="s">
        <v>887</v>
      </c>
      <c r="C304" s="7">
        <f>(C298-C302)/C97</f>
        <v>26138.79054290718</v>
      </c>
      <c r="D304" s="7">
        <f>(D298-D302)/D97</f>
        <v>25718.343957968475</v>
      </c>
    </row>
    <row r="305" spans="1:11" x14ac:dyDescent="0.35">
      <c r="C305" s="18">
        <f>C299+C300</f>
        <v>1492464.0802685732</v>
      </c>
      <c r="D305" s="18">
        <f>D299+D300</f>
        <v>1468509.8817226025</v>
      </c>
    </row>
    <row r="306" spans="1:11" x14ac:dyDescent="0.35">
      <c r="B306" s="44" t="s">
        <v>890</v>
      </c>
    </row>
    <row r="307" spans="1:11" s="6" customFormat="1" x14ac:dyDescent="0.35">
      <c r="A307" s="6" t="s">
        <v>891</v>
      </c>
      <c r="B307" s="7" t="s">
        <v>892</v>
      </c>
      <c r="C307" s="51">
        <f>ROUND(((C298-C302)-((C166+C170)*C308))/C91,2)</f>
        <v>26138.79</v>
      </c>
      <c r="D307" s="51">
        <f>ROUND(((D298-D302)-((D166+D170)*D308))/D91,2)</f>
        <v>25718.34</v>
      </c>
      <c r="F307" s="7"/>
      <c r="G307" s="7"/>
      <c r="H307" s="7"/>
      <c r="I307" s="7"/>
      <c r="J307" s="7"/>
      <c r="K307" s="7"/>
    </row>
    <row r="308" spans="1:11" s="6" customFormat="1" x14ac:dyDescent="0.35">
      <c r="A308" s="6" t="s">
        <v>893</v>
      </c>
      <c r="B308" s="7" t="s">
        <v>894</v>
      </c>
      <c r="C308" s="51">
        <f>(C167+(C167*$GE$289))</f>
        <v>10244</v>
      </c>
      <c r="D308" s="51">
        <f>(D167+(D167*$GE$289))</f>
        <v>10244</v>
      </c>
      <c r="F308" s="7"/>
      <c r="G308" s="7"/>
      <c r="H308" s="7"/>
      <c r="I308" s="7"/>
      <c r="J308" s="7"/>
      <c r="K308" s="7"/>
    </row>
    <row r="309" spans="1:11" s="6" customFormat="1" x14ac:dyDescent="0.35">
      <c r="B309" s="7"/>
      <c r="C309" s="7"/>
      <c r="D309" s="7"/>
      <c r="F309" s="7"/>
      <c r="G309" s="7"/>
      <c r="H309" s="7"/>
      <c r="I309" s="7"/>
      <c r="J309" s="7"/>
      <c r="K309" s="7"/>
    </row>
    <row r="310" spans="1:11" s="6" customFormat="1" x14ac:dyDescent="0.35">
      <c r="A310" s="6" t="s">
        <v>895</v>
      </c>
      <c r="B310" s="7" t="s">
        <v>896</v>
      </c>
      <c r="C310" s="7">
        <f>((C307*(C89+C90)+(C308*(C96+C94)))*-1)</f>
        <v>0</v>
      </c>
      <c r="D310" s="7">
        <f>((D307*(D89+D90)+(D308*(D96+D94)))*-1)</f>
        <v>0</v>
      </c>
      <c r="F310" s="7"/>
      <c r="G310" s="7"/>
      <c r="H310" s="7"/>
      <c r="I310" s="7"/>
      <c r="J310" s="7"/>
      <c r="K310" s="7"/>
    </row>
    <row r="311" spans="1:11" s="6" customFormat="1" x14ac:dyDescent="0.35">
      <c r="B311" s="7"/>
      <c r="C311" s="7"/>
      <c r="D311" s="7"/>
      <c r="F311" s="7"/>
      <c r="G311" s="7"/>
      <c r="H311" s="7"/>
      <c r="I311" s="7"/>
      <c r="J311" s="7"/>
      <c r="K311" s="7"/>
    </row>
    <row r="312" spans="1:11" s="6" customFormat="1" x14ac:dyDescent="0.35">
      <c r="A312" s="6" t="s">
        <v>897</v>
      </c>
      <c r="B312" s="7" t="s">
        <v>898</v>
      </c>
      <c r="C312" s="7">
        <f>C298+C310</f>
        <v>1492524.94</v>
      </c>
      <c r="D312" s="7">
        <f>D298+D310</f>
        <v>1468517.44</v>
      </c>
      <c r="F312" s="7"/>
      <c r="G312" s="7"/>
      <c r="H312" s="7"/>
      <c r="I312" s="7"/>
      <c r="J312" s="7"/>
      <c r="K312" s="7"/>
    </row>
    <row r="313" spans="1:11" s="6" customFormat="1" x14ac:dyDescent="0.35">
      <c r="A313" s="6" t="s">
        <v>899</v>
      </c>
      <c r="B313" s="7" t="s">
        <v>900</v>
      </c>
      <c r="C313" s="7">
        <f>C299</f>
        <v>1386195.1802685733</v>
      </c>
      <c r="D313" s="7">
        <f>D299</f>
        <v>1362240.9817226026</v>
      </c>
      <c r="F313" s="7"/>
      <c r="G313" s="7"/>
      <c r="H313" s="7"/>
      <c r="I313" s="7"/>
      <c r="J313" s="7"/>
      <c r="K313" s="7"/>
    </row>
    <row r="314" spans="1:11" x14ac:dyDescent="0.35">
      <c r="A314" s="6" t="s">
        <v>901</v>
      </c>
      <c r="B314" s="7" t="s">
        <v>902</v>
      </c>
      <c r="C314" s="7">
        <f>C300</f>
        <v>106268.9</v>
      </c>
      <c r="D314" s="7">
        <f>D300</f>
        <v>106268.9</v>
      </c>
    </row>
    <row r="315" spans="1:11" x14ac:dyDescent="0.35">
      <c r="A315" s="6" t="s">
        <v>903</v>
      </c>
      <c r="B315" s="7" t="s">
        <v>904</v>
      </c>
      <c r="C315" s="7">
        <f>C301+C310</f>
        <v>60.85973142660805</v>
      </c>
      <c r="D315" s="7">
        <f>D301+D310</f>
        <v>7.5582773973292205</v>
      </c>
    </row>
    <row r="316" spans="1:11" x14ac:dyDescent="0.35">
      <c r="B316" s="7" t="s">
        <v>905</v>
      </c>
    </row>
    <row r="317" spans="1:11" x14ac:dyDescent="0.35">
      <c r="B317" s="7" t="s">
        <v>906</v>
      </c>
      <c r="C317" s="7">
        <f>-C302</f>
        <v>0</v>
      </c>
      <c r="D317" s="7">
        <f>-D302</f>
        <v>0</v>
      </c>
    </row>
    <row r="320" spans="1:11" x14ac:dyDescent="0.35">
      <c r="A320" s="6" t="s">
        <v>598</v>
      </c>
      <c r="B320" s="44" t="s">
        <v>907</v>
      </c>
      <c r="C320" s="47"/>
      <c r="D320" s="47"/>
    </row>
    <row r="321" spans="1:4" x14ac:dyDescent="0.35">
      <c r="A321" s="6" t="s">
        <v>908</v>
      </c>
      <c r="B321" s="7" t="s">
        <v>909</v>
      </c>
      <c r="C321" s="43">
        <f>+C268</f>
        <v>2.4859999999999999E-3</v>
      </c>
      <c r="D321" s="43">
        <f>+D268</f>
        <v>2.4429999999999999E-3</v>
      </c>
    </row>
    <row r="322" spans="1:4" x14ac:dyDescent="0.35">
      <c r="A322" s="6" t="s">
        <v>910</v>
      </c>
      <c r="B322" s="7" t="s">
        <v>911</v>
      </c>
      <c r="C322" s="43">
        <f>+C280</f>
        <v>1.3100000000000001E-4</v>
      </c>
      <c r="D322" s="43">
        <f>+D280</f>
        <v>1.3100000000000001E-4</v>
      </c>
    </row>
    <row r="323" spans="1:4" x14ac:dyDescent="0.35">
      <c r="A323" s="6" t="s">
        <v>912</v>
      </c>
      <c r="B323" s="7" t="s">
        <v>913</v>
      </c>
      <c r="C323" s="43">
        <f>ROUND((C73/C43),6)</f>
        <v>0</v>
      </c>
      <c r="D323" s="43">
        <f>ROUND((D73/D43),6)</f>
        <v>0</v>
      </c>
    </row>
    <row r="324" spans="1:4" x14ac:dyDescent="0.35">
      <c r="B324" s="7" t="s">
        <v>914</v>
      </c>
      <c r="C324" s="43"/>
      <c r="D324" s="43"/>
    </row>
    <row r="325" spans="1:4" x14ac:dyDescent="0.35">
      <c r="A325" s="6" t="s">
        <v>915</v>
      </c>
      <c r="B325" s="7" t="s">
        <v>916</v>
      </c>
      <c r="C325" s="43">
        <f>ROUND((C74/C43),6)</f>
        <v>0</v>
      </c>
      <c r="D325" s="43">
        <f>ROUND((D74/D43),6)</f>
        <v>0</v>
      </c>
    </row>
    <row r="326" spans="1:4" x14ac:dyDescent="0.35">
      <c r="B326" s="7" t="s">
        <v>917</v>
      </c>
      <c r="C326" s="43"/>
      <c r="D326" s="43"/>
    </row>
    <row r="327" spans="1:4" x14ac:dyDescent="0.35">
      <c r="A327" s="6" t="s">
        <v>918</v>
      </c>
      <c r="B327" s="7" t="s">
        <v>919</v>
      </c>
      <c r="C327" s="43">
        <f>ROUND((C75/C43),6)</f>
        <v>2.33E-4</v>
      </c>
      <c r="D327" s="43">
        <f>ROUND((D75/D43),6)</f>
        <v>2.33E-4</v>
      </c>
    </row>
    <row r="328" spans="1:4" x14ac:dyDescent="0.35">
      <c r="B328" s="7" t="s">
        <v>920</v>
      </c>
      <c r="C328" s="43"/>
      <c r="D328" s="43"/>
    </row>
    <row r="329" spans="1:4" x14ac:dyDescent="0.35">
      <c r="A329" s="6" t="s">
        <v>921</v>
      </c>
      <c r="B329" s="7" t="s">
        <v>922</v>
      </c>
      <c r="C329" s="43">
        <f>SUM(C321:C327)</f>
        <v>2.8500000000000001E-3</v>
      </c>
      <c r="D329" s="43">
        <f>SUM(D321:D327)</f>
        <v>2.807E-3</v>
      </c>
    </row>
    <row r="330" spans="1:4" x14ac:dyDescent="0.35">
      <c r="B330" s="7" t="s">
        <v>923</v>
      </c>
    </row>
  </sheetData>
  <hyperlinks>
    <hyperlink ref="A179" r:id="rId1" display="RF@" xr:uid="{679B725E-57AD-4322-90E2-9E0F987A33E6}"/>
  </hyperlinks>
  <pageMargins left="0.75" right="0.75" top="0.5" bottom="0.5" header="0" footer="0.5"/>
  <pageSetup scale="89" orientation="portrait" verticalDpi="300" r:id="rId2"/>
  <headerFooter alignWithMargins="0">
    <oddFooter>&amp;LCDE, Public School Finance Unit&amp;C&amp;R&amp;D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December2024</vt:lpstr>
      <vt:lpstr>district calc</vt:lpstr>
      <vt:lpstr>December2024!Print_Area</vt:lpstr>
      <vt:lpstr>'district calc'!Print_Area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2024-12-07T05:04:27Z</dcterms:created>
  <dcterms:modified xsi:type="dcterms:W3CDTF">2024-12-07T05:06:16Z</dcterms:modified>
</cp:coreProperties>
</file>