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hle_t\Downloads\"/>
    </mc:Choice>
  </mc:AlternateContent>
  <xr:revisionPtr revIDLastSave="0" documentId="13_ncr:1_{D05464EF-5C4F-49A1-A99A-E8BF69F557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FA FY24 to Gov Req for FY25" sheetId="2" r:id="rId1"/>
  </sheets>
  <definedNames>
    <definedName name="_xlnm._FilterDatabase" localSheetId="0" hidden="1">'SFA FY24 to Gov Req for FY25'!$A$2:$AC$183</definedName>
    <definedName name="_xlnm.Print_Area" localSheetId="0">'SFA FY24 to Gov Req for FY25'!$A$1:$AC$188</definedName>
    <definedName name="_xlnm.Print_Titles" localSheetId="0">'SFA FY24 to Gov Req for FY25'!$A:$B,'SFA FY24 to Gov Req for FY25'!$1:$3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4" i="2"/>
  <c r="K183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4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4" i="2"/>
  <c r="Q183" i="2" l="1"/>
  <c r="I178" i="2" l="1"/>
  <c r="I174" i="2"/>
  <c r="I170" i="2"/>
  <c r="I159" i="2"/>
  <c r="I155" i="2"/>
  <c r="I151" i="2"/>
  <c r="I147" i="2"/>
  <c r="I143" i="2"/>
  <c r="I139" i="2"/>
  <c r="I135" i="2"/>
  <c r="I131" i="2"/>
  <c r="I127" i="2"/>
  <c r="I123" i="2"/>
  <c r="I119" i="2"/>
  <c r="I115" i="2"/>
  <c r="I111" i="2"/>
  <c r="I107" i="2"/>
  <c r="I103" i="2"/>
  <c r="I99" i="2"/>
  <c r="I95" i="2"/>
  <c r="I91" i="2"/>
  <c r="I87" i="2"/>
  <c r="I83" i="2"/>
  <c r="I79" i="2"/>
  <c r="I75" i="2"/>
  <c r="I72" i="2"/>
  <c r="I68" i="2"/>
  <c r="I64" i="2"/>
  <c r="I60" i="2"/>
  <c r="I56" i="2"/>
  <c r="I52" i="2"/>
  <c r="I48" i="2"/>
  <c r="I44" i="2"/>
  <c r="I40" i="2"/>
  <c r="I36" i="2"/>
  <c r="I26" i="2"/>
  <c r="I25" i="2"/>
  <c r="I22" i="2"/>
  <c r="I21" i="2"/>
  <c r="I18" i="2"/>
  <c r="I14" i="2"/>
  <c r="I10" i="2"/>
  <c r="I9" i="2"/>
  <c r="I6" i="2"/>
  <c r="I5" i="2"/>
  <c r="I130" i="2" l="1"/>
  <c r="I154" i="2"/>
  <c r="I157" i="2"/>
  <c r="I102" i="2"/>
  <c r="I173" i="2"/>
  <c r="I118" i="2"/>
  <c r="I142" i="2"/>
  <c r="I106" i="2"/>
  <c r="I122" i="2"/>
  <c r="I134" i="2"/>
  <c r="I146" i="2"/>
  <c r="I81" i="2"/>
  <c r="I110" i="2"/>
  <c r="I126" i="2"/>
  <c r="I129" i="2"/>
  <c r="I138" i="2"/>
  <c r="I141" i="2"/>
  <c r="I150" i="2"/>
  <c r="I153" i="2"/>
  <c r="I158" i="2"/>
  <c r="I177" i="2"/>
  <c r="I114" i="2"/>
  <c r="I166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I13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I181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I39" i="2"/>
  <c r="I43" i="2"/>
  <c r="I47" i="2"/>
  <c r="I51" i="2"/>
  <c r="I55" i="2"/>
  <c r="I59" i="2"/>
  <c r="I63" i="2"/>
  <c r="I67" i="2"/>
  <c r="I71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R102" i="2"/>
  <c r="R106" i="2"/>
  <c r="R110" i="2"/>
  <c r="R114" i="2"/>
  <c r="R118" i="2"/>
  <c r="R122" i="2"/>
  <c r="R126" i="2"/>
  <c r="R130" i="2"/>
  <c r="R134" i="2"/>
  <c r="R138" i="2"/>
  <c r="R142" i="2"/>
  <c r="R146" i="2"/>
  <c r="R150" i="2"/>
  <c r="R154" i="2"/>
  <c r="R158" i="2"/>
  <c r="R170" i="2"/>
  <c r="R174" i="2"/>
  <c r="R124" i="2" l="1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I183" i="2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<sst xmlns="http://schemas.openxmlformats.org/spreadsheetml/2006/main" count="406" uniqueCount="255">
  <si>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</si>
  <si>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</si>
  <si>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</si>
  <si>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</si>
  <si>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</si>
  <si>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</si>
  <si>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</si>
  <si>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</si>
  <si>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</si>
  <si>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</si>
  <si>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</si>
  <si>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</si>
  <si>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</si>
  <si>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</si>
  <si>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</si>
  <si>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</si>
  <si>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</si>
  <si>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</si>
  <si>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</si>
  <si>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</si>
  <si>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</si>
  <si>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</si>
  <si>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</si>
  <si>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</si>
  <si>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</si>
  <si>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</si>
  <si>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</si>
  <si>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</si>
  <si>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</si>
  <si>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</si>
  <si>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</si>
  <si>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</si>
  <si>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</si>
  <si>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</si>
  <si>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</si>
  <si>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</si>
  <si>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</si>
  <si>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</si>
  <si>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</si>
  <si>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</si>
  <si>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</si>
  <si>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</si>
  <si>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</si>
  <si>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</si>
  <si>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</si>
  <si>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</si>
  <si>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</si>
  <si>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</si>
  <si>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</si>
  <si>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</si>
  <si>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</si>
  <si>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</si>
  <si>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</si>
  <si>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</si>
  <si>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</si>
  <si>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</si>
  <si>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</si>
  <si>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</si>
  <si>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</si>
  <si>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</si>
  <si>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</si>
  <si>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</si>
  <si>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</si>
  <si>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</si>
  <si>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</si>
  <si>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</si>
  <si>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</si>
  <si>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</si>
  <si>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</si>
  <si>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</si>
  <si>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</si>
  <si>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</si>
  <si>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</si>
  <si>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</si>
  <si>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</si>
  <si>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</si>
  <si>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</si>
  <si>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</si>
  <si>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</si>
  <si>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</si>
  <si>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</si>
  <si>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</si>
  <si>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</si>
  <si>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</si>
  <si>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</si>
  <si>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</si>
  <si>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</si>
  <si>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</si>
  <si>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</si>
  <si>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</si>
  <si>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</si>
  <si>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</si>
  <si>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</si>
  <si>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</si>
  <si>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</si>
  <si>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</si>
  <si>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</si>
  <si>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</si>
  <si>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</si>
  <si>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</si>
  <si>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</si>
  <si>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</si>
  <si>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</si>
  <si>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</si>
  <si>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</si>
  <si>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</si>
  <si>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</si>
  <si>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</si>
  <si>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</si>
  <si>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</si>
  <si>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</si>
  <si>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</si>
  <si>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</si>
  <si>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</si>
  <si>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</si>
  <si>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</si>
  <si>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</si>
  <si>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</si>
  <si>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</si>
  <si>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</si>
  <si>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</si>
  <si>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</si>
  <si>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</si>
  <si>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</si>
  <si>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</si>
  <si>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</si>
  <si>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</si>
  <si>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</si>
  <si>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</si>
  <si>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</si>
  <si>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</si>
  <si>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</si>
  <si>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</si>
  <si>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</si>
  <si>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</si>
  <si>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</si>
  <si>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</si>
  <si>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</si>
  <si>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</si>
  <si>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</si>
  <si>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</si>
  <si>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</si>
  <si>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</si>
  <si>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</si>
  <si>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</si>
  <si>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</si>
  <si>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</si>
  <si>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</si>
  <si>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</si>
  <si>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</si>
  <si>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</si>
  <si>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</si>
  <si>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</si>
  <si>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</si>
  <si>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</si>
  <si>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</si>
  <si>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</si>
  <si>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</si>
  <si>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</si>
  <si>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</si>
  <si>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</si>
  <si>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</si>
  <si>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</si>
  <si>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</si>
  <si>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</si>
  <si>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</si>
  <si>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</si>
  <si>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</si>
  <si>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</si>
  <si>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</si>
  <si>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</si>
  <si>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</si>
  <si>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</si>
  <si>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</si>
  <si>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</si>
  <si>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</si>
  <si>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</si>
  <si>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</si>
  <si>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</si>
  <si>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</si>
  <si>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</si>
  <si>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</si>
  <si>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</si>
  <si>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</si>
  <si>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</si>
  <si>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</si>
  <si>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</si>
  <si>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</si>
  <si>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</si>
  <si>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</si>
  <si>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</si>
  <si>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</si>
  <si>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</si>
  <si>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</si>
  <si>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</si>
  <si>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</si>
  <si>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</si>
  <si>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</si>
  <si>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</si>
  <si>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</si>
  <si>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</si>
  <si>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</si>
  <si>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</si>
  <si>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</si>
  <si>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</si>
  <si>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</si>
  <si>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</si>
  <si>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</si>
  <si>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</si>
  <si>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</si>
  <si>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</si>
  <si>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</si>
  <si>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</si>
  <si>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</si>
  <si>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</si>
  <si>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</si>
  <si>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</si>
  <si>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</si>
  <si>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</si>
  <si>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</si>
  <si>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</si>
  <si>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</si>
  <si>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</si>
  <si>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</si>
  <si>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</si>
  <si>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</si>
  <si>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</si>
  <si>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</si>
  <si>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</si>
  <si>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</si>
  <si>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</si>
  <si>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</si>
  <si>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</si>
  <si>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</si>
  <si>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</si>
  <si>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</si>
  <si>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</si>
  <si>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</si>
  <si>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</si>
  <si>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</si>
  <si>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 xml:space="preserve">2023-24 ESTIMATED FULLY FUNDED TOTAL PROGRAM </t>
  </si>
  <si>
    <t>2023-24 ESTIMATED BUDGET STABILIZATION FACTOR</t>
  </si>
  <si>
    <t>2023-24 TOTAL PROGRAM AFTER BUDGET STABILIZATION FACTOR</t>
  </si>
  <si>
    <t>2023-24 ESTIMATED PER PUPIL FUNDING AFTER BUDGET STABILIZATION FACTOR</t>
  </si>
  <si>
    <t>2023-24 School Finance Act as Appropriated per SB23-287</t>
  </si>
  <si>
    <t>2024-25 ESTIMATED FUNDED PUPIL COUNTS *</t>
  </si>
  <si>
    <t xml:space="preserve">2024-25 ESTIMATED FULLY FUNDED TOTAL PROGRAM </t>
  </si>
  <si>
    <t>2024-25 ESTIMATED BUDGET STABILIZATION FACTOR</t>
  </si>
  <si>
    <t>2024-25 TOTAL PROGRAM AFTER BUDGET STABILIZATION FACTOR</t>
  </si>
  <si>
    <t>2024-25 ESTIMATED PER PUPIL FUNDING AFTER BUDGET STABILIZATION FACTOR</t>
  </si>
  <si>
    <t>2023-24 ESTIMATED FUNDED PUPIL COUNTS</t>
  </si>
  <si>
    <t>Estimated Change - 2024-25 to 2023-24</t>
  </si>
  <si>
    <t>Statewide rounding variance = $427.00</t>
  </si>
  <si>
    <t>Percent of rounding variance = 0.00000441%</t>
  </si>
  <si>
    <t>2023-24 Governor's Budget Request -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</si>
</sst>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000%"/>
    <numFmt numFmtId="167" formatCode="0.0000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Font="1" applyBorder="1"/>
    <xf numFmtId="43" fontId="0" fillId="0" borderId="0" xfId="1" applyFont="1"/>
    <xf numFmtId="43" fontId="0" fillId="0" borderId="6" xfId="1" applyFont="1" applyBorder="1"/>
    <xf numFmtId="43" fontId="1" fillId="0" borderId="2" xfId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4" fontId="5" fillId="2" borderId="3" xfId="1" applyNumberFormat="1" applyFont="1" applyFill="1" applyBorder="1" applyAlignment="1">
      <alignment horizontal="center" wrapText="1"/>
    </xf>
    <xf numFmtId="166" fontId="0" fillId="0" borderId="0" xfId="4" applyNumberFormat="1" applyFont="1"/>
    <xf numFmtId="167" fontId="0" fillId="0" borderId="0" xfId="4" applyNumberFormat="1" applyFont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2" sqref="L2"/>
    </sheetView>
  </sheetViews>
  <sheetFormatPr defaultColWidth="9.08984375" defaultRowHeight="14.5" x14ac:dyDescent="0.35"/>
  <cols>
    <col min="1" max="1" width="12.90625" style="7" customWidth="1"/>
    <col min="2" max="2" width="22.36328125" style="7" bestFit="1" customWidth="1"/>
    <col min="3" max="3" width="16.6328125" style="1" bestFit="1" customWidth="1"/>
    <col min="4" max="5" width="16.453125" style="7" customWidth="1"/>
    <col min="6" max="7" width="16.08984375" style="7" customWidth="1"/>
    <col min="8" max="8" width="16.6328125" style="7" bestFit="1" customWidth="1"/>
    <col min="9" max="9" width="17.08984375" style="7" bestFit="1" customWidth="1"/>
    <col min="10" max="10" width="16.36328125" style="7" customWidth="1"/>
    <col min="11" max="11" width="16.36328125" style="15" customWidth="1"/>
    <col min="12" max="12" width="16.08984375" style="1" customWidth="1"/>
    <col min="13" max="13" width="16.90625" style="7" bestFit="1" customWidth="1"/>
    <col min="14" max="14" width="22.36328125" style="7" bestFit="1" customWidth="1"/>
    <col min="15" max="15" width="18.90625" style="7" bestFit="1" customWidth="1"/>
    <col min="16" max="16" width="18.54296875" style="7" bestFit="1" customWidth="1"/>
    <col min="17" max="17" width="17.54296875" style="7" bestFit="1" customWidth="1"/>
    <col min="18" max="18" width="16.90625" style="7" bestFit="1" customWidth="1"/>
    <col min="19" max="19" width="19" style="7" bestFit="1" customWidth="1"/>
    <col min="20" max="20" width="16.08984375" style="15" customWidth="1"/>
    <col min="21" max="21" width="13" style="1" customWidth="1"/>
    <col min="22" max="23" width="15.36328125" style="7" bestFit="1" customWidth="1"/>
    <col min="24" max="24" width="16" style="7" customWidth="1"/>
    <col min="25" max="25" width="15" style="7" customWidth="1"/>
    <col min="26" max="26" width="16.453125" style="7" bestFit="1" customWidth="1"/>
    <col min="27" max="27" width="17.08984375" style="7" bestFit="1" customWidth="1"/>
    <col min="28" max="28" width="16.453125" style="7" bestFit="1" customWidth="1"/>
    <col min="29" max="29" width="17.08984375" style="15" bestFit="1" customWidth="1"/>
    <col min="30" max="16384" width="9.08984375" style="7"/>
  </cols>
  <sheetData>
    <row r="1" spans="1:34" ht="84.75" customHeight="1" x14ac:dyDescent="0.6">
      <c r="A1" s="5"/>
      <c r="B1" s="5"/>
      <c r="C1" s="37" t="s">
        <v>244</v>
      </c>
      <c r="D1" s="37"/>
      <c r="E1" s="37"/>
      <c r="F1" s="37"/>
      <c r="G1" s="37"/>
      <c r="H1" s="37"/>
      <c r="I1" s="37"/>
      <c r="J1" s="37"/>
      <c r="K1" s="37"/>
      <c r="L1" s="38" t="s">
        <v>254</v>
      </c>
      <c r="M1" s="38"/>
      <c r="N1" s="38"/>
      <c r="O1" s="38"/>
      <c r="P1" s="38"/>
      <c r="Q1" s="38"/>
      <c r="R1" s="38"/>
      <c r="S1" s="38"/>
      <c r="T1" s="38"/>
      <c r="U1" s="39" t="s">
        <v>251</v>
      </c>
      <c r="V1" s="39"/>
      <c r="W1" s="39"/>
      <c r="X1" s="39"/>
      <c r="Y1" s="39"/>
      <c r="Z1" s="39"/>
      <c r="AA1" s="39"/>
      <c r="AB1" s="39"/>
      <c r="AC1" s="39"/>
      <c r="AD1" s="6"/>
      <c r="AE1" s="6"/>
      <c r="AF1" s="6"/>
      <c r="AG1" s="6"/>
      <c r="AH1" s="6"/>
    </row>
    <row r="2" spans="1:34" s="10" customFormat="1" ht="75" customHeight="1" x14ac:dyDescent="0.35">
      <c r="A2" s="8" t="s">
        <v>0</v>
      </c>
      <c r="B2" s="8" t="s">
        <v>1</v>
      </c>
      <c r="C2" s="26" t="s">
        <v>250</v>
      </c>
      <c r="D2" s="27" t="s">
        <v>240</v>
      </c>
      <c r="E2" s="27" t="s">
        <v>241</v>
      </c>
      <c r="F2" s="27" t="s">
        <v>242</v>
      </c>
      <c r="G2" s="27" t="s">
        <v>2</v>
      </c>
      <c r="H2" s="27" t="s">
        <v>3</v>
      </c>
      <c r="I2" s="27" t="s">
        <v>4</v>
      </c>
      <c r="J2" s="27" t="s">
        <v>5</v>
      </c>
      <c r="K2" s="28" t="s">
        <v>243</v>
      </c>
      <c r="L2" s="22" t="s">
        <v>245</v>
      </c>
      <c r="M2" s="23" t="s">
        <v>246</v>
      </c>
      <c r="N2" s="23" t="s">
        <v>247</v>
      </c>
      <c r="O2" s="23" t="s">
        <v>248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249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35">
      <c r="A3" s="8"/>
      <c r="B3" s="8"/>
      <c r="C3" s="29"/>
      <c r="D3" s="30" t="s">
        <v>236</v>
      </c>
      <c r="E3" s="27"/>
      <c r="F3" s="27" t="s">
        <v>13</v>
      </c>
      <c r="G3" s="27"/>
      <c r="H3" s="27"/>
      <c r="I3" s="27"/>
      <c r="J3" s="27"/>
      <c r="K3" s="28"/>
      <c r="L3" s="32"/>
      <c r="M3" s="25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35">
      <c r="A4" s="7" t="s">
        <v>23</v>
      </c>
      <c r="B4" s="7" t="s">
        <v>24</v>
      </c>
      <c r="C4" s="1">
        <v>6557.7</v>
      </c>
      <c r="D4" s="7">
        <v>73698347.109999999</v>
      </c>
      <c r="E4" s="31">
        <v>-1147653.7040091027</v>
      </c>
      <c r="F4" s="7">
        <f>D4+E4</f>
        <v>72550693.405990899</v>
      </c>
      <c r="G4" s="7">
        <v>29011942.655704882</v>
      </c>
      <c r="H4" s="7">
        <v>1152688.9856</v>
      </c>
      <c r="I4" s="7">
        <f>F4-G4-H4</f>
        <v>42386061.764686011</v>
      </c>
      <c r="J4" s="7">
        <v>0</v>
      </c>
      <c r="K4" s="14">
        <f>(F4-J4)/C4</f>
        <v>11063.435870197005</v>
      </c>
      <c r="L4" s="1">
        <v>6633.4</v>
      </c>
      <c r="M4" s="7">
        <v>78224541.810000002</v>
      </c>
      <c r="N4" s="31">
        <v>0</v>
      </c>
      <c r="O4" s="7">
        <f>ROUND(M4+N4,0)</f>
        <v>78224542</v>
      </c>
      <c r="P4" s="7">
        <v>31449528.283469867</v>
      </c>
      <c r="Q4" s="7">
        <v>1187269.6599999999</v>
      </c>
      <c r="R4" s="7">
        <f>O4-P4-Q4</f>
        <v>45587744.056530133</v>
      </c>
      <c r="S4" s="7">
        <v>0</v>
      </c>
      <c r="T4" s="14">
        <f>ROUND((O4-S4)/L4,2)</f>
        <v>11792.53</v>
      </c>
      <c r="U4" s="1">
        <f t="shared" ref="U4:AC32" si="0">L4-C4</f>
        <v>75.699999999999818</v>
      </c>
      <c r="V4" s="7">
        <f t="shared" si="0"/>
        <v>4526194.700000003</v>
      </c>
      <c r="W4" s="7">
        <f t="shared" si="0"/>
        <v>1147653.7040091027</v>
      </c>
      <c r="X4" s="7">
        <f t="shared" si="0"/>
        <v>5673848.5940091014</v>
      </c>
      <c r="Y4" s="7">
        <f t="shared" si="0"/>
        <v>2437585.627764985</v>
      </c>
      <c r="Z4" s="7">
        <f t="shared" si="0"/>
        <v>34580.674399999902</v>
      </c>
      <c r="AA4" s="7">
        <f t="shared" si="0"/>
        <v>3201682.2918441221</v>
      </c>
      <c r="AB4" s="7">
        <f t="shared" si="0"/>
        <v>0</v>
      </c>
      <c r="AC4" s="14">
        <f t="shared" si="0"/>
        <v>729.09412980299567</v>
      </c>
    </row>
    <row r="5" spans="1:34" x14ac:dyDescent="0.35">
      <c r="A5" s="7" t="s">
        <v>23</v>
      </c>
      <c r="B5" s="7" t="s">
        <v>25</v>
      </c>
      <c r="C5" s="1">
        <v>40256.300000000003</v>
      </c>
      <c r="D5" s="7">
        <v>428726738.31999999</v>
      </c>
      <c r="E5" s="31">
        <v>-6676266.8164904704</v>
      </c>
      <c r="F5" s="7">
        <f t="shared" ref="F5:F68" si="1">D5+E5</f>
        <v>422050471.50350952</v>
      </c>
      <c r="G5" s="7">
        <v>110611126.42503007</v>
      </c>
      <c r="H5" s="7">
        <v>5054552.9178999998</v>
      </c>
      <c r="I5" s="7">
        <f t="shared" ref="I5:I68" si="2">F5-G5-H5</f>
        <v>306384792.16057944</v>
      </c>
      <c r="J5" s="7">
        <v>0</v>
      </c>
      <c r="K5" s="14">
        <f t="shared" ref="K5:K68" si="3">(F5-J5)/C5</f>
        <v>10484.085012867787</v>
      </c>
      <c r="L5" s="1">
        <v>39457.300000000003</v>
      </c>
      <c r="M5" s="7">
        <v>441438379.07999998</v>
      </c>
      <c r="N5" s="31">
        <v>0</v>
      </c>
      <c r="O5" s="7">
        <f t="shared" ref="O5:O68" si="4">ROUND(M5+N5,0)</f>
        <v>441438379</v>
      </c>
      <c r="P5" s="7">
        <v>118730527.56732224</v>
      </c>
      <c r="Q5" s="7">
        <v>5206189.51</v>
      </c>
      <c r="R5" s="7">
        <f t="shared" ref="R5:R68" si="5">O5-P5-Q5</f>
        <v>317501661.92267776</v>
      </c>
      <c r="S5" s="7">
        <v>0</v>
      </c>
      <c r="T5" s="14">
        <f t="shared" ref="T5:T68" si="6">ROUND((O5-S5)/L5,2)</f>
        <v>11187.75</v>
      </c>
      <c r="U5" s="1">
        <f t="shared" si="0"/>
        <v>-799</v>
      </c>
      <c r="V5" s="7">
        <f t="shared" si="0"/>
        <v>12711640.75999999</v>
      </c>
      <c r="W5" s="7">
        <f t="shared" si="0"/>
        <v>6676266.8164904704</v>
      </c>
      <c r="X5" s="7">
        <f t="shared" si="0"/>
        <v>19387907.496490479</v>
      </c>
      <c r="Y5" s="7">
        <f t="shared" si="0"/>
        <v>8119401.1422921717</v>
      </c>
      <c r="Z5" s="7">
        <f t="shared" si="0"/>
        <v>151636.59210000001</v>
      </c>
      <c r="AA5" s="7">
        <f t="shared" si="0"/>
        <v>11116869.762098312</v>
      </c>
      <c r="AB5" s="7">
        <f t="shared" si="0"/>
        <v>0</v>
      </c>
      <c r="AC5" s="14">
        <f t="shared" si="0"/>
        <v>703.66498713221335</v>
      </c>
      <c r="AD5" s="7" t="s">
        <v>235</v>
      </c>
    </row>
    <row r="6" spans="1:34" x14ac:dyDescent="0.35">
      <c r="A6" s="7" t="s">
        <v>23</v>
      </c>
      <c r="B6" s="7" t="s">
        <v>26</v>
      </c>
      <c r="C6" s="1">
        <v>6110.9</v>
      </c>
      <c r="D6" s="7">
        <v>70408109.950000003</v>
      </c>
      <c r="E6" s="31">
        <v>-1096417.1022152205</v>
      </c>
      <c r="F6" s="7">
        <f t="shared" si="1"/>
        <v>69311692.847784787</v>
      </c>
      <c r="G6" s="7">
        <v>29531541.826713331</v>
      </c>
      <c r="H6" s="7">
        <v>1436452.7290000001</v>
      </c>
      <c r="I6" s="7">
        <f t="shared" si="2"/>
        <v>38343698.292071454</v>
      </c>
      <c r="J6" s="7">
        <v>0</v>
      </c>
      <c r="K6" s="14">
        <f t="shared" si="3"/>
        <v>11342.30520018079</v>
      </c>
      <c r="L6" s="1">
        <v>5905.4</v>
      </c>
      <c r="M6" s="7">
        <v>71701999.090000004</v>
      </c>
      <c r="N6" s="31">
        <v>0</v>
      </c>
      <c r="O6" s="7">
        <f t="shared" si="4"/>
        <v>71701999</v>
      </c>
      <c r="P6" s="7">
        <v>31772487.727396052</v>
      </c>
      <c r="Q6" s="7">
        <v>1479546.31</v>
      </c>
      <c r="R6" s="7">
        <f t="shared" si="5"/>
        <v>38449964.962603942</v>
      </c>
      <c r="S6" s="7">
        <v>0</v>
      </c>
      <c r="T6" s="14">
        <f t="shared" si="6"/>
        <v>12141.77</v>
      </c>
      <c r="U6" s="1">
        <f t="shared" si="0"/>
        <v>-205.5</v>
      </c>
      <c r="V6" s="7">
        <f t="shared" si="0"/>
        <v>1293889.1400000006</v>
      </c>
      <c r="W6" s="7">
        <f t="shared" si="0"/>
        <v>1096417.1022152205</v>
      </c>
      <c r="X6" s="7">
        <f t="shared" si="0"/>
        <v>2390306.1522152126</v>
      </c>
      <c r="Y6" s="7">
        <f t="shared" si="0"/>
        <v>2240945.9006827213</v>
      </c>
      <c r="Z6" s="7">
        <f t="shared" si="0"/>
        <v>43093.581000000006</v>
      </c>
      <c r="AA6" s="7">
        <f t="shared" si="0"/>
        <v>106266.67053248733</v>
      </c>
      <c r="AB6" s="7">
        <f t="shared" si="0"/>
        <v>0</v>
      </c>
      <c r="AC6" s="14">
        <f t="shared" si="0"/>
        <v>799.46479981921038</v>
      </c>
    </row>
    <row r="7" spans="1:34" x14ac:dyDescent="0.35">
      <c r="A7" s="7" t="s">
        <v>23</v>
      </c>
      <c r="B7" s="7" t="s">
        <v>27</v>
      </c>
      <c r="C7" s="1">
        <v>23143</v>
      </c>
      <c r="D7" s="7">
        <v>242026466.53</v>
      </c>
      <c r="E7" s="31">
        <v>-3768911.8097426165</v>
      </c>
      <c r="F7" s="7">
        <f t="shared" si="1"/>
        <v>238257554.72025737</v>
      </c>
      <c r="G7" s="7">
        <v>79778883.311546445</v>
      </c>
      <c r="H7" s="7">
        <v>2425447.6874000002</v>
      </c>
      <c r="I7" s="7">
        <f t="shared" si="2"/>
        <v>156053223.72131091</v>
      </c>
      <c r="J7" s="7">
        <v>0</v>
      </c>
      <c r="K7" s="14">
        <f t="shared" si="3"/>
        <v>10295.015975468063</v>
      </c>
      <c r="L7" s="1">
        <v>24093.599999999999</v>
      </c>
      <c r="M7" s="7">
        <v>264414116.63999999</v>
      </c>
      <c r="N7" s="31">
        <v>0</v>
      </c>
      <c r="O7" s="7">
        <f t="shared" si="4"/>
        <v>264414117</v>
      </c>
      <c r="P7" s="7">
        <v>85846331.826568589</v>
      </c>
      <c r="Q7" s="7">
        <v>2498211.12</v>
      </c>
      <c r="R7" s="7">
        <f t="shared" si="5"/>
        <v>176069574.05343139</v>
      </c>
      <c r="S7" s="7">
        <v>0</v>
      </c>
      <c r="T7" s="14">
        <f t="shared" si="6"/>
        <v>10974.45</v>
      </c>
      <c r="U7" s="1">
        <f t="shared" si="0"/>
        <v>950.59999999999854</v>
      </c>
      <c r="V7" s="7">
        <f t="shared" si="0"/>
        <v>22387650.109999985</v>
      </c>
      <c r="W7" s="7">
        <f t="shared" si="0"/>
        <v>3768911.8097426165</v>
      </c>
      <c r="X7" s="7">
        <f t="shared" si="0"/>
        <v>26156562.279742628</v>
      </c>
      <c r="Y7" s="7">
        <f t="shared" si="0"/>
        <v>6067448.5150221437</v>
      </c>
      <c r="Z7" s="7">
        <f t="shared" si="0"/>
        <v>72763.432599999942</v>
      </c>
      <c r="AA7" s="7">
        <f t="shared" si="0"/>
        <v>20016350.332120478</v>
      </c>
      <c r="AB7" s="7">
        <f t="shared" si="0"/>
        <v>0</v>
      </c>
      <c r="AC7" s="14">
        <f t="shared" si="0"/>
        <v>679.43402453193812</v>
      </c>
    </row>
    <row r="8" spans="1:34" x14ac:dyDescent="0.35">
      <c r="A8" s="7" t="s">
        <v>23</v>
      </c>
      <c r="B8" s="7" t="s">
        <v>28</v>
      </c>
      <c r="C8" s="1">
        <v>1315</v>
      </c>
      <c r="D8" s="7">
        <v>14621610.439999999</v>
      </c>
      <c r="E8" s="31">
        <v>-227692.28942133553</v>
      </c>
      <c r="F8" s="7">
        <f t="shared" si="1"/>
        <v>14393918.150578665</v>
      </c>
      <c r="G8" s="7">
        <v>9731087.8117027897</v>
      </c>
      <c r="H8" s="7">
        <v>459416.70920000004</v>
      </c>
      <c r="I8" s="7">
        <f t="shared" si="2"/>
        <v>4203413.6296758745</v>
      </c>
      <c r="J8" s="7">
        <v>0</v>
      </c>
      <c r="K8" s="14">
        <f t="shared" si="3"/>
        <v>10945.945361656779</v>
      </c>
      <c r="L8" s="1">
        <v>1440.7</v>
      </c>
      <c r="M8" s="7">
        <v>16715081.5</v>
      </c>
      <c r="N8" s="31">
        <v>0</v>
      </c>
      <c r="O8" s="7">
        <f t="shared" si="4"/>
        <v>16715082</v>
      </c>
      <c r="P8" s="7">
        <v>10247727.521027032</v>
      </c>
      <c r="Q8" s="7">
        <v>473199.21</v>
      </c>
      <c r="R8" s="7">
        <f t="shared" si="5"/>
        <v>5994155.2689729678</v>
      </c>
      <c r="S8" s="7">
        <v>0</v>
      </c>
      <c r="T8" s="14">
        <f t="shared" si="6"/>
        <v>11602.06</v>
      </c>
      <c r="U8" s="1">
        <f t="shared" si="0"/>
        <v>125.70000000000005</v>
      </c>
      <c r="V8" s="7">
        <f t="shared" si="0"/>
        <v>2093471.0600000005</v>
      </c>
      <c r="W8" s="7">
        <f t="shared" si="0"/>
        <v>227692.28942133553</v>
      </c>
      <c r="X8" s="7">
        <f t="shared" si="0"/>
        <v>2321163.8494213354</v>
      </c>
      <c r="Y8" s="7">
        <f t="shared" si="0"/>
        <v>516639.70932424255</v>
      </c>
      <c r="Z8" s="7">
        <f t="shared" si="0"/>
        <v>13782.50079999998</v>
      </c>
      <c r="AA8" s="7">
        <f t="shared" si="0"/>
        <v>1790741.6392970933</v>
      </c>
      <c r="AB8" s="7">
        <f t="shared" si="0"/>
        <v>0</v>
      </c>
      <c r="AC8" s="14">
        <f t="shared" si="0"/>
        <v>656.11463834322058</v>
      </c>
    </row>
    <row r="9" spans="1:34" x14ac:dyDescent="0.35">
      <c r="A9" s="7" t="s">
        <v>23</v>
      </c>
      <c r="B9" s="7" t="s">
        <v>29</v>
      </c>
      <c r="C9" s="1">
        <v>1141</v>
      </c>
      <c r="D9" s="7">
        <v>12635179.199999999</v>
      </c>
      <c r="E9" s="31">
        <v>-196758.96106672901</v>
      </c>
      <c r="F9" s="7">
        <f t="shared" si="1"/>
        <v>12438420.238933271</v>
      </c>
      <c r="G9" s="7">
        <v>3455410.1781369136</v>
      </c>
      <c r="H9" s="7">
        <v>162883.15969999999</v>
      </c>
      <c r="I9" s="7">
        <f t="shared" si="2"/>
        <v>8820126.901096357</v>
      </c>
      <c r="J9" s="7">
        <v>0</v>
      </c>
      <c r="K9" s="14">
        <f t="shared" si="3"/>
        <v>10901.332374174646</v>
      </c>
      <c r="L9" s="1">
        <v>1181.8</v>
      </c>
      <c r="M9" s="7">
        <v>13709329.800000001</v>
      </c>
      <c r="N9" s="31">
        <v>0</v>
      </c>
      <c r="O9" s="7">
        <f t="shared" si="4"/>
        <v>13709330</v>
      </c>
      <c r="P9" s="7">
        <v>3724847.5484281997</v>
      </c>
      <c r="Q9" s="7">
        <v>167769.65</v>
      </c>
      <c r="R9" s="7">
        <f t="shared" si="5"/>
        <v>9816712.8015717994</v>
      </c>
      <c r="S9" s="7">
        <v>0</v>
      </c>
      <c r="T9" s="14">
        <f t="shared" si="6"/>
        <v>11600.38</v>
      </c>
      <c r="U9" s="1">
        <f t="shared" si="0"/>
        <v>40.799999999999955</v>
      </c>
      <c r="V9" s="7">
        <f t="shared" si="0"/>
        <v>1074150.6000000015</v>
      </c>
      <c r="W9" s="7">
        <f t="shared" si="0"/>
        <v>196758.96106672901</v>
      </c>
      <c r="X9" s="7">
        <f t="shared" si="0"/>
        <v>1270909.7610667292</v>
      </c>
      <c r="Y9" s="7">
        <f t="shared" si="0"/>
        <v>269437.37029128615</v>
      </c>
      <c r="Z9" s="7">
        <f t="shared" si="0"/>
        <v>4886.4903000000049</v>
      </c>
      <c r="AA9" s="7">
        <f t="shared" si="0"/>
        <v>996585.90047544241</v>
      </c>
      <c r="AB9" s="7">
        <f t="shared" si="0"/>
        <v>0</v>
      </c>
      <c r="AC9" s="14">
        <f t="shared" si="0"/>
        <v>699.04762582535295</v>
      </c>
    </row>
    <row r="10" spans="1:34" x14ac:dyDescent="0.35">
      <c r="A10" s="7" t="s">
        <v>23</v>
      </c>
      <c r="B10" s="7" t="s">
        <v>30</v>
      </c>
      <c r="C10" s="1">
        <v>8657.6</v>
      </c>
      <c r="D10" s="7">
        <v>97590261.239999995</v>
      </c>
      <c r="E10" s="31">
        <v>-1519706.0609803677</v>
      </c>
      <c r="F10" s="7">
        <f t="shared" si="1"/>
        <v>96070555.17901963</v>
      </c>
      <c r="G10" s="7">
        <v>29012830.07023333</v>
      </c>
      <c r="H10" s="7">
        <v>1549072.8672</v>
      </c>
      <c r="I10" s="7">
        <f t="shared" si="2"/>
        <v>65508652.241586298</v>
      </c>
      <c r="J10" s="7">
        <v>0</v>
      </c>
      <c r="K10" s="14">
        <f t="shared" si="3"/>
        <v>11096.672886136992</v>
      </c>
      <c r="L10" s="1">
        <v>8411.5</v>
      </c>
      <c r="M10" s="7">
        <v>99856800.530000001</v>
      </c>
      <c r="N10" s="31">
        <v>0</v>
      </c>
      <c r="O10" s="7">
        <f t="shared" si="4"/>
        <v>99856801</v>
      </c>
      <c r="P10" s="7">
        <v>31050363.907299619</v>
      </c>
      <c r="Q10" s="7">
        <v>1595545.06</v>
      </c>
      <c r="R10" s="7">
        <f t="shared" si="5"/>
        <v>67210892.032700375</v>
      </c>
      <c r="S10" s="7">
        <v>0</v>
      </c>
      <c r="T10" s="14">
        <f t="shared" si="6"/>
        <v>11871.46</v>
      </c>
      <c r="U10" s="1">
        <f t="shared" si="0"/>
        <v>-246.10000000000036</v>
      </c>
      <c r="V10" s="7">
        <f t="shared" si="0"/>
        <v>2266539.2900000066</v>
      </c>
      <c r="W10" s="7">
        <f t="shared" si="0"/>
        <v>1519706.0609803677</v>
      </c>
      <c r="X10" s="7">
        <f t="shared" si="0"/>
        <v>3786245.82098037</v>
      </c>
      <c r="Y10" s="7">
        <f t="shared" si="0"/>
        <v>2037533.837066289</v>
      </c>
      <c r="Z10" s="7">
        <f t="shared" si="0"/>
        <v>46472.192800000077</v>
      </c>
      <c r="AA10" s="7">
        <f t="shared" si="0"/>
        <v>1702239.791114077</v>
      </c>
      <c r="AB10" s="7">
        <f t="shared" si="0"/>
        <v>0</v>
      </c>
      <c r="AC10" s="14">
        <f t="shared" si="0"/>
        <v>774.78711386300711</v>
      </c>
    </row>
    <row r="11" spans="1:34" x14ac:dyDescent="0.35">
      <c r="A11" s="7" t="s">
        <v>31</v>
      </c>
      <c r="B11" s="7" t="s">
        <v>31</v>
      </c>
      <c r="C11" s="1">
        <v>2171.3000000000002</v>
      </c>
      <c r="D11" s="7">
        <v>22771462.649999999</v>
      </c>
      <c r="E11" s="31">
        <v>-354604.33619998232</v>
      </c>
      <c r="F11" s="7">
        <f t="shared" si="1"/>
        <v>22416858.313800015</v>
      </c>
      <c r="G11" s="7">
        <v>4554143.386205229</v>
      </c>
      <c r="H11" s="7">
        <v>562726.41989999998</v>
      </c>
      <c r="I11" s="7">
        <f t="shared" si="2"/>
        <v>17299988.507694785</v>
      </c>
      <c r="J11" s="7">
        <v>0</v>
      </c>
      <c r="K11" s="14">
        <f t="shared" si="3"/>
        <v>10324.164470040994</v>
      </c>
      <c r="L11" s="1">
        <v>2132.6999999999998</v>
      </c>
      <c r="M11" s="7">
        <v>23562815.32</v>
      </c>
      <c r="N11" s="31">
        <v>0</v>
      </c>
      <c r="O11" s="7">
        <f t="shared" si="4"/>
        <v>23562815</v>
      </c>
      <c r="P11" s="7">
        <v>5067877.0443495931</v>
      </c>
      <c r="Q11" s="7">
        <v>579608.21</v>
      </c>
      <c r="R11" s="7">
        <f t="shared" si="5"/>
        <v>17915329.745650407</v>
      </c>
      <c r="S11" s="7">
        <v>0</v>
      </c>
      <c r="T11" s="14">
        <f t="shared" si="6"/>
        <v>11048.35</v>
      </c>
      <c r="U11" s="1">
        <f t="shared" si="0"/>
        <v>-38.600000000000364</v>
      </c>
      <c r="V11" s="7">
        <f t="shared" si="0"/>
        <v>791352.67000000179</v>
      </c>
      <c r="W11" s="7">
        <f t="shared" si="0"/>
        <v>354604.33619998232</v>
      </c>
      <c r="X11" s="7">
        <f t="shared" si="0"/>
        <v>1145956.6861999854</v>
      </c>
      <c r="Y11" s="7">
        <f t="shared" si="0"/>
        <v>513733.65814436413</v>
      </c>
      <c r="Z11" s="7">
        <f t="shared" si="0"/>
        <v>16881.790099999984</v>
      </c>
      <c r="AA11" s="7">
        <f t="shared" si="0"/>
        <v>615341.23795562238</v>
      </c>
      <c r="AB11" s="7">
        <f t="shared" si="0"/>
        <v>0</v>
      </c>
      <c r="AC11" s="14">
        <f t="shared" si="0"/>
        <v>724.18552995900609</v>
      </c>
    </row>
    <row r="12" spans="1:34" x14ac:dyDescent="0.35">
      <c r="A12" s="7" t="s">
        <v>31</v>
      </c>
      <c r="B12" s="7" t="s">
        <v>32</v>
      </c>
      <c r="C12" s="1">
        <v>257.7</v>
      </c>
      <c r="D12" s="7">
        <v>3897280.79</v>
      </c>
      <c r="E12" s="31">
        <v>-60689.675000867494</v>
      </c>
      <c r="F12" s="7">
        <f t="shared" si="1"/>
        <v>3836591.1149991327</v>
      </c>
      <c r="G12" s="7">
        <v>1335248.4678514181</v>
      </c>
      <c r="H12" s="7">
        <v>138714.91010000001</v>
      </c>
      <c r="I12" s="7">
        <f t="shared" si="2"/>
        <v>2362627.7370477146</v>
      </c>
      <c r="J12" s="7">
        <v>0</v>
      </c>
      <c r="K12" s="14">
        <f t="shared" si="3"/>
        <v>14887.819615828997</v>
      </c>
      <c r="L12" s="1">
        <v>267.2</v>
      </c>
      <c r="M12" s="7">
        <v>4147405.63</v>
      </c>
      <c r="N12" s="31">
        <v>0</v>
      </c>
      <c r="O12" s="7">
        <f t="shared" si="4"/>
        <v>4147406</v>
      </c>
      <c r="P12" s="7">
        <v>1420174.775388998</v>
      </c>
      <c r="Q12" s="7">
        <v>142876.35999999999</v>
      </c>
      <c r="R12" s="7">
        <f t="shared" si="5"/>
        <v>2584354.8646110022</v>
      </c>
      <c r="S12" s="7">
        <v>0</v>
      </c>
      <c r="T12" s="14">
        <f t="shared" si="6"/>
        <v>15521.73</v>
      </c>
      <c r="U12" s="1">
        <f t="shared" si="0"/>
        <v>9.5</v>
      </c>
      <c r="V12" s="7">
        <f t="shared" si="0"/>
        <v>250124.83999999985</v>
      </c>
      <c r="W12" s="7">
        <f t="shared" si="0"/>
        <v>60689.675000867494</v>
      </c>
      <c r="X12" s="7">
        <f t="shared" si="0"/>
        <v>310814.8850008673</v>
      </c>
      <c r="Y12" s="7">
        <f t="shared" si="0"/>
        <v>84926.307537579909</v>
      </c>
      <c r="Z12" s="7">
        <f t="shared" si="0"/>
        <v>4161.4498999999778</v>
      </c>
      <c r="AA12" s="7">
        <f t="shared" si="0"/>
        <v>221727.1275632875</v>
      </c>
      <c r="AB12" s="7">
        <f t="shared" si="0"/>
        <v>0</v>
      </c>
      <c r="AC12" s="14">
        <f t="shared" si="0"/>
        <v>633.91038417100208</v>
      </c>
    </row>
    <row r="13" spans="1:34" x14ac:dyDescent="0.35">
      <c r="A13" s="7" t="s">
        <v>33</v>
      </c>
      <c r="B13" s="7" t="s">
        <v>34</v>
      </c>
      <c r="C13" s="1">
        <v>2250</v>
      </c>
      <c r="D13" s="7">
        <v>25255064.199999999</v>
      </c>
      <c r="E13" s="31">
        <v>-393279.75606911391</v>
      </c>
      <c r="F13" s="7">
        <f t="shared" si="1"/>
        <v>24861784.443930887</v>
      </c>
      <c r="G13" s="7">
        <v>20131859.0611175</v>
      </c>
      <c r="H13" s="7">
        <v>995474.83260000008</v>
      </c>
      <c r="I13" s="7">
        <f t="shared" si="2"/>
        <v>3734450.5502133863</v>
      </c>
      <c r="J13" s="7">
        <v>0</v>
      </c>
      <c r="K13" s="14">
        <f t="shared" si="3"/>
        <v>11049.681975080393</v>
      </c>
      <c r="L13" s="1">
        <v>2192.5</v>
      </c>
      <c r="M13" s="7">
        <v>25919774</v>
      </c>
      <c r="N13" s="31">
        <v>0</v>
      </c>
      <c r="O13" s="7">
        <f t="shared" si="4"/>
        <v>25919774</v>
      </c>
      <c r="P13" s="7">
        <v>22049674.783003498</v>
      </c>
      <c r="Q13" s="7">
        <v>1025339.07</v>
      </c>
      <c r="R13" s="7">
        <f t="shared" si="5"/>
        <v>2844760.1469965023</v>
      </c>
      <c r="S13" s="7">
        <v>0</v>
      </c>
      <c r="T13" s="14">
        <f t="shared" si="6"/>
        <v>11822.02</v>
      </c>
      <c r="U13" s="1">
        <f t="shared" si="0"/>
        <v>-57.5</v>
      </c>
      <c r="V13" s="7">
        <f t="shared" si="0"/>
        <v>664709.80000000075</v>
      </c>
      <c r="W13" s="7">
        <f t="shared" si="0"/>
        <v>393279.75606911391</v>
      </c>
      <c r="X13" s="7">
        <f t="shared" si="0"/>
        <v>1057989.5560691133</v>
      </c>
      <c r="Y13" s="7">
        <f t="shared" si="0"/>
        <v>1917815.7218859978</v>
      </c>
      <c r="Z13" s="7">
        <f t="shared" si="0"/>
        <v>29864.237399999867</v>
      </c>
      <c r="AA13" s="7">
        <f t="shared" si="0"/>
        <v>-889690.40321688401</v>
      </c>
      <c r="AB13" s="7">
        <f t="shared" si="0"/>
        <v>0</v>
      </c>
      <c r="AC13" s="14">
        <f t="shared" si="0"/>
        <v>772.33802491960705</v>
      </c>
    </row>
    <row r="14" spans="1:34" x14ac:dyDescent="0.35">
      <c r="A14" s="7" t="s">
        <v>33</v>
      </c>
      <c r="B14" s="7" t="s">
        <v>35</v>
      </c>
      <c r="C14" s="1">
        <v>1068.3</v>
      </c>
      <c r="D14" s="7">
        <v>13798224.43</v>
      </c>
      <c r="E14" s="31">
        <v>-214870.26503053945</v>
      </c>
      <c r="F14" s="7">
        <f t="shared" si="1"/>
        <v>13583354.164969461</v>
      </c>
      <c r="G14" s="7">
        <v>6862023.0322554605</v>
      </c>
      <c r="H14" s="7">
        <v>399130.23240000004</v>
      </c>
      <c r="I14" s="7">
        <f t="shared" si="2"/>
        <v>6322200.9003140004</v>
      </c>
      <c r="J14" s="7">
        <v>0</v>
      </c>
      <c r="K14" s="14">
        <f t="shared" si="3"/>
        <v>12714.924801057252</v>
      </c>
      <c r="L14" s="1">
        <v>1015.8</v>
      </c>
      <c r="M14" s="7">
        <v>13910478.300000001</v>
      </c>
      <c r="N14" s="31">
        <v>0</v>
      </c>
      <c r="O14" s="7">
        <f t="shared" si="4"/>
        <v>13910478</v>
      </c>
      <c r="P14" s="7">
        <v>7520457.5419267286</v>
      </c>
      <c r="Q14" s="7">
        <v>411104.14</v>
      </c>
      <c r="R14" s="7">
        <f t="shared" si="5"/>
        <v>5978916.3180732718</v>
      </c>
      <c r="S14" s="7">
        <v>0</v>
      </c>
      <c r="T14" s="14">
        <f t="shared" si="6"/>
        <v>13694.11</v>
      </c>
      <c r="U14" s="1">
        <f t="shared" si="0"/>
        <v>-52.5</v>
      </c>
      <c r="V14" s="7">
        <f t="shared" si="0"/>
        <v>112253.87000000104</v>
      </c>
      <c r="W14" s="7">
        <f t="shared" si="0"/>
        <v>214870.26503053945</v>
      </c>
      <c r="X14" s="7">
        <f t="shared" si="0"/>
        <v>327123.83503053896</v>
      </c>
      <c r="Y14" s="7">
        <f t="shared" si="0"/>
        <v>658434.50967126805</v>
      </c>
      <c r="Z14" s="7">
        <f t="shared" si="0"/>
        <v>11973.907599999977</v>
      </c>
      <c r="AA14" s="7">
        <f t="shared" si="0"/>
        <v>-343284.58224072866</v>
      </c>
      <c r="AB14" s="7">
        <f t="shared" si="0"/>
        <v>0</v>
      </c>
      <c r="AC14" s="14">
        <f t="shared" si="0"/>
        <v>979.18519894274868</v>
      </c>
    </row>
    <row r="15" spans="1:34" x14ac:dyDescent="0.35">
      <c r="A15" s="7" t="s">
        <v>33</v>
      </c>
      <c r="B15" s="7" t="s">
        <v>36</v>
      </c>
      <c r="C15" s="1">
        <v>51743.3</v>
      </c>
      <c r="D15" s="7">
        <v>555729448.97000003</v>
      </c>
      <c r="E15" s="31">
        <v>-8653992.7358943205</v>
      </c>
      <c r="F15" s="7">
        <f t="shared" si="1"/>
        <v>547075456.23410571</v>
      </c>
      <c r="G15" s="7">
        <v>161312662.96368015</v>
      </c>
      <c r="H15" s="7">
        <v>11527055.3358</v>
      </c>
      <c r="I15" s="7">
        <f t="shared" si="2"/>
        <v>374235737.93462557</v>
      </c>
      <c r="J15" s="7">
        <v>0</v>
      </c>
      <c r="K15" s="14">
        <f t="shared" si="3"/>
        <v>10572.875256006202</v>
      </c>
      <c r="L15" s="1">
        <v>50836.800000000003</v>
      </c>
      <c r="M15" s="7">
        <v>573530975.34000003</v>
      </c>
      <c r="N15" s="31">
        <v>0</v>
      </c>
      <c r="O15" s="7">
        <f t="shared" si="4"/>
        <v>573530975</v>
      </c>
      <c r="P15" s="7">
        <v>169135536.52213371</v>
      </c>
      <c r="Q15" s="7">
        <v>11872867</v>
      </c>
      <c r="R15" s="7">
        <f t="shared" si="5"/>
        <v>392522571.47786629</v>
      </c>
      <c r="S15" s="7">
        <v>0</v>
      </c>
      <c r="T15" s="14">
        <f t="shared" si="6"/>
        <v>11281.81</v>
      </c>
      <c r="U15" s="1">
        <f t="shared" si="0"/>
        <v>-906.5</v>
      </c>
      <c r="V15" s="7">
        <f t="shared" si="0"/>
        <v>17801526.370000005</v>
      </c>
      <c r="W15" s="7">
        <f t="shared" si="0"/>
        <v>8653992.7358943205</v>
      </c>
      <c r="X15" s="7">
        <f t="shared" si="0"/>
        <v>26455518.765894294</v>
      </c>
      <c r="Y15" s="7">
        <f t="shared" si="0"/>
        <v>7822873.5584535599</v>
      </c>
      <c r="Z15" s="7">
        <f t="shared" si="0"/>
        <v>345811.66420000046</v>
      </c>
      <c r="AA15" s="7">
        <f t="shared" si="0"/>
        <v>18286833.543240726</v>
      </c>
      <c r="AB15" s="7">
        <f t="shared" si="0"/>
        <v>0</v>
      </c>
      <c r="AC15" s="14">
        <f t="shared" si="0"/>
        <v>708.93474399379738</v>
      </c>
    </row>
    <row r="16" spans="1:34" x14ac:dyDescent="0.35">
      <c r="A16" s="7" t="s">
        <v>33</v>
      </c>
      <c r="B16" s="7" t="s">
        <v>37</v>
      </c>
      <c r="C16" s="1">
        <v>13527.5</v>
      </c>
      <c r="D16" s="7">
        <v>138888647.13</v>
      </c>
      <c r="E16" s="31">
        <v>-2162817.4385735928</v>
      </c>
      <c r="F16" s="7">
        <f t="shared" si="1"/>
        <v>136725829.6914264</v>
      </c>
      <c r="G16" s="7">
        <v>64953602.939083584</v>
      </c>
      <c r="H16" s="7">
        <v>4365365.8481000001</v>
      </c>
      <c r="I16" s="7">
        <f t="shared" si="2"/>
        <v>67406860.904242814</v>
      </c>
      <c r="J16" s="7">
        <v>0</v>
      </c>
      <c r="K16" s="14">
        <f t="shared" si="3"/>
        <v>10107.25039300879</v>
      </c>
      <c r="L16" s="1">
        <v>13259</v>
      </c>
      <c r="M16" s="7">
        <v>142987118.84</v>
      </c>
      <c r="N16" s="31">
        <v>0</v>
      </c>
      <c r="O16" s="7">
        <f t="shared" si="4"/>
        <v>142987119</v>
      </c>
      <c r="P16" s="7">
        <v>68212880.704950675</v>
      </c>
      <c r="Q16" s="7">
        <v>4496326.83</v>
      </c>
      <c r="R16" s="7">
        <f t="shared" si="5"/>
        <v>70277911.465049326</v>
      </c>
      <c r="S16" s="7">
        <v>0</v>
      </c>
      <c r="T16" s="14">
        <f t="shared" si="6"/>
        <v>10784.16</v>
      </c>
      <c r="U16" s="1">
        <f t="shared" si="0"/>
        <v>-268.5</v>
      </c>
      <c r="V16" s="7">
        <f t="shared" si="0"/>
        <v>4098471.7100000083</v>
      </c>
      <c r="W16" s="7">
        <f t="shared" si="0"/>
        <v>2162817.4385735928</v>
      </c>
      <c r="X16" s="7">
        <f t="shared" si="0"/>
        <v>6261289.3085736036</v>
      </c>
      <c r="Y16" s="7">
        <f t="shared" si="0"/>
        <v>3259277.7658670917</v>
      </c>
      <c r="Z16" s="7">
        <f t="shared" si="0"/>
        <v>130960.98190000001</v>
      </c>
      <c r="AA16" s="7">
        <f t="shared" si="0"/>
        <v>2871050.5608065128</v>
      </c>
      <c r="AB16" s="7">
        <f t="shared" si="0"/>
        <v>0</v>
      </c>
      <c r="AC16" s="14">
        <f t="shared" si="0"/>
        <v>676.90960699121024</v>
      </c>
    </row>
    <row r="17" spans="1:29" x14ac:dyDescent="0.35">
      <c r="A17" s="7" t="s">
        <v>33</v>
      </c>
      <c r="B17" s="7" t="s">
        <v>38</v>
      </c>
      <c r="C17" s="1">
        <v>312</v>
      </c>
      <c r="D17" s="7">
        <v>4657169.2699999996</v>
      </c>
      <c r="E17" s="31">
        <v>-72522.896001118585</v>
      </c>
      <c r="F17" s="7">
        <f t="shared" si="1"/>
        <v>4584646.3739988813</v>
      </c>
      <c r="G17" s="7">
        <v>1522398.1526461947</v>
      </c>
      <c r="H17" s="7">
        <v>91787.53330000001</v>
      </c>
      <c r="I17" s="7">
        <f t="shared" si="2"/>
        <v>2970460.6880526869</v>
      </c>
      <c r="J17" s="7">
        <v>0</v>
      </c>
      <c r="K17" s="14">
        <f t="shared" si="3"/>
        <v>14694.379403842568</v>
      </c>
      <c r="L17" s="1">
        <v>318.7</v>
      </c>
      <c r="M17" s="7">
        <v>4954698.3099999996</v>
      </c>
      <c r="N17" s="31">
        <v>0</v>
      </c>
      <c r="O17" s="7">
        <f t="shared" si="4"/>
        <v>4954698</v>
      </c>
      <c r="P17" s="7">
        <v>1566102.8574684132</v>
      </c>
      <c r="Q17" s="7">
        <v>94541.16</v>
      </c>
      <c r="R17" s="7">
        <f t="shared" si="5"/>
        <v>3294053.9825315867</v>
      </c>
      <c r="S17" s="7">
        <v>0</v>
      </c>
      <c r="T17" s="14">
        <f t="shared" si="6"/>
        <v>15546.59</v>
      </c>
      <c r="U17" s="1">
        <f t="shared" si="0"/>
        <v>6.6999999999999886</v>
      </c>
      <c r="V17" s="7">
        <f t="shared" si="0"/>
        <v>297529.04000000004</v>
      </c>
      <c r="W17" s="7">
        <f t="shared" si="0"/>
        <v>72522.896001118585</v>
      </c>
      <c r="X17" s="7">
        <f t="shared" si="0"/>
        <v>370051.62600111868</v>
      </c>
      <c r="Y17" s="7">
        <f t="shared" si="0"/>
        <v>43704.704822218511</v>
      </c>
      <c r="Z17" s="7">
        <f t="shared" si="0"/>
        <v>2753.6266999999934</v>
      </c>
      <c r="AA17" s="7">
        <f t="shared" si="0"/>
        <v>323593.2944788998</v>
      </c>
      <c r="AB17" s="7">
        <f t="shared" si="0"/>
        <v>0</v>
      </c>
      <c r="AC17" s="14">
        <f t="shared" si="0"/>
        <v>852.21059615743252</v>
      </c>
    </row>
    <row r="18" spans="1:29" x14ac:dyDescent="0.35">
      <c r="A18" s="7" t="s">
        <v>33</v>
      </c>
      <c r="B18" s="7" t="s">
        <v>39</v>
      </c>
      <c r="C18" s="1">
        <v>37594.300000000003</v>
      </c>
      <c r="D18" s="7">
        <v>437869310.33999997</v>
      </c>
      <c r="E18" s="31">
        <v>-6818637.806538078</v>
      </c>
      <c r="F18" s="7">
        <f t="shared" si="1"/>
        <v>431050672.53346187</v>
      </c>
      <c r="G18" s="7">
        <v>122183905.32513484</v>
      </c>
      <c r="H18" s="7">
        <v>6293323.9062999999</v>
      </c>
      <c r="I18" s="7">
        <f t="shared" si="2"/>
        <v>302573443.30202705</v>
      </c>
      <c r="J18" s="7">
        <v>0</v>
      </c>
      <c r="K18" s="14">
        <f t="shared" si="3"/>
        <v>11465.851805551954</v>
      </c>
      <c r="L18" s="1">
        <v>37740.9</v>
      </c>
      <c r="M18" s="7">
        <v>461528216.79000002</v>
      </c>
      <c r="N18" s="31">
        <v>0</v>
      </c>
      <c r="O18" s="7">
        <f t="shared" si="4"/>
        <v>461528217</v>
      </c>
      <c r="P18" s="7">
        <v>129255903.2847417</v>
      </c>
      <c r="Q18" s="7">
        <v>6482123.6299999999</v>
      </c>
      <c r="R18" s="7">
        <f t="shared" si="5"/>
        <v>325790190.08525831</v>
      </c>
      <c r="S18" s="7">
        <v>0</v>
      </c>
      <c r="T18" s="14">
        <f t="shared" si="6"/>
        <v>12228.86</v>
      </c>
      <c r="U18" s="1">
        <f t="shared" si="0"/>
        <v>146.59999999999854</v>
      </c>
      <c r="V18" s="7">
        <f t="shared" si="0"/>
        <v>23658906.450000048</v>
      </c>
      <c r="W18" s="7">
        <f t="shared" si="0"/>
        <v>6818637.806538078</v>
      </c>
      <c r="X18" s="7">
        <f t="shared" si="0"/>
        <v>30477544.466538131</v>
      </c>
      <c r="Y18" s="7">
        <f t="shared" si="0"/>
        <v>7071997.9596068561</v>
      </c>
      <c r="Z18" s="7">
        <f t="shared" si="0"/>
        <v>188799.72369999997</v>
      </c>
      <c r="AA18" s="7">
        <f t="shared" si="0"/>
        <v>23216746.783231258</v>
      </c>
      <c r="AB18" s="7">
        <f t="shared" si="0"/>
        <v>0</v>
      </c>
      <c r="AC18" s="14">
        <f t="shared" si="0"/>
        <v>763.0081944480462</v>
      </c>
    </row>
    <row r="19" spans="1:29" x14ac:dyDescent="0.35">
      <c r="A19" s="7" t="s">
        <v>33</v>
      </c>
      <c r="B19" s="7" t="s">
        <v>40</v>
      </c>
      <c r="C19" s="1">
        <v>5341.8</v>
      </c>
      <c r="D19" s="7">
        <v>54928039.439999998</v>
      </c>
      <c r="E19" s="31">
        <v>-855356.60417437658</v>
      </c>
      <c r="F19" s="7">
        <f t="shared" si="1"/>
        <v>54072682.835825622</v>
      </c>
      <c r="G19" s="7">
        <v>1854170.2747306589</v>
      </c>
      <c r="H19" s="7">
        <v>119844.54789999999</v>
      </c>
      <c r="I19" s="7">
        <f t="shared" si="2"/>
        <v>52098668.013194963</v>
      </c>
      <c r="J19" s="7">
        <v>0</v>
      </c>
      <c r="K19" s="14">
        <f t="shared" si="3"/>
        <v>10122.558470145947</v>
      </c>
      <c r="L19" s="1">
        <v>5411</v>
      </c>
      <c r="M19" s="7">
        <v>58356709.280000001</v>
      </c>
      <c r="N19" s="31">
        <v>0</v>
      </c>
      <c r="O19" s="7">
        <f t="shared" si="4"/>
        <v>58356709</v>
      </c>
      <c r="P19" s="7">
        <v>1911782.4563809372</v>
      </c>
      <c r="Q19" s="7">
        <v>123439.89</v>
      </c>
      <c r="R19" s="7">
        <f t="shared" si="5"/>
        <v>56321486.653619066</v>
      </c>
      <c r="S19" s="7">
        <v>0</v>
      </c>
      <c r="T19" s="14">
        <f t="shared" si="6"/>
        <v>10784.83</v>
      </c>
      <c r="U19" s="1">
        <f t="shared" si="0"/>
        <v>69.199999999999818</v>
      </c>
      <c r="V19" s="7">
        <f t="shared" si="0"/>
        <v>3428669.8400000036</v>
      </c>
      <c r="W19" s="7">
        <f t="shared" si="0"/>
        <v>855356.60417437658</v>
      </c>
      <c r="X19" s="7">
        <f t="shared" si="0"/>
        <v>4284026.1641743779</v>
      </c>
      <c r="Y19" s="7">
        <f t="shared" si="0"/>
        <v>57612.181650278391</v>
      </c>
      <c r="Z19" s="7">
        <f t="shared" si="0"/>
        <v>3595.3421000000089</v>
      </c>
      <c r="AA19" s="7">
        <f t="shared" si="0"/>
        <v>4222818.6404241025</v>
      </c>
      <c r="AB19" s="7">
        <f t="shared" si="0"/>
        <v>0</v>
      </c>
      <c r="AC19" s="14">
        <f t="shared" si="0"/>
        <v>662.27152985405337</v>
      </c>
    </row>
    <row r="20" spans="1:29" x14ac:dyDescent="0.35">
      <c r="A20" s="7" t="s">
        <v>41</v>
      </c>
      <c r="B20" s="7" t="s">
        <v>41</v>
      </c>
      <c r="C20" s="1">
        <v>1647.3</v>
      </c>
      <c r="D20" s="7">
        <v>17942785.879999999</v>
      </c>
      <c r="E20" s="31">
        <v>-279410.67178466095</v>
      </c>
      <c r="F20" s="7">
        <f t="shared" si="1"/>
        <v>17663375.208215337</v>
      </c>
      <c r="G20" s="7">
        <v>10182639.834779313</v>
      </c>
      <c r="H20" s="7">
        <v>854999.69370000006</v>
      </c>
      <c r="I20" s="7">
        <f t="shared" si="2"/>
        <v>6625735.6797360247</v>
      </c>
      <c r="J20" s="7">
        <v>0</v>
      </c>
      <c r="K20" s="14">
        <f t="shared" si="3"/>
        <v>10722.621992481842</v>
      </c>
      <c r="L20" s="1">
        <v>1646.1</v>
      </c>
      <c r="M20" s="7">
        <v>18825932.989999998</v>
      </c>
      <c r="N20" s="31">
        <v>0</v>
      </c>
      <c r="O20" s="7">
        <f t="shared" si="4"/>
        <v>18825933</v>
      </c>
      <c r="P20" s="7">
        <v>11403593.915853553</v>
      </c>
      <c r="Q20" s="7">
        <v>880649.68</v>
      </c>
      <c r="R20" s="7">
        <f t="shared" si="5"/>
        <v>6541689.4041464478</v>
      </c>
      <c r="S20" s="7">
        <v>0</v>
      </c>
      <c r="T20" s="14">
        <f t="shared" si="6"/>
        <v>11436.69</v>
      </c>
      <c r="U20" s="1">
        <f t="shared" si="0"/>
        <v>-1.2000000000000455</v>
      </c>
      <c r="V20" s="7">
        <f t="shared" si="0"/>
        <v>883147.1099999994</v>
      </c>
      <c r="W20" s="7">
        <f t="shared" si="0"/>
        <v>279410.67178466095</v>
      </c>
      <c r="X20" s="7">
        <f t="shared" si="0"/>
        <v>1162557.7917846628</v>
      </c>
      <c r="Y20" s="7">
        <f t="shared" si="0"/>
        <v>1220954.0810742397</v>
      </c>
      <c r="Z20" s="7">
        <f t="shared" si="0"/>
        <v>25649.98629999999</v>
      </c>
      <c r="AA20" s="7">
        <f t="shared" si="0"/>
        <v>-84046.275589576922</v>
      </c>
      <c r="AB20" s="7">
        <f t="shared" si="0"/>
        <v>0</v>
      </c>
      <c r="AC20" s="14">
        <f t="shared" si="0"/>
        <v>714.06800751815899</v>
      </c>
    </row>
    <row r="21" spans="1:29" x14ac:dyDescent="0.35">
      <c r="A21" s="7" t="s">
        <v>42</v>
      </c>
      <c r="B21" s="7" t="s">
        <v>43</v>
      </c>
      <c r="C21" s="1">
        <v>161.30000000000001</v>
      </c>
      <c r="D21" s="7">
        <v>2943687.01</v>
      </c>
      <c r="E21" s="31">
        <v>-45840.014504363018</v>
      </c>
      <c r="F21" s="7">
        <f t="shared" si="1"/>
        <v>2897846.9954956369</v>
      </c>
      <c r="G21" s="7">
        <v>633630.36472488288</v>
      </c>
      <c r="H21" s="7">
        <v>49295.810300000005</v>
      </c>
      <c r="I21" s="7">
        <f t="shared" si="2"/>
        <v>2214920.8204707541</v>
      </c>
      <c r="J21" s="7">
        <v>0</v>
      </c>
      <c r="K21" s="14">
        <f t="shared" si="3"/>
        <v>17965.573437666688</v>
      </c>
      <c r="L21" s="1">
        <v>158.80000000000001</v>
      </c>
      <c r="M21" s="7">
        <v>3056039.19</v>
      </c>
      <c r="N21" s="31">
        <v>0</v>
      </c>
      <c r="O21" s="7">
        <f t="shared" si="4"/>
        <v>3056039</v>
      </c>
      <c r="P21" s="7">
        <v>702479.92571266519</v>
      </c>
      <c r="Q21" s="7">
        <v>50774.68</v>
      </c>
      <c r="R21" s="7">
        <f t="shared" si="5"/>
        <v>2302784.3942873348</v>
      </c>
      <c r="S21" s="7">
        <v>0</v>
      </c>
      <c r="T21" s="14">
        <f t="shared" si="6"/>
        <v>19244.580000000002</v>
      </c>
      <c r="U21" s="1">
        <f t="shared" si="0"/>
        <v>-2.5</v>
      </c>
      <c r="V21" s="7">
        <f t="shared" si="0"/>
        <v>112352.18000000017</v>
      </c>
      <c r="W21" s="7">
        <f t="shared" si="0"/>
        <v>45840.014504363018</v>
      </c>
      <c r="X21" s="7">
        <f t="shared" si="0"/>
        <v>158192.00450436305</v>
      </c>
      <c r="Y21" s="7">
        <f t="shared" si="0"/>
        <v>68849.560987782315</v>
      </c>
      <c r="Z21" s="7">
        <f t="shared" si="0"/>
        <v>1478.8696999999956</v>
      </c>
      <c r="AA21" s="7">
        <f t="shared" si="0"/>
        <v>87863.573816580698</v>
      </c>
      <c r="AB21" s="7">
        <f t="shared" si="0"/>
        <v>0</v>
      </c>
      <c r="AC21" s="14">
        <f t="shared" si="0"/>
        <v>1279.0065623333139</v>
      </c>
    </row>
    <row r="22" spans="1:29" x14ac:dyDescent="0.35">
      <c r="A22" s="7" t="s">
        <v>42</v>
      </c>
      <c r="B22" s="7" t="s">
        <v>44</v>
      </c>
      <c r="C22" s="1">
        <v>52.5</v>
      </c>
      <c r="D22" s="7">
        <v>1161026.06</v>
      </c>
      <c r="E22" s="31">
        <v>-18079.86081724886</v>
      </c>
      <c r="F22" s="7">
        <f t="shared" si="1"/>
        <v>1142946.1991827511</v>
      </c>
      <c r="G22" s="7">
        <v>640938.71556924819</v>
      </c>
      <c r="H22" s="7">
        <v>50012.927199999998</v>
      </c>
      <c r="I22" s="7">
        <f t="shared" si="2"/>
        <v>451994.55641350296</v>
      </c>
      <c r="J22" s="7">
        <v>0</v>
      </c>
      <c r="K22" s="14">
        <f t="shared" si="3"/>
        <v>21770.403793957164</v>
      </c>
      <c r="L22" s="1">
        <v>52.2</v>
      </c>
      <c r="M22" s="7">
        <v>1213458.6100000001</v>
      </c>
      <c r="N22" s="31">
        <v>0</v>
      </c>
      <c r="O22" s="7">
        <f t="shared" si="4"/>
        <v>1213459</v>
      </c>
      <c r="P22" s="7">
        <v>705185.39198371465</v>
      </c>
      <c r="Q22" s="7">
        <v>51513.32</v>
      </c>
      <c r="R22" s="7">
        <f t="shared" si="5"/>
        <v>456760.28801628534</v>
      </c>
      <c r="S22" s="7">
        <v>0</v>
      </c>
      <c r="T22" s="14">
        <f t="shared" si="6"/>
        <v>23246.34</v>
      </c>
      <c r="U22" s="1">
        <f t="shared" si="0"/>
        <v>-0.29999999999999716</v>
      </c>
      <c r="V22" s="7">
        <f t="shared" si="0"/>
        <v>52432.550000000047</v>
      </c>
      <c r="W22" s="7">
        <f t="shared" si="0"/>
        <v>18079.86081724886</v>
      </c>
      <c r="X22" s="7">
        <f t="shared" si="0"/>
        <v>70512.800817248877</v>
      </c>
      <c r="Y22" s="7">
        <f t="shared" si="0"/>
        <v>64246.676414466463</v>
      </c>
      <c r="Z22" s="7">
        <f t="shared" si="0"/>
        <v>1500.3928000000014</v>
      </c>
      <c r="AA22" s="7">
        <f t="shared" si="0"/>
        <v>4765.7316027823836</v>
      </c>
      <c r="AB22" s="7">
        <f t="shared" si="0"/>
        <v>0</v>
      </c>
      <c r="AC22" s="14">
        <f t="shared" si="0"/>
        <v>1475.9362060428357</v>
      </c>
    </row>
    <row r="23" spans="1:29" x14ac:dyDescent="0.35">
      <c r="A23" s="7" t="s">
        <v>42</v>
      </c>
      <c r="B23" s="7" t="s">
        <v>45</v>
      </c>
      <c r="C23" s="1">
        <v>264.89999999999998</v>
      </c>
      <c r="D23" s="7">
        <v>3898314.15</v>
      </c>
      <c r="E23" s="31">
        <v>-60705.766805881853</v>
      </c>
      <c r="F23" s="7">
        <f t="shared" si="1"/>
        <v>3837608.3831941183</v>
      </c>
      <c r="G23" s="7">
        <v>946015.07521129842</v>
      </c>
      <c r="H23" s="7">
        <v>88462.291599999997</v>
      </c>
      <c r="I23" s="7">
        <f t="shared" si="2"/>
        <v>2803131.01638282</v>
      </c>
      <c r="J23" s="7">
        <v>0</v>
      </c>
      <c r="K23" s="14">
        <f t="shared" si="3"/>
        <v>14487.007864077457</v>
      </c>
      <c r="L23" s="1">
        <v>259.8</v>
      </c>
      <c r="M23" s="7">
        <v>4049711.13</v>
      </c>
      <c r="N23" s="31">
        <v>0</v>
      </c>
      <c r="O23" s="7">
        <f t="shared" si="4"/>
        <v>4049711</v>
      </c>
      <c r="P23" s="7">
        <v>1045856.4022364708</v>
      </c>
      <c r="Q23" s="7">
        <v>91116.160000000003</v>
      </c>
      <c r="R23" s="7">
        <f t="shared" si="5"/>
        <v>2912738.4377635289</v>
      </c>
      <c r="S23" s="7">
        <v>0</v>
      </c>
      <c r="T23" s="14">
        <f t="shared" si="6"/>
        <v>15587.8</v>
      </c>
      <c r="U23" s="1">
        <f t="shared" si="0"/>
        <v>-5.0999999999999659</v>
      </c>
      <c r="V23" s="7">
        <f t="shared" si="0"/>
        <v>151396.97999999998</v>
      </c>
      <c r="W23" s="7">
        <f t="shared" si="0"/>
        <v>60705.766805881853</v>
      </c>
      <c r="X23" s="7">
        <f t="shared" si="0"/>
        <v>212102.61680588173</v>
      </c>
      <c r="Y23" s="7">
        <f t="shared" si="0"/>
        <v>99841.327025172417</v>
      </c>
      <c r="Z23" s="7">
        <f t="shared" si="0"/>
        <v>2653.8684000000067</v>
      </c>
      <c r="AA23" s="7">
        <f t="shared" si="0"/>
        <v>109607.42138070893</v>
      </c>
      <c r="AB23" s="7">
        <f t="shared" si="0"/>
        <v>0</v>
      </c>
      <c r="AC23" s="14">
        <f t="shared" si="0"/>
        <v>1100.792135922542</v>
      </c>
    </row>
    <row r="24" spans="1:29" x14ac:dyDescent="0.35">
      <c r="A24" s="7" t="s">
        <v>42</v>
      </c>
      <c r="B24" s="7" t="s">
        <v>46</v>
      </c>
      <c r="C24" s="1">
        <v>132.6</v>
      </c>
      <c r="D24" s="7">
        <v>2521154.48</v>
      </c>
      <c r="E24" s="31">
        <v>-39260.205836536887</v>
      </c>
      <c r="F24" s="7">
        <f t="shared" si="1"/>
        <v>2481894.2741634632</v>
      </c>
      <c r="G24" s="7">
        <v>183491.48837933262</v>
      </c>
      <c r="H24" s="7">
        <v>23634.349100000003</v>
      </c>
      <c r="I24" s="7">
        <f t="shared" si="2"/>
        <v>2274768.4366841302</v>
      </c>
      <c r="J24" s="7">
        <v>0</v>
      </c>
      <c r="K24" s="14">
        <f t="shared" si="3"/>
        <v>18717.151388864731</v>
      </c>
      <c r="L24" s="1">
        <v>130.6</v>
      </c>
      <c r="M24" s="7">
        <v>2616824.5299999998</v>
      </c>
      <c r="N24" s="31">
        <v>0</v>
      </c>
      <c r="O24" s="7">
        <f t="shared" si="4"/>
        <v>2616825</v>
      </c>
      <c r="P24" s="7">
        <v>193066.46850827325</v>
      </c>
      <c r="Q24" s="7">
        <v>24343.38</v>
      </c>
      <c r="R24" s="7">
        <f t="shared" si="5"/>
        <v>2399415.1514917267</v>
      </c>
      <c r="S24" s="7">
        <v>0</v>
      </c>
      <c r="T24" s="14">
        <f t="shared" si="6"/>
        <v>20036.939999999999</v>
      </c>
      <c r="U24" s="1">
        <f t="shared" si="0"/>
        <v>-2</v>
      </c>
      <c r="V24" s="7">
        <f t="shared" si="0"/>
        <v>95670.049999999814</v>
      </c>
      <c r="W24" s="7">
        <f t="shared" si="0"/>
        <v>39260.205836536887</v>
      </c>
      <c r="X24" s="7">
        <f t="shared" si="0"/>
        <v>134930.72583653685</v>
      </c>
      <c r="Y24" s="7">
        <f t="shared" si="0"/>
        <v>9574.9801289406314</v>
      </c>
      <c r="Z24" s="7">
        <f t="shared" si="0"/>
        <v>709.03089999999793</v>
      </c>
      <c r="AA24" s="7">
        <f t="shared" si="0"/>
        <v>124646.71480759652</v>
      </c>
      <c r="AB24" s="7">
        <f t="shared" si="0"/>
        <v>0</v>
      </c>
      <c r="AC24" s="14">
        <f t="shared" si="0"/>
        <v>1319.7886111352673</v>
      </c>
    </row>
    <row r="25" spans="1:29" x14ac:dyDescent="0.35">
      <c r="A25" s="7" t="s">
        <v>42</v>
      </c>
      <c r="B25" s="7" t="s">
        <v>47</v>
      </c>
      <c r="C25" s="1">
        <v>50</v>
      </c>
      <c r="D25" s="7">
        <v>1053709.52</v>
      </c>
      <c r="E25" s="31">
        <v>-16408.694102361584</v>
      </c>
      <c r="F25" s="7">
        <f t="shared" si="1"/>
        <v>1037300.8258976385</v>
      </c>
      <c r="G25" s="7">
        <v>253296.87848137179</v>
      </c>
      <c r="H25" s="7">
        <v>20602.1836</v>
      </c>
      <c r="I25" s="7">
        <f t="shared" si="2"/>
        <v>763401.76381626667</v>
      </c>
      <c r="J25" s="7">
        <v>0</v>
      </c>
      <c r="K25" s="14">
        <f t="shared" si="3"/>
        <v>20746.016517952768</v>
      </c>
      <c r="L25" s="1">
        <v>50</v>
      </c>
      <c r="M25" s="7">
        <v>1105362.04</v>
      </c>
      <c r="N25" s="31">
        <v>0</v>
      </c>
      <c r="O25" s="7">
        <f t="shared" si="4"/>
        <v>1105362</v>
      </c>
      <c r="P25" s="7">
        <v>282740.69666905393</v>
      </c>
      <c r="Q25" s="7">
        <v>21220.25</v>
      </c>
      <c r="R25" s="7">
        <f t="shared" si="5"/>
        <v>801401.05333094602</v>
      </c>
      <c r="S25" s="7">
        <v>0</v>
      </c>
      <c r="T25" s="14">
        <f t="shared" si="6"/>
        <v>22107.24</v>
      </c>
      <c r="U25" s="1">
        <f t="shared" si="0"/>
        <v>0</v>
      </c>
      <c r="V25" s="7">
        <f t="shared" si="0"/>
        <v>51652.520000000019</v>
      </c>
      <c r="W25" s="7">
        <f t="shared" si="0"/>
        <v>16408.694102361584</v>
      </c>
      <c r="X25" s="7">
        <f t="shared" si="0"/>
        <v>68061.174102361547</v>
      </c>
      <c r="Y25" s="7">
        <f t="shared" si="0"/>
        <v>29443.818187682133</v>
      </c>
      <c r="Z25" s="7">
        <f t="shared" si="0"/>
        <v>618.0663999999997</v>
      </c>
      <c r="AA25" s="7">
        <f t="shared" si="0"/>
        <v>37999.289514679345</v>
      </c>
      <c r="AB25" s="7">
        <f t="shared" si="0"/>
        <v>0</v>
      </c>
      <c r="AC25" s="14">
        <f t="shared" si="0"/>
        <v>1361.2234820472331</v>
      </c>
    </row>
    <row r="26" spans="1:29" x14ac:dyDescent="0.35">
      <c r="A26" s="7" t="s">
        <v>48</v>
      </c>
      <c r="B26" s="7" t="s">
        <v>49</v>
      </c>
      <c r="C26" s="1">
        <v>780</v>
      </c>
      <c r="D26" s="7">
        <v>8527844.4700000007</v>
      </c>
      <c r="E26" s="31">
        <v>-132798.26043589873</v>
      </c>
      <c r="F26" s="7">
        <f t="shared" si="1"/>
        <v>8395046.2095641028</v>
      </c>
      <c r="G26" s="7">
        <v>1684015.5824361576</v>
      </c>
      <c r="H26" s="7">
        <v>134452.698</v>
      </c>
      <c r="I26" s="7">
        <f t="shared" si="2"/>
        <v>6576577.9291279456</v>
      </c>
      <c r="J26" s="7">
        <v>0</v>
      </c>
      <c r="K26" s="14">
        <f t="shared" si="3"/>
        <v>10762.879755851414</v>
      </c>
      <c r="L26" s="1">
        <v>779.8</v>
      </c>
      <c r="M26" s="7">
        <v>8948926.0700000003</v>
      </c>
      <c r="N26" s="31">
        <v>0</v>
      </c>
      <c r="O26" s="7">
        <f t="shared" si="4"/>
        <v>8948926</v>
      </c>
      <c r="P26" s="7">
        <v>1852203.4755943278</v>
      </c>
      <c r="Q26" s="7">
        <v>138486.28</v>
      </c>
      <c r="R26" s="7">
        <f t="shared" si="5"/>
        <v>6958236.244405672</v>
      </c>
      <c r="S26" s="7">
        <v>0</v>
      </c>
      <c r="T26" s="14">
        <f t="shared" si="6"/>
        <v>11475.92</v>
      </c>
      <c r="U26" s="1">
        <f t="shared" si="0"/>
        <v>-0.20000000000004547</v>
      </c>
      <c r="V26" s="7">
        <f t="shared" si="0"/>
        <v>421081.59999999963</v>
      </c>
      <c r="W26" s="7">
        <f t="shared" si="0"/>
        <v>132798.26043589873</v>
      </c>
      <c r="X26" s="7">
        <f t="shared" si="0"/>
        <v>553879.79043589719</v>
      </c>
      <c r="Y26" s="7">
        <f t="shared" si="0"/>
        <v>168187.89315817016</v>
      </c>
      <c r="Z26" s="7">
        <f t="shared" si="0"/>
        <v>4033.5819999999949</v>
      </c>
      <c r="AA26" s="7">
        <f t="shared" si="0"/>
        <v>381658.31527772639</v>
      </c>
      <c r="AB26" s="7">
        <f t="shared" si="0"/>
        <v>0</v>
      </c>
      <c r="AC26" s="14">
        <f t="shared" si="0"/>
        <v>713.04024414858577</v>
      </c>
    </row>
    <row r="27" spans="1:29" x14ac:dyDescent="0.35">
      <c r="A27" s="7" t="s">
        <v>48</v>
      </c>
      <c r="B27" s="7" t="s">
        <v>50</v>
      </c>
      <c r="C27" s="1">
        <v>223.8</v>
      </c>
      <c r="D27" s="7">
        <v>3467319.42</v>
      </c>
      <c r="E27" s="31">
        <v>-53994.182113831317</v>
      </c>
      <c r="F27" s="7">
        <f t="shared" si="1"/>
        <v>3413325.2378861685</v>
      </c>
      <c r="G27" s="7">
        <v>592239.28567065019</v>
      </c>
      <c r="H27" s="7">
        <v>59753.060400000002</v>
      </c>
      <c r="I27" s="7">
        <f t="shared" si="2"/>
        <v>2761332.8918155185</v>
      </c>
      <c r="J27" s="7">
        <v>0</v>
      </c>
      <c r="K27" s="14">
        <f t="shared" si="3"/>
        <v>15251.676666158035</v>
      </c>
      <c r="L27" s="1">
        <v>220.7</v>
      </c>
      <c r="M27" s="7">
        <v>3617328.75</v>
      </c>
      <c r="N27" s="31">
        <v>0</v>
      </c>
      <c r="O27" s="7">
        <f t="shared" si="4"/>
        <v>3617329</v>
      </c>
      <c r="P27" s="7">
        <v>649814.50576480967</v>
      </c>
      <c r="Q27" s="7">
        <v>61545.65</v>
      </c>
      <c r="R27" s="7">
        <f t="shared" si="5"/>
        <v>2905968.8442351907</v>
      </c>
      <c r="S27" s="7">
        <v>0</v>
      </c>
      <c r="T27" s="14">
        <f t="shared" si="6"/>
        <v>16390.25</v>
      </c>
      <c r="U27" s="1">
        <f t="shared" si="0"/>
        <v>-3.1000000000000227</v>
      </c>
      <c r="V27" s="7">
        <f t="shared" si="0"/>
        <v>150009.33000000007</v>
      </c>
      <c r="W27" s="7">
        <f t="shared" si="0"/>
        <v>53994.182113831317</v>
      </c>
      <c r="X27" s="7">
        <f t="shared" si="0"/>
        <v>204003.76211383147</v>
      </c>
      <c r="Y27" s="7">
        <f t="shared" si="0"/>
        <v>57575.220094159478</v>
      </c>
      <c r="Z27" s="7">
        <f t="shared" si="0"/>
        <v>1792.5895999999993</v>
      </c>
      <c r="AA27" s="7">
        <f t="shared" si="0"/>
        <v>144635.95241967216</v>
      </c>
      <c r="AB27" s="7">
        <f t="shared" si="0"/>
        <v>0</v>
      </c>
      <c r="AC27" s="14">
        <f t="shared" si="0"/>
        <v>1138.573333841965</v>
      </c>
    </row>
    <row r="28" spans="1:29" x14ac:dyDescent="0.35">
      <c r="A28" s="7" t="s">
        <v>51</v>
      </c>
      <c r="B28" s="7" t="s">
        <v>52</v>
      </c>
      <c r="C28" s="1">
        <v>31156.7</v>
      </c>
      <c r="D28" s="7">
        <v>328573242.16000003</v>
      </c>
      <c r="E28" s="31">
        <v>-5116645.2599048512</v>
      </c>
      <c r="F28" s="7">
        <f t="shared" si="1"/>
        <v>323456596.90009516</v>
      </c>
      <c r="G28" s="7">
        <v>149213786.68545696</v>
      </c>
      <c r="H28" s="7">
        <v>5887281.5087000001</v>
      </c>
      <c r="I28" s="7">
        <f t="shared" si="2"/>
        <v>168355528.70593819</v>
      </c>
      <c r="J28" s="7">
        <v>0</v>
      </c>
      <c r="K28" s="14">
        <f t="shared" si="3"/>
        <v>10381.606424945361</v>
      </c>
      <c r="L28" s="1">
        <v>31892.2</v>
      </c>
      <c r="M28" s="7">
        <v>352987778.55000001</v>
      </c>
      <c r="N28" s="31">
        <v>0</v>
      </c>
      <c r="O28" s="7">
        <f t="shared" si="4"/>
        <v>352987779</v>
      </c>
      <c r="P28" s="7">
        <v>158123675.04091391</v>
      </c>
      <c r="Q28" s="7">
        <v>6063899.96</v>
      </c>
      <c r="R28" s="7">
        <f t="shared" si="5"/>
        <v>188800203.99908608</v>
      </c>
      <c r="S28" s="7">
        <v>0</v>
      </c>
      <c r="T28" s="14">
        <f t="shared" si="6"/>
        <v>11068.15</v>
      </c>
      <c r="U28" s="1">
        <f t="shared" si="0"/>
        <v>735.5</v>
      </c>
      <c r="V28" s="7">
        <f t="shared" si="0"/>
        <v>24414536.389999986</v>
      </c>
      <c r="W28" s="7">
        <f t="shared" si="0"/>
        <v>5116645.2599048512</v>
      </c>
      <c r="X28" s="7">
        <f t="shared" si="0"/>
        <v>29531182.099904835</v>
      </c>
      <c r="Y28" s="7">
        <f t="shared" si="0"/>
        <v>8909888.3554569483</v>
      </c>
      <c r="Z28" s="7">
        <f t="shared" si="0"/>
        <v>176618.45129999984</v>
      </c>
      <c r="AA28" s="7">
        <f t="shared" si="0"/>
        <v>20444675.293147892</v>
      </c>
      <c r="AB28" s="7">
        <f t="shared" si="0"/>
        <v>0</v>
      </c>
      <c r="AC28" s="14">
        <f t="shared" si="0"/>
        <v>686.5435750546385</v>
      </c>
    </row>
    <row r="29" spans="1:29" x14ac:dyDescent="0.35">
      <c r="A29" s="7" t="s">
        <v>51</v>
      </c>
      <c r="B29" s="7" t="s">
        <v>51</v>
      </c>
      <c r="C29" s="1">
        <v>27908.6</v>
      </c>
      <c r="D29" s="7">
        <v>297342600.48000002</v>
      </c>
      <c r="E29" s="31">
        <v>-4630311.942969854</v>
      </c>
      <c r="F29" s="7">
        <f t="shared" si="1"/>
        <v>292712288.53703016</v>
      </c>
      <c r="G29" s="7">
        <v>233744913.5044198</v>
      </c>
      <c r="H29" s="7">
        <v>11888761.7851</v>
      </c>
      <c r="I29" s="7">
        <f t="shared" si="2"/>
        <v>47078613.247510359</v>
      </c>
      <c r="J29" s="7">
        <v>0</v>
      </c>
      <c r="K29" s="14">
        <f t="shared" si="3"/>
        <v>10488.246939546598</v>
      </c>
      <c r="L29" s="1">
        <v>27201.7</v>
      </c>
      <c r="M29" s="7">
        <v>304412276.07999998</v>
      </c>
      <c r="N29" s="31">
        <v>0</v>
      </c>
      <c r="O29" s="7">
        <f t="shared" si="4"/>
        <v>304412276</v>
      </c>
      <c r="P29" s="7">
        <v>246510691.013917</v>
      </c>
      <c r="Q29" s="7">
        <v>12245424.640000001</v>
      </c>
      <c r="R29" s="7">
        <f t="shared" si="5"/>
        <v>45656160.346083</v>
      </c>
      <c r="S29" s="7">
        <v>0</v>
      </c>
      <c r="T29" s="14">
        <f t="shared" si="6"/>
        <v>11190.93</v>
      </c>
      <c r="U29" s="1">
        <f t="shared" si="0"/>
        <v>-706.89999999999782</v>
      </c>
      <c r="V29" s="7">
        <f t="shared" si="0"/>
        <v>7069675.5999999642</v>
      </c>
      <c r="W29" s="7">
        <f t="shared" si="0"/>
        <v>4630311.942969854</v>
      </c>
      <c r="X29" s="7">
        <f t="shared" si="0"/>
        <v>11699987.46296984</v>
      </c>
      <c r="Y29" s="7">
        <f t="shared" si="0"/>
        <v>12765777.509497195</v>
      </c>
      <c r="Z29" s="7">
        <f t="shared" si="0"/>
        <v>356662.85490000062</v>
      </c>
      <c r="AA29" s="7">
        <f t="shared" si="0"/>
        <v>-1422452.9014273584</v>
      </c>
      <c r="AB29" s="7">
        <f t="shared" si="0"/>
        <v>0</v>
      </c>
      <c r="AC29" s="14">
        <f t="shared" si="0"/>
        <v>702.6830604534025</v>
      </c>
    </row>
    <row r="30" spans="1:29" x14ac:dyDescent="0.35">
      <c r="A30" s="7" t="s">
        <v>53</v>
      </c>
      <c r="B30" s="7" t="s">
        <v>54</v>
      </c>
      <c r="C30" s="1">
        <v>947.9</v>
      </c>
      <c r="D30" s="7">
        <v>10378758.529999999</v>
      </c>
      <c r="E30" s="31">
        <v>-161621.27289221602</v>
      </c>
      <c r="F30" s="7">
        <f t="shared" si="1"/>
        <v>10217137.257107783</v>
      </c>
      <c r="G30" s="7">
        <v>7773486.2567451214</v>
      </c>
      <c r="H30" s="7">
        <v>795060.39900000009</v>
      </c>
      <c r="I30" s="7">
        <f t="shared" si="2"/>
        <v>1648590.6013626615</v>
      </c>
      <c r="J30" s="7">
        <v>0</v>
      </c>
      <c r="K30" s="14">
        <f t="shared" si="3"/>
        <v>10778.707940824754</v>
      </c>
      <c r="L30" s="1">
        <v>943.7</v>
      </c>
      <c r="M30" s="7">
        <v>10855736.880000001</v>
      </c>
      <c r="N30" s="31">
        <v>0</v>
      </c>
      <c r="O30" s="7">
        <f t="shared" si="4"/>
        <v>10855737</v>
      </c>
      <c r="P30" s="7">
        <v>8793569.1531246398</v>
      </c>
      <c r="Q30" s="7">
        <v>818912.21</v>
      </c>
      <c r="R30" s="7">
        <f t="shared" si="5"/>
        <v>1243255.6368753603</v>
      </c>
      <c r="S30" s="7">
        <v>0</v>
      </c>
      <c r="T30" s="14">
        <f t="shared" si="6"/>
        <v>11503.38</v>
      </c>
      <c r="U30" s="1">
        <f t="shared" si="0"/>
        <v>-4.1999999999999318</v>
      </c>
      <c r="V30" s="7">
        <f t="shared" si="0"/>
        <v>476978.35000000149</v>
      </c>
      <c r="W30" s="7">
        <f t="shared" si="0"/>
        <v>161621.27289221602</v>
      </c>
      <c r="X30" s="7">
        <f t="shared" si="0"/>
        <v>638599.74289221689</v>
      </c>
      <c r="Y30" s="7">
        <f t="shared" si="0"/>
        <v>1020082.8963795183</v>
      </c>
      <c r="Z30" s="7">
        <f t="shared" si="0"/>
        <v>23851.810999999871</v>
      </c>
      <c r="AA30" s="7">
        <f t="shared" si="0"/>
        <v>-405334.96448730119</v>
      </c>
      <c r="AB30" s="7">
        <f t="shared" si="0"/>
        <v>0</v>
      </c>
      <c r="AC30" s="14">
        <f t="shared" si="0"/>
        <v>724.67205917524552</v>
      </c>
    </row>
    <row r="31" spans="1:29" x14ac:dyDescent="0.35">
      <c r="A31" s="7" t="s">
        <v>53</v>
      </c>
      <c r="B31" s="7" t="s">
        <v>55</v>
      </c>
      <c r="C31" s="1">
        <v>1375.2</v>
      </c>
      <c r="D31" s="7">
        <v>14404236.93</v>
      </c>
      <c r="E31" s="31">
        <v>-224307.28115876747</v>
      </c>
      <c r="F31" s="7">
        <f t="shared" si="1"/>
        <v>14179929.648841232</v>
      </c>
      <c r="G31" s="7">
        <v>8823986.3950358517</v>
      </c>
      <c r="H31" s="7">
        <v>631118.4817</v>
      </c>
      <c r="I31" s="7">
        <f t="shared" si="2"/>
        <v>4724824.77210538</v>
      </c>
      <c r="J31" s="7">
        <v>0</v>
      </c>
      <c r="K31" s="14">
        <f t="shared" si="3"/>
        <v>10311.176300786236</v>
      </c>
      <c r="L31" s="1">
        <v>1372.8</v>
      </c>
      <c r="M31" s="7">
        <v>15100992.449999999</v>
      </c>
      <c r="N31" s="31">
        <v>0</v>
      </c>
      <c r="O31" s="7">
        <f t="shared" si="4"/>
        <v>15100992</v>
      </c>
      <c r="P31" s="7">
        <v>10020781.86571054</v>
      </c>
      <c r="Q31" s="7">
        <v>650052.03</v>
      </c>
      <c r="R31" s="7">
        <f t="shared" si="5"/>
        <v>4430158.10428946</v>
      </c>
      <c r="S31" s="7">
        <v>0</v>
      </c>
      <c r="T31" s="14">
        <f t="shared" si="6"/>
        <v>11000.14</v>
      </c>
      <c r="U31" s="1">
        <f t="shared" si="0"/>
        <v>-2.4000000000000909</v>
      </c>
      <c r="V31" s="7">
        <f t="shared" si="0"/>
        <v>696755.51999999955</v>
      </c>
      <c r="W31" s="7">
        <f t="shared" si="0"/>
        <v>224307.28115876747</v>
      </c>
      <c r="X31" s="7">
        <f t="shared" si="0"/>
        <v>921062.35115876794</v>
      </c>
      <c r="Y31" s="7">
        <f t="shared" si="0"/>
        <v>1196795.470674688</v>
      </c>
      <c r="Z31" s="7">
        <f t="shared" si="0"/>
        <v>18933.548300000024</v>
      </c>
      <c r="AA31" s="7">
        <f t="shared" si="0"/>
        <v>-294666.66781591997</v>
      </c>
      <c r="AB31" s="7">
        <f t="shared" si="0"/>
        <v>0</v>
      </c>
      <c r="AC31" s="14">
        <f t="shared" si="0"/>
        <v>688.9636992137639</v>
      </c>
    </row>
    <row r="32" spans="1:29" x14ac:dyDescent="0.35">
      <c r="A32" s="7" t="s">
        <v>56</v>
      </c>
      <c r="B32" s="7" t="s">
        <v>57</v>
      </c>
      <c r="C32" s="1">
        <v>94.4</v>
      </c>
      <c r="D32" s="7">
        <v>1885729.95</v>
      </c>
      <c r="E32" s="31">
        <v>-29365.176381069046</v>
      </c>
      <c r="F32" s="7">
        <f t="shared" si="1"/>
        <v>1856364.773618931</v>
      </c>
      <c r="G32" s="7">
        <v>562363.75222950173</v>
      </c>
      <c r="H32" s="7">
        <v>47201.089000000007</v>
      </c>
      <c r="I32" s="7">
        <f t="shared" si="2"/>
        <v>1246799.9323894293</v>
      </c>
      <c r="J32" s="7">
        <v>0</v>
      </c>
      <c r="K32" s="14">
        <f t="shared" si="3"/>
        <v>19664.881076471724</v>
      </c>
      <c r="L32" s="1">
        <v>96.1</v>
      </c>
      <c r="M32" s="7">
        <v>2010487.39</v>
      </c>
      <c r="N32" s="31">
        <v>0</v>
      </c>
      <c r="O32" s="7">
        <f t="shared" si="4"/>
        <v>2010487</v>
      </c>
      <c r="P32" s="7">
        <v>620470.54183789797</v>
      </c>
      <c r="Q32" s="7">
        <v>48617.120000000003</v>
      </c>
      <c r="R32" s="7">
        <f t="shared" si="5"/>
        <v>1341399.3381621018</v>
      </c>
      <c r="S32" s="7">
        <v>0</v>
      </c>
      <c r="T32" s="14">
        <f t="shared" si="6"/>
        <v>20920.78</v>
      </c>
      <c r="U32" s="1">
        <f t="shared" si="0"/>
        <v>1.6999999999999886</v>
      </c>
      <c r="V32" s="7">
        <f t="shared" si="0"/>
        <v>124757.43999999994</v>
      </c>
      <c r="W32" s="7">
        <f t="shared" si="0"/>
        <v>29365.176381069046</v>
      </c>
      <c r="X32" s="7">
        <f t="shared" ref="X32:AC63" si="7">O32-F32</f>
        <v>154122.22638106905</v>
      </c>
      <c r="Y32" s="7">
        <f t="shared" si="7"/>
        <v>58106.789608396241</v>
      </c>
      <c r="Z32" s="7">
        <f t="shared" si="7"/>
        <v>1416.0309999999954</v>
      </c>
      <c r="AA32" s="7">
        <f t="shared" si="7"/>
        <v>94599.4057726725</v>
      </c>
      <c r="AB32" s="7">
        <f t="shared" si="7"/>
        <v>0</v>
      </c>
      <c r="AC32" s="14">
        <f t="shared" si="7"/>
        <v>1255.8989235282752</v>
      </c>
    </row>
    <row r="33" spans="1:29" x14ac:dyDescent="0.35">
      <c r="A33" s="7" t="s">
        <v>56</v>
      </c>
      <c r="B33" s="7" t="s">
        <v>56</v>
      </c>
      <c r="C33" s="1">
        <v>177</v>
      </c>
      <c r="D33" s="7">
        <v>3157619.93</v>
      </c>
      <c r="E33" s="31">
        <v>-49171.444823702834</v>
      </c>
      <c r="F33" s="7">
        <f t="shared" si="1"/>
        <v>3108448.4851762974</v>
      </c>
      <c r="G33" s="7">
        <v>982777.46563040221</v>
      </c>
      <c r="H33" s="7">
        <v>65858.900399999999</v>
      </c>
      <c r="I33" s="7">
        <f t="shared" si="2"/>
        <v>2059812.1191458951</v>
      </c>
      <c r="J33" s="7">
        <v>0</v>
      </c>
      <c r="K33" s="14">
        <f t="shared" si="3"/>
        <v>17561.855848453659</v>
      </c>
      <c r="L33" s="1">
        <v>184.2</v>
      </c>
      <c r="M33" s="7">
        <v>3400230.49</v>
      </c>
      <c r="N33" s="31">
        <v>0</v>
      </c>
      <c r="O33" s="7">
        <f t="shared" si="4"/>
        <v>3400230</v>
      </c>
      <c r="P33" s="7">
        <v>1103416.1766566071</v>
      </c>
      <c r="Q33" s="7">
        <v>67834.67</v>
      </c>
      <c r="R33" s="7">
        <f t="shared" si="5"/>
        <v>2228979.153343393</v>
      </c>
      <c r="S33" s="7">
        <v>0</v>
      </c>
      <c r="T33" s="14">
        <f t="shared" si="6"/>
        <v>18459.45</v>
      </c>
      <c r="U33" s="1">
        <f t="shared" ref="U33:AC64" si="8">L33-C33</f>
        <v>7.1999999999999886</v>
      </c>
      <c r="V33" s="7">
        <f t="shared" si="8"/>
        <v>242610.56000000006</v>
      </c>
      <c r="W33" s="7">
        <f t="shared" si="8"/>
        <v>49171.444823702834</v>
      </c>
      <c r="X33" s="7">
        <f t="shared" si="7"/>
        <v>291781.51482370263</v>
      </c>
      <c r="Y33" s="7">
        <f t="shared" si="7"/>
        <v>120638.71102620487</v>
      </c>
      <c r="Z33" s="7">
        <f t="shared" si="7"/>
        <v>1975.7695999999996</v>
      </c>
      <c r="AA33" s="7">
        <f t="shared" si="7"/>
        <v>169167.03419749788</v>
      </c>
      <c r="AB33" s="7">
        <f t="shared" si="7"/>
        <v>0</v>
      </c>
      <c r="AC33" s="14">
        <f t="shared" si="7"/>
        <v>897.59415154634189</v>
      </c>
    </row>
    <row r="34" spans="1:29" x14ac:dyDescent="0.35">
      <c r="A34" s="7" t="s">
        <v>58</v>
      </c>
      <c r="B34" s="7" t="s">
        <v>58</v>
      </c>
      <c r="C34" s="1">
        <v>634</v>
      </c>
      <c r="D34" s="7">
        <v>7501624.5700000003</v>
      </c>
      <c r="E34" s="31">
        <v>-116817.64329118878</v>
      </c>
      <c r="F34" s="7">
        <f t="shared" si="1"/>
        <v>7384806.9267088119</v>
      </c>
      <c r="G34" s="7">
        <v>4763146.6932060458</v>
      </c>
      <c r="H34" s="7">
        <v>312399.3811</v>
      </c>
      <c r="I34" s="7">
        <f t="shared" si="2"/>
        <v>2309260.8524027662</v>
      </c>
      <c r="J34" s="7">
        <v>0</v>
      </c>
      <c r="K34" s="14">
        <f t="shared" si="3"/>
        <v>11647.960452222102</v>
      </c>
      <c r="L34" s="1">
        <v>657.6</v>
      </c>
      <c r="M34" s="7">
        <v>8135167.3600000003</v>
      </c>
      <c r="N34" s="31">
        <v>0</v>
      </c>
      <c r="O34" s="7">
        <f t="shared" si="4"/>
        <v>8135167</v>
      </c>
      <c r="P34" s="7">
        <v>5020393.9032029593</v>
      </c>
      <c r="Q34" s="7">
        <v>321771.36</v>
      </c>
      <c r="R34" s="7">
        <f t="shared" si="5"/>
        <v>2793001.7367970408</v>
      </c>
      <c r="S34" s="7">
        <v>0</v>
      </c>
      <c r="T34" s="14">
        <f t="shared" si="6"/>
        <v>12371</v>
      </c>
      <c r="U34" s="1">
        <f t="shared" si="8"/>
        <v>23.600000000000023</v>
      </c>
      <c r="V34" s="7">
        <f t="shared" si="8"/>
        <v>633542.79</v>
      </c>
      <c r="W34" s="7">
        <f t="shared" si="8"/>
        <v>116817.64329118878</v>
      </c>
      <c r="X34" s="7">
        <f t="shared" si="7"/>
        <v>750360.07329118811</v>
      </c>
      <c r="Y34" s="7">
        <f t="shared" si="7"/>
        <v>257247.20999691356</v>
      </c>
      <c r="Z34" s="7">
        <f t="shared" si="7"/>
        <v>9371.9788999999873</v>
      </c>
      <c r="AA34" s="7">
        <f t="shared" si="7"/>
        <v>483740.88439427456</v>
      </c>
      <c r="AB34" s="7">
        <f t="shared" si="7"/>
        <v>0</v>
      </c>
      <c r="AC34" s="14">
        <f t="shared" si="7"/>
        <v>723.03954777789841</v>
      </c>
    </row>
    <row r="35" spans="1:29" x14ac:dyDescent="0.35">
      <c r="A35" s="7" t="s">
        <v>59</v>
      </c>
      <c r="B35" s="7" t="s">
        <v>60</v>
      </c>
      <c r="C35" s="1">
        <v>1006.6</v>
      </c>
      <c r="D35" s="7">
        <v>10953895.67</v>
      </c>
      <c r="E35" s="31">
        <v>-170577.48826091376</v>
      </c>
      <c r="F35" s="7">
        <f t="shared" si="1"/>
        <v>10783318.181739086</v>
      </c>
      <c r="G35" s="7">
        <v>772440.19722275098</v>
      </c>
      <c r="H35" s="7">
        <v>159271.23809999999</v>
      </c>
      <c r="I35" s="7">
        <f t="shared" si="2"/>
        <v>9851606.7464163359</v>
      </c>
      <c r="J35" s="7">
        <v>0</v>
      </c>
      <c r="K35" s="14">
        <f t="shared" si="3"/>
        <v>10712.614923245665</v>
      </c>
      <c r="L35" s="1">
        <v>985.6</v>
      </c>
      <c r="M35" s="7">
        <v>11319728.779999999</v>
      </c>
      <c r="N35" s="31">
        <v>0</v>
      </c>
      <c r="O35" s="7">
        <f t="shared" si="4"/>
        <v>11319729</v>
      </c>
      <c r="P35" s="7">
        <v>885902.37547135295</v>
      </c>
      <c r="Q35" s="7">
        <v>164049.38</v>
      </c>
      <c r="R35" s="7">
        <f t="shared" si="5"/>
        <v>10269777.244528646</v>
      </c>
      <c r="S35" s="7">
        <v>0</v>
      </c>
      <c r="T35" s="14">
        <f t="shared" si="6"/>
        <v>11485.11</v>
      </c>
      <c r="U35" s="1">
        <f t="shared" si="8"/>
        <v>-21</v>
      </c>
      <c r="V35" s="7">
        <f t="shared" si="8"/>
        <v>365833.1099999994</v>
      </c>
      <c r="W35" s="7">
        <f t="shared" si="8"/>
        <v>170577.48826091376</v>
      </c>
      <c r="X35" s="7">
        <f t="shared" si="7"/>
        <v>536410.81826091371</v>
      </c>
      <c r="Y35" s="7">
        <f t="shared" si="7"/>
        <v>113462.17824860197</v>
      </c>
      <c r="Z35" s="7">
        <f t="shared" si="7"/>
        <v>4778.1419000000169</v>
      </c>
      <c r="AA35" s="7">
        <f t="shared" si="7"/>
        <v>418170.49811230972</v>
      </c>
      <c r="AB35" s="7">
        <f t="shared" si="7"/>
        <v>0</v>
      </c>
      <c r="AC35" s="14">
        <f t="shared" si="7"/>
        <v>772.49507675433597</v>
      </c>
    </row>
    <row r="36" spans="1:29" x14ac:dyDescent="0.35">
      <c r="A36" s="7" t="s">
        <v>59</v>
      </c>
      <c r="B36" s="7" t="s">
        <v>61</v>
      </c>
      <c r="C36" s="1">
        <v>366</v>
      </c>
      <c r="D36" s="7">
        <v>4733925.58</v>
      </c>
      <c r="E36" s="31">
        <v>-73718.169259365372</v>
      </c>
      <c r="F36" s="7">
        <f t="shared" si="1"/>
        <v>4660207.4107406344</v>
      </c>
      <c r="G36" s="7">
        <v>287616.23418271146</v>
      </c>
      <c r="H36" s="7">
        <v>51471.046699999999</v>
      </c>
      <c r="I36" s="7">
        <f t="shared" si="2"/>
        <v>4321120.1298579229</v>
      </c>
      <c r="J36" s="7">
        <v>0</v>
      </c>
      <c r="K36" s="14">
        <f t="shared" si="3"/>
        <v>12732.807133171133</v>
      </c>
      <c r="L36" s="1">
        <v>366.3</v>
      </c>
      <c r="M36" s="7">
        <v>4970530.45</v>
      </c>
      <c r="N36" s="31">
        <v>0</v>
      </c>
      <c r="O36" s="7">
        <f t="shared" si="4"/>
        <v>4970530</v>
      </c>
      <c r="P36" s="7">
        <v>309847.23423223308</v>
      </c>
      <c r="Q36" s="7">
        <v>53015.18</v>
      </c>
      <c r="R36" s="7">
        <f t="shared" si="5"/>
        <v>4607667.5857677674</v>
      </c>
      <c r="S36" s="7">
        <v>0</v>
      </c>
      <c r="T36" s="14">
        <f t="shared" si="6"/>
        <v>13569.56</v>
      </c>
      <c r="U36" s="1">
        <f t="shared" si="8"/>
        <v>0.30000000000001137</v>
      </c>
      <c r="V36" s="7">
        <f t="shared" si="8"/>
        <v>236604.87000000011</v>
      </c>
      <c r="W36" s="7">
        <f t="shared" si="8"/>
        <v>73718.169259365372</v>
      </c>
      <c r="X36" s="7">
        <f t="shared" si="7"/>
        <v>310322.58925936557</v>
      </c>
      <c r="Y36" s="7">
        <f t="shared" si="7"/>
        <v>22231.000049521623</v>
      </c>
      <c r="Z36" s="7">
        <f t="shared" si="7"/>
        <v>1544.1333000000013</v>
      </c>
      <c r="AA36" s="7">
        <f t="shared" si="7"/>
        <v>286547.45590984449</v>
      </c>
      <c r="AB36" s="7">
        <f t="shared" si="7"/>
        <v>0</v>
      </c>
      <c r="AC36" s="14">
        <f t="shared" si="7"/>
        <v>836.7528668288669</v>
      </c>
    </row>
    <row r="37" spans="1:29" x14ac:dyDescent="0.35">
      <c r="A37" s="7" t="s">
        <v>59</v>
      </c>
      <c r="B37" s="7" t="s">
        <v>62</v>
      </c>
      <c r="C37" s="1">
        <v>151.5</v>
      </c>
      <c r="D37" s="7">
        <v>2947547.71</v>
      </c>
      <c r="E37" s="31">
        <v>-45900.134531864518</v>
      </c>
      <c r="F37" s="7">
        <f t="shared" si="1"/>
        <v>2901647.5754681355</v>
      </c>
      <c r="G37" s="7">
        <v>717964.20440912177</v>
      </c>
      <c r="H37" s="7">
        <v>117410.70939999999</v>
      </c>
      <c r="I37" s="7">
        <f t="shared" si="2"/>
        <v>2066272.6616590135</v>
      </c>
      <c r="J37" s="7">
        <v>0</v>
      </c>
      <c r="K37" s="14">
        <f t="shared" si="3"/>
        <v>19152.789277017397</v>
      </c>
      <c r="L37" s="1">
        <v>150.19999999999999</v>
      </c>
      <c r="M37" s="7">
        <v>3071817.68</v>
      </c>
      <c r="N37" s="31">
        <v>0</v>
      </c>
      <c r="O37" s="7">
        <f t="shared" si="4"/>
        <v>3071818</v>
      </c>
      <c r="P37" s="7">
        <v>830625.05257957825</v>
      </c>
      <c r="Q37" s="7">
        <v>120933.03</v>
      </c>
      <c r="R37" s="7">
        <f t="shared" si="5"/>
        <v>2120259.9174204222</v>
      </c>
      <c r="S37" s="7">
        <v>0</v>
      </c>
      <c r="T37" s="14">
        <f t="shared" si="6"/>
        <v>20451.52</v>
      </c>
      <c r="U37" s="1">
        <f t="shared" si="8"/>
        <v>-1.3000000000000114</v>
      </c>
      <c r="V37" s="7">
        <f t="shared" si="8"/>
        <v>124269.9700000002</v>
      </c>
      <c r="W37" s="7">
        <f t="shared" si="8"/>
        <v>45900.134531864518</v>
      </c>
      <c r="X37" s="7">
        <f t="shared" si="7"/>
        <v>170170.42453186447</v>
      </c>
      <c r="Y37" s="7">
        <f t="shared" si="7"/>
        <v>112660.84817045648</v>
      </c>
      <c r="Z37" s="7">
        <f t="shared" si="7"/>
        <v>3522.3206000000064</v>
      </c>
      <c r="AA37" s="7">
        <f t="shared" si="7"/>
        <v>53987.255761408713</v>
      </c>
      <c r="AB37" s="7">
        <f t="shared" si="7"/>
        <v>0</v>
      </c>
      <c r="AC37" s="14">
        <f t="shared" si="7"/>
        <v>1298.7307229826038</v>
      </c>
    </row>
    <row r="38" spans="1:29" x14ac:dyDescent="0.35">
      <c r="A38" s="7" t="s">
        <v>63</v>
      </c>
      <c r="B38" s="7" t="s">
        <v>64</v>
      </c>
      <c r="C38" s="1">
        <v>180.1</v>
      </c>
      <c r="D38" s="7">
        <v>3282580.21</v>
      </c>
      <c r="E38" s="31">
        <v>-51117.365374430556</v>
      </c>
      <c r="F38" s="7">
        <f t="shared" si="1"/>
        <v>3231462.8446255694</v>
      </c>
      <c r="G38" s="7">
        <v>1097718.7002704768</v>
      </c>
      <c r="H38" s="7">
        <v>76110.675799999997</v>
      </c>
      <c r="I38" s="7">
        <f t="shared" si="2"/>
        <v>2057633.4685550926</v>
      </c>
      <c r="J38" s="7">
        <v>0</v>
      </c>
      <c r="K38" s="14">
        <f t="shared" si="3"/>
        <v>17942.603246116432</v>
      </c>
      <c r="L38" s="1">
        <v>176.3</v>
      </c>
      <c r="M38" s="7">
        <v>3402915.52</v>
      </c>
      <c r="N38" s="31">
        <v>0</v>
      </c>
      <c r="O38" s="7">
        <f t="shared" si="4"/>
        <v>3402916</v>
      </c>
      <c r="P38" s="7">
        <v>1223068.2537093505</v>
      </c>
      <c r="Q38" s="7">
        <v>78394</v>
      </c>
      <c r="R38" s="7">
        <f t="shared" si="5"/>
        <v>2101453.7462906493</v>
      </c>
      <c r="S38" s="7">
        <v>0</v>
      </c>
      <c r="T38" s="14">
        <f t="shared" si="6"/>
        <v>19301.849999999999</v>
      </c>
      <c r="U38" s="1">
        <f t="shared" si="8"/>
        <v>-3.7999999999999829</v>
      </c>
      <c r="V38" s="7">
        <f t="shared" si="8"/>
        <v>120335.31000000006</v>
      </c>
      <c r="W38" s="7">
        <f t="shared" si="8"/>
        <v>51117.365374430556</v>
      </c>
      <c r="X38" s="7">
        <f t="shared" si="7"/>
        <v>171453.15537443059</v>
      </c>
      <c r="Y38" s="7">
        <f t="shared" si="7"/>
        <v>125349.55343887373</v>
      </c>
      <c r="Z38" s="7">
        <f t="shared" si="7"/>
        <v>2283.3242000000027</v>
      </c>
      <c r="AA38" s="7">
        <f t="shared" si="7"/>
        <v>43820.277735556709</v>
      </c>
      <c r="AB38" s="7">
        <f t="shared" si="7"/>
        <v>0</v>
      </c>
      <c r="AC38" s="14">
        <f t="shared" si="7"/>
        <v>1359.2467538835663</v>
      </c>
    </row>
    <row r="39" spans="1:29" x14ac:dyDescent="0.35">
      <c r="A39" s="7" t="s">
        <v>63</v>
      </c>
      <c r="B39" s="7" t="s">
        <v>65</v>
      </c>
      <c r="C39" s="1">
        <v>272</v>
      </c>
      <c r="D39" s="7">
        <v>4081272.91</v>
      </c>
      <c r="E39" s="31">
        <v>-63554.857821200188</v>
      </c>
      <c r="F39" s="7">
        <f t="shared" si="1"/>
        <v>4017718.0521788001</v>
      </c>
      <c r="G39" s="7">
        <v>1911685.1619982957</v>
      </c>
      <c r="H39" s="7">
        <v>86760.978800000012</v>
      </c>
      <c r="I39" s="7">
        <f t="shared" si="2"/>
        <v>2019271.9113805045</v>
      </c>
      <c r="J39" s="7">
        <v>0</v>
      </c>
      <c r="K39" s="14">
        <f t="shared" si="3"/>
        <v>14771.022250657354</v>
      </c>
      <c r="L39" s="1">
        <v>280.2</v>
      </c>
      <c r="M39" s="7">
        <v>4348791.3899999997</v>
      </c>
      <c r="N39" s="31">
        <v>0</v>
      </c>
      <c r="O39" s="7">
        <f t="shared" si="4"/>
        <v>4348791</v>
      </c>
      <c r="P39" s="7">
        <v>2056210.8714981065</v>
      </c>
      <c r="Q39" s="7">
        <v>89363.81</v>
      </c>
      <c r="R39" s="7">
        <f t="shared" si="5"/>
        <v>2203216.3185018934</v>
      </c>
      <c r="S39" s="7">
        <v>0</v>
      </c>
      <c r="T39" s="14">
        <f t="shared" si="6"/>
        <v>15520.31</v>
      </c>
      <c r="U39" s="1">
        <f t="shared" si="8"/>
        <v>8.1999999999999886</v>
      </c>
      <c r="V39" s="7">
        <f t="shared" si="8"/>
        <v>267518.47999999952</v>
      </c>
      <c r="W39" s="7">
        <f t="shared" si="8"/>
        <v>63554.857821200188</v>
      </c>
      <c r="X39" s="7">
        <f t="shared" si="7"/>
        <v>331072.94782119989</v>
      </c>
      <c r="Y39" s="7">
        <f t="shared" si="7"/>
        <v>144525.70949981082</v>
      </c>
      <c r="Z39" s="7">
        <f t="shared" si="7"/>
        <v>2602.831199999986</v>
      </c>
      <c r="AA39" s="7">
        <f t="shared" si="7"/>
        <v>183944.40712138894</v>
      </c>
      <c r="AB39" s="7">
        <f t="shared" si="7"/>
        <v>0</v>
      </c>
      <c r="AC39" s="14">
        <f t="shared" si="7"/>
        <v>749.28774934264584</v>
      </c>
    </row>
    <row r="40" spans="1:29" x14ac:dyDescent="0.35">
      <c r="A40" s="7" t="s">
        <v>66</v>
      </c>
      <c r="B40" s="7" t="s">
        <v>66</v>
      </c>
      <c r="C40" s="1">
        <v>388.3</v>
      </c>
      <c r="D40" s="7">
        <v>4973442.96</v>
      </c>
      <c r="E40" s="31">
        <v>-77448.00878916205</v>
      </c>
      <c r="F40" s="7">
        <f t="shared" si="1"/>
        <v>4895994.9512108378</v>
      </c>
      <c r="G40" s="7">
        <v>1125215.3114815103</v>
      </c>
      <c r="H40" s="7">
        <v>109301.6018</v>
      </c>
      <c r="I40" s="7">
        <f t="shared" si="2"/>
        <v>3661478.0379293277</v>
      </c>
      <c r="J40" s="7">
        <v>0</v>
      </c>
      <c r="K40" s="14">
        <f t="shared" si="3"/>
        <v>12608.794620682043</v>
      </c>
      <c r="L40" s="1">
        <v>366.7</v>
      </c>
      <c r="M40" s="7">
        <v>5048433.58</v>
      </c>
      <c r="N40" s="31">
        <v>0</v>
      </c>
      <c r="O40" s="7">
        <f t="shared" si="4"/>
        <v>5048434</v>
      </c>
      <c r="P40" s="7">
        <v>1267277.129234439</v>
      </c>
      <c r="Q40" s="7">
        <v>112580.65</v>
      </c>
      <c r="R40" s="7">
        <f t="shared" si="5"/>
        <v>3668576.2207655613</v>
      </c>
      <c r="S40" s="7">
        <v>0</v>
      </c>
      <c r="T40" s="14">
        <f t="shared" si="6"/>
        <v>13767.2</v>
      </c>
      <c r="U40" s="1">
        <f t="shared" si="8"/>
        <v>-21.600000000000023</v>
      </c>
      <c r="V40" s="7">
        <f t="shared" si="8"/>
        <v>74990.620000000112</v>
      </c>
      <c r="W40" s="7">
        <f t="shared" si="8"/>
        <v>77448.00878916205</v>
      </c>
      <c r="X40" s="7">
        <f t="shared" si="7"/>
        <v>152439.04878916219</v>
      </c>
      <c r="Y40" s="7">
        <f t="shared" si="7"/>
        <v>142061.81775292871</v>
      </c>
      <c r="Z40" s="7">
        <f t="shared" si="7"/>
        <v>3279.0481999999902</v>
      </c>
      <c r="AA40" s="7">
        <f t="shared" si="7"/>
        <v>7098.1828362336382</v>
      </c>
      <c r="AB40" s="7">
        <f t="shared" si="7"/>
        <v>0</v>
      </c>
      <c r="AC40" s="14">
        <f t="shared" si="7"/>
        <v>1158.4053793179573</v>
      </c>
    </row>
    <row r="41" spans="1:29" x14ac:dyDescent="0.35">
      <c r="A41" s="7" t="s">
        <v>67</v>
      </c>
      <c r="B41" s="7" t="s">
        <v>68</v>
      </c>
      <c r="C41" s="1">
        <v>331</v>
      </c>
      <c r="D41" s="7">
        <v>4549623.99</v>
      </c>
      <c r="E41" s="31">
        <v>-70848.167275432585</v>
      </c>
      <c r="F41" s="7">
        <f t="shared" si="1"/>
        <v>4478775.8227245677</v>
      </c>
      <c r="G41" s="7">
        <v>3289943.3664297778</v>
      </c>
      <c r="H41" s="7">
        <v>401932.11050000001</v>
      </c>
      <c r="I41" s="7">
        <f t="shared" si="2"/>
        <v>786900.34579478996</v>
      </c>
      <c r="J41" s="7">
        <v>0</v>
      </c>
      <c r="K41" s="14">
        <f t="shared" si="3"/>
        <v>13531.04478164522</v>
      </c>
      <c r="L41" s="1">
        <v>333.2</v>
      </c>
      <c r="M41" s="7">
        <v>4800537.17</v>
      </c>
      <c r="N41" s="31">
        <v>0</v>
      </c>
      <c r="O41" s="7">
        <f t="shared" si="4"/>
        <v>4800537</v>
      </c>
      <c r="P41" s="7">
        <v>3727210.3507539793</v>
      </c>
      <c r="Q41" s="7">
        <v>413990.07</v>
      </c>
      <c r="R41" s="7">
        <f t="shared" si="5"/>
        <v>659336.57924602064</v>
      </c>
      <c r="S41" s="7">
        <v>0</v>
      </c>
      <c r="T41" s="14">
        <f t="shared" si="6"/>
        <v>14407.37</v>
      </c>
      <c r="U41" s="1">
        <f t="shared" si="8"/>
        <v>2.1999999999999886</v>
      </c>
      <c r="V41" s="7">
        <f t="shared" si="8"/>
        <v>250913.1799999997</v>
      </c>
      <c r="W41" s="7">
        <f t="shared" si="8"/>
        <v>70848.167275432585</v>
      </c>
      <c r="X41" s="7">
        <f t="shared" si="7"/>
        <v>321761.17727543227</v>
      </c>
      <c r="Y41" s="7">
        <f t="shared" si="7"/>
        <v>437266.98432420148</v>
      </c>
      <c r="Z41" s="7">
        <f t="shared" si="7"/>
        <v>12057.959499999997</v>
      </c>
      <c r="AA41" s="7">
        <f t="shared" si="7"/>
        <v>-127563.76654876932</v>
      </c>
      <c r="AB41" s="7">
        <f t="shared" si="7"/>
        <v>0</v>
      </c>
      <c r="AC41" s="14">
        <f t="shared" si="7"/>
        <v>876.3252183547811</v>
      </c>
    </row>
    <row r="42" spans="1:29" x14ac:dyDescent="0.35">
      <c r="A42" s="7" t="s">
        <v>69</v>
      </c>
      <c r="B42" s="7" t="s">
        <v>69</v>
      </c>
      <c r="C42" s="1">
        <v>4492.5</v>
      </c>
      <c r="D42" s="7">
        <v>46728695.710000001</v>
      </c>
      <c r="E42" s="31">
        <v>-727673.85997207847</v>
      </c>
      <c r="F42" s="7">
        <f t="shared" si="1"/>
        <v>46001021.850027919</v>
      </c>
      <c r="G42" s="7">
        <v>11514255.60740765</v>
      </c>
      <c r="H42" s="7">
        <v>1557087.5547</v>
      </c>
      <c r="I42" s="7">
        <f t="shared" si="2"/>
        <v>32929678.687920269</v>
      </c>
      <c r="J42" s="7">
        <v>0</v>
      </c>
      <c r="K42" s="14">
        <f t="shared" si="3"/>
        <v>10239.515158603877</v>
      </c>
      <c r="L42" s="1">
        <v>4404.1000000000004</v>
      </c>
      <c r="M42" s="7">
        <v>48170374.329999998</v>
      </c>
      <c r="N42" s="31">
        <v>0</v>
      </c>
      <c r="O42" s="7">
        <f t="shared" si="4"/>
        <v>48170374</v>
      </c>
      <c r="P42" s="7">
        <v>12901169.582038991</v>
      </c>
      <c r="Q42" s="7">
        <v>1603800.18</v>
      </c>
      <c r="R42" s="7">
        <f t="shared" si="5"/>
        <v>33665404.237961009</v>
      </c>
      <c r="S42" s="7">
        <v>0</v>
      </c>
      <c r="T42" s="14">
        <f t="shared" si="6"/>
        <v>10937.62</v>
      </c>
      <c r="U42" s="1">
        <f t="shared" si="8"/>
        <v>-88.399999999999636</v>
      </c>
      <c r="V42" s="7">
        <f t="shared" si="8"/>
        <v>1441678.6199999973</v>
      </c>
      <c r="W42" s="7">
        <f t="shared" si="8"/>
        <v>727673.85997207847</v>
      </c>
      <c r="X42" s="7">
        <f t="shared" si="7"/>
        <v>2169352.1499720812</v>
      </c>
      <c r="Y42" s="7">
        <f t="shared" si="7"/>
        <v>1386913.9746313412</v>
      </c>
      <c r="Z42" s="7">
        <f t="shared" si="7"/>
        <v>46712.625299999956</v>
      </c>
      <c r="AA42" s="7">
        <f t="shared" si="7"/>
        <v>735725.55004074052</v>
      </c>
      <c r="AB42" s="7">
        <f t="shared" si="7"/>
        <v>0</v>
      </c>
      <c r="AC42" s="14">
        <f t="shared" si="7"/>
        <v>698.10484139612345</v>
      </c>
    </row>
    <row r="43" spans="1:29" x14ac:dyDescent="0.35">
      <c r="A43" s="7" t="s">
        <v>70</v>
      </c>
      <c r="B43" s="7" t="s">
        <v>70</v>
      </c>
      <c r="C43" s="1">
        <v>84690.1</v>
      </c>
      <c r="D43" s="7">
        <v>947068759.66999996</v>
      </c>
      <c r="E43" s="31">
        <v>-14748050.839787446</v>
      </c>
      <c r="F43" s="7">
        <f t="shared" si="1"/>
        <v>932320708.83021247</v>
      </c>
      <c r="G43" s="7">
        <v>678531491.985551</v>
      </c>
      <c r="H43" s="7">
        <v>35337211.541099995</v>
      </c>
      <c r="I43" s="7">
        <f t="shared" si="2"/>
        <v>218452005.30356148</v>
      </c>
      <c r="J43" s="7">
        <v>0</v>
      </c>
      <c r="K43" s="14">
        <f t="shared" si="3"/>
        <v>11008.615042728872</v>
      </c>
      <c r="L43" s="1">
        <v>83526.399999999994</v>
      </c>
      <c r="M43" s="7">
        <v>981352837.75999999</v>
      </c>
      <c r="N43" s="31">
        <v>0</v>
      </c>
      <c r="O43" s="7">
        <f t="shared" si="4"/>
        <v>981352838</v>
      </c>
      <c r="P43" s="7">
        <v>712678563.2348069</v>
      </c>
      <c r="Q43" s="7">
        <v>36397327.890000001</v>
      </c>
      <c r="R43" s="7">
        <f t="shared" si="5"/>
        <v>232276946.87519312</v>
      </c>
      <c r="S43" s="7">
        <v>0</v>
      </c>
      <c r="T43" s="14">
        <f t="shared" si="6"/>
        <v>11749.01</v>
      </c>
      <c r="U43" s="1">
        <f t="shared" si="8"/>
        <v>-1163.7000000000116</v>
      </c>
      <c r="V43" s="7">
        <f t="shared" si="8"/>
        <v>34284078.090000033</v>
      </c>
      <c r="W43" s="7">
        <f t="shared" si="8"/>
        <v>14748050.839787446</v>
      </c>
      <c r="X43" s="7">
        <f t="shared" si="7"/>
        <v>49032129.169787526</v>
      </c>
      <c r="Y43" s="7">
        <f t="shared" si="7"/>
        <v>34147071.249255896</v>
      </c>
      <c r="Z43" s="7">
        <f t="shared" si="7"/>
        <v>1060116.3489000052</v>
      </c>
      <c r="AA43" s="7">
        <f t="shared" si="7"/>
        <v>13824941.57163164</v>
      </c>
      <c r="AB43" s="7">
        <f t="shared" si="7"/>
        <v>0</v>
      </c>
      <c r="AC43" s="14">
        <f t="shared" si="7"/>
        <v>740.39495727112808</v>
      </c>
    </row>
    <row r="44" spans="1:29" x14ac:dyDescent="0.35">
      <c r="A44" s="7" t="s">
        <v>71</v>
      </c>
      <c r="B44" s="7" t="s">
        <v>71</v>
      </c>
      <c r="C44" s="1">
        <v>248</v>
      </c>
      <c r="D44" s="7">
        <v>3997957.9</v>
      </c>
      <c r="E44" s="31">
        <v>-62257.450435884733</v>
      </c>
      <c r="F44" s="7">
        <f t="shared" si="1"/>
        <v>3935700.4495641151</v>
      </c>
      <c r="G44" s="7">
        <v>1872135.0981348278</v>
      </c>
      <c r="H44" s="7">
        <v>112589.9283</v>
      </c>
      <c r="I44" s="7">
        <f t="shared" si="2"/>
        <v>1950975.4231292873</v>
      </c>
      <c r="J44" s="7">
        <v>0</v>
      </c>
      <c r="K44" s="14">
        <f t="shared" si="3"/>
        <v>15869.759877274659</v>
      </c>
      <c r="L44" s="1">
        <v>249.8</v>
      </c>
      <c r="M44" s="7">
        <v>4206286.78</v>
      </c>
      <c r="N44" s="31">
        <v>0</v>
      </c>
      <c r="O44" s="7">
        <f t="shared" si="4"/>
        <v>4206287</v>
      </c>
      <c r="P44" s="7">
        <v>2053370.0713698361</v>
      </c>
      <c r="Q44" s="7">
        <v>115967.63</v>
      </c>
      <c r="R44" s="7">
        <f t="shared" si="5"/>
        <v>2036949.298630164</v>
      </c>
      <c r="S44" s="7">
        <v>0</v>
      </c>
      <c r="T44" s="14">
        <f t="shared" si="6"/>
        <v>16838.62</v>
      </c>
      <c r="U44" s="1">
        <f t="shared" si="8"/>
        <v>1.8000000000000114</v>
      </c>
      <c r="V44" s="7">
        <f t="shared" si="8"/>
        <v>208328.88000000035</v>
      </c>
      <c r="W44" s="7">
        <f t="shared" si="8"/>
        <v>62257.450435884733</v>
      </c>
      <c r="X44" s="7">
        <f t="shared" si="7"/>
        <v>270586.55043588486</v>
      </c>
      <c r="Y44" s="7">
        <f t="shared" si="7"/>
        <v>181234.97323500831</v>
      </c>
      <c r="Z44" s="7">
        <f t="shared" si="7"/>
        <v>3377.7017000000051</v>
      </c>
      <c r="AA44" s="7">
        <f t="shared" si="7"/>
        <v>85973.875500876689</v>
      </c>
      <c r="AB44" s="7">
        <f t="shared" si="7"/>
        <v>0</v>
      </c>
      <c r="AC44" s="14">
        <f t="shared" si="7"/>
        <v>968.86012272534026</v>
      </c>
    </row>
    <row r="45" spans="1:29" x14ac:dyDescent="0.35">
      <c r="A45" s="7" t="s">
        <v>72</v>
      </c>
      <c r="B45" s="7" t="s">
        <v>72</v>
      </c>
      <c r="C45" s="1">
        <v>64293.32</v>
      </c>
      <c r="D45" s="7">
        <v>662597804.73000002</v>
      </c>
      <c r="E45" s="31">
        <v>-10318180.185665289</v>
      </c>
      <c r="F45" s="7">
        <f t="shared" si="1"/>
        <v>652279624.54433477</v>
      </c>
      <c r="G45" s="7">
        <v>293405887.46503884</v>
      </c>
      <c r="H45" s="7">
        <v>19533486.664799999</v>
      </c>
      <c r="I45" s="7">
        <f t="shared" si="2"/>
        <v>339340250.41449594</v>
      </c>
      <c r="J45" s="7">
        <v>0</v>
      </c>
      <c r="K45" s="14">
        <f t="shared" si="3"/>
        <v>10145.371627166474</v>
      </c>
      <c r="L45" s="1">
        <v>63447.92</v>
      </c>
      <c r="M45" s="7">
        <v>686681153.33000004</v>
      </c>
      <c r="N45" s="31">
        <v>0</v>
      </c>
      <c r="O45" s="7">
        <f t="shared" si="4"/>
        <v>686681153</v>
      </c>
      <c r="P45" s="7">
        <v>311592675.80307293</v>
      </c>
      <c r="Q45" s="7">
        <v>20119491.260000002</v>
      </c>
      <c r="R45" s="7">
        <f t="shared" si="5"/>
        <v>354968985.93692708</v>
      </c>
      <c r="S45" s="7">
        <v>0</v>
      </c>
      <c r="T45" s="14">
        <f t="shared" si="6"/>
        <v>10822.75</v>
      </c>
      <c r="U45" s="1">
        <f t="shared" si="8"/>
        <v>-845.40000000000146</v>
      </c>
      <c r="V45" s="7">
        <f t="shared" si="8"/>
        <v>24083348.600000024</v>
      </c>
      <c r="W45" s="7">
        <f t="shared" si="8"/>
        <v>10318180.185665289</v>
      </c>
      <c r="X45" s="7">
        <f t="shared" si="7"/>
        <v>34401528.455665231</v>
      </c>
      <c r="Y45" s="7">
        <f t="shared" si="7"/>
        <v>18186788.338034093</v>
      </c>
      <c r="Z45" s="7">
        <f t="shared" si="7"/>
        <v>586004.59520000219</v>
      </c>
      <c r="AA45" s="7">
        <f t="shared" si="7"/>
        <v>15628735.522431135</v>
      </c>
      <c r="AB45" s="7">
        <f t="shared" si="7"/>
        <v>0</v>
      </c>
      <c r="AC45" s="14">
        <f t="shared" si="7"/>
        <v>677.37837283352565</v>
      </c>
    </row>
    <row r="46" spans="1:29" x14ac:dyDescent="0.35">
      <c r="A46" s="7" t="s">
        <v>73</v>
      </c>
      <c r="B46" s="7" t="s">
        <v>73</v>
      </c>
      <c r="C46" s="1">
        <v>6713.3</v>
      </c>
      <c r="D46" s="7">
        <v>75670276.670000002</v>
      </c>
      <c r="E46" s="31">
        <v>-1178361.2076685976</v>
      </c>
      <c r="F46" s="7">
        <f t="shared" si="1"/>
        <v>74491915.462331399</v>
      </c>
      <c r="G46" s="7">
        <v>54067858.277270943</v>
      </c>
      <c r="H46" s="7">
        <v>2440060.5755000003</v>
      </c>
      <c r="I46" s="7">
        <f t="shared" si="2"/>
        <v>17983996.609560456</v>
      </c>
      <c r="J46" s="7">
        <v>0</v>
      </c>
      <c r="K46" s="14">
        <f t="shared" si="3"/>
        <v>11096.169612907423</v>
      </c>
      <c r="L46" s="1">
        <v>6676.7</v>
      </c>
      <c r="M46" s="7">
        <v>79063980.409999996</v>
      </c>
      <c r="N46" s="31">
        <v>0</v>
      </c>
      <c r="O46" s="7">
        <f t="shared" si="4"/>
        <v>79063980</v>
      </c>
      <c r="P46" s="7">
        <v>56981706.159431711</v>
      </c>
      <c r="Q46" s="7">
        <v>2513262.4</v>
      </c>
      <c r="R46" s="7">
        <f t="shared" si="5"/>
        <v>19569011.440568291</v>
      </c>
      <c r="S46" s="7">
        <v>0</v>
      </c>
      <c r="T46" s="14">
        <f t="shared" si="6"/>
        <v>11841.78</v>
      </c>
      <c r="U46" s="1">
        <f t="shared" si="8"/>
        <v>-36.600000000000364</v>
      </c>
      <c r="V46" s="7">
        <f t="shared" si="8"/>
        <v>3393703.7399999946</v>
      </c>
      <c r="W46" s="7">
        <f t="shared" si="8"/>
        <v>1178361.2076685976</v>
      </c>
      <c r="X46" s="7">
        <f t="shared" si="7"/>
        <v>4572064.5376686007</v>
      </c>
      <c r="Y46" s="7">
        <f t="shared" si="7"/>
        <v>2913847.8821607679</v>
      </c>
      <c r="Z46" s="7">
        <f t="shared" si="7"/>
        <v>73201.824499999639</v>
      </c>
      <c r="AA46" s="7">
        <f t="shared" si="7"/>
        <v>1585014.8310078345</v>
      </c>
      <c r="AB46" s="7">
        <f t="shared" si="7"/>
        <v>0</v>
      </c>
      <c r="AC46" s="14">
        <f t="shared" si="7"/>
        <v>745.61038709257809</v>
      </c>
    </row>
    <row r="47" spans="1:29" x14ac:dyDescent="0.35">
      <c r="A47" s="7" t="s">
        <v>74</v>
      </c>
      <c r="B47" s="7" t="s">
        <v>75</v>
      </c>
      <c r="C47" s="1">
        <v>2386.1</v>
      </c>
      <c r="D47" s="7">
        <v>25063553.359999999</v>
      </c>
      <c r="E47" s="31">
        <v>-390297.48939010897</v>
      </c>
      <c r="F47" s="7">
        <f t="shared" si="1"/>
        <v>24673255.870609891</v>
      </c>
      <c r="G47" s="7">
        <v>9288208.0546512753</v>
      </c>
      <c r="H47" s="7">
        <v>1251574.7844999998</v>
      </c>
      <c r="I47" s="7">
        <f t="shared" si="2"/>
        <v>14133473.031458616</v>
      </c>
      <c r="J47" s="7">
        <v>0</v>
      </c>
      <c r="K47" s="14">
        <f t="shared" si="3"/>
        <v>10340.411496001798</v>
      </c>
      <c r="L47" s="1">
        <v>2460.8000000000002</v>
      </c>
      <c r="M47" s="7">
        <v>27112236.899999999</v>
      </c>
      <c r="N47" s="31">
        <v>0</v>
      </c>
      <c r="O47" s="7">
        <f t="shared" si="4"/>
        <v>27112237</v>
      </c>
      <c r="P47" s="7">
        <v>9939625.0269234888</v>
      </c>
      <c r="Q47" s="7">
        <v>1289122.02</v>
      </c>
      <c r="R47" s="7">
        <f t="shared" si="5"/>
        <v>15883489.953076512</v>
      </c>
      <c r="S47" s="7">
        <v>0</v>
      </c>
      <c r="T47" s="14">
        <f t="shared" si="6"/>
        <v>11017.65</v>
      </c>
      <c r="U47" s="1">
        <f t="shared" si="8"/>
        <v>74.700000000000273</v>
      </c>
      <c r="V47" s="7">
        <f t="shared" si="8"/>
        <v>2048683.5399999991</v>
      </c>
      <c r="W47" s="7">
        <f t="shared" si="8"/>
        <v>390297.48939010897</v>
      </c>
      <c r="X47" s="7">
        <f t="shared" si="7"/>
        <v>2438981.1293901093</v>
      </c>
      <c r="Y47" s="7">
        <f t="shared" si="7"/>
        <v>651416.97227221355</v>
      </c>
      <c r="Z47" s="7">
        <f t="shared" si="7"/>
        <v>37547.235500000184</v>
      </c>
      <c r="AA47" s="7">
        <f t="shared" si="7"/>
        <v>1750016.9216178954</v>
      </c>
      <c r="AB47" s="7">
        <f t="shared" si="7"/>
        <v>0</v>
      </c>
      <c r="AC47" s="14">
        <f t="shared" si="7"/>
        <v>677.23850399820185</v>
      </c>
    </row>
    <row r="48" spans="1:29" x14ac:dyDescent="0.35">
      <c r="A48" s="7" t="s">
        <v>74</v>
      </c>
      <c r="B48" s="7" t="s">
        <v>76</v>
      </c>
      <c r="C48" s="1">
        <v>281</v>
      </c>
      <c r="D48" s="7">
        <v>4324477.92</v>
      </c>
      <c r="E48" s="31">
        <v>-67342.122278345632</v>
      </c>
      <c r="F48" s="7">
        <f t="shared" si="1"/>
        <v>4257135.7977216542</v>
      </c>
      <c r="G48" s="7">
        <v>1371261.8849949217</v>
      </c>
      <c r="H48" s="7">
        <v>173594.72710000002</v>
      </c>
      <c r="I48" s="7">
        <f t="shared" si="2"/>
        <v>2712279.1856267322</v>
      </c>
      <c r="J48" s="7">
        <v>0</v>
      </c>
      <c r="K48" s="14">
        <f t="shared" si="3"/>
        <v>15149.949458084178</v>
      </c>
      <c r="L48" s="1">
        <v>297.3</v>
      </c>
      <c r="M48" s="7">
        <v>4717063.93</v>
      </c>
      <c r="N48" s="31">
        <v>0</v>
      </c>
      <c r="O48" s="7">
        <f t="shared" si="4"/>
        <v>4717064</v>
      </c>
      <c r="P48" s="7">
        <v>1536180.3485937316</v>
      </c>
      <c r="Q48" s="7">
        <v>178802.57</v>
      </c>
      <c r="R48" s="7">
        <f t="shared" si="5"/>
        <v>3002081.0814062688</v>
      </c>
      <c r="S48" s="7">
        <v>0</v>
      </c>
      <c r="T48" s="14">
        <f t="shared" si="6"/>
        <v>15866.34</v>
      </c>
      <c r="U48" s="1">
        <f t="shared" si="8"/>
        <v>16.300000000000011</v>
      </c>
      <c r="V48" s="7">
        <f t="shared" si="8"/>
        <v>392586.00999999978</v>
      </c>
      <c r="W48" s="7">
        <f t="shared" si="8"/>
        <v>67342.122278345632</v>
      </c>
      <c r="X48" s="7">
        <f t="shared" si="7"/>
        <v>459928.20227834582</v>
      </c>
      <c r="Y48" s="7">
        <f t="shared" si="7"/>
        <v>164918.4635988099</v>
      </c>
      <c r="Z48" s="7">
        <f t="shared" si="7"/>
        <v>5207.8428999999887</v>
      </c>
      <c r="AA48" s="7">
        <f t="shared" si="7"/>
        <v>289801.89577953657</v>
      </c>
      <c r="AB48" s="7">
        <f t="shared" si="7"/>
        <v>0</v>
      </c>
      <c r="AC48" s="14">
        <f t="shared" si="7"/>
        <v>716.39054191582181</v>
      </c>
    </row>
    <row r="49" spans="1:29" x14ac:dyDescent="0.35">
      <c r="A49" s="7" t="s">
        <v>74</v>
      </c>
      <c r="B49" s="7" t="s">
        <v>77</v>
      </c>
      <c r="C49" s="1">
        <v>333</v>
      </c>
      <c r="D49" s="7">
        <v>4880124.99</v>
      </c>
      <c r="E49" s="31">
        <v>-75994.832183162187</v>
      </c>
      <c r="F49" s="7">
        <f t="shared" si="1"/>
        <v>4804130.1578168385</v>
      </c>
      <c r="G49" s="7">
        <v>1252188.4028024659</v>
      </c>
      <c r="H49" s="7">
        <v>165071.86850000001</v>
      </c>
      <c r="I49" s="7">
        <f t="shared" si="2"/>
        <v>3386869.8865143727</v>
      </c>
      <c r="J49" s="7">
        <v>0</v>
      </c>
      <c r="K49" s="14">
        <f t="shared" si="3"/>
        <v>14426.817290741257</v>
      </c>
      <c r="L49" s="1">
        <v>337</v>
      </c>
      <c r="M49" s="7">
        <v>5159002.87</v>
      </c>
      <c r="N49" s="31">
        <v>0</v>
      </c>
      <c r="O49" s="7">
        <f t="shared" si="4"/>
        <v>5159003</v>
      </c>
      <c r="P49" s="7">
        <v>1301476.3655247495</v>
      </c>
      <c r="Q49" s="7">
        <v>170024.03</v>
      </c>
      <c r="R49" s="7">
        <f t="shared" si="5"/>
        <v>3687502.6044752509</v>
      </c>
      <c r="S49" s="7">
        <v>0</v>
      </c>
      <c r="T49" s="14">
        <f t="shared" si="6"/>
        <v>15308.61</v>
      </c>
      <c r="U49" s="1">
        <f t="shared" si="8"/>
        <v>4</v>
      </c>
      <c r="V49" s="7">
        <f t="shared" si="8"/>
        <v>278877.87999999989</v>
      </c>
      <c r="W49" s="7">
        <f t="shared" si="8"/>
        <v>75994.832183162187</v>
      </c>
      <c r="X49" s="7">
        <f t="shared" si="7"/>
        <v>354872.84218316153</v>
      </c>
      <c r="Y49" s="7">
        <f t="shared" si="7"/>
        <v>49287.962722283555</v>
      </c>
      <c r="Z49" s="7">
        <f t="shared" si="7"/>
        <v>4952.1614999999874</v>
      </c>
      <c r="AA49" s="7">
        <f t="shared" si="7"/>
        <v>300632.71796087828</v>
      </c>
      <c r="AB49" s="7">
        <f t="shared" si="7"/>
        <v>0</v>
      </c>
      <c r="AC49" s="14">
        <f t="shared" si="7"/>
        <v>881.79270925874334</v>
      </c>
    </row>
    <row r="50" spans="1:29" x14ac:dyDescent="0.35">
      <c r="A50" s="7" t="s">
        <v>74</v>
      </c>
      <c r="B50" s="7" t="s">
        <v>74</v>
      </c>
      <c r="C50" s="1">
        <v>250.8</v>
      </c>
      <c r="D50" s="7">
        <v>3990253.59</v>
      </c>
      <c r="E50" s="31">
        <v>-62137.476511705172</v>
      </c>
      <c r="F50" s="7">
        <f t="shared" si="1"/>
        <v>3928116.1134882946</v>
      </c>
      <c r="G50" s="7">
        <v>725211.04400019685</v>
      </c>
      <c r="H50" s="7">
        <v>101232.5818</v>
      </c>
      <c r="I50" s="7">
        <f t="shared" si="2"/>
        <v>3101672.4876880981</v>
      </c>
      <c r="J50" s="7">
        <v>0</v>
      </c>
      <c r="K50" s="14">
        <f t="shared" si="3"/>
        <v>15662.344950112816</v>
      </c>
      <c r="L50" s="1">
        <v>250.5</v>
      </c>
      <c r="M50" s="7">
        <v>4186534.66</v>
      </c>
      <c r="N50" s="31">
        <v>0</v>
      </c>
      <c r="O50" s="7">
        <f t="shared" si="4"/>
        <v>4186535</v>
      </c>
      <c r="P50" s="7">
        <v>794709.6909227554</v>
      </c>
      <c r="Q50" s="7">
        <v>104269.56</v>
      </c>
      <c r="R50" s="7">
        <f t="shared" si="5"/>
        <v>3287555.7490772447</v>
      </c>
      <c r="S50" s="7">
        <v>0</v>
      </c>
      <c r="T50" s="14">
        <f t="shared" si="6"/>
        <v>16712.71</v>
      </c>
      <c r="U50" s="1">
        <f t="shared" si="8"/>
        <v>-0.30000000000001137</v>
      </c>
      <c r="V50" s="7">
        <f t="shared" si="8"/>
        <v>196281.0700000003</v>
      </c>
      <c r="W50" s="7">
        <f t="shared" si="8"/>
        <v>62137.476511705172</v>
      </c>
      <c r="X50" s="7">
        <f t="shared" si="7"/>
        <v>258418.88651170535</v>
      </c>
      <c r="Y50" s="7">
        <f t="shared" si="7"/>
        <v>69498.646922558546</v>
      </c>
      <c r="Z50" s="7">
        <f t="shared" si="7"/>
        <v>3036.9781999999977</v>
      </c>
      <c r="AA50" s="7">
        <f t="shared" si="7"/>
        <v>185883.26138914656</v>
      </c>
      <c r="AB50" s="7">
        <f t="shared" si="7"/>
        <v>0</v>
      </c>
      <c r="AC50" s="14">
        <f t="shared" si="7"/>
        <v>1050.365049887183</v>
      </c>
    </row>
    <row r="51" spans="1:29" x14ac:dyDescent="0.35">
      <c r="A51" s="7" t="s">
        <v>74</v>
      </c>
      <c r="B51" s="7" t="s">
        <v>78</v>
      </c>
      <c r="C51" s="1">
        <v>70.2</v>
      </c>
      <c r="D51" s="7">
        <v>1510392.66</v>
      </c>
      <c r="E51" s="31">
        <v>-23520.30674677042</v>
      </c>
      <c r="F51" s="7">
        <f t="shared" si="1"/>
        <v>1486872.3532532295</v>
      </c>
      <c r="G51" s="7">
        <v>605491.32265712298</v>
      </c>
      <c r="H51" s="7">
        <v>66618.968300000008</v>
      </c>
      <c r="I51" s="7">
        <f t="shared" si="2"/>
        <v>814762.06229610648</v>
      </c>
      <c r="J51" s="7">
        <v>0</v>
      </c>
      <c r="K51" s="14">
        <f t="shared" si="3"/>
        <v>21180.517852610108</v>
      </c>
      <c r="L51" s="1">
        <v>71.400000000000006</v>
      </c>
      <c r="M51" s="7">
        <v>1609703.29</v>
      </c>
      <c r="N51" s="31">
        <v>0</v>
      </c>
      <c r="O51" s="7">
        <f t="shared" si="4"/>
        <v>1609703</v>
      </c>
      <c r="P51" s="7">
        <v>660236.18241453636</v>
      </c>
      <c r="Q51" s="7">
        <v>68617.539999999994</v>
      </c>
      <c r="R51" s="7">
        <f t="shared" si="5"/>
        <v>880849.2775854636</v>
      </c>
      <c r="S51" s="7">
        <v>0</v>
      </c>
      <c r="T51" s="14">
        <f t="shared" si="6"/>
        <v>22544.86</v>
      </c>
      <c r="U51" s="1">
        <f t="shared" si="8"/>
        <v>1.2000000000000028</v>
      </c>
      <c r="V51" s="7">
        <f t="shared" si="8"/>
        <v>99310.630000000121</v>
      </c>
      <c r="W51" s="7">
        <f t="shared" si="8"/>
        <v>23520.30674677042</v>
      </c>
      <c r="X51" s="7">
        <f t="shared" si="7"/>
        <v>122830.64674677048</v>
      </c>
      <c r="Y51" s="7">
        <f t="shared" si="7"/>
        <v>54744.859757413389</v>
      </c>
      <c r="Z51" s="7">
        <f t="shared" si="7"/>
        <v>1998.5716999999859</v>
      </c>
      <c r="AA51" s="7">
        <f t="shared" si="7"/>
        <v>66087.215289357118</v>
      </c>
      <c r="AB51" s="7">
        <f t="shared" si="7"/>
        <v>0</v>
      </c>
      <c r="AC51" s="14">
        <f t="shared" si="7"/>
        <v>1364.3421473898925</v>
      </c>
    </row>
    <row r="52" spans="1:29" x14ac:dyDescent="0.35">
      <c r="A52" s="7" t="s">
        <v>79</v>
      </c>
      <c r="B52" s="7" t="s">
        <v>80</v>
      </c>
      <c r="C52" s="1">
        <v>430</v>
      </c>
      <c r="D52" s="7">
        <v>5567430.5099999998</v>
      </c>
      <c r="E52" s="31">
        <v>-86697.768636222376</v>
      </c>
      <c r="F52" s="7">
        <f t="shared" si="1"/>
        <v>5480732.7413637778</v>
      </c>
      <c r="G52" s="7">
        <v>1605916.7937143918</v>
      </c>
      <c r="H52" s="7">
        <v>155377.70420000001</v>
      </c>
      <c r="I52" s="7">
        <f t="shared" si="2"/>
        <v>3719438.2434493857</v>
      </c>
      <c r="J52" s="7">
        <v>0</v>
      </c>
      <c r="K52" s="14">
        <f t="shared" si="3"/>
        <v>12745.890096194833</v>
      </c>
      <c r="L52" s="1">
        <v>435.1</v>
      </c>
      <c r="M52" s="7">
        <v>5872752.1799999997</v>
      </c>
      <c r="N52" s="31">
        <v>0</v>
      </c>
      <c r="O52" s="7">
        <f t="shared" si="4"/>
        <v>5872752</v>
      </c>
      <c r="P52" s="7">
        <v>1701149.0249771532</v>
      </c>
      <c r="Q52" s="7">
        <v>160039.03</v>
      </c>
      <c r="R52" s="7">
        <f t="shared" si="5"/>
        <v>4011563.945022847</v>
      </c>
      <c r="S52" s="7">
        <v>0</v>
      </c>
      <c r="T52" s="14">
        <f t="shared" si="6"/>
        <v>13497.48</v>
      </c>
      <c r="U52" s="1">
        <f t="shared" si="8"/>
        <v>5.1000000000000227</v>
      </c>
      <c r="V52" s="7">
        <f t="shared" si="8"/>
        <v>305321.66999999993</v>
      </c>
      <c r="W52" s="7">
        <f t="shared" si="8"/>
        <v>86697.768636222376</v>
      </c>
      <c r="X52" s="7">
        <f t="shared" si="7"/>
        <v>392019.25863622222</v>
      </c>
      <c r="Y52" s="7">
        <f t="shared" si="7"/>
        <v>95232.231262761401</v>
      </c>
      <c r="Z52" s="7">
        <f t="shared" si="7"/>
        <v>4661.3257999999914</v>
      </c>
      <c r="AA52" s="7">
        <f t="shared" si="7"/>
        <v>292125.70157346129</v>
      </c>
      <c r="AB52" s="7">
        <f t="shared" si="7"/>
        <v>0</v>
      </c>
      <c r="AC52" s="14">
        <f t="shared" si="7"/>
        <v>751.58990380516661</v>
      </c>
    </row>
    <row r="53" spans="1:29" x14ac:dyDescent="0.35">
      <c r="A53" s="7" t="s">
        <v>79</v>
      </c>
      <c r="B53" s="7" t="s">
        <v>81</v>
      </c>
      <c r="C53" s="1">
        <v>12624.1</v>
      </c>
      <c r="D53" s="7">
        <v>134111470.34999999</v>
      </c>
      <c r="E53" s="31">
        <v>-2088425.7481047388</v>
      </c>
      <c r="F53" s="7">
        <f t="shared" si="1"/>
        <v>132023044.60189526</v>
      </c>
      <c r="G53" s="7">
        <v>16014052.763628311</v>
      </c>
      <c r="H53" s="7">
        <v>1517225.638</v>
      </c>
      <c r="I53" s="7">
        <f t="shared" si="2"/>
        <v>114491766.20026694</v>
      </c>
      <c r="J53" s="7">
        <v>0</v>
      </c>
      <c r="K53" s="14">
        <f t="shared" si="3"/>
        <v>10458.01638151593</v>
      </c>
      <c r="L53" s="1">
        <v>12532.1</v>
      </c>
      <c r="M53" s="7">
        <v>139864156.34</v>
      </c>
      <c r="N53" s="31">
        <v>0</v>
      </c>
      <c r="O53" s="7">
        <f t="shared" si="4"/>
        <v>139864156</v>
      </c>
      <c r="P53" s="7">
        <v>17159937.803114191</v>
      </c>
      <c r="Q53" s="7">
        <v>1562742.41</v>
      </c>
      <c r="R53" s="7">
        <f t="shared" si="5"/>
        <v>121141475.78688581</v>
      </c>
      <c r="S53" s="7">
        <v>0</v>
      </c>
      <c r="T53" s="14">
        <f t="shared" si="6"/>
        <v>11160.47</v>
      </c>
      <c r="U53" s="1">
        <f t="shared" si="8"/>
        <v>-92</v>
      </c>
      <c r="V53" s="7">
        <f t="shared" si="8"/>
        <v>5752685.9900000095</v>
      </c>
      <c r="W53" s="7">
        <f t="shared" si="8"/>
        <v>2088425.7481047388</v>
      </c>
      <c r="X53" s="7">
        <f t="shared" si="7"/>
        <v>7841111.3981047422</v>
      </c>
      <c r="Y53" s="7">
        <f t="shared" si="7"/>
        <v>1145885.0394858792</v>
      </c>
      <c r="Z53" s="7">
        <f t="shared" si="7"/>
        <v>45516.771999999881</v>
      </c>
      <c r="AA53" s="7">
        <f t="shared" si="7"/>
        <v>6649709.5866188705</v>
      </c>
      <c r="AB53" s="7">
        <f t="shared" si="7"/>
        <v>0</v>
      </c>
      <c r="AC53" s="14">
        <f t="shared" si="7"/>
        <v>702.45361848406901</v>
      </c>
    </row>
    <row r="54" spans="1:29" x14ac:dyDescent="0.35">
      <c r="A54" s="7" t="s">
        <v>79</v>
      </c>
      <c r="B54" s="7" t="s">
        <v>82</v>
      </c>
      <c r="C54" s="1">
        <v>9335.2999999999993</v>
      </c>
      <c r="D54" s="7">
        <v>95049061.319999993</v>
      </c>
      <c r="E54" s="31">
        <v>-1480133.7012846656</v>
      </c>
      <c r="F54" s="7">
        <f t="shared" si="1"/>
        <v>93568927.618715331</v>
      </c>
      <c r="G54" s="7">
        <v>21338017.518231865</v>
      </c>
      <c r="H54" s="7">
        <v>1837636.3694</v>
      </c>
      <c r="I54" s="7">
        <f t="shared" si="2"/>
        <v>70393273.731083468</v>
      </c>
      <c r="J54" s="7">
        <v>0</v>
      </c>
      <c r="K54" s="14">
        <f t="shared" si="3"/>
        <v>10023.130228135715</v>
      </c>
      <c r="L54" s="1">
        <v>9483.6</v>
      </c>
      <c r="M54" s="7">
        <v>101315776.64</v>
      </c>
      <c r="N54" s="31">
        <v>0</v>
      </c>
      <c r="O54" s="7">
        <f t="shared" si="4"/>
        <v>101315777</v>
      </c>
      <c r="P54" s="7">
        <v>24147922.166059446</v>
      </c>
      <c r="Q54" s="7">
        <v>1892765.46</v>
      </c>
      <c r="R54" s="7">
        <f t="shared" si="5"/>
        <v>75275089.373940557</v>
      </c>
      <c r="S54" s="7">
        <v>0</v>
      </c>
      <c r="T54" s="14">
        <f t="shared" si="6"/>
        <v>10683.26</v>
      </c>
      <c r="U54" s="1">
        <f t="shared" si="8"/>
        <v>148.30000000000109</v>
      </c>
      <c r="V54" s="7">
        <f t="shared" si="8"/>
        <v>6266715.3200000077</v>
      </c>
      <c r="W54" s="7">
        <f t="shared" si="8"/>
        <v>1480133.7012846656</v>
      </c>
      <c r="X54" s="7">
        <f t="shared" si="7"/>
        <v>7746849.381284669</v>
      </c>
      <c r="Y54" s="7">
        <f t="shared" si="7"/>
        <v>2809904.6478275806</v>
      </c>
      <c r="Z54" s="7">
        <f t="shared" si="7"/>
        <v>55129.090599999996</v>
      </c>
      <c r="AA54" s="7">
        <f t="shared" si="7"/>
        <v>4881815.6428570896</v>
      </c>
      <c r="AB54" s="7">
        <f t="shared" si="7"/>
        <v>0</v>
      </c>
      <c r="AC54" s="14">
        <f t="shared" si="7"/>
        <v>660.12977186428543</v>
      </c>
    </row>
    <row r="55" spans="1:29" x14ac:dyDescent="0.35">
      <c r="A55" s="7" t="s">
        <v>79</v>
      </c>
      <c r="B55" s="7" t="s">
        <v>83</v>
      </c>
      <c r="C55" s="1">
        <v>7852.9</v>
      </c>
      <c r="D55" s="7">
        <v>80558669.510000005</v>
      </c>
      <c r="E55" s="31">
        <v>-1254484.789397018</v>
      </c>
      <c r="F55" s="7">
        <f t="shared" si="1"/>
        <v>79304184.720602989</v>
      </c>
      <c r="G55" s="7">
        <v>5721750.9594345363</v>
      </c>
      <c r="H55" s="7">
        <v>438418.30520000006</v>
      </c>
      <c r="I55" s="7">
        <f t="shared" si="2"/>
        <v>73144015.455968454</v>
      </c>
      <c r="J55" s="7">
        <v>0</v>
      </c>
      <c r="K55" s="14">
        <f t="shared" si="3"/>
        <v>10098.71317864776</v>
      </c>
      <c r="L55" s="1">
        <v>7854.1</v>
      </c>
      <c r="M55" s="7">
        <v>84614176.819999993</v>
      </c>
      <c r="N55" s="31">
        <v>0</v>
      </c>
      <c r="O55" s="7">
        <f t="shared" si="4"/>
        <v>84614177</v>
      </c>
      <c r="P55" s="7">
        <v>6356051.3943087729</v>
      </c>
      <c r="Q55" s="7">
        <v>451570.86</v>
      </c>
      <c r="R55" s="7">
        <f t="shared" si="5"/>
        <v>77806554.745691225</v>
      </c>
      <c r="S55" s="7">
        <v>0</v>
      </c>
      <c r="T55" s="14">
        <f t="shared" si="6"/>
        <v>10773.25</v>
      </c>
      <c r="U55" s="1">
        <f t="shared" si="8"/>
        <v>1.2000000000007276</v>
      </c>
      <c r="V55" s="7">
        <f t="shared" si="8"/>
        <v>4055507.3099999875</v>
      </c>
      <c r="W55" s="7">
        <f t="shared" si="8"/>
        <v>1254484.789397018</v>
      </c>
      <c r="X55" s="7">
        <f t="shared" si="7"/>
        <v>5309992.2793970108</v>
      </c>
      <c r="Y55" s="7">
        <f t="shared" si="7"/>
        <v>634300.43487423658</v>
      </c>
      <c r="Z55" s="7">
        <f t="shared" si="7"/>
        <v>13152.554799999925</v>
      </c>
      <c r="AA55" s="7">
        <f t="shared" si="7"/>
        <v>4662539.2897227705</v>
      </c>
      <c r="AB55" s="7">
        <f t="shared" si="7"/>
        <v>0</v>
      </c>
      <c r="AC55" s="14">
        <f t="shared" si="7"/>
        <v>674.53682135223971</v>
      </c>
    </row>
    <row r="56" spans="1:29" x14ac:dyDescent="0.35">
      <c r="A56" s="7" t="s">
        <v>79</v>
      </c>
      <c r="B56" s="7" t="s">
        <v>84</v>
      </c>
      <c r="C56" s="1">
        <v>26041.1</v>
      </c>
      <c r="D56" s="7">
        <v>276549932.69999999</v>
      </c>
      <c r="E56" s="31">
        <v>-4306522.0191832203</v>
      </c>
      <c r="F56" s="7">
        <f t="shared" si="1"/>
        <v>272243410.68081677</v>
      </c>
      <c r="G56" s="7">
        <v>92445697.377273351</v>
      </c>
      <c r="H56" s="7">
        <v>8452501.8028999995</v>
      </c>
      <c r="I56" s="7">
        <f t="shared" si="2"/>
        <v>171345211.50064343</v>
      </c>
      <c r="J56" s="7">
        <v>0</v>
      </c>
      <c r="K56" s="14">
        <f t="shared" si="3"/>
        <v>10454.374457331556</v>
      </c>
      <c r="L56" s="1">
        <v>25421.5</v>
      </c>
      <c r="M56" s="7">
        <v>283824778.83999997</v>
      </c>
      <c r="N56" s="31">
        <v>0</v>
      </c>
      <c r="O56" s="7">
        <f t="shared" si="4"/>
        <v>283824779</v>
      </c>
      <c r="P56" s="7">
        <v>97596996.002086535</v>
      </c>
      <c r="Q56" s="7">
        <v>8706076.8499999996</v>
      </c>
      <c r="R56" s="7">
        <f t="shared" si="5"/>
        <v>177521706.14791349</v>
      </c>
      <c r="S56" s="7">
        <v>0</v>
      </c>
      <c r="T56" s="14">
        <f t="shared" si="6"/>
        <v>11164.75</v>
      </c>
      <c r="U56" s="1">
        <f t="shared" si="8"/>
        <v>-619.59999999999854</v>
      </c>
      <c r="V56" s="7">
        <f t="shared" si="8"/>
        <v>7274846.1399999857</v>
      </c>
      <c r="W56" s="7">
        <f t="shared" si="8"/>
        <v>4306522.0191832203</v>
      </c>
      <c r="X56" s="7">
        <f t="shared" si="7"/>
        <v>11581368.31918323</v>
      </c>
      <c r="Y56" s="7">
        <f t="shared" si="7"/>
        <v>5151298.6248131841</v>
      </c>
      <c r="Z56" s="7">
        <f t="shared" si="7"/>
        <v>253575.04710000008</v>
      </c>
      <c r="AA56" s="7">
        <f t="shared" si="7"/>
        <v>6176494.6472700536</v>
      </c>
      <c r="AB56" s="7">
        <f t="shared" si="7"/>
        <v>0</v>
      </c>
      <c r="AC56" s="14">
        <f t="shared" si="7"/>
        <v>710.37554266844381</v>
      </c>
    </row>
    <row r="57" spans="1:29" x14ac:dyDescent="0.35">
      <c r="A57" s="7" t="s">
        <v>79</v>
      </c>
      <c r="B57" s="7" t="s">
        <v>85</v>
      </c>
      <c r="C57" s="1">
        <v>3616</v>
      </c>
      <c r="D57" s="7">
        <v>36857490.240000002</v>
      </c>
      <c r="E57" s="31">
        <v>-573956.36202369852</v>
      </c>
      <c r="F57" s="7">
        <f t="shared" si="1"/>
        <v>36283533.877976306</v>
      </c>
      <c r="G57" s="7">
        <v>15208468.609824689</v>
      </c>
      <c r="H57" s="7">
        <v>1366270.0122</v>
      </c>
      <c r="I57" s="7">
        <f t="shared" si="2"/>
        <v>19708795.255951617</v>
      </c>
      <c r="J57" s="7">
        <v>0</v>
      </c>
      <c r="K57" s="14">
        <f t="shared" si="3"/>
        <v>10034.163129971323</v>
      </c>
      <c r="L57" s="1">
        <v>3654.7</v>
      </c>
      <c r="M57" s="7">
        <v>39086651.030000001</v>
      </c>
      <c r="N57" s="31">
        <v>0</v>
      </c>
      <c r="O57" s="7">
        <f t="shared" si="4"/>
        <v>39086651</v>
      </c>
      <c r="P57" s="7">
        <v>16075480.07070691</v>
      </c>
      <c r="Q57" s="7">
        <v>1407258.11</v>
      </c>
      <c r="R57" s="7">
        <f t="shared" si="5"/>
        <v>21603912.819293089</v>
      </c>
      <c r="S57" s="7">
        <v>0</v>
      </c>
      <c r="T57" s="14">
        <f t="shared" si="6"/>
        <v>10694.9</v>
      </c>
      <c r="U57" s="1">
        <f t="shared" si="8"/>
        <v>38.699999999999818</v>
      </c>
      <c r="V57" s="7">
        <f t="shared" si="8"/>
        <v>2229160.7899999991</v>
      </c>
      <c r="W57" s="7">
        <f t="shared" si="8"/>
        <v>573956.36202369852</v>
      </c>
      <c r="X57" s="7">
        <f t="shared" si="7"/>
        <v>2803117.1220236942</v>
      </c>
      <c r="Y57" s="7">
        <f t="shared" si="7"/>
        <v>867011.46088222042</v>
      </c>
      <c r="Z57" s="7">
        <f t="shared" si="7"/>
        <v>40988.097800000105</v>
      </c>
      <c r="AA57" s="7">
        <f t="shared" si="7"/>
        <v>1895117.5633414723</v>
      </c>
      <c r="AB57" s="7">
        <f t="shared" si="7"/>
        <v>0</v>
      </c>
      <c r="AC57" s="14">
        <f t="shared" si="7"/>
        <v>660.736870028677</v>
      </c>
    </row>
    <row r="58" spans="1:29" x14ac:dyDescent="0.35">
      <c r="A58" s="7" t="s">
        <v>79</v>
      </c>
      <c r="B58" s="7" t="s">
        <v>86</v>
      </c>
      <c r="C58" s="1">
        <v>1312.9</v>
      </c>
      <c r="D58" s="7">
        <v>14192406.91</v>
      </c>
      <c r="E58" s="31">
        <v>-221008.59785572856</v>
      </c>
      <c r="F58" s="7">
        <f t="shared" si="1"/>
        <v>13971398.312144272</v>
      </c>
      <c r="G58" s="7">
        <v>4805588.1619271785</v>
      </c>
      <c r="H58" s="7">
        <v>400334.35389999999</v>
      </c>
      <c r="I58" s="7">
        <f t="shared" si="2"/>
        <v>8765475.7963170931</v>
      </c>
      <c r="J58" s="7">
        <v>0</v>
      </c>
      <c r="K58" s="14">
        <f t="shared" si="3"/>
        <v>10641.631740531853</v>
      </c>
      <c r="L58" s="1">
        <v>1291.8</v>
      </c>
      <c r="M58" s="7">
        <v>14681509.25</v>
      </c>
      <c r="N58" s="31">
        <v>0</v>
      </c>
      <c r="O58" s="7">
        <f t="shared" si="4"/>
        <v>14681509</v>
      </c>
      <c r="P58" s="7">
        <v>5290260.6186398081</v>
      </c>
      <c r="Q58" s="7">
        <v>412344.38</v>
      </c>
      <c r="R58" s="7">
        <f t="shared" si="5"/>
        <v>8978904.001360191</v>
      </c>
      <c r="S58" s="7">
        <v>0</v>
      </c>
      <c r="T58" s="14">
        <f t="shared" si="6"/>
        <v>11365.16</v>
      </c>
      <c r="U58" s="1">
        <f t="shared" si="8"/>
        <v>-21.100000000000136</v>
      </c>
      <c r="V58" s="7">
        <f t="shared" si="8"/>
        <v>489102.33999999985</v>
      </c>
      <c r="W58" s="7">
        <f t="shared" si="8"/>
        <v>221008.59785572856</v>
      </c>
      <c r="X58" s="7">
        <f t="shared" si="7"/>
        <v>710110.68785572797</v>
      </c>
      <c r="Y58" s="7">
        <f t="shared" si="7"/>
        <v>484672.45671262965</v>
      </c>
      <c r="Z58" s="7">
        <f t="shared" si="7"/>
        <v>12010.026100000017</v>
      </c>
      <c r="AA58" s="7">
        <f t="shared" si="7"/>
        <v>213428.20504309796</v>
      </c>
      <c r="AB58" s="7">
        <f t="shared" si="7"/>
        <v>0</v>
      </c>
      <c r="AC58" s="14">
        <f t="shared" si="7"/>
        <v>723.52825946814664</v>
      </c>
    </row>
    <row r="59" spans="1:29" x14ac:dyDescent="0.35">
      <c r="A59" s="7" t="s">
        <v>79</v>
      </c>
      <c r="B59" s="7" t="s">
        <v>87</v>
      </c>
      <c r="C59" s="1">
        <v>25681.9</v>
      </c>
      <c r="D59" s="7">
        <v>261272402.69</v>
      </c>
      <c r="E59" s="31">
        <v>-4068615.5451354785</v>
      </c>
      <c r="F59" s="7">
        <f t="shared" si="1"/>
        <v>257203787.14486453</v>
      </c>
      <c r="G59" s="7">
        <v>73429053.997861803</v>
      </c>
      <c r="H59" s="7">
        <v>7032351.3062000005</v>
      </c>
      <c r="I59" s="7">
        <f t="shared" si="2"/>
        <v>176742381.84080273</v>
      </c>
      <c r="J59" s="7">
        <v>0</v>
      </c>
      <c r="K59" s="14">
        <f t="shared" si="3"/>
        <v>10014.98281454505</v>
      </c>
      <c r="L59" s="1">
        <v>26097.8</v>
      </c>
      <c r="M59" s="7">
        <v>278581632.01999998</v>
      </c>
      <c r="N59" s="31">
        <v>0</v>
      </c>
      <c r="O59" s="7">
        <f t="shared" si="4"/>
        <v>278581632</v>
      </c>
      <c r="P59" s="7">
        <v>79394381.401171669</v>
      </c>
      <c r="Q59" s="7">
        <v>7243321.8499999996</v>
      </c>
      <c r="R59" s="7">
        <f t="shared" si="5"/>
        <v>191943928.74882832</v>
      </c>
      <c r="S59" s="7">
        <v>0</v>
      </c>
      <c r="T59" s="14">
        <f t="shared" si="6"/>
        <v>10674.53</v>
      </c>
      <c r="U59" s="1">
        <f t="shared" si="8"/>
        <v>415.89999999999782</v>
      </c>
      <c r="V59" s="7">
        <f t="shared" si="8"/>
        <v>17309229.329999983</v>
      </c>
      <c r="W59" s="7">
        <f t="shared" si="8"/>
        <v>4068615.5451354785</v>
      </c>
      <c r="X59" s="7">
        <f t="shared" si="7"/>
        <v>21377844.855135471</v>
      </c>
      <c r="Y59" s="7">
        <f t="shared" si="7"/>
        <v>5965327.4033098668</v>
      </c>
      <c r="Z59" s="7">
        <f t="shared" si="7"/>
        <v>210970.54379999917</v>
      </c>
      <c r="AA59" s="7">
        <f t="shared" si="7"/>
        <v>15201546.908025593</v>
      </c>
      <c r="AB59" s="7">
        <f t="shared" si="7"/>
        <v>0</v>
      </c>
      <c r="AC59" s="14">
        <f t="shared" si="7"/>
        <v>659.54718545495052</v>
      </c>
    </row>
    <row r="60" spans="1:29" x14ac:dyDescent="0.35">
      <c r="A60" s="7" t="s">
        <v>79</v>
      </c>
      <c r="B60" s="7" t="s">
        <v>88</v>
      </c>
      <c r="C60" s="1">
        <v>936.9</v>
      </c>
      <c r="D60" s="7">
        <v>10936799.289999999</v>
      </c>
      <c r="E60" s="31">
        <v>-170311.25808613299</v>
      </c>
      <c r="F60" s="7">
        <f t="shared" si="1"/>
        <v>10766488.031913865</v>
      </c>
      <c r="G60" s="7">
        <v>1450162.1524713049</v>
      </c>
      <c r="H60" s="7">
        <v>83793.270700000008</v>
      </c>
      <c r="I60" s="7">
        <f t="shared" si="2"/>
        <v>9232532.6087425612</v>
      </c>
      <c r="J60" s="7">
        <v>0</v>
      </c>
      <c r="K60" s="14">
        <f t="shared" si="3"/>
        <v>11491.60853016743</v>
      </c>
      <c r="L60" s="1">
        <v>952.4</v>
      </c>
      <c r="M60" s="7">
        <v>11651314.83</v>
      </c>
      <c r="N60" s="31">
        <v>0</v>
      </c>
      <c r="O60" s="7">
        <f t="shared" si="4"/>
        <v>11651315</v>
      </c>
      <c r="P60" s="7">
        <v>1551865.128843446</v>
      </c>
      <c r="Q60" s="7">
        <v>86307.07</v>
      </c>
      <c r="R60" s="7">
        <f t="shared" si="5"/>
        <v>10013142.801156554</v>
      </c>
      <c r="S60" s="7">
        <v>0</v>
      </c>
      <c r="T60" s="14">
        <f t="shared" si="6"/>
        <v>12233.64</v>
      </c>
      <c r="U60" s="1">
        <f t="shared" si="8"/>
        <v>15.5</v>
      </c>
      <c r="V60" s="7">
        <f t="shared" si="8"/>
        <v>714515.54000000097</v>
      </c>
      <c r="W60" s="7">
        <f t="shared" si="8"/>
        <v>170311.25808613299</v>
      </c>
      <c r="X60" s="7">
        <f t="shared" si="7"/>
        <v>884826.96808613464</v>
      </c>
      <c r="Y60" s="7">
        <f t="shared" si="7"/>
        <v>101702.97637214116</v>
      </c>
      <c r="Z60" s="7">
        <f t="shared" si="7"/>
        <v>2513.7992999999988</v>
      </c>
      <c r="AA60" s="7">
        <f t="shared" si="7"/>
        <v>780610.19241399318</v>
      </c>
      <c r="AB60" s="7">
        <f t="shared" si="7"/>
        <v>0</v>
      </c>
      <c r="AC60" s="14">
        <f t="shared" si="7"/>
        <v>742.0314698325692</v>
      </c>
    </row>
    <row r="61" spans="1:29" x14ac:dyDescent="0.35">
      <c r="A61" s="7" t="s">
        <v>79</v>
      </c>
      <c r="B61" s="7" t="s">
        <v>89</v>
      </c>
      <c r="C61" s="1">
        <v>616</v>
      </c>
      <c r="D61" s="7">
        <v>7245269.8499999996</v>
      </c>
      <c r="E61" s="31">
        <v>-112825.60743848378</v>
      </c>
      <c r="F61" s="7">
        <f t="shared" si="1"/>
        <v>7132444.2425615154</v>
      </c>
      <c r="G61" s="7">
        <v>1796015.0224034744</v>
      </c>
      <c r="H61" s="7">
        <v>130168.52630000001</v>
      </c>
      <c r="I61" s="7">
        <f t="shared" si="2"/>
        <v>5206260.6938580405</v>
      </c>
      <c r="J61" s="7">
        <v>0</v>
      </c>
      <c r="K61" s="14">
        <f t="shared" si="3"/>
        <v>11578.643250911551</v>
      </c>
      <c r="L61" s="1">
        <v>643.29999999999995</v>
      </c>
      <c r="M61" s="7">
        <v>7906351.96</v>
      </c>
      <c r="N61" s="31">
        <v>0</v>
      </c>
      <c r="O61" s="7">
        <f t="shared" si="4"/>
        <v>7906352</v>
      </c>
      <c r="P61" s="7">
        <v>1998338.0318309008</v>
      </c>
      <c r="Q61" s="7">
        <v>134073.59</v>
      </c>
      <c r="R61" s="7">
        <f t="shared" si="5"/>
        <v>5773940.3781690989</v>
      </c>
      <c r="S61" s="7">
        <v>0</v>
      </c>
      <c r="T61" s="14">
        <f t="shared" si="6"/>
        <v>12290.3</v>
      </c>
      <c r="U61" s="1">
        <f t="shared" si="8"/>
        <v>27.299999999999955</v>
      </c>
      <c r="V61" s="7">
        <f t="shared" si="8"/>
        <v>661082.11000000034</v>
      </c>
      <c r="W61" s="7">
        <f t="shared" si="8"/>
        <v>112825.60743848378</v>
      </c>
      <c r="X61" s="7">
        <f t="shared" si="7"/>
        <v>773907.75743848458</v>
      </c>
      <c r="Y61" s="7">
        <f t="shared" si="7"/>
        <v>202323.00942742638</v>
      </c>
      <c r="Z61" s="7">
        <f t="shared" si="7"/>
        <v>3905.0636999999842</v>
      </c>
      <c r="AA61" s="7">
        <f t="shared" si="7"/>
        <v>567679.68431105837</v>
      </c>
      <c r="AB61" s="7">
        <f t="shared" si="7"/>
        <v>0</v>
      </c>
      <c r="AC61" s="14">
        <f t="shared" si="7"/>
        <v>711.65674908844812</v>
      </c>
    </row>
    <row r="62" spans="1:29" x14ac:dyDescent="0.35">
      <c r="A62" s="7" t="s">
        <v>79</v>
      </c>
      <c r="B62" s="7" t="s">
        <v>90</v>
      </c>
      <c r="C62" s="1">
        <v>270.5</v>
      </c>
      <c r="D62" s="7">
        <v>4247900.24</v>
      </c>
      <c r="E62" s="31">
        <v>-66149.630702310023</v>
      </c>
      <c r="F62" s="7">
        <f t="shared" si="1"/>
        <v>4181750.60929769</v>
      </c>
      <c r="G62" s="7">
        <v>625303.53425532533</v>
      </c>
      <c r="H62" s="7">
        <v>42159.970300000001</v>
      </c>
      <c r="I62" s="7">
        <f t="shared" si="2"/>
        <v>3514287.1047423645</v>
      </c>
      <c r="J62" s="7">
        <v>0</v>
      </c>
      <c r="K62" s="14">
        <f t="shared" si="3"/>
        <v>15459.336818106063</v>
      </c>
      <c r="L62" s="1">
        <v>274.7</v>
      </c>
      <c r="M62" s="7">
        <v>4481180.13</v>
      </c>
      <c r="N62" s="31">
        <v>0</v>
      </c>
      <c r="O62" s="7">
        <f t="shared" si="4"/>
        <v>4481180</v>
      </c>
      <c r="P62" s="7">
        <v>725929.22026916069</v>
      </c>
      <c r="Q62" s="7">
        <v>43424.77</v>
      </c>
      <c r="R62" s="7">
        <f t="shared" si="5"/>
        <v>3711826.0097308392</v>
      </c>
      <c r="S62" s="7">
        <v>0</v>
      </c>
      <c r="T62" s="14">
        <f t="shared" si="6"/>
        <v>16313</v>
      </c>
      <c r="U62" s="1">
        <f t="shared" si="8"/>
        <v>4.1999999999999886</v>
      </c>
      <c r="V62" s="7">
        <f t="shared" si="8"/>
        <v>233279.88999999966</v>
      </c>
      <c r="W62" s="7">
        <f t="shared" si="8"/>
        <v>66149.630702310023</v>
      </c>
      <c r="X62" s="7">
        <f t="shared" si="7"/>
        <v>299429.39070231002</v>
      </c>
      <c r="Y62" s="7">
        <f t="shared" si="7"/>
        <v>100625.68601383537</v>
      </c>
      <c r="Z62" s="7">
        <f t="shared" si="7"/>
        <v>1264.7996999999959</v>
      </c>
      <c r="AA62" s="7">
        <f t="shared" si="7"/>
        <v>197538.90498847468</v>
      </c>
      <c r="AB62" s="7">
        <f t="shared" si="7"/>
        <v>0</v>
      </c>
      <c r="AC62" s="14">
        <f t="shared" si="7"/>
        <v>853.66318189393678</v>
      </c>
    </row>
    <row r="63" spans="1:29" x14ac:dyDescent="0.35">
      <c r="A63" s="7" t="s">
        <v>79</v>
      </c>
      <c r="B63" s="7" t="s">
        <v>91</v>
      </c>
      <c r="C63" s="1">
        <v>6327.2</v>
      </c>
      <c r="D63" s="7">
        <v>64488814.490000002</v>
      </c>
      <c r="E63" s="31">
        <v>-1004239.9825621326</v>
      </c>
      <c r="F63" s="7">
        <f t="shared" si="1"/>
        <v>63484574.50743787</v>
      </c>
      <c r="G63" s="7">
        <v>22633843.796848822</v>
      </c>
      <c r="H63" s="7">
        <v>1655625.4402000001</v>
      </c>
      <c r="I63" s="7">
        <f t="shared" si="2"/>
        <v>39195105.27038905</v>
      </c>
      <c r="J63" s="7">
        <v>0</v>
      </c>
      <c r="K63" s="14">
        <f t="shared" si="3"/>
        <v>10033.596931887387</v>
      </c>
      <c r="L63" s="1">
        <v>6465.3</v>
      </c>
      <c r="M63" s="7">
        <v>69140698.019999996</v>
      </c>
      <c r="N63" s="31">
        <v>0</v>
      </c>
      <c r="O63" s="7">
        <f t="shared" si="4"/>
        <v>69140698</v>
      </c>
      <c r="P63" s="7">
        <v>25065243.145059116</v>
      </c>
      <c r="Q63" s="7">
        <v>1705294.2</v>
      </c>
      <c r="R63" s="7">
        <f t="shared" si="5"/>
        <v>42370160.654940881</v>
      </c>
      <c r="S63" s="7">
        <v>0</v>
      </c>
      <c r="T63" s="14">
        <f t="shared" si="6"/>
        <v>10694.12</v>
      </c>
      <c r="U63" s="1">
        <f t="shared" si="8"/>
        <v>138.10000000000036</v>
      </c>
      <c r="V63" s="7">
        <f t="shared" si="8"/>
        <v>4651883.5299999937</v>
      </c>
      <c r="W63" s="7">
        <f t="shared" si="8"/>
        <v>1004239.9825621326</v>
      </c>
      <c r="X63" s="7">
        <f t="shared" si="7"/>
        <v>5656123.4925621301</v>
      </c>
      <c r="Y63" s="7">
        <f t="shared" si="7"/>
        <v>2431399.3482102938</v>
      </c>
      <c r="Z63" s="7">
        <f t="shared" si="7"/>
        <v>49668.759799999883</v>
      </c>
      <c r="AA63" s="7">
        <f t="shared" si="7"/>
        <v>3175055.3845518306</v>
      </c>
      <c r="AB63" s="7">
        <f t="shared" si="7"/>
        <v>0</v>
      </c>
      <c r="AC63" s="14">
        <f t="shared" si="7"/>
        <v>660.52306811261406</v>
      </c>
    </row>
    <row r="64" spans="1:29" x14ac:dyDescent="0.35">
      <c r="A64" s="7" t="s">
        <v>79</v>
      </c>
      <c r="B64" s="7" t="s">
        <v>92</v>
      </c>
      <c r="C64" s="1">
        <v>29321.1</v>
      </c>
      <c r="D64" s="7">
        <v>301342749.76999998</v>
      </c>
      <c r="E64" s="31">
        <v>-4692603.5184159866</v>
      </c>
      <c r="F64" s="7">
        <f t="shared" si="1"/>
        <v>296650146.25158399</v>
      </c>
      <c r="G64" s="7">
        <v>43219777.455244623</v>
      </c>
      <c r="H64" s="7">
        <v>3370504.8955000001</v>
      </c>
      <c r="I64" s="7">
        <f t="shared" si="2"/>
        <v>250059863.90083936</v>
      </c>
      <c r="J64" s="7">
        <v>0</v>
      </c>
      <c r="K64" s="14">
        <f t="shared" si="3"/>
        <v>10117.292538533138</v>
      </c>
      <c r="L64" s="1">
        <v>30113</v>
      </c>
      <c r="M64" s="7">
        <v>324744365.62</v>
      </c>
      <c r="N64" s="31">
        <v>0</v>
      </c>
      <c r="O64" s="7">
        <f t="shared" si="4"/>
        <v>324744366</v>
      </c>
      <c r="P64" s="7">
        <v>46656163.88164302</v>
      </c>
      <c r="Q64" s="7">
        <v>3471620.05</v>
      </c>
      <c r="R64" s="7">
        <f t="shared" si="5"/>
        <v>274616582.06835699</v>
      </c>
      <c r="S64" s="7">
        <v>0</v>
      </c>
      <c r="T64" s="14">
        <f t="shared" si="6"/>
        <v>10784.19</v>
      </c>
      <c r="U64" s="1">
        <f t="shared" si="8"/>
        <v>791.90000000000146</v>
      </c>
      <c r="V64" s="7">
        <f t="shared" si="8"/>
        <v>23401615.850000024</v>
      </c>
      <c r="W64" s="7">
        <f t="shared" si="8"/>
        <v>4692603.5184159866</v>
      </c>
      <c r="X64" s="7">
        <f t="shared" si="8"/>
        <v>28094219.748416007</v>
      </c>
      <c r="Y64" s="7">
        <f t="shared" si="8"/>
        <v>3436386.4263983965</v>
      </c>
      <c r="Z64" s="7">
        <f t="shared" si="8"/>
        <v>101115.15449999971</v>
      </c>
      <c r="AA64" s="7">
        <f t="shared" si="8"/>
        <v>24556718.167517632</v>
      </c>
      <c r="AB64" s="7">
        <f t="shared" si="8"/>
        <v>0</v>
      </c>
      <c r="AC64" s="14">
        <f t="shared" si="8"/>
        <v>666.8974614668623</v>
      </c>
    </row>
    <row r="65" spans="1:29" x14ac:dyDescent="0.35">
      <c r="A65" s="7" t="s">
        <v>79</v>
      </c>
      <c r="B65" s="7" t="s">
        <v>93</v>
      </c>
      <c r="C65" s="1">
        <v>128.19999999999999</v>
      </c>
      <c r="D65" s="7">
        <v>2559061.8199999998</v>
      </c>
      <c r="E65" s="31">
        <v>-39850.510787273415</v>
      </c>
      <c r="F65" s="7">
        <f t="shared" si="1"/>
        <v>2519211.3092127265</v>
      </c>
      <c r="G65" s="7">
        <v>223677.70485694514</v>
      </c>
      <c r="H65" s="7">
        <v>17665.3652</v>
      </c>
      <c r="I65" s="7">
        <f t="shared" si="2"/>
        <v>2277868.2391557815</v>
      </c>
      <c r="J65" s="7">
        <v>0</v>
      </c>
      <c r="K65" s="14">
        <f t="shared" si="3"/>
        <v>19650.634237228758</v>
      </c>
      <c r="L65" s="1">
        <v>106.6</v>
      </c>
      <c r="M65" s="7">
        <v>2319812.88</v>
      </c>
      <c r="N65" s="31">
        <v>0</v>
      </c>
      <c r="O65" s="7">
        <f t="shared" si="4"/>
        <v>2319813</v>
      </c>
      <c r="P65" s="7">
        <v>234876.97896688626</v>
      </c>
      <c r="Q65" s="7">
        <v>18195.330000000002</v>
      </c>
      <c r="R65" s="7">
        <f t="shared" si="5"/>
        <v>2066740.6910331137</v>
      </c>
      <c r="S65" s="7">
        <v>0</v>
      </c>
      <c r="T65" s="14">
        <f t="shared" si="6"/>
        <v>21761.85</v>
      </c>
      <c r="U65" s="1">
        <f t="shared" ref="U65:AC93" si="9">L65-C65</f>
        <v>-21.599999999999994</v>
      </c>
      <c r="V65" s="7">
        <f t="shared" si="9"/>
        <v>-239248.93999999994</v>
      </c>
      <c r="W65" s="7">
        <f t="shared" si="9"/>
        <v>39850.510787273415</v>
      </c>
      <c r="X65" s="7">
        <f t="shared" si="9"/>
        <v>-199398.30921272654</v>
      </c>
      <c r="Y65" s="7">
        <f t="shared" si="9"/>
        <v>11199.274109941121</v>
      </c>
      <c r="Z65" s="7">
        <f t="shared" si="9"/>
        <v>529.96480000000156</v>
      </c>
      <c r="AA65" s="7">
        <f t="shared" si="9"/>
        <v>-211127.54812266771</v>
      </c>
      <c r="AB65" s="7">
        <f t="shared" si="9"/>
        <v>0</v>
      </c>
      <c r="AC65" s="14">
        <f t="shared" si="9"/>
        <v>2111.2157627712404</v>
      </c>
    </row>
    <row r="66" spans="1:29" x14ac:dyDescent="0.35">
      <c r="A66" s="7" t="s">
        <v>79</v>
      </c>
      <c r="B66" s="7" t="s">
        <v>94</v>
      </c>
      <c r="C66" s="1">
        <v>317</v>
      </c>
      <c r="D66" s="7">
        <v>4528040</v>
      </c>
      <c r="E66" s="31">
        <v>-70512.054634618224</v>
      </c>
      <c r="F66" s="7">
        <f t="shared" si="1"/>
        <v>4457527.9453653814</v>
      </c>
      <c r="G66" s="7">
        <v>954808.37378012261</v>
      </c>
      <c r="H66" s="7">
        <v>73466.614300000001</v>
      </c>
      <c r="I66" s="7">
        <f t="shared" si="2"/>
        <v>3429252.9572852589</v>
      </c>
      <c r="J66" s="7">
        <v>0</v>
      </c>
      <c r="K66" s="14">
        <f t="shared" si="3"/>
        <v>14061.602351310352</v>
      </c>
      <c r="L66" s="1">
        <v>333.9</v>
      </c>
      <c r="M66" s="7">
        <v>4904706.45</v>
      </c>
      <c r="N66" s="31">
        <v>0</v>
      </c>
      <c r="O66" s="7">
        <f t="shared" si="4"/>
        <v>4904706</v>
      </c>
      <c r="P66" s="7">
        <v>1054382.5827427465</v>
      </c>
      <c r="Q66" s="7">
        <v>75670.61</v>
      </c>
      <c r="R66" s="7">
        <f t="shared" si="5"/>
        <v>3774652.8072572537</v>
      </c>
      <c r="S66" s="7">
        <v>0</v>
      </c>
      <c r="T66" s="14">
        <f t="shared" si="6"/>
        <v>14689.15</v>
      </c>
      <c r="U66" s="1">
        <f t="shared" si="9"/>
        <v>16.899999999999977</v>
      </c>
      <c r="V66" s="7">
        <f t="shared" si="9"/>
        <v>376666.45000000019</v>
      </c>
      <c r="W66" s="7">
        <f t="shared" si="9"/>
        <v>70512.054634618224</v>
      </c>
      <c r="X66" s="7">
        <f t="shared" si="9"/>
        <v>447178.05463461857</v>
      </c>
      <c r="Y66" s="7">
        <f t="shared" si="9"/>
        <v>99574.208962623845</v>
      </c>
      <c r="Z66" s="7">
        <f t="shared" si="9"/>
        <v>2203.9956999999995</v>
      </c>
      <c r="AA66" s="7">
        <f t="shared" si="9"/>
        <v>345399.84997199476</v>
      </c>
      <c r="AB66" s="7">
        <f t="shared" si="9"/>
        <v>0</v>
      </c>
      <c r="AC66" s="14">
        <f t="shared" si="9"/>
        <v>627.54764868964776</v>
      </c>
    </row>
    <row r="67" spans="1:29" x14ac:dyDescent="0.35">
      <c r="A67" s="7" t="s">
        <v>95</v>
      </c>
      <c r="B67" s="7" t="s">
        <v>96</v>
      </c>
      <c r="C67" s="1">
        <v>3328.2</v>
      </c>
      <c r="D67" s="7">
        <v>34113711.859999999</v>
      </c>
      <c r="E67" s="31">
        <v>-531229.38720990613</v>
      </c>
      <c r="F67" s="7">
        <f t="shared" si="1"/>
        <v>33582482.472790092</v>
      </c>
      <c r="G67" s="7">
        <v>8897336.3618571069</v>
      </c>
      <c r="H67" s="7">
        <v>1211374.3171000001</v>
      </c>
      <c r="I67" s="7">
        <f t="shared" si="2"/>
        <v>23473771.793832984</v>
      </c>
      <c r="J67" s="7">
        <v>0</v>
      </c>
      <c r="K67" s="14">
        <f t="shared" si="3"/>
        <v>10090.283778856467</v>
      </c>
      <c r="L67" s="1">
        <v>3315.9</v>
      </c>
      <c r="M67" s="7">
        <v>35735462.780000001</v>
      </c>
      <c r="N67" s="31">
        <v>0</v>
      </c>
      <c r="O67" s="7">
        <f t="shared" si="4"/>
        <v>35735463</v>
      </c>
      <c r="P67" s="7">
        <v>9802279.1301927529</v>
      </c>
      <c r="Q67" s="7">
        <v>1247715.55</v>
      </c>
      <c r="R67" s="7">
        <f t="shared" si="5"/>
        <v>24685468.319807246</v>
      </c>
      <c r="S67" s="7">
        <v>0</v>
      </c>
      <c r="T67" s="14">
        <f t="shared" si="6"/>
        <v>10777</v>
      </c>
      <c r="U67" s="1">
        <f t="shared" si="9"/>
        <v>-12.299999999999727</v>
      </c>
      <c r="V67" s="7">
        <f t="shared" si="9"/>
        <v>1621750.9200000018</v>
      </c>
      <c r="W67" s="7">
        <f t="shared" si="9"/>
        <v>531229.38720990613</v>
      </c>
      <c r="X67" s="7">
        <f t="shared" si="9"/>
        <v>2152980.5272099078</v>
      </c>
      <c r="Y67" s="7">
        <f t="shared" si="9"/>
        <v>904942.76833564602</v>
      </c>
      <c r="Z67" s="7">
        <f t="shared" si="9"/>
        <v>36341.232899999944</v>
      </c>
      <c r="AA67" s="7">
        <f t="shared" si="9"/>
        <v>1211696.5259742625</v>
      </c>
      <c r="AB67" s="7">
        <f t="shared" si="9"/>
        <v>0</v>
      </c>
      <c r="AC67" s="14">
        <f t="shared" si="9"/>
        <v>686.7162211435334</v>
      </c>
    </row>
    <row r="68" spans="1:29" x14ac:dyDescent="0.35">
      <c r="A68" s="7" t="s">
        <v>95</v>
      </c>
      <c r="B68" s="7" t="s">
        <v>97</v>
      </c>
      <c r="C68" s="1">
        <v>1310.9</v>
      </c>
      <c r="D68" s="7">
        <v>13966299.560000001</v>
      </c>
      <c r="E68" s="31">
        <v>-217487.58350592406</v>
      </c>
      <c r="F68" s="7">
        <f t="shared" si="1"/>
        <v>13748811.976494076</v>
      </c>
      <c r="G68" s="7">
        <v>3199152.1942143752</v>
      </c>
      <c r="H68" s="7">
        <v>384074.78420000005</v>
      </c>
      <c r="I68" s="7">
        <f t="shared" si="2"/>
        <v>10165584.9980797</v>
      </c>
      <c r="J68" s="7">
        <v>0</v>
      </c>
      <c r="K68" s="14">
        <f t="shared" si="3"/>
        <v>10488.070773128442</v>
      </c>
      <c r="L68" s="1">
        <v>1304.3</v>
      </c>
      <c r="M68" s="7">
        <v>14591014.119999999</v>
      </c>
      <c r="N68" s="31">
        <v>0</v>
      </c>
      <c r="O68" s="7">
        <f t="shared" si="4"/>
        <v>14591014</v>
      </c>
      <c r="P68" s="7">
        <v>3650016.3758855709</v>
      </c>
      <c r="Q68" s="7">
        <v>395597.02</v>
      </c>
      <c r="R68" s="7">
        <f t="shared" si="5"/>
        <v>10545400.60411443</v>
      </c>
      <c r="S68" s="7">
        <v>0</v>
      </c>
      <c r="T68" s="14">
        <f t="shared" si="6"/>
        <v>11186.85</v>
      </c>
      <c r="U68" s="1">
        <f t="shared" si="9"/>
        <v>-6.6000000000001364</v>
      </c>
      <c r="V68" s="7">
        <f t="shared" si="9"/>
        <v>624714.55999999866</v>
      </c>
      <c r="W68" s="7">
        <f t="shared" si="9"/>
        <v>217487.58350592406</v>
      </c>
      <c r="X68" s="7">
        <f t="shared" si="9"/>
        <v>842202.02350592427</v>
      </c>
      <c r="Y68" s="7">
        <f t="shared" si="9"/>
        <v>450864.18167119566</v>
      </c>
      <c r="Z68" s="7">
        <f t="shared" si="9"/>
        <v>11522.235799999966</v>
      </c>
      <c r="AA68" s="7">
        <f t="shared" si="9"/>
        <v>379815.60603472963</v>
      </c>
      <c r="AB68" s="7">
        <f t="shared" si="9"/>
        <v>0</v>
      </c>
      <c r="AC68" s="14">
        <f t="shared" si="9"/>
        <v>698.77922687155842</v>
      </c>
    </row>
    <row r="69" spans="1:29" x14ac:dyDescent="0.35">
      <c r="A69" s="7" t="s">
        <v>95</v>
      </c>
      <c r="B69" s="7" t="s">
        <v>98</v>
      </c>
      <c r="C69" s="1">
        <v>184.4</v>
      </c>
      <c r="D69" s="7">
        <v>3306415.31</v>
      </c>
      <c r="E69" s="31">
        <v>-51488.533004005738</v>
      </c>
      <c r="F69" s="7">
        <f t="shared" ref="F69:F132" si="10">D69+E69</f>
        <v>3254926.7769959942</v>
      </c>
      <c r="G69" s="7">
        <v>1896868.8528103959</v>
      </c>
      <c r="H69" s="7">
        <v>105716.31600000001</v>
      </c>
      <c r="I69" s="7">
        <f t="shared" ref="I69:I132" si="11">F69-G69-H69</f>
        <v>1252341.6081855982</v>
      </c>
      <c r="J69" s="7">
        <v>0</v>
      </c>
      <c r="K69" s="14">
        <f t="shared" ref="K69:K132" si="12">(F69-J69)/C69</f>
        <v>17651.446729913201</v>
      </c>
      <c r="L69" s="1">
        <v>174.6</v>
      </c>
      <c r="M69" s="7">
        <v>3357155</v>
      </c>
      <c r="N69" s="31">
        <v>0</v>
      </c>
      <c r="O69" s="7">
        <f t="shared" ref="O69:O132" si="13">ROUND(M69+N69,0)</f>
        <v>3357155</v>
      </c>
      <c r="P69" s="7">
        <v>2106864.3778188075</v>
      </c>
      <c r="Q69" s="7">
        <v>108887.81</v>
      </c>
      <c r="R69" s="7">
        <f t="shared" ref="R69:R132" si="14">O69-P69-Q69</f>
        <v>1141402.8121811925</v>
      </c>
      <c r="S69" s="7">
        <v>0</v>
      </c>
      <c r="T69" s="14">
        <f t="shared" ref="T69:T132" si="15">ROUND((O69-S69)/L69,2)</f>
        <v>19227.689999999999</v>
      </c>
      <c r="U69" s="1">
        <f t="shared" si="9"/>
        <v>-9.8000000000000114</v>
      </c>
      <c r="V69" s="7">
        <f t="shared" si="9"/>
        <v>50739.689999999944</v>
      </c>
      <c r="W69" s="7">
        <f t="shared" si="9"/>
        <v>51488.533004005738</v>
      </c>
      <c r="X69" s="7">
        <f t="shared" si="9"/>
        <v>102228.22300400585</v>
      </c>
      <c r="Y69" s="7">
        <f t="shared" si="9"/>
        <v>209995.52500841161</v>
      </c>
      <c r="Z69" s="7">
        <f t="shared" si="9"/>
        <v>3171.4939999999915</v>
      </c>
      <c r="AA69" s="7">
        <f t="shared" si="9"/>
        <v>-110938.79600440571</v>
      </c>
      <c r="AB69" s="7">
        <f t="shared" si="9"/>
        <v>0</v>
      </c>
      <c r="AC69" s="14">
        <f t="shared" si="9"/>
        <v>1576.2432700867976</v>
      </c>
    </row>
    <row r="70" spans="1:29" x14ac:dyDescent="0.35">
      <c r="A70" s="7" t="s">
        <v>99</v>
      </c>
      <c r="B70" s="7" t="s">
        <v>100</v>
      </c>
      <c r="C70" s="1">
        <v>5940.9</v>
      </c>
      <c r="D70" s="7">
        <v>66617655.549999997</v>
      </c>
      <c r="E70" s="31">
        <v>-1037390.961160188</v>
      </c>
      <c r="F70" s="7">
        <f t="shared" si="10"/>
        <v>65580264.588839807</v>
      </c>
      <c r="G70" s="7">
        <v>39883574.528297678</v>
      </c>
      <c r="H70" s="7">
        <v>1643988.3251</v>
      </c>
      <c r="I70" s="7">
        <f t="shared" si="11"/>
        <v>24052701.735442128</v>
      </c>
      <c r="J70" s="7">
        <v>0</v>
      </c>
      <c r="K70" s="14">
        <f t="shared" si="12"/>
        <v>11038.776042155198</v>
      </c>
      <c r="L70" s="1">
        <v>6051.9</v>
      </c>
      <c r="M70" s="7">
        <v>71216525.349999994</v>
      </c>
      <c r="N70" s="31">
        <v>0</v>
      </c>
      <c r="O70" s="7">
        <f t="shared" si="13"/>
        <v>71216525</v>
      </c>
      <c r="P70" s="7">
        <v>43780735.222865187</v>
      </c>
      <c r="Q70" s="7">
        <v>1693307.98</v>
      </c>
      <c r="R70" s="7">
        <f t="shared" si="14"/>
        <v>25742481.797134813</v>
      </c>
      <c r="S70" s="7">
        <v>0</v>
      </c>
      <c r="T70" s="14">
        <f t="shared" si="15"/>
        <v>11767.63</v>
      </c>
      <c r="U70" s="1">
        <f t="shared" si="9"/>
        <v>111</v>
      </c>
      <c r="V70" s="7">
        <f t="shared" si="9"/>
        <v>4598869.799999997</v>
      </c>
      <c r="W70" s="7">
        <f t="shared" si="9"/>
        <v>1037390.961160188</v>
      </c>
      <c r="X70" s="7">
        <f t="shared" si="9"/>
        <v>5636260.4111601934</v>
      </c>
      <c r="Y70" s="7">
        <f t="shared" si="9"/>
        <v>3897160.694567509</v>
      </c>
      <c r="Z70" s="7">
        <f t="shared" si="9"/>
        <v>49319.654899999965</v>
      </c>
      <c r="AA70" s="7">
        <f t="shared" si="9"/>
        <v>1689780.0616926849</v>
      </c>
      <c r="AB70" s="7">
        <f t="shared" si="9"/>
        <v>0</v>
      </c>
      <c r="AC70" s="14">
        <f t="shared" si="9"/>
        <v>728.8539578448017</v>
      </c>
    </row>
    <row r="71" spans="1:29" x14ac:dyDescent="0.35">
      <c r="A71" s="7" t="s">
        <v>99</v>
      </c>
      <c r="B71" s="7" t="s">
        <v>101</v>
      </c>
      <c r="C71" s="1">
        <v>4536</v>
      </c>
      <c r="D71" s="7">
        <v>47296320.710000001</v>
      </c>
      <c r="E71" s="31">
        <v>-736513.09394792118</v>
      </c>
      <c r="F71" s="7">
        <f t="shared" si="10"/>
        <v>46559807.616052076</v>
      </c>
      <c r="G71" s="7">
        <v>9282555.7708447929</v>
      </c>
      <c r="H71" s="7">
        <v>288217.82390000002</v>
      </c>
      <c r="I71" s="7">
        <f t="shared" si="11"/>
        <v>36989034.021307282</v>
      </c>
      <c r="J71" s="7">
        <v>0</v>
      </c>
      <c r="K71" s="14">
        <f t="shared" si="12"/>
        <v>10264.507851863333</v>
      </c>
      <c r="L71" s="1">
        <v>4593.7</v>
      </c>
      <c r="M71" s="7">
        <v>50254550.57</v>
      </c>
      <c r="N71" s="31">
        <v>0</v>
      </c>
      <c r="O71" s="7">
        <f t="shared" si="13"/>
        <v>50254551</v>
      </c>
      <c r="P71" s="7">
        <v>10862277.69164771</v>
      </c>
      <c r="Q71" s="7">
        <v>296864.34999999998</v>
      </c>
      <c r="R71" s="7">
        <f t="shared" si="14"/>
        <v>39095408.95835229</v>
      </c>
      <c r="S71" s="7">
        <v>0</v>
      </c>
      <c r="T71" s="14">
        <f t="shared" si="15"/>
        <v>10939.89</v>
      </c>
      <c r="U71" s="1">
        <f t="shared" si="9"/>
        <v>57.699999999999818</v>
      </c>
      <c r="V71" s="7">
        <f t="shared" si="9"/>
        <v>2958229.8599999994</v>
      </c>
      <c r="W71" s="7">
        <f t="shared" si="9"/>
        <v>736513.09394792118</v>
      </c>
      <c r="X71" s="7">
        <f t="shared" si="9"/>
        <v>3694743.3839479238</v>
      </c>
      <c r="Y71" s="7">
        <f t="shared" si="9"/>
        <v>1579721.9208029173</v>
      </c>
      <c r="Z71" s="7">
        <f t="shared" si="9"/>
        <v>8646.5260999999591</v>
      </c>
      <c r="AA71" s="7">
        <f t="shared" si="9"/>
        <v>2106374.9370450079</v>
      </c>
      <c r="AB71" s="7">
        <f t="shared" si="9"/>
        <v>0</v>
      </c>
      <c r="AC71" s="14">
        <f t="shared" si="9"/>
        <v>675.38214813666673</v>
      </c>
    </row>
    <row r="72" spans="1:29" x14ac:dyDescent="0.35">
      <c r="A72" s="7" t="s">
        <v>99</v>
      </c>
      <c r="B72" s="7" t="s">
        <v>102</v>
      </c>
      <c r="C72" s="1">
        <v>1135.5</v>
      </c>
      <c r="D72" s="7">
        <v>13120565.890000001</v>
      </c>
      <c r="E72" s="31">
        <v>-204317.5543663016</v>
      </c>
      <c r="F72" s="7">
        <f t="shared" si="10"/>
        <v>12916248.335633699</v>
      </c>
      <c r="G72" s="7">
        <v>5243318.7831249023</v>
      </c>
      <c r="H72" s="7">
        <v>294797.69049999997</v>
      </c>
      <c r="I72" s="7">
        <f t="shared" si="11"/>
        <v>7378131.862008797</v>
      </c>
      <c r="J72" s="7">
        <v>0</v>
      </c>
      <c r="K72" s="14">
        <f t="shared" si="12"/>
        <v>11374.943492411889</v>
      </c>
      <c r="L72" s="1">
        <v>1135.0999999999999</v>
      </c>
      <c r="M72" s="7">
        <v>13794158.050000001</v>
      </c>
      <c r="N72" s="31">
        <v>0</v>
      </c>
      <c r="O72" s="7">
        <f t="shared" si="13"/>
        <v>13794158</v>
      </c>
      <c r="P72" s="7">
        <v>5382877.5706172241</v>
      </c>
      <c r="Q72" s="7">
        <v>303641.62</v>
      </c>
      <c r="R72" s="7">
        <f t="shared" si="14"/>
        <v>8107638.8093827749</v>
      </c>
      <c r="S72" s="7">
        <v>0</v>
      </c>
      <c r="T72" s="14">
        <f t="shared" si="15"/>
        <v>12152.37</v>
      </c>
      <c r="U72" s="1">
        <f t="shared" si="9"/>
        <v>-0.40000000000009095</v>
      </c>
      <c r="V72" s="7">
        <f t="shared" si="9"/>
        <v>673592.16000000015</v>
      </c>
      <c r="W72" s="7">
        <f t="shared" si="9"/>
        <v>204317.5543663016</v>
      </c>
      <c r="X72" s="7">
        <f t="shared" si="9"/>
        <v>877909.66436630115</v>
      </c>
      <c r="Y72" s="7">
        <f t="shared" si="9"/>
        <v>139558.7874923218</v>
      </c>
      <c r="Z72" s="7">
        <f t="shared" si="9"/>
        <v>8843.9295000000275</v>
      </c>
      <c r="AA72" s="7">
        <f t="shared" si="9"/>
        <v>729506.94737397786</v>
      </c>
      <c r="AB72" s="7">
        <f t="shared" si="9"/>
        <v>0</v>
      </c>
      <c r="AC72" s="14">
        <f t="shared" si="9"/>
        <v>777.42650758811214</v>
      </c>
    </row>
    <row r="73" spans="1:29" x14ac:dyDescent="0.35">
      <c r="A73" s="7" t="s">
        <v>103</v>
      </c>
      <c r="B73" s="7" t="s">
        <v>103</v>
      </c>
      <c r="C73" s="1">
        <v>406.1</v>
      </c>
      <c r="D73" s="7">
        <v>5378349.8799999999</v>
      </c>
      <c r="E73" s="31">
        <v>-83753.345947176334</v>
      </c>
      <c r="F73" s="7">
        <f t="shared" si="10"/>
        <v>5294596.5340528237</v>
      </c>
      <c r="G73" s="7">
        <v>2748358.6975331772</v>
      </c>
      <c r="H73" s="7">
        <v>134142.32810000001</v>
      </c>
      <c r="I73" s="7">
        <f t="shared" si="11"/>
        <v>2412095.5084196464</v>
      </c>
      <c r="J73" s="7">
        <v>0</v>
      </c>
      <c r="K73" s="14">
        <f t="shared" si="12"/>
        <v>13037.666914683141</v>
      </c>
      <c r="L73" s="1">
        <v>388.3</v>
      </c>
      <c r="M73" s="7">
        <v>5525099.5899999999</v>
      </c>
      <c r="N73" s="31">
        <v>0</v>
      </c>
      <c r="O73" s="7">
        <f t="shared" si="13"/>
        <v>5525100</v>
      </c>
      <c r="P73" s="7">
        <v>2868498.7752205431</v>
      </c>
      <c r="Q73" s="7">
        <v>138166.6</v>
      </c>
      <c r="R73" s="7">
        <f t="shared" si="14"/>
        <v>2518434.6247794568</v>
      </c>
      <c r="S73" s="7">
        <v>0</v>
      </c>
      <c r="T73" s="14">
        <f t="shared" si="15"/>
        <v>14228.95</v>
      </c>
      <c r="U73" s="1">
        <f t="shared" si="9"/>
        <v>-17.800000000000011</v>
      </c>
      <c r="V73" s="7">
        <f t="shared" si="9"/>
        <v>146749.70999999996</v>
      </c>
      <c r="W73" s="7">
        <f t="shared" si="9"/>
        <v>83753.345947176334</v>
      </c>
      <c r="X73" s="7">
        <f t="shared" si="9"/>
        <v>230503.46594717633</v>
      </c>
      <c r="Y73" s="7">
        <f t="shared" si="9"/>
        <v>120140.07768736593</v>
      </c>
      <c r="Z73" s="7">
        <f t="shared" si="9"/>
        <v>4024.2718999999925</v>
      </c>
      <c r="AA73" s="7">
        <f t="shared" si="9"/>
        <v>106339.11635981034</v>
      </c>
      <c r="AB73" s="7">
        <f t="shared" si="9"/>
        <v>0</v>
      </c>
      <c r="AC73" s="14">
        <f t="shared" si="9"/>
        <v>1191.2830853168598</v>
      </c>
    </row>
    <row r="74" spans="1:29" x14ac:dyDescent="0.35">
      <c r="A74" s="7" t="s">
        <v>104</v>
      </c>
      <c r="B74" s="7" t="s">
        <v>105</v>
      </c>
      <c r="C74" s="1">
        <v>403.1</v>
      </c>
      <c r="D74" s="7">
        <v>5435949.5199999996</v>
      </c>
      <c r="E74" s="31">
        <v>-84650.30555058406</v>
      </c>
      <c r="F74" s="7">
        <f t="shared" si="10"/>
        <v>5351299.2144494159</v>
      </c>
      <c r="G74" s="7">
        <v>2180622.3456054181</v>
      </c>
      <c r="H74" s="7">
        <v>112935.13279999999</v>
      </c>
      <c r="I74" s="7">
        <f t="shared" si="11"/>
        <v>3057741.736043998</v>
      </c>
      <c r="J74" s="7">
        <v>0</v>
      </c>
      <c r="K74" s="14">
        <f t="shared" si="12"/>
        <v>13275.363965391753</v>
      </c>
      <c r="L74" s="1">
        <v>394.4</v>
      </c>
      <c r="M74" s="7">
        <v>5652861.3300000001</v>
      </c>
      <c r="N74" s="31">
        <v>0</v>
      </c>
      <c r="O74" s="7">
        <f t="shared" si="13"/>
        <v>5652861</v>
      </c>
      <c r="P74" s="7">
        <v>2278896.567631017</v>
      </c>
      <c r="Q74" s="7">
        <v>116323.18</v>
      </c>
      <c r="R74" s="7">
        <f t="shared" si="14"/>
        <v>3257641.2523689829</v>
      </c>
      <c r="S74" s="7">
        <v>0</v>
      </c>
      <c r="T74" s="14">
        <f t="shared" si="15"/>
        <v>14332.81</v>
      </c>
      <c r="U74" s="1">
        <f t="shared" si="9"/>
        <v>-8.7000000000000455</v>
      </c>
      <c r="V74" s="7">
        <f t="shared" si="9"/>
        <v>216911.81000000052</v>
      </c>
      <c r="W74" s="7">
        <f t="shared" si="9"/>
        <v>84650.30555058406</v>
      </c>
      <c r="X74" s="7">
        <f t="shared" si="9"/>
        <v>301561.78555058409</v>
      </c>
      <c r="Y74" s="7">
        <f t="shared" si="9"/>
        <v>98274.222025598865</v>
      </c>
      <c r="Z74" s="7">
        <f t="shared" si="9"/>
        <v>3388.0472000000009</v>
      </c>
      <c r="AA74" s="7">
        <f t="shared" si="9"/>
        <v>199899.51632498484</v>
      </c>
      <c r="AB74" s="7">
        <f t="shared" si="9"/>
        <v>0</v>
      </c>
      <c r="AC74" s="14">
        <f t="shared" si="9"/>
        <v>1057.4460346082469</v>
      </c>
    </row>
    <row r="75" spans="1:29" x14ac:dyDescent="0.35">
      <c r="A75" s="7" t="s">
        <v>104</v>
      </c>
      <c r="B75" s="7" t="s">
        <v>106</v>
      </c>
      <c r="C75" s="1">
        <v>1251.2</v>
      </c>
      <c r="D75" s="7">
        <v>13433689.51</v>
      </c>
      <c r="E75" s="31">
        <v>-4.6566128730773926E-10</v>
      </c>
      <c r="F75" s="7">
        <f t="shared" si="10"/>
        <v>13433689.51</v>
      </c>
      <c r="G75" s="7">
        <v>12754421.134199999</v>
      </c>
      <c r="H75" s="7">
        <v>679268.37580000004</v>
      </c>
      <c r="I75" s="7">
        <f t="shared" si="11"/>
        <v>0</v>
      </c>
      <c r="J75" s="7">
        <v>190.34907305671368</v>
      </c>
      <c r="K75" s="14">
        <f t="shared" si="12"/>
        <v>10736.492296137263</v>
      </c>
      <c r="L75" s="1">
        <v>1255.4000000000001</v>
      </c>
      <c r="M75" s="7">
        <v>14151007.550000001</v>
      </c>
      <c r="N75" s="31">
        <v>0</v>
      </c>
      <c r="O75" s="7">
        <f t="shared" si="13"/>
        <v>14151008</v>
      </c>
      <c r="P75" s="7">
        <v>13374065.346698245</v>
      </c>
      <c r="Q75" s="7">
        <v>699646.43</v>
      </c>
      <c r="R75" s="7">
        <f t="shared" si="14"/>
        <v>77296.223301754915</v>
      </c>
      <c r="S75" s="7">
        <v>0</v>
      </c>
      <c r="T75" s="14">
        <f t="shared" si="15"/>
        <v>11272.11</v>
      </c>
      <c r="U75" s="1">
        <f t="shared" si="9"/>
        <v>4.2000000000000455</v>
      </c>
      <c r="V75" s="7">
        <f t="shared" si="9"/>
        <v>717318.04000000097</v>
      </c>
      <c r="W75" s="7">
        <f t="shared" si="9"/>
        <v>4.6566128730773926E-10</v>
      </c>
      <c r="X75" s="7">
        <f t="shared" si="9"/>
        <v>717318.49000000022</v>
      </c>
      <c r="Y75" s="7">
        <f t="shared" si="9"/>
        <v>619644.21249824576</v>
      </c>
      <c r="Z75" s="7">
        <f t="shared" si="9"/>
        <v>20378.054200000013</v>
      </c>
      <c r="AA75" s="7">
        <f t="shared" si="9"/>
        <v>77296.223301754915</v>
      </c>
      <c r="AB75" s="7">
        <f t="shared" si="9"/>
        <v>-190.34907305671368</v>
      </c>
      <c r="AC75" s="14">
        <f t="shared" si="9"/>
        <v>535.61770386273747</v>
      </c>
    </row>
    <row r="76" spans="1:29" x14ac:dyDescent="0.35">
      <c r="A76" s="7" t="s">
        <v>107</v>
      </c>
      <c r="B76" s="7" t="s">
        <v>107</v>
      </c>
      <c r="C76" s="1">
        <v>1999.1</v>
      </c>
      <c r="D76" s="7">
        <v>21172071.449999999</v>
      </c>
      <c r="E76" s="31">
        <v>-329698.11636170186</v>
      </c>
      <c r="F76" s="7">
        <f t="shared" si="10"/>
        <v>20842373.333638296</v>
      </c>
      <c r="G76" s="7">
        <v>16139770.698932428</v>
      </c>
      <c r="H76" s="7">
        <v>801501.79240000003</v>
      </c>
      <c r="I76" s="7">
        <f t="shared" si="11"/>
        <v>3901100.8423058675</v>
      </c>
      <c r="J76" s="7">
        <v>0</v>
      </c>
      <c r="K76" s="14">
        <f t="shared" si="12"/>
        <v>10425.878312059574</v>
      </c>
      <c r="L76" s="1">
        <v>1990.3</v>
      </c>
      <c r="M76" s="7">
        <v>22144817.379999999</v>
      </c>
      <c r="N76" s="31">
        <v>0</v>
      </c>
      <c r="O76" s="7">
        <f t="shared" si="13"/>
        <v>22144817</v>
      </c>
      <c r="P76" s="7">
        <v>17482338.851872545</v>
      </c>
      <c r="Q76" s="7">
        <v>825546.84</v>
      </c>
      <c r="R76" s="7">
        <f t="shared" si="14"/>
        <v>3836931.3081274554</v>
      </c>
      <c r="S76" s="7">
        <v>0</v>
      </c>
      <c r="T76" s="14">
        <f t="shared" si="15"/>
        <v>11126.37</v>
      </c>
      <c r="U76" s="1">
        <f t="shared" si="9"/>
        <v>-8.7999999999999545</v>
      </c>
      <c r="V76" s="7">
        <f t="shared" si="9"/>
        <v>972745.9299999997</v>
      </c>
      <c r="W76" s="7">
        <f t="shared" si="9"/>
        <v>329698.11636170186</v>
      </c>
      <c r="X76" s="7">
        <f t="shared" si="9"/>
        <v>1302443.6663617045</v>
      </c>
      <c r="Y76" s="7">
        <f t="shared" si="9"/>
        <v>1342568.1529401168</v>
      </c>
      <c r="Z76" s="7">
        <f t="shared" si="9"/>
        <v>24045.047599999933</v>
      </c>
      <c r="AA76" s="7">
        <f t="shared" si="9"/>
        <v>-64169.534178412054</v>
      </c>
      <c r="AB76" s="7">
        <f t="shared" si="9"/>
        <v>0</v>
      </c>
      <c r="AC76" s="14">
        <f t="shared" si="9"/>
        <v>700.49168794042635</v>
      </c>
    </row>
    <row r="77" spans="1:29" x14ac:dyDescent="0.35">
      <c r="A77" s="7" t="s">
        <v>108</v>
      </c>
      <c r="B77" s="7" t="s">
        <v>108</v>
      </c>
      <c r="C77" s="1">
        <v>78</v>
      </c>
      <c r="D77" s="7">
        <v>1764603.94</v>
      </c>
      <c r="E77" s="31">
        <v>-27478.964281619104</v>
      </c>
      <c r="F77" s="7">
        <f t="shared" si="10"/>
        <v>1737124.9757183809</v>
      </c>
      <c r="G77" s="7">
        <v>1102015.733845887</v>
      </c>
      <c r="H77" s="7">
        <v>86496.917700000005</v>
      </c>
      <c r="I77" s="7">
        <f t="shared" si="11"/>
        <v>548612.32417249389</v>
      </c>
      <c r="J77" s="7">
        <v>0</v>
      </c>
      <c r="K77" s="14">
        <f t="shared" si="12"/>
        <v>22270.833022030525</v>
      </c>
      <c r="L77" s="1">
        <v>77.099999999999994</v>
      </c>
      <c r="M77" s="7">
        <v>1832807.79</v>
      </c>
      <c r="N77" s="31">
        <v>0</v>
      </c>
      <c r="O77" s="7">
        <f t="shared" si="13"/>
        <v>1832808</v>
      </c>
      <c r="P77" s="7">
        <v>1186828.6869058681</v>
      </c>
      <c r="Q77" s="7">
        <v>89091.83</v>
      </c>
      <c r="R77" s="7">
        <f t="shared" si="14"/>
        <v>556887.48309413192</v>
      </c>
      <c r="S77" s="7">
        <v>0</v>
      </c>
      <c r="T77" s="14">
        <f t="shared" si="15"/>
        <v>23771.83</v>
      </c>
      <c r="U77" s="1">
        <f t="shared" si="9"/>
        <v>-0.90000000000000568</v>
      </c>
      <c r="V77" s="7">
        <f t="shared" si="9"/>
        <v>68203.850000000093</v>
      </c>
      <c r="W77" s="7">
        <f t="shared" si="9"/>
        <v>27478.964281619104</v>
      </c>
      <c r="X77" s="7">
        <f t="shared" si="9"/>
        <v>95683.024281619117</v>
      </c>
      <c r="Y77" s="7">
        <f t="shared" si="9"/>
        <v>84812.953059981111</v>
      </c>
      <c r="Z77" s="7">
        <f t="shared" si="9"/>
        <v>2594.9122999999963</v>
      </c>
      <c r="AA77" s="7">
        <f t="shared" si="9"/>
        <v>8275.158921638038</v>
      </c>
      <c r="AB77" s="7">
        <f t="shared" si="9"/>
        <v>0</v>
      </c>
      <c r="AC77" s="14">
        <f t="shared" si="9"/>
        <v>1500.9969779694766</v>
      </c>
    </row>
    <row r="78" spans="1:29" x14ac:dyDescent="0.35">
      <c r="A78" s="7" t="s">
        <v>109</v>
      </c>
      <c r="B78" s="7" t="s">
        <v>109</v>
      </c>
      <c r="C78" s="1">
        <v>474.2</v>
      </c>
      <c r="D78" s="7">
        <v>5576082.4000000004</v>
      </c>
      <c r="E78" s="31">
        <v>-86832.498572436001</v>
      </c>
      <c r="F78" s="7">
        <f t="shared" si="10"/>
        <v>5489249.9014275642</v>
      </c>
      <c r="G78" s="7">
        <v>3009036.0405989164</v>
      </c>
      <c r="H78" s="7">
        <v>281711.8701</v>
      </c>
      <c r="I78" s="7">
        <f t="shared" si="11"/>
        <v>2198501.9907286479</v>
      </c>
      <c r="J78" s="7">
        <v>0</v>
      </c>
      <c r="K78" s="14">
        <f t="shared" si="12"/>
        <v>11575.811685844716</v>
      </c>
      <c r="L78" s="1">
        <v>475.1</v>
      </c>
      <c r="M78" s="7">
        <v>5880371.1600000001</v>
      </c>
      <c r="N78" s="31">
        <v>0</v>
      </c>
      <c r="O78" s="7">
        <f t="shared" si="13"/>
        <v>5880371</v>
      </c>
      <c r="P78" s="7">
        <v>3339202.3846585602</v>
      </c>
      <c r="Q78" s="7">
        <v>290163.23</v>
      </c>
      <c r="R78" s="7">
        <f t="shared" si="14"/>
        <v>2251005.3853414399</v>
      </c>
      <c r="S78" s="7">
        <v>0</v>
      </c>
      <c r="T78" s="14">
        <f t="shared" si="15"/>
        <v>12377.12</v>
      </c>
      <c r="U78" s="1">
        <f t="shared" si="9"/>
        <v>0.90000000000003411</v>
      </c>
      <c r="V78" s="7">
        <f t="shared" si="9"/>
        <v>304288.75999999978</v>
      </c>
      <c r="W78" s="7">
        <f t="shared" si="9"/>
        <v>86832.498572436001</v>
      </c>
      <c r="X78" s="7">
        <f t="shared" si="9"/>
        <v>391121.09857243579</v>
      </c>
      <c r="Y78" s="7">
        <f t="shared" si="9"/>
        <v>330166.3440596438</v>
      </c>
      <c r="Z78" s="7">
        <f t="shared" si="9"/>
        <v>8451.3598999999813</v>
      </c>
      <c r="AA78" s="7">
        <f t="shared" si="9"/>
        <v>52503.394612791948</v>
      </c>
      <c r="AB78" s="7">
        <f t="shared" si="9"/>
        <v>0</v>
      </c>
      <c r="AC78" s="14">
        <f t="shared" si="9"/>
        <v>801.30831415528519</v>
      </c>
    </row>
    <row r="79" spans="1:29" x14ac:dyDescent="0.35">
      <c r="A79" s="7" t="s">
        <v>109</v>
      </c>
      <c r="B79" s="7" t="s">
        <v>110</v>
      </c>
      <c r="C79" s="1">
        <v>217.3</v>
      </c>
      <c r="D79" s="7">
        <v>3478356.55</v>
      </c>
      <c r="E79" s="31">
        <v>-54166.055753103356</v>
      </c>
      <c r="F79" s="7">
        <f t="shared" si="10"/>
        <v>3424190.4942468964</v>
      </c>
      <c r="G79" s="7">
        <v>887009.26595519716</v>
      </c>
      <c r="H79" s="7">
        <v>100483.0817</v>
      </c>
      <c r="I79" s="7">
        <f t="shared" si="11"/>
        <v>2436698.1465916992</v>
      </c>
      <c r="J79" s="7">
        <v>0</v>
      </c>
      <c r="K79" s="14">
        <f t="shared" si="12"/>
        <v>15757.894589263213</v>
      </c>
      <c r="L79" s="1">
        <v>224.7</v>
      </c>
      <c r="M79" s="7">
        <v>3715355.23</v>
      </c>
      <c r="N79" s="31">
        <v>0</v>
      </c>
      <c r="O79" s="7">
        <f t="shared" si="13"/>
        <v>3715355</v>
      </c>
      <c r="P79" s="7">
        <v>1006180.0619497158</v>
      </c>
      <c r="Q79" s="7">
        <v>103497.57</v>
      </c>
      <c r="R79" s="7">
        <f t="shared" si="14"/>
        <v>2605677.3680502842</v>
      </c>
      <c r="S79" s="7">
        <v>0</v>
      </c>
      <c r="T79" s="14">
        <f t="shared" si="15"/>
        <v>16534.740000000002</v>
      </c>
      <c r="U79" s="1">
        <f t="shared" si="9"/>
        <v>7.3999999999999773</v>
      </c>
      <c r="V79" s="7">
        <f t="shared" si="9"/>
        <v>236998.68000000017</v>
      </c>
      <c r="W79" s="7">
        <f t="shared" si="9"/>
        <v>54166.055753103356</v>
      </c>
      <c r="X79" s="7">
        <f t="shared" si="9"/>
        <v>291164.50575310364</v>
      </c>
      <c r="Y79" s="7">
        <f t="shared" si="9"/>
        <v>119170.79599451867</v>
      </c>
      <c r="Z79" s="7">
        <f t="shared" si="9"/>
        <v>3014.4883000000118</v>
      </c>
      <c r="AA79" s="7">
        <f t="shared" si="9"/>
        <v>168979.221458585</v>
      </c>
      <c r="AB79" s="7">
        <f t="shared" si="9"/>
        <v>0</v>
      </c>
      <c r="AC79" s="14">
        <f t="shared" si="9"/>
        <v>776.84541073678884</v>
      </c>
    </row>
    <row r="80" spans="1:29" x14ac:dyDescent="0.35">
      <c r="A80" s="7" t="s">
        <v>111</v>
      </c>
      <c r="B80" s="7" t="s">
        <v>112</v>
      </c>
      <c r="C80" s="1">
        <v>164.9</v>
      </c>
      <c r="D80" s="7">
        <v>3089312.25</v>
      </c>
      <c r="E80" s="31">
        <v>-48107.736273397619</v>
      </c>
      <c r="F80" s="7">
        <f t="shared" si="10"/>
        <v>3041204.5137266023</v>
      </c>
      <c r="G80" s="7">
        <v>2515020.0252068243</v>
      </c>
      <c r="H80" s="7">
        <v>330512.85810000001</v>
      </c>
      <c r="I80" s="7">
        <f t="shared" si="11"/>
        <v>195671.630419778</v>
      </c>
      <c r="J80" s="7">
        <v>0</v>
      </c>
      <c r="K80" s="14">
        <f t="shared" si="12"/>
        <v>18442.719913442099</v>
      </c>
      <c r="L80" s="1">
        <v>164.4</v>
      </c>
      <c r="M80" s="7">
        <v>3237199.51</v>
      </c>
      <c r="N80" s="31">
        <v>0</v>
      </c>
      <c r="O80" s="7">
        <f t="shared" si="13"/>
        <v>3237200</v>
      </c>
      <c r="P80" s="7">
        <v>2730233.833141665</v>
      </c>
      <c r="Q80" s="7">
        <v>340428.25</v>
      </c>
      <c r="R80" s="7">
        <f t="shared" si="14"/>
        <v>166537.91685833503</v>
      </c>
      <c r="S80" s="7">
        <v>0</v>
      </c>
      <c r="T80" s="14">
        <f t="shared" si="15"/>
        <v>19691</v>
      </c>
      <c r="U80" s="1">
        <f t="shared" si="9"/>
        <v>-0.5</v>
      </c>
      <c r="V80" s="7">
        <f t="shared" si="9"/>
        <v>147887.25999999978</v>
      </c>
      <c r="W80" s="7">
        <f t="shared" si="9"/>
        <v>48107.736273397619</v>
      </c>
      <c r="X80" s="7">
        <f t="shared" si="9"/>
        <v>195995.48627339769</v>
      </c>
      <c r="Y80" s="7">
        <f t="shared" si="9"/>
        <v>215213.80793484068</v>
      </c>
      <c r="Z80" s="7">
        <f t="shared" si="9"/>
        <v>9915.3918999999878</v>
      </c>
      <c r="AA80" s="7">
        <f t="shared" si="9"/>
        <v>-29133.713561442972</v>
      </c>
      <c r="AB80" s="7">
        <f t="shared" si="9"/>
        <v>0</v>
      </c>
      <c r="AC80" s="14">
        <f t="shared" si="9"/>
        <v>1248.2800865579011</v>
      </c>
    </row>
    <row r="81" spans="1:29" x14ac:dyDescent="0.35">
      <c r="A81" s="7" t="s">
        <v>113</v>
      </c>
      <c r="B81" s="7" t="s">
        <v>113</v>
      </c>
      <c r="C81" s="1">
        <v>76705.600000000006</v>
      </c>
      <c r="D81" s="7">
        <v>803965681.27999997</v>
      </c>
      <c r="E81" s="31">
        <v>-12519604.959932646</v>
      </c>
      <c r="F81" s="7">
        <f t="shared" si="10"/>
        <v>791446076.32006729</v>
      </c>
      <c r="G81" s="7">
        <v>369666122.67536503</v>
      </c>
      <c r="H81" s="7">
        <v>24047453.744100001</v>
      </c>
      <c r="I81" s="7">
        <f t="shared" si="11"/>
        <v>397732499.90060228</v>
      </c>
      <c r="J81" s="7">
        <v>0</v>
      </c>
      <c r="K81" s="14">
        <f t="shared" si="12"/>
        <v>10317.969956822802</v>
      </c>
      <c r="L81" s="1">
        <v>75019.3</v>
      </c>
      <c r="M81" s="7">
        <v>826122739.80999994</v>
      </c>
      <c r="N81" s="31">
        <v>0</v>
      </c>
      <c r="O81" s="7">
        <f t="shared" si="13"/>
        <v>826122740</v>
      </c>
      <c r="P81" s="7">
        <v>388727605.16735411</v>
      </c>
      <c r="Q81" s="7">
        <v>24768877.350000001</v>
      </c>
      <c r="R81" s="7">
        <f t="shared" si="14"/>
        <v>412626257.48264587</v>
      </c>
      <c r="S81" s="7">
        <v>0</v>
      </c>
      <c r="T81" s="14">
        <f t="shared" si="15"/>
        <v>11012.14</v>
      </c>
      <c r="U81" s="1">
        <f t="shared" si="9"/>
        <v>-1686.3000000000029</v>
      </c>
      <c r="V81" s="7">
        <f t="shared" si="9"/>
        <v>22157058.529999971</v>
      </c>
      <c r="W81" s="7">
        <f t="shared" si="9"/>
        <v>12519604.959932646</v>
      </c>
      <c r="X81" s="7">
        <f t="shared" si="9"/>
        <v>34676663.679932714</v>
      </c>
      <c r="Y81" s="7">
        <f t="shared" si="9"/>
        <v>19061482.491989076</v>
      </c>
      <c r="Z81" s="7">
        <f t="shared" si="9"/>
        <v>721423.60590000078</v>
      </c>
      <c r="AA81" s="7">
        <f t="shared" si="9"/>
        <v>14893757.582043588</v>
      </c>
      <c r="AB81" s="7">
        <f t="shared" si="9"/>
        <v>0</v>
      </c>
      <c r="AC81" s="14">
        <f t="shared" si="9"/>
        <v>694.17004317719693</v>
      </c>
    </row>
    <row r="82" spans="1:29" x14ac:dyDescent="0.35">
      <c r="A82" s="7" t="s">
        <v>76</v>
      </c>
      <c r="B82" s="7" t="s">
        <v>114</v>
      </c>
      <c r="C82" s="1">
        <v>191</v>
      </c>
      <c r="D82" s="7">
        <v>3198837.91</v>
      </c>
      <c r="E82" s="31">
        <v>-49813.304095636959</v>
      </c>
      <c r="F82" s="7">
        <f t="shared" si="10"/>
        <v>3149024.6059043631</v>
      </c>
      <c r="G82" s="7">
        <v>564532.36813850771</v>
      </c>
      <c r="H82" s="7">
        <v>88410.420800000007</v>
      </c>
      <c r="I82" s="7">
        <f t="shared" si="11"/>
        <v>2496081.8169658552</v>
      </c>
      <c r="J82" s="7">
        <v>0</v>
      </c>
      <c r="K82" s="14">
        <f t="shared" si="12"/>
        <v>16487.039821488812</v>
      </c>
      <c r="L82" s="1">
        <v>190.1</v>
      </c>
      <c r="M82" s="7">
        <v>3346486.39</v>
      </c>
      <c r="N82" s="31">
        <v>0</v>
      </c>
      <c r="O82" s="7">
        <f t="shared" si="13"/>
        <v>3346486</v>
      </c>
      <c r="P82" s="7">
        <v>624336.38587795477</v>
      </c>
      <c r="Q82" s="7">
        <v>91062.73</v>
      </c>
      <c r="R82" s="7">
        <f t="shared" si="14"/>
        <v>2631086.8841220452</v>
      </c>
      <c r="S82" s="7">
        <v>0</v>
      </c>
      <c r="T82" s="14">
        <f t="shared" si="15"/>
        <v>17603.82</v>
      </c>
      <c r="U82" s="1">
        <f t="shared" si="9"/>
        <v>-0.90000000000000568</v>
      </c>
      <c r="V82" s="7">
        <f t="shared" si="9"/>
        <v>147648.47999999998</v>
      </c>
      <c r="W82" s="7">
        <f t="shared" si="9"/>
        <v>49813.304095636959</v>
      </c>
      <c r="X82" s="7">
        <f t="shared" si="9"/>
        <v>197461.3940956369</v>
      </c>
      <c r="Y82" s="7">
        <f t="shared" si="9"/>
        <v>59804.017739447067</v>
      </c>
      <c r="Z82" s="7">
        <f t="shared" si="9"/>
        <v>2652.3091999999888</v>
      </c>
      <c r="AA82" s="7">
        <f t="shared" si="9"/>
        <v>135005.06715619005</v>
      </c>
      <c r="AB82" s="7">
        <f t="shared" si="9"/>
        <v>0</v>
      </c>
      <c r="AC82" s="14">
        <f t="shared" si="9"/>
        <v>1116.7801785111878</v>
      </c>
    </row>
    <row r="83" spans="1:29" x14ac:dyDescent="0.35">
      <c r="A83" s="7" t="s">
        <v>76</v>
      </c>
      <c r="B83" s="7" t="s">
        <v>115</v>
      </c>
      <c r="C83" s="1">
        <v>231.1</v>
      </c>
      <c r="D83" s="7">
        <v>3382615.27</v>
      </c>
      <c r="E83" s="31">
        <v>-52675.142606101945</v>
      </c>
      <c r="F83" s="7">
        <f t="shared" si="10"/>
        <v>3329940.1273938981</v>
      </c>
      <c r="G83" s="7">
        <v>429443.21963977534</v>
      </c>
      <c r="H83" s="7">
        <v>74117.77</v>
      </c>
      <c r="I83" s="7">
        <f t="shared" si="11"/>
        <v>2826379.1377541227</v>
      </c>
      <c r="J83" s="7">
        <v>0</v>
      </c>
      <c r="K83" s="14">
        <f t="shared" si="12"/>
        <v>14409.087526585454</v>
      </c>
      <c r="L83" s="1">
        <v>230.3</v>
      </c>
      <c r="M83" s="7">
        <v>3544961.35</v>
      </c>
      <c r="N83" s="31">
        <v>0</v>
      </c>
      <c r="O83" s="7">
        <f t="shared" si="13"/>
        <v>3544961</v>
      </c>
      <c r="P83" s="7">
        <v>470692.25076124846</v>
      </c>
      <c r="Q83" s="7">
        <v>76341.3</v>
      </c>
      <c r="R83" s="7">
        <f t="shared" si="14"/>
        <v>2997927.4492387515</v>
      </c>
      <c r="S83" s="7">
        <v>0</v>
      </c>
      <c r="T83" s="14">
        <f t="shared" si="15"/>
        <v>15392.8</v>
      </c>
      <c r="U83" s="1">
        <f t="shared" si="9"/>
        <v>-0.79999999999998295</v>
      </c>
      <c r="V83" s="7">
        <f t="shared" si="9"/>
        <v>162346.08000000007</v>
      </c>
      <c r="W83" s="7">
        <f t="shared" si="9"/>
        <v>52675.142606101945</v>
      </c>
      <c r="X83" s="7">
        <f t="shared" si="9"/>
        <v>215020.87260610191</v>
      </c>
      <c r="Y83" s="7">
        <f t="shared" si="9"/>
        <v>41249.031121473119</v>
      </c>
      <c r="Z83" s="7">
        <f t="shared" si="9"/>
        <v>2223.5299999999988</v>
      </c>
      <c r="AA83" s="7">
        <f t="shared" si="9"/>
        <v>171548.31148462882</v>
      </c>
      <c r="AB83" s="7">
        <f t="shared" si="9"/>
        <v>0</v>
      </c>
      <c r="AC83" s="14">
        <f t="shared" si="9"/>
        <v>983.71247341454546</v>
      </c>
    </row>
    <row r="84" spans="1:29" x14ac:dyDescent="0.35">
      <c r="A84" s="7" t="s">
        <v>57</v>
      </c>
      <c r="B84" s="7" t="s">
        <v>116</v>
      </c>
      <c r="C84" s="1">
        <v>153.6</v>
      </c>
      <c r="D84" s="7">
        <v>2781008.48</v>
      </c>
      <c r="E84" s="31">
        <v>-43306.733571500379</v>
      </c>
      <c r="F84" s="7">
        <f t="shared" si="10"/>
        <v>2737701.7464284995</v>
      </c>
      <c r="G84" s="7">
        <v>1182670.8326398151</v>
      </c>
      <c r="H84" s="7">
        <v>103953.2032</v>
      </c>
      <c r="I84" s="7">
        <f t="shared" si="11"/>
        <v>1451077.7105886843</v>
      </c>
      <c r="J84" s="7">
        <v>0</v>
      </c>
      <c r="K84" s="14">
        <f t="shared" si="12"/>
        <v>17823.579078310544</v>
      </c>
      <c r="L84" s="1">
        <v>153</v>
      </c>
      <c r="M84" s="7">
        <v>2912561.75</v>
      </c>
      <c r="N84" s="31">
        <v>0</v>
      </c>
      <c r="O84" s="7">
        <f t="shared" si="13"/>
        <v>2912562</v>
      </c>
      <c r="P84" s="7">
        <v>1267067.1093279014</v>
      </c>
      <c r="Q84" s="7">
        <v>107071.8</v>
      </c>
      <c r="R84" s="7">
        <f t="shared" si="14"/>
        <v>1538423.0906720986</v>
      </c>
      <c r="S84" s="7">
        <v>0</v>
      </c>
      <c r="T84" s="14">
        <f t="shared" si="15"/>
        <v>19036.349999999999</v>
      </c>
      <c r="U84" s="1">
        <f t="shared" si="9"/>
        <v>-0.59999999999999432</v>
      </c>
      <c r="V84" s="7">
        <f t="shared" si="9"/>
        <v>131553.27000000002</v>
      </c>
      <c r="W84" s="7">
        <f t="shared" si="9"/>
        <v>43306.733571500379</v>
      </c>
      <c r="X84" s="7">
        <f t="shared" si="9"/>
        <v>174860.25357150054</v>
      </c>
      <c r="Y84" s="7">
        <f t="shared" si="9"/>
        <v>84396.276688086335</v>
      </c>
      <c r="Z84" s="7">
        <f t="shared" si="9"/>
        <v>3118.5967999999993</v>
      </c>
      <c r="AA84" s="7">
        <f t="shared" si="9"/>
        <v>87345.38008341426</v>
      </c>
      <c r="AB84" s="7">
        <f t="shared" si="9"/>
        <v>0</v>
      </c>
      <c r="AC84" s="14">
        <f t="shared" si="9"/>
        <v>1212.7709216894546</v>
      </c>
    </row>
    <row r="85" spans="1:29" x14ac:dyDescent="0.35">
      <c r="A85" s="7" t="s">
        <v>57</v>
      </c>
      <c r="B85" s="7" t="s">
        <v>117</v>
      </c>
      <c r="C85" s="1">
        <v>127.7</v>
      </c>
      <c r="D85" s="7">
        <v>2371098.61</v>
      </c>
      <c r="E85" s="31">
        <v>-36923.488911844266</v>
      </c>
      <c r="F85" s="7">
        <f t="shared" si="10"/>
        <v>2334175.1210881555</v>
      </c>
      <c r="G85" s="7">
        <v>833826.77073929342</v>
      </c>
      <c r="H85" s="7">
        <v>52325.328700000005</v>
      </c>
      <c r="I85" s="7">
        <f t="shared" si="11"/>
        <v>1448023.0216488622</v>
      </c>
      <c r="J85" s="7">
        <v>0</v>
      </c>
      <c r="K85" s="14">
        <f t="shared" si="12"/>
        <v>18278.583563728705</v>
      </c>
      <c r="L85" s="1">
        <v>124.9</v>
      </c>
      <c r="M85" s="7">
        <v>2449824.86</v>
      </c>
      <c r="N85" s="31">
        <v>0</v>
      </c>
      <c r="O85" s="7">
        <f t="shared" si="13"/>
        <v>2449825</v>
      </c>
      <c r="P85" s="7">
        <v>885466.03188904864</v>
      </c>
      <c r="Q85" s="7">
        <v>53895.09</v>
      </c>
      <c r="R85" s="7">
        <f t="shared" si="14"/>
        <v>1510463.8781109513</v>
      </c>
      <c r="S85" s="7">
        <v>0</v>
      </c>
      <c r="T85" s="14">
        <f t="shared" si="15"/>
        <v>19614.29</v>
      </c>
      <c r="U85" s="1">
        <f t="shared" si="9"/>
        <v>-2.7999999999999972</v>
      </c>
      <c r="V85" s="7">
        <f t="shared" si="9"/>
        <v>78726.25</v>
      </c>
      <c r="W85" s="7">
        <f t="shared" si="9"/>
        <v>36923.488911844266</v>
      </c>
      <c r="X85" s="7">
        <f t="shared" si="9"/>
        <v>115649.87891184445</v>
      </c>
      <c r="Y85" s="7">
        <f t="shared" si="9"/>
        <v>51639.261149755213</v>
      </c>
      <c r="Z85" s="7">
        <f t="shared" si="9"/>
        <v>1569.761299999991</v>
      </c>
      <c r="AA85" s="7">
        <f t="shared" si="9"/>
        <v>62440.856462089112</v>
      </c>
      <c r="AB85" s="7">
        <f t="shared" si="9"/>
        <v>0</v>
      </c>
      <c r="AC85" s="14">
        <f t="shared" si="9"/>
        <v>1335.7064362712954</v>
      </c>
    </row>
    <row r="86" spans="1:29" x14ac:dyDescent="0.35">
      <c r="A86" s="7" t="s">
        <v>57</v>
      </c>
      <c r="B86" s="7" t="s">
        <v>118</v>
      </c>
      <c r="C86" s="1">
        <v>202.6</v>
      </c>
      <c r="D86" s="7">
        <v>3383601.22</v>
      </c>
      <c r="E86" s="31">
        <v>-52690.496127772916</v>
      </c>
      <c r="F86" s="7">
        <f t="shared" si="10"/>
        <v>3330910.7238722271</v>
      </c>
      <c r="G86" s="7">
        <v>630931.51093945233</v>
      </c>
      <c r="H86" s="7">
        <v>64587.530200000001</v>
      </c>
      <c r="I86" s="7">
        <f t="shared" si="11"/>
        <v>2635391.6827327749</v>
      </c>
      <c r="J86" s="7">
        <v>0</v>
      </c>
      <c r="K86" s="14">
        <f t="shared" si="12"/>
        <v>16440.822921383155</v>
      </c>
      <c r="L86" s="1">
        <v>200.4</v>
      </c>
      <c r="M86" s="7">
        <v>3528127.47</v>
      </c>
      <c r="N86" s="31">
        <v>0</v>
      </c>
      <c r="O86" s="7">
        <f t="shared" si="13"/>
        <v>3528127</v>
      </c>
      <c r="P86" s="7">
        <v>669829.88930794585</v>
      </c>
      <c r="Q86" s="7">
        <v>66525.16</v>
      </c>
      <c r="R86" s="7">
        <f t="shared" si="14"/>
        <v>2791771.9506920539</v>
      </c>
      <c r="S86" s="7">
        <v>0</v>
      </c>
      <c r="T86" s="14">
        <f t="shared" si="15"/>
        <v>17605.419999999998</v>
      </c>
      <c r="U86" s="1">
        <f t="shared" si="9"/>
        <v>-2.1999999999999886</v>
      </c>
      <c r="V86" s="7">
        <f t="shared" si="9"/>
        <v>144526.25</v>
      </c>
      <c r="W86" s="7">
        <f t="shared" si="9"/>
        <v>52690.496127772916</v>
      </c>
      <c r="X86" s="7">
        <f t="shared" si="9"/>
        <v>197216.27612777287</v>
      </c>
      <c r="Y86" s="7">
        <f t="shared" si="9"/>
        <v>38898.378368493519</v>
      </c>
      <c r="Z86" s="7">
        <f t="shared" si="9"/>
        <v>1937.6298000000024</v>
      </c>
      <c r="AA86" s="7">
        <f t="shared" si="9"/>
        <v>156380.26795927901</v>
      </c>
      <c r="AB86" s="7">
        <f t="shared" si="9"/>
        <v>0</v>
      </c>
      <c r="AC86" s="14">
        <f t="shared" si="9"/>
        <v>1164.5970786168436</v>
      </c>
    </row>
    <row r="87" spans="1:29" x14ac:dyDescent="0.35">
      <c r="A87" s="7" t="s">
        <v>57</v>
      </c>
      <c r="B87" s="7" t="s">
        <v>119</v>
      </c>
      <c r="C87" s="1">
        <v>107</v>
      </c>
      <c r="D87" s="7">
        <v>2175034.67</v>
      </c>
      <c r="E87" s="31">
        <v>-33870.319936049331</v>
      </c>
      <c r="F87" s="7">
        <f t="shared" si="10"/>
        <v>2141164.3500639508</v>
      </c>
      <c r="G87" s="7">
        <v>444647.9817600036</v>
      </c>
      <c r="H87" s="7">
        <v>43258.990599999997</v>
      </c>
      <c r="I87" s="7">
        <f t="shared" si="11"/>
        <v>1653257.3777039472</v>
      </c>
      <c r="J87" s="7">
        <v>0</v>
      </c>
      <c r="K87" s="14">
        <f t="shared" si="12"/>
        <v>20010.881776298604</v>
      </c>
      <c r="L87" s="1">
        <v>110.3</v>
      </c>
      <c r="M87" s="7">
        <v>2338753.46</v>
      </c>
      <c r="N87" s="31">
        <v>0</v>
      </c>
      <c r="O87" s="7">
        <f t="shared" si="13"/>
        <v>2338753</v>
      </c>
      <c r="P87" s="7">
        <v>485076.97242862376</v>
      </c>
      <c r="Q87" s="7">
        <v>44556.76</v>
      </c>
      <c r="R87" s="7">
        <f t="shared" si="14"/>
        <v>1809119.2675713762</v>
      </c>
      <c r="S87" s="7">
        <v>0</v>
      </c>
      <c r="T87" s="14">
        <f t="shared" si="15"/>
        <v>21203.56</v>
      </c>
      <c r="U87" s="1">
        <f t="shared" si="9"/>
        <v>3.2999999999999972</v>
      </c>
      <c r="V87" s="7">
        <f t="shared" si="9"/>
        <v>163718.79000000004</v>
      </c>
      <c r="W87" s="7">
        <f t="shared" si="9"/>
        <v>33870.319936049331</v>
      </c>
      <c r="X87" s="7">
        <f t="shared" si="9"/>
        <v>197588.64993604925</v>
      </c>
      <c r="Y87" s="7">
        <f t="shared" si="9"/>
        <v>40428.990668620158</v>
      </c>
      <c r="Z87" s="7">
        <f t="shared" si="9"/>
        <v>1297.7694000000047</v>
      </c>
      <c r="AA87" s="7">
        <f t="shared" si="9"/>
        <v>155861.88986742892</v>
      </c>
      <c r="AB87" s="7">
        <f t="shared" si="9"/>
        <v>0</v>
      </c>
      <c r="AC87" s="14">
        <f t="shared" si="9"/>
        <v>1192.6782237013977</v>
      </c>
    </row>
    <row r="88" spans="1:29" x14ac:dyDescent="0.35">
      <c r="A88" s="7" t="s">
        <v>57</v>
      </c>
      <c r="B88" s="7" t="s">
        <v>120</v>
      </c>
      <c r="C88" s="1">
        <v>709</v>
      </c>
      <c r="D88" s="7">
        <v>7969812.6699999999</v>
      </c>
      <c r="E88" s="31">
        <v>-124108.4147699032</v>
      </c>
      <c r="F88" s="7">
        <f t="shared" si="10"/>
        <v>7845704.2552300971</v>
      </c>
      <c r="G88" s="7">
        <v>2857317.3298005345</v>
      </c>
      <c r="H88" s="7">
        <v>253690.94670000003</v>
      </c>
      <c r="I88" s="7">
        <f t="shared" si="11"/>
        <v>4734695.9787295619</v>
      </c>
      <c r="J88" s="7">
        <v>0</v>
      </c>
      <c r="K88" s="14">
        <f t="shared" si="12"/>
        <v>11065.873420634834</v>
      </c>
      <c r="L88" s="1">
        <v>705.8</v>
      </c>
      <c r="M88" s="7">
        <v>8330619.5</v>
      </c>
      <c r="N88" s="31">
        <v>0</v>
      </c>
      <c r="O88" s="7">
        <f t="shared" si="13"/>
        <v>8330620</v>
      </c>
      <c r="P88" s="7">
        <v>3120467.1975591742</v>
      </c>
      <c r="Q88" s="7">
        <v>261301.68</v>
      </c>
      <c r="R88" s="7">
        <f t="shared" si="14"/>
        <v>4948851.1224408261</v>
      </c>
      <c r="S88" s="7">
        <v>0</v>
      </c>
      <c r="T88" s="14">
        <f t="shared" si="15"/>
        <v>11803.09</v>
      </c>
      <c r="U88" s="1">
        <f t="shared" si="9"/>
        <v>-3.2000000000000455</v>
      </c>
      <c r="V88" s="7">
        <f t="shared" si="9"/>
        <v>360806.83000000007</v>
      </c>
      <c r="W88" s="7">
        <f t="shared" si="9"/>
        <v>124108.4147699032</v>
      </c>
      <c r="X88" s="7">
        <f t="shared" si="9"/>
        <v>484915.7447699029</v>
      </c>
      <c r="Y88" s="7">
        <f t="shared" si="9"/>
        <v>263149.86775863962</v>
      </c>
      <c r="Z88" s="7">
        <f t="shared" si="9"/>
        <v>7610.7332999999635</v>
      </c>
      <c r="AA88" s="7">
        <f t="shared" si="9"/>
        <v>214155.14371126425</v>
      </c>
      <c r="AB88" s="7">
        <f t="shared" si="9"/>
        <v>0</v>
      </c>
      <c r="AC88" s="14">
        <f t="shared" si="9"/>
        <v>737.21657936516567</v>
      </c>
    </row>
    <row r="89" spans="1:29" x14ac:dyDescent="0.35">
      <c r="A89" s="7" t="s">
        <v>121</v>
      </c>
      <c r="B89" s="7" t="s">
        <v>121</v>
      </c>
      <c r="C89" s="1">
        <v>930</v>
      </c>
      <c r="D89" s="7">
        <v>10713924.859999999</v>
      </c>
      <c r="E89" s="31">
        <v>-166840.58777738587</v>
      </c>
      <c r="F89" s="7">
        <f t="shared" si="10"/>
        <v>10547084.272222614</v>
      </c>
      <c r="G89" s="7">
        <v>9789457.9638963118</v>
      </c>
      <c r="H89" s="7">
        <v>310206.32569999999</v>
      </c>
      <c r="I89" s="7">
        <f t="shared" si="11"/>
        <v>447419.98262630211</v>
      </c>
      <c r="J89" s="7">
        <v>0</v>
      </c>
      <c r="K89" s="14">
        <f t="shared" si="12"/>
        <v>11340.950830346897</v>
      </c>
      <c r="L89" s="1">
        <v>905.4</v>
      </c>
      <c r="M89" s="7">
        <v>11015101.43</v>
      </c>
      <c r="N89" s="31">
        <v>0</v>
      </c>
      <c r="O89" s="7">
        <f t="shared" si="13"/>
        <v>11015101</v>
      </c>
      <c r="P89" s="7">
        <v>10565721.868957965</v>
      </c>
      <c r="Q89" s="7">
        <v>319512.52</v>
      </c>
      <c r="R89" s="7">
        <f t="shared" si="14"/>
        <v>129866.61104203528</v>
      </c>
      <c r="S89" s="7">
        <v>0</v>
      </c>
      <c r="T89" s="14">
        <f t="shared" si="15"/>
        <v>12166.01</v>
      </c>
      <c r="U89" s="1">
        <f t="shared" si="9"/>
        <v>-24.600000000000023</v>
      </c>
      <c r="V89" s="7">
        <f t="shared" si="9"/>
        <v>301176.5700000003</v>
      </c>
      <c r="W89" s="7">
        <f t="shared" si="9"/>
        <v>166840.58777738587</v>
      </c>
      <c r="X89" s="7">
        <f t="shared" si="9"/>
        <v>468016.72777738608</v>
      </c>
      <c r="Y89" s="7">
        <f t="shared" si="9"/>
        <v>776263.90506165288</v>
      </c>
      <c r="Z89" s="7">
        <f t="shared" si="9"/>
        <v>9306.1943000000319</v>
      </c>
      <c r="AA89" s="7">
        <f t="shared" si="9"/>
        <v>-317553.37158426683</v>
      </c>
      <c r="AB89" s="7">
        <f t="shared" si="9"/>
        <v>0</v>
      </c>
      <c r="AC89" s="14">
        <f t="shared" si="9"/>
        <v>825.0591696531028</v>
      </c>
    </row>
    <row r="90" spans="1:29" x14ac:dyDescent="0.35">
      <c r="A90" s="7" t="s">
        <v>122</v>
      </c>
      <c r="B90" s="7" t="s">
        <v>123</v>
      </c>
      <c r="C90" s="1">
        <v>5917.7</v>
      </c>
      <c r="D90" s="7">
        <v>62311105.909999996</v>
      </c>
      <c r="E90" s="31">
        <v>-970328.02366352815</v>
      </c>
      <c r="F90" s="7">
        <f t="shared" si="10"/>
        <v>61340777.886336468</v>
      </c>
      <c r="G90" s="7">
        <v>14903015.554122757</v>
      </c>
      <c r="H90" s="7">
        <v>1553657.6340999999</v>
      </c>
      <c r="I90" s="7">
        <f t="shared" si="11"/>
        <v>44884104.698113717</v>
      </c>
      <c r="J90" s="7">
        <v>0</v>
      </c>
      <c r="K90" s="14">
        <f t="shared" si="12"/>
        <v>10365.645079395115</v>
      </c>
      <c r="L90" s="1">
        <v>5915.3</v>
      </c>
      <c r="M90" s="7">
        <v>65394422.990000002</v>
      </c>
      <c r="N90" s="31">
        <v>0</v>
      </c>
      <c r="O90" s="7">
        <f t="shared" si="13"/>
        <v>65394423</v>
      </c>
      <c r="P90" s="7">
        <v>18390968.608918309</v>
      </c>
      <c r="Q90" s="7">
        <v>1600267.36</v>
      </c>
      <c r="R90" s="7">
        <f t="shared" si="14"/>
        <v>45403187.031081691</v>
      </c>
      <c r="S90" s="7">
        <v>0</v>
      </c>
      <c r="T90" s="14">
        <f t="shared" si="15"/>
        <v>11055.13</v>
      </c>
      <c r="U90" s="1">
        <f t="shared" si="9"/>
        <v>-2.3999999999996362</v>
      </c>
      <c r="V90" s="7">
        <f t="shared" si="9"/>
        <v>3083317.0800000057</v>
      </c>
      <c r="W90" s="7">
        <f t="shared" si="9"/>
        <v>970328.02366352815</v>
      </c>
      <c r="X90" s="7">
        <f t="shared" si="9"/>
        <v>4053645.1136635318</v>
      </c>
      <c r="Y90" s="7">
        <f t="shared" si="9"/>
        <v>3487953.054795552</v>
      </c>
      <c r="Z90" s="7">
        <f t="shared" si="9"/>
        <v>46609.725900000194</v>
      </c>
      <c r="AA90" s="7">
        <f t="shared" si="9"/>
        <v>519082.33296797425</v>
      </c>
      <c r="AB90" s="7">
        <f t="shared" si="9"/>
        <v>0</v>
      </c>
      <c r="AC90" s="14">
        <f t="shared" si="9"/>
        <v>689.48492060488388</v>
      </c>
    </row>
    <row r="91" spans="1:29" x14ac:dyDescent="0.35">
      <c r="A91" s="7" t="s">
        <v>122</v>
      </c>
      <c r="B91" s="7" t="s">
        <v>124</v>
      </c>
      <c r="C91" s="1">
        <v>1320.7</v>
      </c>
      <c r="D91" s="7">
        <v>14787952.98</v>
      </c>
      <c r="E91" s="31">
        <v>-230282.62746352181</v>
      </c>
      <c r="F91" s="7">
        <f t="shared" si="10"/>
        <v>14557670.352536479</v>
      </c>
      <c r="G91" s="7">
        <v>2750848.257060437</v>
      </c>
      <c r="H91" s="7">
        <v>233822.19520000002</v>
      </c>
      <c r="I91" s="7">
        <f t="shared" si="11"/>
        <v>11572999.900276043</v>
      </c>
      <c r="J91" s="7">
        <v>0</v>
      </c>
      <c r="K91" s="14">
        <f t="shared" si="12"/>
        <v>11022.692778478442</v>
      </c>
      <c r="L91" s="1">
        <v>1313.4</v>
      </c>
      <c r="M91" s="7">
        <v>15453085.67</v>
      </c>
      <c r="N91" s="31">
        <v>0</v>
      </c>
      <c r="O91" s="7">
        <f t="shared" si="13"/>
        <v>15453086</v>
      </c>
      <c r="P91" s="7">
        <v>3304483.7818810386</v>
      </c>
      <c r="Q91" s="7">
        <v>240836.87</v>
      </c>
      <c r="R91" s="7">
        <f t="shared" si="14"/>
        <v>11907765.348118963</v>
      </c>
      <c r="S91" s="7">
        <v>0</v>
      </c>
      <c r="T91" s="14">
        <f t="shared" si="15"/>
        <v>11765.71</v>
      </c>
      <c r="U91" s="1">
        <f t="shared" si="9"/>
        <v>-7.2999999999999545</v>
      </c>
      <c r="V91" s="7">
        <f t="shared" si="9"/>
        <v>665132.68999999948</v>
      </c>
      <c r="W91" s="7">
        <f t="shared" si="9"/>
        <v>230282.62746352181</v>
      </c>
      <c r="X91" s="7">
        <f t="shared" si="9"/>
        <v>895415.64746352099</v>
      </c>
      <c r="Y91" s="7">
        <f t="shared" si="9"/>
        <v>553635.52482060157</v>
      </c>
      <c r="Z91" s="7">
        <f t="shared" si="9"/>
        <v>7014.6747999999789</v>
      </c>
      <c r="AA91" s="7">
        <f t="shared" si="9"/>
        <v>334765.4478429202</v>
      </c>
      <c r="AB91" s="7">
        <f t="shared" si="9"/>
        <v>0</v>
      </c>
      <c r="AC91" s="14">
        <f t="shared" si="9"/>
        <v>743.01722152155708</v>
      </c>
    </row>
    <row r="92" spans="1:29" x14ac:dyDescent="0.35">
      <c r="A92" s="7" t="s">
        <v>122</v>
      </c>
      <c r="B92" s="7" t="s">
        <v>125</v>
      </c>
      <c r="C92" s="1">
        <v>744.7</v>
      </c>
      <c r="D92" s="7">
        <v>9263462.7400000002</v>
      </c>
      <c r="E92" s="31">
        <v>-144253.53813761147</v>
      </c>
      <c r="F92" s="7">
        <f t="shared" si="10"/>
        <v>9119209.2018623892</v>
      </c>
      <c r="G92" s="7">
        <v>1625561.9970394585</v>
      </c>
      <c r="H92" s="7">
        <v>60748.751100000001</v>
      </c>
      <c r="I92" s="7">
        <f t="shared" si="11"/>
        <v>7432898.4537229305</v>
      </c>
      <c r="J92" s="7">
        <v>0</v>
      </c>
      <c r="K92" s="14">
        <f t="shared" si="12"/>
        <v>12245.480330149576</v>
      </c>
      <c r="L92" s="1">
        <v>739</v>
      </c>
      <c r="M92" s="7">
        <v>9674220.3699999992</v>
      </c>
      <c r="N92" s="31">
        <v>0</v>
      </c>
      <c r="O92" s="7">
        <f t="shared" si="13"/>
        <v>9674220</v>
      </c>
      <c r="P92" s="7">
        <v>2161492.6486973325</v>
      </c>
      <c r="Q92" s="7">
        <v>62571.21</v>
      </c>
      <c r="R92" s="7">
        <f t="shared" si="14"/>
        <v>7450156.1413026676</v>
      </c>
      <c r="S92" s="7">
        <v>0</v>
      </c>
      <c r="T92" s="14">
        <f t="shared" si="15"/>
        <v>13090.96</v>
      </c>
      <c r="U92" s="1">
        <f t="shared" si="9"/>
        <v>-5.7000000000000455</v>
      </c>
      <c r="V92" s="7">
        <f t="shared" si="9"/>
        <v>410757.62999999896</v>
      </c>
      <c r="W92" s="7">
        <f t="shared" si="9"/>
        <v>144253.53813761147</v>
      </c>
      <c r="X92" s="7">
        <f t="shared" si="9"/>
        <v>555010.79813761078</v>
      </c>
      <c r="Y92" s="7">
        <f t="shared" si="9"/>
        <v>535930.651657874</v>
      </c>
      <c r="Z92" s="7">
        <f t="shared" si="9"/>
        <v>1822.4588999999978</v>
      </c>
      <c r="AA92" s="7">
        <f t="shared" si="9"/>
        <v>17257.687579737045</v>
      </c>
      <c r="AB92" s="7">
        <f t="shared" si="9"/>
        <v>0</v>
      </c>
      <c r="AC92" s="14">
        <f t="shared" si="9"/>
        <v>845.47966985042331</v>
      </c>
    </row>
    <row r="93" spans="1:29" x14ac:dyDescent="0.35">
      <c r="A93" s="7" t="s">
        <v>126</v>
      </c>
      <c r="B93" s="7" t="s">
        <v>127</v>
      </c>
      <c r="C93" s="1">
        <v>32727.200000000001</v>
      </c>
      <c r="D93" s="7">
        <v>333257683.69999999</v>
      </c>
      <c r="E93" s="31">
        <v>-5189592.8482214641</v>
      </c>
      <c r="F93" s="7">
        <f t="shared" si="10"/>
        <v>328068090.85177851</v>
      </c>
      <c r="G93" s="7">
        <v>123208945.21338651</v>
      </c>
      <c r="H93" s="7">
        <v>8479455.9862000011</v>
      </c>
      <c r="I93" s="7">
        <f t="shared" si="11"/>
        <v>196379689.652192</v>
      </c>
      <c r="J93" s="7">
        <v>0</v>
      </c>
      <c r="K93" s="14">
        <f t="shared" si="12"/>
        <v>10024.325052304459</v>
      </c>
      <c r="L93" s="1">
        <v>33215.300000000003</v>
      </c>
      <c r="M93" s="7">
        <v>354865988.72000003</v>
      </c>
      <c r="N93" s="31">
        <v>0</v>
      </c>
      <c r="O93" s="7">
        <f t="shared" si="13"/>
        <v>354865989</v>
      </c>
      <c r="P93" s="7">
        <v>131966769.4417474</v>
      </c>
      <c r="Q93" s="7">
        <v>8733839.6699999999</v>
      </c>
      <c r="R93" s="7">
        <f t="shared" si="14"/>
        <v>214165379.88825262</v>
      </c>
      <c r="S93" s="7">
        <v>0</v>
      </c>
      <c r="T93" s="14">
        <f t="shared" si="15"/>
        <v>10683.81</v>
      </c>
      <c r="U93" s="1">
        <f t="shared" si="9"/>
        <v>488.10000000000218</v>
      </c>
      <c r="V93" s="7">
        <f t="shared" si="9"/>
        <v>21608305.020000041</v>
      </c>
      <c r="W93" s="7">
        <f t="shared" si="9"/>
        <v>5189592.8482214641</v>
      </c>
      <c r="X93" s="7">
        <f t="shared" ref="X93:AC124" si="16">O93-F93</f>
        <v>26797898.148221493</v>
      </c>
      <c r="Y93" s="7">
        <f t="shared" si="16"/>
        <v>8757824.2283608913</v>
      </c>
      <c r="Z93" s="7">
        <f t="shared" si="16"/>
        <v>254383.68379999883</v>
      </c>
      <c r="AA93" s="7">
        <f t="shared" si="16"/>
        <v>17785690.236060619</v>
      </c>
      <c r="AB93" s="7">
        <f t="shared" si="16"/>
        <v>0</v>
      </c>
      <c r="AC93" s="14">
        <f t="shared" si="16"/>
        <v>659.48494769554054</v>
      </c>
    </row>
    <row r="94" spans="1:29" x14ac:dyDescent="0.35">
      <c r="A94" s="7" t="s">
        <v>126</v>
      </c>
      <c r="B94" s="7" t="s">
        <v>128</v>
      </c>
      <c r="C94" s="1">
        <v>14792.3</v>
      </c>
      <c r="D94" s="7">
        <v>150776286.75</v>
      </c>
      <c r="E94" s="31">
        <v>-2347935.4795719259</v>
      </c>
      <c r="F94" s="7">
        <f t="shared" si="10"/>
        <v>148428351.27042806</v>
      </c>
      <c r="G94" s="7">
        <v>80615208.721823454</v>
      </c>
      <c r="H94" s="7">
        <v>4500724.4104999993</v>
      </c>
      <c r="I94" s="7">
        <f t="shared" si="11"/>
        <v>63312418.13810461</v>
      </c>
      <c r="J94" s="7">
        <v>0</v>
      </c>
      <c r="K94" s="14">
        <f t="shared" si="12"/>
        <v>10034.163130170971</v>
      </c>
      <c r="L94" s="1">
        <v>14990.2</v>
      </c>
      <c r="M94" s="7">
        <v>160318689.97999999</v>
      </c>
      <c r="N94" s="31">
        <v>0</v>
      </c>
      <c r="O94" s="7">
        <f t="shared" si="13"/>
        <v>160318690</v>
      </c>
      <c r="P94" s="7">
        <v>88423603.318560928</v>
      </c>
      <c r="Q94" s="7">
        <v>4635746.1399999997</v>
      </c>
      <c r="R94" s="7">
        <f t="shared" si="14"/>
        <v>67259340.541439071</v>
      </c>
      <c r="S94" s="7">
        <v>0</v>
      </c>
      <c r="T94" s="14">
        <f t="shared" si="15"/>
        <v>10694.9</v>
      </c>
      <c r="U94" s="1">
        <f t="shared" ref="U94:AC125" si="17">L94-C94</f>
        <v>197.90000000000146</v>
      </c>
      <c r="V94" s="7">
        <f t="shared" si="17"/>
        <v>9542403.2299999893</v>
      </c>
      <c r="W94" s="7">
        <f t="shared" si="17"/>
        <v>2347935.4795719259</v>
      </c>
      <c r="X94" s="7">
        <f t="shared" si="16"/>
        <v>11890338.729571939</v>
      </c>
      <c r="Y94" s="7">
        <f t="shared" si="16"/>
        <v>7808394.5967374742</v>
      </c>
      <c r="Z94" s="7">
        <f t="shared" si="16"/>
        <v>135021.72950000037</v>
      </c>
      <c r="AA94" s="7">
        <f t="shared" si="16"/>
        <v>3946922.4033344612</v>
      </c>
      <c r="AB94" s="7">
        <f t="shared" si="16"/>
        <v>0</v>
      </c>
      <c r="AC94" s="14">
        <f t="shared" si="16"/>
        <v>660.73686982902836</v>
      </c>
    </row>
    <row r="95" spans="1:29" x14ac:dyDescent="0.35">
      <c r="A95" s="7" t="s">
        <v>126</v>
      </c>
      <c r="B95" s="7" t="s">
        <v>129</v>
      </c>
      <c r="C95" s="1">
        <v>1013.4</v>
      </c>
      <c r="D95" s="7">
        <v>11470103.039999999</v>
      </c>
      <c r="E95" s="31">
        <v>-178616.03082596013</v>
      </c>
      <c r="F95" s="7">
        <f t="shared" si="10"/>
        <v>11291487.00917404</v>
      </c>
      <c r="G95" s="7">
        <v>9909836.9805583712</v>
      </c>
      <c r="H95" s="7">
        <v>709462.72279999999</v>
      </c>
      <c r="I95" s="7">
        <f t="shared" si="11"/>
        <v>672187.30581566843</v>
      </c>
      <c r="J95" s="7">
        <v>0</v>
      </c>
      <c r="K95" s="14">
        <f t="shared" si="12"/>
        <v>11142.181773410341</v>
      </c>
      <c r="L95" s="1">
        <v>1003.3</v>
      </c>
      <c r="M95" s="7">
        <v>11950140.390000001</v>
      </c>
      <c r="N95" s="31">
        <v>0</v>
      </c>
      <c r="O95" s="7">
        <f t="shared" si="13"/>
        <v>11950140</v>
      </c>
      <c r="P95" s="7">
        <v>10418105.303289028</v>
      </c>
      <c r="Q95" s="7">
        <v>730746.6</v>
      </c>
      <c r="R95" s="7">
        <f t="shared" si="14"/>
        <v>801288.09671097214</v>
      </c>
      <c r="S95" s="7">
        <v>0</v>
      </c>
      <c r="T95" s="14">
        <f t="shared" si="15"/>
        <v>11910.83</v>
      </c>
      <c r="U95" s="1">
        <f t="shared" si="17"/>
        <v>-10.100000000000023</v>
      </c>
      <c r="V95" s="7">
        <f t="shared" si="17"/>
        <v>480037.35000000149</v>
      </c>
      <c r="W95" s="7">
        <f t="shared" si="17"/>
        <v>178616.03082596013</v>
      </c>
      <c r="X95" s="7">
        <f t="shared" si="16"/>
        <v>658652.99082596041</v>
      </c>
      <c r="Y95" s="7">
        <f t="shared" si="16"/>
        <v>508268.32273065671</v>
      </c>
      <c r="Z95" s="7">
        <f t="shared" si="16"/>
        <v>21283.877199999988</v>
      </c>
      <c r="AA95" s="7">
        <f t="shared" si="16"/>
        <v>129100.79089530371</v>
      </c>
      <c r="AB95" s="7">
        <f t="shared" si="16"/>
        <v>0</v>
      </c>
      <c r="AC95" s="14">
        <f t="shared" si="16"/>
        <v>768.64822658965932</v>
      </c>
    </row>
    <row r="96" spans="1:29" x14ac:dyDescent="0.35">
      <c r="A96" s="7" t="s">
        <v>49</v>
      </c>
      <c r="B96" s="7" t="s">
        <v>130</v>
      </c>
      <c r="C96" s="1">
        <v>815.5</v>
      </c>
      <c r="D96" s="7">
        <v>9821092.6199999992</v>
      </c>
      <c r="E96" s="31">
        <v>-152937.1249797011</v>
      </c>
      <c r="F96" s="7">
        <f t="shared" si="10"/>
        <v>9668155.4950202983</v>
      </c>
      <c r="G96" s="7">
        <v>2365906.0983060137</v>
      </c>
      <c r="H96" s="7">
        <v>318862.81650000002</v>
      </c>
      <c r="I96" s="7">
        <f t="shared" si="11"/>
        <v>6983386.5802142853</v>
      </c>
      <c r="J96" s="7">
        <v>0</v>
      </c>
      <c r="K96" s="14">
        <f t="shared" si="12"/>
        <v>11855.494169246227</v>
      </c>
      <c r="L96" s="1">
        <v>811.3</v>
      </c>
      <c r="M96" s="7">
        <v>10270488.23</v>
      </c>
      <c r="N96" s="31">
        <v>0</v>
      </c>
      <c r="O96" s="7">
        <f t="shared" si="13"/>
        <v>10270488</v>
      </c>
      <c r="P96" s="7">
        <v>2833406.3880047668</v>
      </c>
      <c r="Q96" s="7">
        <v>328428.7</v>
      </c>
      <c r="R96" s="7">
        <f t="shared" si="14"/>
        <v>7108652.911995233</v>
      </c>
      <c r="S96" s="7">
        <v>0</v>
      </c>
      <c r="T96" s="14">
        <f t="shared" si="15"/>
        <v>12659.3</v>
      </c>
      <c r="U96" s="1">
        <f t="shared" si="17"/>
        <v>-4.2000000000000455</v>
      </c>
      <c r="V96" s="7">
        <f t="shared" si="17"/>
        <v>449395.61000000127</v>
      </c>
      <c r="W96" s="7">
        <f t="shared" si="17"/>
        <v>152937.1249797011</v>
      </c>
      <c r="X96" s="7">
        <f t="shared" si="16"/>
        <v>602332.50497970171</v>
      </c>
      <c r="Y96" s="7">
        <f t="shared" si="16"/>
        <v>467500.28969875304</v>
      </c>
      <c r="Z96" s="7">
        <f t="shared" si="16"/>
        <v>9565.8834999999963</v>
      </c>
      <c r="AA96" s="7">
        <f t="shared" si="16"/>
        <v>125266.33178094774</v>
      </c>
      <c r="AB96" s="7">
        <f t="shared" si="16"/>
        <v>0</v>
      </c>
      <c r="AC96" s="14">
        <f t="shared" si="16"/>
        <v>803.80583075377217</v>
      </c>
    </row>
    <row r="97" spans="1:29" x14ac:dyDescent="0.35">
      <c r="A97" s="7" t="s">
        <v>49</v>
      </c>
      <c r="B97" s="7" t="s">
        <v>131</v>
      </c>
      <c r="C97" s="1">
        <v>242</v>
      </c>
      <c r="D97" s="7">
        <v>3784717.03</v>
      </c>
      <c r="E97" s="31">
        <v>-58936.796935523977</v>
      </c>
      <c r="F97" s="7">
        <f t="shared" si="10"/>
        <v>3725780.2330644759</v>
      </c>
      <c r="G97" s="7">
        <v>552387.52844044089</v>
      </c>
      <c r="H97" s="7">
        <v>50671.674000000006</v>
      </c>
      <c r="I97" s="7">
        <f t="shared" si="11"/>
        <v>3122721.0306240348</v>
      </c>
      <c r="J97" s="7">
        <v>0</v>
      </c>
      <c r="K97" s="14">
        <f t="shared" si="12"/>
        <v>15395.786087043289</v>
      </c>
      <c r="L97" s="1">
        <v>247.8</v>
      </c>
      <c r="M97" s="7">
        <v>4014535.9</v>
      </c>
      <c r="N97" s="31">
        <v>0</v>
      </c>
      <c r="O97" s="7">
        <f t="shared" si="13"/>
        <v>4014536</v>
      </c>
      <c r="P97" s="7">
        <v>599197.97531322192</v>
      </c>
      <c r="Q97" s="7">
        <v>52191.82</v>
      </c>
      <c r="R97" s="7">
        <f t="shared" si="14"/>
        <v>3363146.2046867781</v>
      </c>
      <c r="S97" s="7">
        <v>0</v>
      </c>
      <c r="T97" s="14">
        <f t="shared" si="15"/>
        <v>16200.71</v>
      </c>
      <c r="U97" s="1">
        <f t="shared" si="17"/>
        <v>5.8000000000000114</v>
      </c>
      <c r="V97" s="7">
        <f t="shared" si="17"/>
        <v>229818.87000000011</v>
      </c>
      <c r="W97" s="7">
        <f t="shared" si="17"/>
        <v>58936.796935523977</v>
      </c>
      <c r="X97" s="7">
        <f t="shared" si="16"/>
        <v>288755.76693552407</v>
      </c>
      <c r="Y97" s="7">
        <f t="shared" si="16"/>
        <v>46810.446872781031</v>
      </c>
      <c r="Z97" s="7">
        <f t="shared" si="16"/>
        <v>1520.1459999999934</v>
      </c>
      <c r="AA97" s="7">
        <f t="shared" si="16"/>
        <v>240425.17406274332</v>
      </c>
      <c r="AB97" s="7">
        <f t="shared" si="16"/>
        <v>0</v>
      </c>
      <c r="AC97" s="14">
        <f t="shared" si="16"/>
        <v>804.92391295671041</v>
      </c>
    </row>
    <row r="98" spans="1:29" x14ac:dyDescent="0.35">
      <c r="A98" s="7" t="s">
        <v>49</v>
      </c>
      <c r="B98" s="7" t="s">
        <v>132</v>
      </c>
      <c r="C98" s="1">
        <v>320.60000000000002</v>
      </c>
      <c r="D98" s="7">
        <v>4388958.38</v>
      </c>
      <c r="E98" s="31">
        <v>-68346.23216217733</v>
      </c>
      <c r="F98" s="7">
        <f t="shared" si="10"/>
        <v>4320612.1478378223</v>
      </c>
      <c r="G98" s="7">
        <v>1455685.8699187743</v>
      </c>
      <c r="H98" s="7">
        <v>226519.59820000001</v>
      </c>
      <c r="I98" s="7">
        <f t="shared" si="11"/>
        <v>2638406.6797190481</v>
      </c>
      <c r="J98" s="7">
        <v>0</v>
      </c>
      <c r="K98" s="14">
        <f t="shared" si="12"/>
        <v>13476.644254016912</v>
      </c>
      <c r="L98" s="1">
        <v>308.3</v>
      </c>
      <c r="M98" s="7">
        <v>4505966.3</v>
      </c>
      <c r="N98" s="31">
        <v>0</v>
      </c>
      <c r="O98" s="7">
        <f t="shared" si="13"/>
        <v>4505966</v>
      </c>
      <c r="P98" s="7">
        <v>1606732.8847297365</v>
      </c>
      <c r="Q98" s="7">
        <v>233315.19</v>
      </c>
      <c r="R98" s="7">
        <f t="shared" si="14"/>
        <v>2665917.9252702636</v>
      </c>
      <c r="S98" s="7">
        <v>0</v>
      </c>
      <c r="T98" s="14">
        <f t="shared" si="15"/>
        <v>14615.52</v>
      </c>
      <c r="U98" s="1">
        <f t="shared" si="17"/>
        <v>-12.300000000000011</v>
      </c>
      <c r="V98" s="7">
        <f t="shared" si="17"/>
        <v>117007.91999999993</v>
      </c>
      <c r="W98" s="7">
        <f t="shared" si="17"/>
        <v>68346.23216217733</v>
      </c>
      <c r="X98" s="7">
        <f t="shared" si="16"/>
        <v>185353.85216217767</v>
      </c>
      <c r="Y98" s="7">
        <f t="shared" si="16"/>
        <v>151047.01481096214</v>
      </c>
      <c r="Z98" s="7">
        <f t="shared" si="16"/>
        <v>6795.5917999999947</v>
      </c>
      <c r="AA98" s="7">
        <f t="shared" si="16"/>
        <v>27511.245551215485</v>
      </c>
      <c r="AB98" s="7">
        <f t="shared" si="16"/>
        <v>0</v>
      </c>
      <c r="AC98" s="14">
        <f t="shared" si="16"/>
        <v>1138.8757459830886</v>
      </c>
    </row>
    <row r="99" spans="1:29" x14ac:dyDescent="0.35">
      <c r="A99" s="7" t="s">
        <v>49</v>
      </c>
      <c r="B99" s="7" t="s">
        <v>133</v>
      </c>
      <c r="C99" s="1">
        <v>105.8</v>
      </c>
      <c r="D99" s="7">
        <v>2171867.46</v>
      </c>
      <c r="E99" s="31">
        <v>-33820.999151657117</v>
      </c>
      <c r="F99" s="7">
        <f t="shared" si="10"/>
        <v>2138046.4608483426</v>
      </c>
      <c r="G99" s="7">
        <v>630215.57990428631</v>
      </c>
      <c r="H99" s="7">
        <v>83455.193800000008</v>
      </c>
      <c r="I99" s="7">
        <f t="shared" si="11"/>
        <v>1424375.6871440564</v>
      </c>
      <c r="J99" s="7">
        <v>0</v>
      </c>
      <c r="K99" s="14">
        <f t="shared" si="12"/>
        <v>20208.378646959762</v>
      </c>
      <c r="L99" s="1">
        <v>104.9</v>
      </c>
      <c r="M99" s="7">
        <v>2263001.91</v>
      </c>
      <c r="N99" s="31">
        <v>0</v>
      </c>
      <c r="O99" s="7">
        <f t="shared" si="13"/>
        <v>2263002</v>
      </c>
      <c r="P99" s="7">
        <v>749791.02908068034</v>
      </c>
      <c r="Q99" s="7">
        <v>85958.85</v>
      </c>
      <c r="R99" s="7">
        <f t="shared" si="14"/>
        <v>1427252.1209193196</v>
      </c>
      <c r="S99" s="7">
        <v>0</v>
      </c>
      <c r="T99" s="14">
        <f t="shared" si="15"/>
        <v>21572.95</v>
      </c>
      <c r="U99" s="1">
        <f t="shared" si="17"/>
        <v>-0.89999999999999147</v>
      </c>
      <c r="V99" s="7">
        <f t="shared" si="17"/>
        <v>91134.450000000186</v>
      </c>
      <c r="W99" s="7">
        <f t="shared" si="17"/>
        <v>33820.999151657117</v>
      </c>
      <c r="X99" s="7">
        <f t="shared" si="16"/>
        <v>124955.53915165737</v>
      </c>
      <c r="Y99" s="7">
        <f t="shared" si="16"/>
        <v>119575.44917639403</v>
      </c>
      <c r="Z99" s="7">
        <f t="shared" si="16"/>
        <v>2503.6561999999976</v>
      </c>
      <c r="AA99" s="7">
        <f t="shared" si="16"/>
        <v>2876.43377526314</v>
      </c>
      <c r="AB99" s="7">
        <f t="shared" si="16"/>
        <v>0</v>
      </c>
      <c r="AC99" s="14">
        <f t="shared" si="16"/>
        <v>1364.571353040239</v>
      </c>
    </row>
    <row r="100" spans="1:29" x14ac:dyDescent="0.35">
      <c r="A100" s="7" t="s">
        <v>49</v>
      </c>
      <c r="B100" s="7" t="s">
        <v>134</v>
      </c>
      <c r="C100" s="1">
        <v>448.3</v>
      </c>
      <c r="D100" s="7">
        <v>4598394.5199999996</v>
      </c>
      <c r="E100" s="31">
        <v>-71607.637217376396</v>
      </c>
      <c r="F100" s="7">
        <f t="shared" si="10"/>
        <v>4526786.8827826232</v>
      </c>
      <c r="G100" s="7">
        <v>466604.46440585022</v>
      </c>
      <c r="H100" s="7">
        <v>49502.057500000003</v>
      </c>
      <c r="I100" s="7">
        <f t="shared" si="11"/>
        <v>4010680.360876773</v>
      </c>
      <c r="J100" s="7">
        <v>0</v>
      </c>
      <c r="K100" s="14">
        <f t="shared" si="12"/>
        <v>10097.673171498156</v>
      </c>
      <c r="L100" s="1">
        <v>448.3</v>
      </c>
      <c r="M100" s="7">
        <v>4823382.83</v>
      </c>
      <c r="N100" s="31">
        <v>0</v>
      </c>
      <c r="O100" s="7">
        <f t="shared" si="13"/>
        <v>4823383</v>
      </c>
      <c r="P100" s="7">
        <v>530554.87215441547</v>
      </c>
      <c r="Q100" s="7">
        <v>50987.12</v>
      </c>
      <c r="R100" s="7">
        <f t="shared" si="14"/>
        <v>4241841.0078455843</v>
      </c>
      <c r="S100" s="7">
        <v>0</v>
      </c>
      <c r="T100" s="14">
        <f t="shared" si="15"/>
        <v>10759.28</v>
      </c>
      <c r="U100" s="1">
        <f t="shared" si="17"/>
        <v>0</v>
      </c>
      <c r="V100" s="7">
        <f t="shared" si="17"/>
        <v>224988.31000000052</v>
      </c>
      <c r="W100" s="7">
        <f t="shared" si="17"/>
        <v>71607.637217376396</v>
      </c>
      <c r="X100" s="7">
        <f t="shared" si="16"/>
        <v>296596.11721737683</v>
      </c>
      <c r="Y100" s="7">
        <f t="shared" si="16"/>
        <v>63950.407748565252</v>
      </c>
      <c r="Z100" s="7">
        <f t="shared" si="16"/>
        <v>1485.0625</v>
      </c>
      <c r="AA100" s="7">
        <f t="shared" si="16"/>
        <v>231160.64696881128</v>
      </c>
      <c r="AB100" s="7">
        <f t="shared" si="16"/>
        <v>0</v>
      </c>
      <c r="AC100" s="14">
        <f t="shared" si="16"/>
        <v>661.60682850184457</v>
      </c>
    </row>
    <row r="101" spans="1:29" x14ac:dyDescent="0.35">
      <c r="A101" s="7" t="s">
        <v>49</v>
      </c>
      <c r="B101" s="7" t="s">
        <v>135</v>
      </c>
      <c r="C101" s="1">
        <v>50</v>
      </c>
      <c r="D101" s="7">
        <v>994814.69</v>
      </c>
      <c r="E101" s="31">
        <v>-15491.565395314701</v>
      </c>
      <c r="F101" s="7">
        <f t="shared" si="10"/>
        <v>979323.12460468523</v>
      </c>
      <c r="G101" s="7">
        <v>364780.89847639488</v>
      </c>
      <c r="H101" s="7">
        <v>59051.8364</v>
      </c>
      <c r="I101" s="7">
        <f t="shared" si="11"/>
        <v>555490.38972829038</v>
      </c>
      <c r="J101" s="7">
        <v>0</v>
      </c>
      <c r="K101" s="14">
        <f t="shared" si="12"/>
        <v>19586.462492093706</v>
      </c>
      <c r="L101" s="1">
        <v>50</v>
      </c>
      <c r="M101" s="7">
        <v>1046282.44</v>
      </c>
      <c r="N101" s="31">
        <v>0</v>
      </c>
      <c r="O101" s="7">
        <f t="shared" si="13"/>
        <v>1046282</v>
      </c>
      <c r="P101" s="7">
        <v>418429.12238790863</v>
      </c>
      <c r="Q101" s="7">
        <v>60823.4</v>
      </c>
      <c r="R101" s="7">
        <f t="shared" si="14"/>
        <v>567029.47761209134</v>
      </c>
      <c r="S101" s="7">
        <v>0</v>
      </c>
      <c r="T101" s="14">
        <f t="shared" si="15"/>
        <v>20925.64</v>
      </c>
      <c r="U101" s="1">
        <f t="shared" si="17"/>
        <v>0</v>
      </c>
      <c r="V101" s="7">
        <f t="shared" si="17"/>
        <v>51467.75</v>
      </c>
      <c r="W101" s="7">
        <f t="shared" si="17"/>
        <v>15491.565395314701</v>
      </c>
      <c r="X101" s="7">
        <f t="shared" si="16"/>
        <v>66958.875395314768</v>
      </c>
      <c r="Y101" s="7">
        <f t="shared" si="16"/>
        <v>53648.223911513749</v>
      </c>
      <c r="Z101" s="7">
        <f t="shared" si="16"/>
        <v>1771.5636000000013</v>
      </c>
      <c r="AA101" s="7">
        <f t="shared" si="16"/>
        <v>11539.087883800967</v>
      </c>
      <c r="AB101" s="7">
        <f t="shared" si="16"/>
        <v>0</v>
      </c>
      <c r="AC101" s="14">
        <f t="shared" si="16"/>
        <v>1339.1775079062936</v>
      </c>
    </row>
    <row r="102" spans="1:29" x14ac:dyDescent="0.35">
      <c r="A102" s="7" t="s">
        <v>136</v>
      </c>
      <c r="B102" s="7" t="s">
        <v>137</v>
      </c>
      <c r="C102" s="1">
        <v>193</v>
      </c>
      <c r="D102" s="7">
        <v>3316565.9</v>
      </c>
      <c r="E102" s="31">
        <v>-51646.601165208733</v>
      </c>
      <c r="F102" s="7">
        <f t="shared" si="10"/>
        <v>3264919.2988347914</v>
      </c>
      <c r="G102" s="7">
        <v>1380072.2687839577</v>
      </c>
      <c r="H102" s="7">
        <v>121930.66869999999</v>
      </c>
      <c r="I102" s="7">
        <f t="shared" si="11"/>
        <v>1762916.3613508337</v>
      </c>
      <c r="J102" s="7">
        <v>0</v>
      </c>
      <c r="K102" s="14">
        <f t="shared" si="12"/>
        <v>16916.680304843478</v>
      </c>
      <c r="L102" s="1">
        <v>198.3</v>
      </c>
      <c r="M102" s="7">
        <v>3541014.51</v>
      </c>
      <c r="N102" s="31">
        <v>0</v>
      </c>
      <c r="O102" s="7">
        <f t="shared" si="13"/>
        <v>3541015</v>
      </c>
      <c r="P102" s="7">
        <v>1421242.0767500722</v>
      </c>
      <c r="Q102" s="7">
        <v>125588.59</v>
      </c>
      <c r="R102" s="7">
        <f t="shared" si="14"/>
        <v>1994184.3332499277</v>
      </c>
      <c r="S102" s="7">
        <v>0</v>
      </c>
      <c r="T102" s="14">
        <f t="shared" si="15"/>
        <v>17856.86</v>
      </c>
      <c r="U102" s="1">
        <f t="shared" si="17"/>
        <v>5.3000000000000114</v>
      </c>
      <c r="V102" s="7">
        <f t="shared" si="17"/>
        <v>224448.60999999987</v>
      </c>
      <c r="W102" s="7">
        <f t="shared" si="17"/>
        <v>51646.601165208733</v>
      </c>
      <c r="X102" s="7">
        <f t="shared" si="16"/>
        <v>276095.70116520859</v>
      </c>
      <c r="Y102" s="7">
        <f t="shared" si="16"/>
        <v>41169.807966114487</v>
      </c>
      <c r="Z102" s="7">
        <f t="shared" si="16"/>
        <v>3657.9213000000018</v>
      </c>
      <c r="AA102" s="7">
        <f t="shared" si="16"/>
        <v>231267.97189909406</v>
      </c>
      <c r="AB102" s="7">
        <f t="shared" si="16"/>
        <v>0</v>
      </c>
      <c r="AC102" s="14">
        <f t="shared" si="16"/>
        <v>940.17969515652294</v>
      </c>
    </row>
    <row r="103" spans="1:29" x14ac:dyDescent="0.35">
      <c r="A103" s="7" t="s">
        <v>136</v>
      </c>
      <c r="B103" s="7" t="s">
        <v>138</v>
      </c>
      <c r="C103" s="1">
        <v>465.3</v>
      </c>
      <c r="D103" s="7">
        <v>5530842.25</v>
      </c>
      <c r="E103" s="31">
        <v>-86128.004811674531</v>
      </c>
      <c r="F103" s="7">
        <f t="shared" si="10"/>
        <v>5444714.2451883256</v>
      </c>
      <c r="G103" s="7">
        <v>2125327.0535831503</v>
      </c>
      <c r="H103" s="7">
        <v>228392.0558</v>
      </c>
      <c r="I103" s="7">
        <f t="shared" si="11"/>
        <v>3090995.1358051752</v>
      </c>
      <c r="J103" s="7">
        <v>0</v>
      </c>
      <c r="K103" s="14">
        <f t="shared" si="12"/>
        <v>11701.513529310821</v>
      </c>
      <c r="L103" s="1">
        <v>464.7</v>
      </c>
      <c r="M103" s="7">
        <v>5798484.2199999997</v>
      </c>
      <c r="N103" s="31">
        <v>0</v>
      </c>
      <c r="O103" s="7">
        <f t="shared" si="13"/>
        <v>5798484</v>
      </c>
      <c r="P103" s="7">
        <v>2403556.4965848476</v>
      </c>
      <c r="Q103" s="7">
        <v>235243.82</v>
      </c>
      <c r="R103" s="7">
        <f t="shared" si="14"/>
        <v>3159683.6834151526</v>
      </c>
      <c r="S103" s="7">
        <v>0</v>
      </c>
      <c r="T103" s="14">
        <f t="shared" si="15"/>
        <v>12477.91</v>
      </c>
      <c r="U103" s="1">
        <f t="shared" si="17"/>
        <v>-0.60000000000002274</v>
      </c>
      <c r="V103" s="7">
        <f t="shared" si="17"/>
        <v>267641.96999999974</v>
      </c>
      <c r="W103" s="7">
        <f t="shared" si="17"/>
        <v>86128.004811674531</v>
      </c>
      <c r="X103" s="7">
        <f t="shared" si="16"/>
        <v>353769.75481167436</v>
      </c>
      <c r="Y103" s="7">
        <f t="shared" si="16"/>
        <v>278229.44300169731</v>
      </c>
      <c r="Z103" s="7">
        <f t="shared" si="16"/>
        <v>6851.7642000000051</v>
      </c>
      <c r="AA103" s="7">
        <f t="shared" si="16"/>
        <v>68688.547609977424</v>
      </c>
      <c r="AB103" s="7">
        <f t="shared" si="16"/>
        <v>0</v>
      </c>
      <c r="AC103" s="14">
        <f t="shared" si="16"/>
        <v>776.39647068917839</v>
      </c>
    </row>
    <row r="104" spans="1:29" x14ac:dyDescent="0.35">
      <c r="A104" s="7" t="s">
        <v>136</v>
      </c>
      <c r="B104" s="7" t="s">
        <v>139</v>
      </c>
      <c r="C104" s="1">
        <v>50</v>
      </c>
      <c r="D104" s="7">
        <v>1086825.22</v>
      </c>
      <c r="E104" s="31">
        <v>-16924.382136845295</v>
      </c>
      <c r="F104" s="7">
        <f t="shared" si="10"/>
        <v>1069900.8378631547</v>
      </c>
      <c r="G104" s="7">
        <v>177229.63782632627</v>
      </c>
      <c r="H104" s="7">
        <v>18418.202499999999</v>
      </c>
      <c r="I104" s="7">
        <f t="shared" si="11"/>
        <v>874252.99753682839</v>
      </c>
      <c r="J104" s="7">
        <v>0</v>
      </c>
      <c r="K104" s="14">
        <f t="shared" si="12"/>
        <v>21398.016757263093</v>
      </c>
      <c r="L104" s="1">
        <v>50</v>
      </c>
      <c r="M104" s="7">
        <v>1143250.8999999999</v>
      </c>
      <c r="N104" s="31">
        <v>0</v>
      </c>
      <c r="O104" s="7">
        <f t="shared" si="13"/>
        <v>1143251</v>
      </c>
      <c r="P104" s="7">
        <v>182330.30324281155</v>
      </c>
      <c r="Q104" s="7">
        <v>18970.75</v>
      </c>
      <c r="R104" s="7">
        <f t="shared" si="14"/>
        <v>941949.94675718842</v>
      </c>
      <c r="S104" s="7">
        <v>0</v>
      </c>
      <c r="T104" s="14">
        <f t="shared" si="15"/>
        <v>22865.02</v>
      </c>
      <c r="U104" s="1">
        <f t="shared" si="17"/>
        <v>0</v>
      </c>
      <c r="V104" s="7">
        <f t="shared" si="17"/>
        <v>56425.679999999935</v>
      </c>
      <c r="W104" s="7">
        <f t="shared" si="17"/>
        <v>16924.382136845295</v>
      </c>
      <c r="X104" s="7">
        <f t="shared" si="16"/>
        <v>73350.162136845291</v>
      </c>
      <c r="Y104" s="7">
        <f t="shared" si="16"/>
        <v>5100.6654164852807</v>
      </c>
      <c r="Z104" s="7">
        <f t="shared" si="16"/>
        <v>552.54750000000058</v>
      </c>
      <c r="AA104" s="7">
        <f t="shared" si="16"/>
        <v>67696.949220360024</v>
      </c>
      <c r="AB104" s="7">
        <f t="shared" si="16"/>
        <v>0</v>
      </c>
      <c r="AC104" s="14">
        <f t="shared" si="16"/>
        <v>1467.0032427369079</v>
      </c>
    </row>
    <row r="105" spans="1:29" x14ac:dyDescent="0.35">
      <c r="A105" s="7" t="s">
        <v>140</v>
      </c>
      <c r="B105" s="7" t="s">
        <v>141</v>
      </c>
      <c r="C105" s="1">
        <v>1925.3</v>
      </c>
      <c r="D105" s="7">
        <v>20417159.280000001</v>
      </c>
      <c r="E105" s="31">
        <v>-317942.38801668328</v>
      </c>
      <c r="F105" s="7">
        <f t="shared" si="10"/>
        <v>20099216.891983319</v>
      </c>
      <c r="G105" s="7">
        <v>6933840.9378183698</v>
      </c>
      <c r="H105" s="7">
        <v>676402.23599999992</v>
      </c>
      <c r="I105" s="7">
        <f t="shared" si="11"/>
        <v>12488973.718164949</v>
      </c>
      <c r="J105" s="7">
        <v>0</v>
      </c>
      <c r="K105" s="14">
        <f t="shared" si="12"/>
        <v>10439.524693285888</v>
      </c>
      <c r="L105" s="1">
        <v>1880</v>
      </c>
      <c r="M105" s="7">
        <v>21014741.09</v>
      </c>
      <c r="N105" s="31">
        <v>0</v>
      </c>
      <c r="O105" s="7">
        <f t="shared" si="13"/>
        <v>21014741</v>
      </c>
      <c r="P105" s="7">
        <v>7600514.2677969001</v>
      </c>
      <c r="Q105" s="7">
        <v>696694.31</v>
      </c>
      <c r="R105" s="7">
        <f t="shared" si="14"/>
        <v>12717532.422203099</v>
      </c>
      <c r="S105" s="7">
        <v>0</v>
      </c>
      <c r="T105" s="14">
        <f t="shared" si="15"/>
        <v>11178.05</v>
      </c>
      <c r="U105" s="1">
        <f t="shared" si="17"/>
        <v>-45.299999999999955</v>
      </c>
      <c r="V105" s="7">
        <f t="shared" si="17"/>
        <v>597581.80999999866</v>
      </c>
      <c r="W105" s="7">
        <f t="shared" si="17"/>
        <v>317942.38801668328</v>
      </c>
      <c r="X105" s="7">
        <f t="shared" si="16"/>
        <v>915524.10801668093</v>
      </c>
      <c r="Y105" s="7">
        <f t="shared" si="16"/>
        <v>666673.3299785303</v>
      </c>
      <c r="Z105" s="7">
        <f t="shared" si="16"/>
        <v>20292.074000000139</v>
      </c>
      <c r="AA105" s="7">
        <f t="shared" si="16"/>
        <v>228558.70403815061</v>
      </c>
      <c r="AB105" s="7">
        <f t="shared" si="16"/>
        <v>0</v>
      </c>
      <c r="AC105" s="14">
        <f t="shared" si="16"/>
        <v>738.52530671411114</v>
      </c>
    </row>
    <row r="106" spans="1:29" x14ac:dyDescent="0.35">
      <c r="A106" s="7" t="s">
        <v>140</v>
      </c>
      <c r="B106" s="7" t="s">
        <v>142</v>
      </c>
      <c r="C106" s="1">
        <v>201.1</v>
      </c>
      <c r="D106" s="7">
        <v>3384655.91</v>
      </c>
      <c r="E106" s="31">
        <v>-52706.920090216401</v>
      </c>
      <c r="F106" s="7">
        <f t="shared" si="10"/>
        <v>3331948.9899097839</v>
      </c>
      <c r="G106" s="7">
        <v>1415371.8167515015</v>
      </c>
      <c r="H106" s="7">
        <v>137869.8363</v>
      </c>
      <c r="I106" s="7">
        <f t="shared" si="11"/>
        <v>1778707.3368582823</v>
      </c>
      <c r="J106" s="7">
        <v>0</v>
      </c>
      <c r="K106" s="14">
        <f t="shared" si="12"/>
        <v>16568.617553007378</v>
      </c>
      <c r="L106" s="1">
        <v>199.2</v>
      </c>
      <c r="M106" s="7">
        <v>3532297.89</v>
      </c>
      <c r="N106" s="31">
        <v>0</v>
      </c>
      <c r="O106" s="7">
        <f t="shared" si="13"/>
        <v>3532298</v>
      </c>
      <c r="P106" s="7">
        <v>1536848.4514117078</v>
      </c>
      <c r="Q106" s="7">
        <v>142005.94</v>
      </c>
      <c r="R106" s="7">
        <f t="shared" si="14"/>
        <v>1853443.6085882923</v>
      </c>
      <c r="S106" s="7">
        <v>0</v>
      </c>
      <c r="T106" s="14">
        <f t="shared" si="15"/>
        <v>17732.419999999998</v>
      </c>
      <c r="U106" s="1">
        <f t="shared" si="17"/>
        <v>-1.9000000000000057</v>
      </c>
      <c r="V106" s="7">
        <f t="shared" si="17"/>
        <v>147641.97999999998</v>
      </c>
      <c r="W106" s="7">
        <f t="shared" si="17"/>
        <v>52706.920090216401</v>
      </c>
      <c r="X106" s="7">
        <f t="shared" si="16"/>
        <v>200349.01009021606</v>
      </c>
      <c r="Y106" s="7">
        <f t="shared" si="16"/>
        <v>121476.63466020627</v>
      </c>
      <c r="Z106" s="7">
        <f t="shared" si="16"/>
        <v>4136.1037000000069</v>
      </c>
      <c r="AA106" s="7">
        <f t="shared" si="16"/>
        <v>74736.271730009932</v>
      </c>
      <c r="AB106" s="7">
        <f t="shared" si="16"/>
        <v>0</v>
      </c>
      <c r="AC106" s="14">
        <f t="shared" si="16"/>
        <v>1163.8024469926204</v>
      </c>
    </row>
    <row r="107" spans="1:29" x14ac:dyDescent="0.35">
      <c r="A107" s="7" t="s">
        <v>140</v>
      </c>
      <c r="B107" s="7" t="s">
        <v>143</v>
      </c>
      <c r="C107" s="1">
        <v>316</v>
      </c>
      <c r="D107" s="7">
        <v>4377984.3099999996</v>
      </c>
      <c r="E107" s="31">
        <v>-68175.340512941868</v>
      </c>
      <c r="F107" s="7">
        <f t="shared" si="10"/>
        <v>4309808.969487058</v>
      </c>
      <c r="G107" s="7">
        <v>1121382.5311282044</v>
      </c>
      <c r="H107" s="7">
        <v>92953.462400000004</v>
      </c>
      <c r="I107" s="7">
        <f t="shared" si="11"/>
        <v>3095472.9759588535</v>
      </c>
      <c r="J107" s="7">
        <v>0</v>
      </c>
      <c r="K107" s="14">
        <f t="shared" si="12"/>
        <v>13638.635979389424</v>
      </c>
      <c r="L107" s="1">
        <v>317.7</v>
      </c>
      <c r="M107" s="7">
        <v>4611505.68</v>
      </c>
      <c r="N107" s="31">
        <v>0</v>
      </c>
      <c r="O107" s="7">
        <f t="shared" si="13"/>
        <v>4611506</v>
      </c>
      <c r="P107" s="7">
        <v>1183859.7035044837</v>
      </c>
      <c r="Q107" s="7">
        <v>95742.06</v>
      </c>
      <c r="R107" s="7">
        <f t="shared" si="14"/>
        <v>3331904.2364955163</v>
      </c>
      <c r="S107" s="7">
        <v>0</v>
      </c>
      <c r="T107" s="14">
        <f t="shared" si="15"/>
        <v>14515.28</v>
      </c>
      <c r="U107" s="1">
        <f t="shared" si="17"/>
        <v>1.6999999999999886</v>
      </c>
      <c r="V107" s="7">
        <f t="shared" si="17"/>
        <v>233521.37000000011</v>
      </c>
      <c r="W107" s="7">
        <f t="shared" si="17"/>
        <v>68175.340512941868</v>
      </c>
      <c r="X107" s="7">
        <f t="shared" si="16"/>
        <v>301697.030512942</v>
      </c>
      <c r="Y107" s="7">
        <f t="shared" si="16"/>
        <v>62477.172376279254</v>
      </c>
      <c r="Z107" s="7">
        <f t="shared" si="16"/>
        <v>2788.5975999999937</v>
      </c>
      <c r="AA107" s="7">
        <f t="shared" si="16"/>
        <v>236431.26053666277</v>
      </c>
      <c r="AB107" s="7">
        <f t="shared" si="16"/>
        <v>0</v>
      </c>
      <c r="AC107" s="14">
        <f t="shared" si="16"/>
        <v>876.64402061057626</v>
      </c>
    </row>
    <row r="108" spans="1:29" x14ac:dyDescent="0.35">
      <c r="A108" s="7" t="s">
        <v>140</v>
      </c>
      <c r="B108" s="7" t="s">
        <v>144</v>
      </c>
      <c r="C108" s="1">
        <v>173</v>
      </c>
      <c r="D108" s="7">
        <v>3094005.14</v>
      </c>
      <c r="E108" s="31">
        <v>-48180.815423774882</v>
      </c>
      <c r="F108" s="7">
        <f t="shared" si="10"/>
        <v>3045824.3245762251</v>
      </c>
      <c r="G108" s="7">
        <v>1417897.5488875504</v>
      </c>
      <c r="H108" s="7">
        <v>124581.35310000001</v>
      </c>
      <c r="I108" s="7">
        <f t="shared" si="11"/>
        <v>1503345.4225886748</v>
      </c>
      <c r="J108" s="7">
        <v>0</v>
      </c>
      <c r="K108" s="14">
        <f t="shared" si="12"/>
        <v>17605.92095130766</v>
      </c>
      <c r="L108" s="1">
        <v>172.5</v>
      </c>
      <c r="M108" s="7">
        <v>3241247.68</v>
      </c>
      <c r="N108" s="31">
        <v>0</v>
      </c>
      <c r="O108" s="7">
        <f t="shared" si="13"/>
        <v>3241248</v>
      </c>
      <c r="P108" s="7">
        <v>1561309.0244826267</v>
      </c>
      <c r="Q108" s="7">
        <v>128318.79</v>
      </c>
      <c r="R108" s="7">
        <f t="shared" si="14"/>
        <v>1551620.1855173733</v>
      </c>
      <c r="S108" s="7">
        <v>0</v>
      </c>
      <c r="T108" s="14">
        <f t="shared" si="15"/>
        <v>18789.84</v>
      </c>
      <c r="U108" s="1">
        <f t="shared" si="17"/>
        <v>-0.5</v>
      </c>
      <c r="V108" s="7">
        <f t="shared" si="17"/>
        <v>147242.54000000004</v>
      </c>
      <c r="W108" s="7">
        <f t="shared" si="17"/>
        <v>48180.815423774882</v>
      </c>
      <c r="X108" s="7">
        <f t="shared" si="16"/>
        <v>195423.67542377487</v>
      </c>
      <c r="Y108" s="7">
        <f t="shared" si="16"/>
        <v>143411.47559507634</v>
      </c>
      <c r="Z108" s="7">
        <f t="shared" si="16"/>
        <v>3737.4368999999861</v>
      </c>
      <c r="AA108" s="7">
        <f t="shared" si="16"/>
        <v>48274.762928698445</v>
      </c>
      <c r="AB108" s="7">
        <f t="shared" si="16"/>
        <v>0</v>
      </c>
      <c r="AC108" s="14">
        <f t="shared" si="16"/>
        <v>1183.9190486923399</v>
      </c>
    </row>
    <row r="109" spans="1:29" x14ac:dyDescent="0.35">
      <c r="A109" s="7" t="s">
        <v>145</v>
      </c>
      <c r="B109" s="7" t="s">
        <v>146</v>
      </c>
      <c r="C109" s="1">
        <v>151.80000000000001</v>
      </c>
      <c r="D109" s="7">
        <v>2868424.66</v>
      </c>
      <c r="E109" s="31">
        <v>-44668.005658343609</v>
      </c>
      <c r="F109" s="7">
        <f t="shared" si="10"/>
        <v>2823756.6543416567</v>
      </c>
      <c r="G109" s="7">
        <v>1363299.7172947798</v>
      </c>
      <c r="H109" s="7">
        <v>199463.00200000001</v>
      </c>
      <c r="I109" s="7">
        <f t="shared" si="11"/>
        <v>1260993.9350468768</v>
      </c>
      <c r="J109" s="7">
        <v>0</v>
      </c>
      <c r="K109" s="14">
        <f t="shared" si="12"/>
        <v>18601.82249236928</v>
      </c>
      <c r="L109" s="1">
        <v>148.9</v>
      </c>
      <c r="M109" s="7">
        <v>2974812.31</v>
      </c>
      <c r="N109" s="31">
        <v>0</v>
      </c>
      <c r="O109" s="7">
        <f t="shared" si="13"/>
        <v>2974812</v>
      </c>
      <c r="P109" s="7">
        <v>1495601.0343090731</v>
      </c>
      <c r="Q109" s="7">
        <v>205446.89</v>
      </c>
      <c r="R109" s="7">
        <f t="shared" si="14"/>
        <v>1273764.075690927</v>
      </c>
      <c r="S109" s="7">
        <v>0</v>
      </c>
      <c r="T109" s="14">
        <f t="shared" si="15"/>
        <v>19978.59</v>
      </c>
      <c r="U109" s="1">
        <f t="shared" si="17"/>
        <v>-2.9000000000000057</v>
      </c>
      <c r="V109" s="7">
        <f t="shared" si="17"/>
        <v>106387.64999999991</v>
      </c>
      <c r="W109" s="7">
        <f t="shared" si="17"/>
        <v>44668.005658343609</v>
      </c>
      <c r="X109" s="7">
        <f t="shared" si="16"/>
        <v>151055.34565834329</v>
      </c>
      <c r="Y109" s="7">
        <f t="shared" si="16"/>
        <v>132301.31701429328</v>
      </c>
      <c r="Z109" s="7">
        <f t="shared" si="16"/>
        <v>5983.8880000000063</v>
      </c>
      <c r="AA109" s="7">
        <f t="shared" si="16"/>
        <v>12770.140644050203</v>
      </c>
      <c r="AB109" s="7">
        <f t="shared" si="16"/>
        <v>0</v>
      </c>
      <c r="AC109" s="14">
        <f t="shared" si="16"/>
        <v>1376.7675076307205</v>
      </c>
    </row>
    <row r="110" spans="1:29" x14ac:dyDescent="0.35">
      <c r="A110" s="7" t="s">
        <v>145</v>
      </c>
      <c r="B110" s="7" t="s">
        <v>147</v>
      </c>
      <c r="C110" s="1">
        <v>317.7</v>
      </c>
      <c r="D110" s="7">
        <v>4366211.42</v>
      </c>
      <c r="E110" s="31">
        <v>-67992.009388904247</v>
      </c>
      <c r="F110" s="7">
        <f t="shared" si="10"/>
        <v>4298219.4106110958</v>
      </c>
      <c r="G110" s="7">
        <v>2989945.9943209304</v>
      </c>
      <c r="H110" s="7">
        <v>373449.19090000005</v>
      </c>
      <c r="I110" s="7">
        <f t="shared" si="11"/>
        <v>934824.22539016535</v>
      </c>
      <c r="J110" s="7">
        <v>0</v>
      </c>
      <c r="K110" s="14">
        <f t="shared" si="12"/>
        <v>13529.176615080567</v>
      </c>
      <c r="L110" s="1">
        <v>301.5</v>
      </c>
      <c r="M110" s="7">
        <v>4440450.16</v>
      </c>
      <c r="N110" s="31">
        <v>0</v>
      </c>
      <c r="O110" s="7">
        <f t="shared" si="13"/>
        <v>4440450</v>
      </c>
      <c r="P110" s="7">
        <v>3241572.3011395778</v>
      </c>
      <c r="Q110" s="7">
        <v>384652.67</v>
      </c>
      <c r="R110" s="7">
        <f t="shared" si="14"/>
        <v>814225.02886042232</v>
      </c>
      <c r="S110" s="7">
        <v>0</v>
      </c>
      <c r="T110" s="14">
        <f t="shared" si="15"/>
        <v>14727.86</v>
      </c>
      <c r="U110" s="1">
        <f t="shared" si="17"/>
        <v>-16.199999999999989</v>
      </c>
      <c r="V110" s="7">
        <f t="shared" si="17"/>
        <v>74238.740000000224</v>
      </c>
      <c r="W110" s="7">
        <f t="shared" si="17"/>
        <v>67992.009388904247</v>
      </c>
      <c r="X110" s="7">
        <f t="shared" si="16"/>
        <v>142230.58938890416</v>
      </c>
      <c r="Y110" s="7">
        <f t="shared" si="16"/>
        <v>251626.30681864731</v>
      </c>
      <c r="Z110" s="7">
        <f t="shared" si="16"/>
        <v>11203.479099999939</v>
      </c>
      <c r="AA110" s="7">
        <f t="shared" si="16"/>
        <v>-120599.19652974303</v>
      </c>
      <c r="AB110" s="7">
        <f t="shared" si="16"/>
        <v>0</v>
      </c>
      <c r="AC110" s="14">
        <f t="shared" si="16"/>
        <v>1198.6833849194336</v>
      </c>
    </row>
    <row r="111" spans="1:29" x14ac:dyDescent="0.35">
      <c r="A111" s="7" t="s">
        <v>145</v>
      </c>
      <c r="B111" s="7" t="s">
        <v>148</v>
      </c>
      <c r="C111" s="1">
        <v>21637.599999999999</v>
      </c>
      <c r="D111" s="7">
        <v>220535305.49000001</v>
      </c>
      <c r="E111" s="31">
        <v>-3434244.7305176412</v>
      </c>
      <c r="F111" s="7">
        <f t="shared" si="10"/>
        <v>217101060.75948235</v>
      </c>
      <c r="G111" s="7">
        <v>67596192.924312919</v>
      </c>
      <c r="H111" s="7">
        <v>7046853.2427000003</v>
      </c>
      <c r="I111" s="7">
        <f t="shared" si="11"/>
        <v>142458014.59246942</v>
      </c>
      <c r="J111" s="7">
        <v>0</v>
      </c>
      <c r="K111" s="14">
        <f t="shared" si="12"/>
        <v>10033.509296755758</v>
      </c>
      <c r="L111" s="1">
        <v>21317.599999999999</v>
      </c>
      <c r="M111" s="7">
        <v>227968861.69</v>
      </c>
      <c r="N111" s="31">
        <v>0</v>
      </c>
      <c r="O111" s="7">
        <f t="shared" si="13"/>
        <v>227968862</v>
      </c>
      <c r="P111" s="7">
        <v>72344863.830217659</v>
      </c>
      <c r="Q111" s="7">
        <v>7258258.8399999999</v>
      </c>
      <c r="R111" s="7">
        <f t="shared" si="14"/>
        <v>148365739.32978234</v>
      </c>
      <c r="S111" s="7">
        <v>0</v>
      </c>
      <c r="T111" s="14">
        <f t="shared" si="15"/>
        <v>10693.93</v>
      </c>
      <c r="U111" s="1">
        <f t="shared" si="17"/>
        <v>-320</v>
      </c>
      <c r="V111" s="7">
        <f t="shared" si="17"/>
        <v>7433556.1999999881</v>
      </c>
      <c r="W111" s="7">
        <f t="shared" si="17"/>
        <v>3434244.7305176412</v>
      </c>
      <c r="X111" s="7">
        <f t="shared" si="16"/>
        <v>10867801.240517646</v>
      </c>
      <c r="Y111" s="7">
        <f t="shared" si="16"/>
        <v>4748670.9059047401</v>
      </c>
      <c r="Z111" s="7">
        <f t="shared" si="16"/>
        <v>211405.59729999956</v>
      </c>
      <c r="AA111" s="7">
        <f t="shared" si="16"/>
        <v>5907724.7373129129</v>
      </c>
      <c r="AB111" s="7">
        <f t="shared" si="16"/>
        <v>0</v>
      </c>
      <c r="AC111" s="14">
        <f t="shared" si="16"/>
        <v>660.42070324424276</v>
      </c>
    </row>
    <row r="112" spans="1:29" x14ac:dyDescent="0.35">
      <c r="A112" s="7" t="s">
        <v>149</v>
      </c>
      <c r="B112" s="7" t="s">
        <v>150</v>
      </c>
      <c r="C112" s="1">
        <v>88</v>
      </c>
      <c r="D112" s="7">
        <v>1886302.43</v>
      </c>
      <c r="E112" s="31">
        <v>-29374.091218622871</v>
      </c>
      <c r="F112" s="7">
        <f t="shared" si="10"/>
        <v>1856928.3387813771</v>
      </c>
      <c r="G112" s="7">
        <v>1211110.8237477608</v>
      </c>
      <c r="H112" s="7">
        <v>113077.2831</v>
      </c>
      <c r="I112" s="7">
        <f t="shared" si="11"/>
        <v>532740.23193361622</v>
      </c>
      <c r="J112" s="7">
        <v>0</v>
      </c>
      <c r="K112" s="14">
        <f t="shared" si="12"/>
        <v>21101.45839524292</v>
      </c>
      <c r="L112" s="1">
        <v>91.1</v>
      </c>
      <c r="M112" s="7">
        <v>2038835.71</v>
      </c>
      <c r="N112" s="31">
        <v>0</v>
      </c>
      <c r="O112" s="7">
        <f t="shared" si="13"/>
        <v>2038836</v>
      </c>
      <c r="P112" s="7">
        <v>1361396.8667059231</v>
      </c>
      <c r="Q112" s="7">
        <v>116469.6</v>
      </c>
      <c r="R112" s="7">
        <f t="shared" si="14"/>
        <v>560969.53329407691</v>
      </c>
      <c r="S112" s="7">
        <v>0</v>
      </c>
      <c r="T112" s="14">
        <f t="shared" si="15"/>
        <v>22380.2</v>
      </c>
      <c r="U112" s="1">
        <f t="shared" si="17"/>
        <v>3.0999999999999943</v>
      </c>
      <c r="V112" s="7">
        <f t="shared" si="17"/>
        <v>152533.28000000003</v>
      </c>
      <c r="W112" s="7">
        <f t="shared" si="17"/>
        <v>29374.091218622871</v>
      </c>
      <c r="X112" s="7">
        <f t="shared" si="16"/>
        <v>181907.66121862293</v>
      </c>
      <c r="Y112" s="7">
        <f t="shared" si="16"/>
        <v>150286.04295816226</v>
      </c>
      <c r="Z112" s="7">
        <f t="shared" si="16"/>
        <v>3392.3169000000053</v>
      </c>
      <c r="AA112" s="7">
        <f t="shared" si="16"/>
        <v>28229.301360460697</v>
      </c>
      <c r="AB112" s="7">
        <f t="shared" si="16"/>
        <v>0</v>
      </c>
      <c r="AC112" s="14">
        <f t="shared" si="16"/>
        <v>1278.7416047570805</v>
      </c>
    </row>
    <row r="113" spans="1:29" x14ac:dyDescent="0.35">
      <c r="A113" s="7" t="s">
        <v>151</v>
      </c>
      <c r="B113" s="7" t="s">
        <v>151</v>
      </c>
      <c r="C113" s="1">
        <v>1947.5</v>
      </c>
      <c r="D113" s="7">
        <v>19960166.600000001</v>
      </c>
      <c r="E113" s="31">
        <v>-310825.95511861244</v>
      </c>
      <c r="F113" s="7">
        <f t="shared" si="10"/>
        <v>19649340.64488139</v>
      </c>
      <c r="G113" s="7">
        <v>9309659.4423837569</v>
      </c>
      <c r="H113" s="7">
        <v>901353.9682</v>
      </c>
      <c r="I113" s="7">
        <f t="shared" si="11"/>
        <v>9438327.2342976332</v>
      </c>
      <c r="J113" s="7">
        <v>0</v>
      </c>
      <c r="K113" s="14">
        <f t="shared" si="12"/>
        <v>10089.52022843717</v>
      </c>
      <c r="L113" s="1">
        <v>1967.9</v>
      </c>
      <c r="M113" s="7">
        <v>21146300.789999999</v>
      </c>
      <c r="N113" s="31">
        <v>0</v>
      </c>
      <c r="O113" s="7">
        <f t="shared" si="13"/>
        <v>21146301</v>
      </c>
      <c r="P113" s="7">
        <v>10191153.024228776</v>
      </c>
      <c r="Q113" s="7">
        <v>928394.59</v>
      </c>
      <c r="R113" s="7">
        <f t="shared" si="14"/>
        <v>10026753.385771224</v>
      </c>
      <c r="S113" s="7">
        <v>0</v>
      </c>
      <c r="T113" s="14">
        <f t="shared" si="15"/>
        <v>10745.62</v>
      </c>
      <c r="U113" s="1">
        <f t="shared" si="17"/>
        <v>20.400000000000091</v>
      </c>
      <c r="V113" s="7">
        <f t="shared" si="17"/>
        <v>1186134.1899999976</v>
      </c>
      <c r="W113" s="7">
        <f t="shared" si="17"/>
        <v>310825.95511861244</v>
      </c>
      <c r="X113" s="7">
        <f t="shared" si="16"/>
        <v>1496960.35511861</v>
      </c>
      <c r="Y113" s="7">
        <f t="shared" si="16"/>
        <v>881493.58184501901</v>
      </c>
      <c r="Z113" s="7">
        <f t="shared" si="16"/>
        <v>27040.621799999964</v>
      </c>
      <c r="AA113" s="7">
        <f t="shared" si="16"/>
        <v>588426.1514735911</v>
      </c>
      <c r="AB113" s="7">
        <f t="shared" si="16"/>
        <v>0</v>
      </c>
      <c r="AC113" s="14">
        <f t="shared" si="16"/>
        <v>656.09977156283094</v>
      </c>
    </row>
    <row r="114" spans="1:29" x14ac:dyDescent="0.35">
      <c r="A114" s="7" t="s">
        <v>152</v>
      </c>
      <c r="B114" s="7" t="s">
        <v>152</v>
      </c>
      <c r="C114" s="1">
        <v>2520</v>
      </c>
      <c r="D114" s="7">
        <v>26467359.57</v>
      </c>
      <c r="E114" s="31">
        <v>-412157.9986117449</v>
      </c>
      <c r="F114" s="7">
        <f t="shared" si="10"/>
        <v>26055201.571388256</v>
      </c>
      <c r="G114" s="7">
        <v>11877174.766743043</v>
      </c>
      <c r="H114" s="7">
        <v>1303313.7548</v>
      </c>
      <c r="I114" s="7">
        <f t="shared" si="11"/>
        <v>12874713.049845213</v>
      </c>
      <c r="J114" s="7">
        <v>0</v>
      </c>
      <c r="K114" s="14">
        <f t="shared" si="12"/>
        <v>10339.365702931847</v>
      </c>
      <c r="L114" s="1">
        <v>2467.1999999999998</v>
      </c>
      <c r="M114" s="7">
        <v>27286288.469999999</v>
      </c>
      <c r="N114" s="31">
        <v>0</v>
      </c>
      <c r="O114" s="7">
        <f t="shared" si="13"/>
        <v>27286288</v>
      </c>
      <c r="P114" s="7">
        <v>13760185.853154512</v>
      </c>
      <c r="Q114" s="7">
        <v>1342413.16</v>
      </c>
      <c r="R114" s="7">
        <f t="shared" si="14"/>
        <v>12183688.986845488</v>
      </c>
      <c r="S114" s="7">
        <v>0</v>
      </c>
      <c r="T114" s="14">
        <f t="shared" si="15"/>
        <v>11059.62</v>
      </c>
      <c r="U114" s="1">
        <f t="shared" si="17"/>
        <v>-52.800000000000182</v>
      </c>
      <c r="V114" s="7">
        <f t="shared" si="17"/>
        <v>818928.89999999851</v>
      </c>
      <c r="W114" s="7">
        <f t="shared" si="17"/>
        <v>412157.9986117449</v>
      </c>
      <c r="X114" s="7">
        <f t="shared" si="16"/>
        <v>1231086.4286117442</v>
      </c>
      <c r="Y114" s="7">
        <f t="shared" si="16"/>
        <v>1883011.0864114687</v>
      </c>
      <c r="Z114" s="7">
        <f t="shared" si="16"/>
        <v>39099.405199999921</v>
      </c>
      <c r="AA114" s="7">
        <f t="shared" si="16"/>
        <v>-691024.06299972534</v>
      </c>
      <c r="AB114" s="7">
        <f t="shared" si="16"/>
        <v>0</v>
      </c>
      <c r="AC114" s="14">
        <f t="shared" si="16"/>
        <v>720.25429706815339</v>
      </c>
    </row>
    <row r="115" spans="1:29" x14ac:dyDescent="0.35">
      <c r="A115" s="7" t="s">
        <v>152</v>
      </c>
      <c r="B115" s="7" t="s">
        <v>71</v>
      </c>
      <c r="C115" s="1">
        <v>641</v>
      </c>
      <c r="D115" s="7">
        <v>7389477.3099999996</v>
      </c>
      <c r="E115" s="31">
        <v>-115071.25109406977</v>
      </c>
      <c r="F115" s="7">
        <f t="shared" si="10"/>
        <v>7274406.0589059303</v>
      </c>
      <c r="G115" s="7">
        <v>1449070.1190883268</v>
      </c>
      <c r="H115" s="7">
        <v>175028.51800000001</v>
      </c>
      <c r="I115" s="7">
        <f t="shared" si="11"/>
        <v>5650307.4218176035</v>
      </c>
      <c r="J115" s="7">
        <v>0</v>
      </c>
      <c r="K115" s="14">
        <f t="shared" si="12"/>
        <v>11348.52739298897</v>
      </c>
      <c r="L115" s="1">
        <v>639.20000000000005</v>
      </c>
      <c r="M115" s="7">
        <v>7740251.1699999999</v>
      </c>
      <c r="N115" s="31">
        <v>0</v>
      </c>
      <c r="O115" s="7">
        <f t="shared" si="13"/>
        <v>7740251</v>
      </c>
      <c r="P115" s="7">
        <v>1635735.8284452946</v>
      </c>
      <c r="Q115" s="7">
        <v>180279.38</v>
      </c>
      <c r="R115" s="7">
        <f t="shared" si="14"/>
        <v>5924235.7915547052</v>
      </c>
      <c r="S115" s="7">
        <v>0</v>
      </c>
      <c r="T115" s="14">
        <f t="shared" si="15"/>
        <v>12109.28</v>
      </c>
      <c r="U115" s="1">
        <f t="shared" si="17"/>
        <v>-1.7999999999999545</v>
      </c>
      <c r="V115" s="7">
        <f t="shared" si="17"/>
        <v>350773.86000000034</v>
      </c>
      <c r="W115" s="7">
        <f t="shared" si="17"/>
        <v>115071.25109406977</v>
      </c>
      <c r="X115" s="7">
        <f t="shared" si="16"/>
        <v>465844.94109406974</v>
      </c>
      <c r="Y115" s="7">
        <f t="shared" si="16"/>
        <v>186665.70935696783</v>
      </c>
      <c r="Z115" s="7">
        <f t="shared" si="16"/>
        <v>5250.8619999999937</v>
      </c>
      <c r="AA115" s="7">
        <f t="shared" si="16"/>
        <v>273928.36973710172</v>
      </c>
      <c r="AB115" s="7">
        <f t="shared" si="16"/>
        <v>0</v>
      </c>
      <c r="AC115" s="14">
        <f t="shared" si="16"/>
        <v>760.7526070110307</v>
      </c>
    </row>
    <row r="116" spans="1:29" x14ac:dyDescent="0.35">
      <c r="A116" s="7" t="s">
        <v>152</v>
      </c>
      <c r="B116" s="7" t="s">
        <v>153</v>
      </c>
      <c r="C116" s="1">
        <v>467.1</v>
      </c>
      <c r="D116" s="7">
        <v>5610247.3899999997</v>
      </c>
      <c r="E116" s="31">
        <v>-87364.526478874803</v>
      </c>
      <c r="F116" s="7">
        <f t="shared" si="10"/>
        <v>5522882.8635211252</v>
      </c>
      <c r="G116" s="7">
        <v>959222.39455910155</v>
      </c>
      <c r="H116" s="7">
        <v>79566.305200000003</v>
      </c>
      <c r="I116" s="7">
        <f t="shared" si="11"/>
        <v>4484094.1637620237</v>
      </c>
      <c r="J116" s="7">
        <v>0</v>
      </c>
      <c r="K116" s="14">
        <f t="shared" si="12"/>
        <v>11823.769778465265</v>
      </c>
      <c r="L116" s="1">
        <v>474.8</v>
      </c>
      <c r="M116" s="7">
        <v>5991121.4100000001</v>
      </c>
      <c r="N116" s="31">
        <v>0</v>
      </c>
      <c r="O116" s="7">
        <f t="shared" si="13"/>
        <v>5991121</v>
      </c>
      <c r="P116" s="7">
        <v>1096877.4673853498</v>
      </c>
      <c r="Q116" s="7">
        <v>81953.3</v>
      </c>
      <c r="R116" s="7">
        <f t="shared" si="14"/>
        <v>4812290.2326146504</v>
      </c>
      <c r="S116" s="7">
        <v>0</v>
      </c>
      <c r="T116" s="14">
        <f t="shared" si="15"/>
        <v>12618.2</v>
      </c>
      <c r="U116" s="1">
        <f t="shared" si="17"/>
        <v>7.6999999999999886</v>
      </c>
      <c r="V116" s="7">
        <f t="shared" si="17"/>
        <v>380874.02000000048</v>
      </c>
      <c r="W116" s="7">
        <f t="shared" si="17"/>
        <v>87364.526478874803</v>
      </c>
      <c r="X116" s="7">
        <f t="shared" si="16"/>
        <v>468238.13647887483</v>
      </c>
      <c r="Y116" s="7">
        <f t="shared" si="16"/>
        <v>137655.07282624824</v>
      </c>
      <c r="Z116" s="7">
        <f t="shared" si="16"/>
        <v>2386.9948000000004</v>
      </c>
      <c r="AA116" s="7">
        <f t="shared" si="16"/>
        <v>328196.06885262672</v>
      </c>
      <c r="AB116" s="7">
        <f t="shared" si="16"/>
        <v>0</v>
      </c>
      <c r="AC116" s="14">
        <f t="shared" si="16"/>
        <v>794.43022153473612</v>
      </c>
    </row>
    <row r="117" spans="1:29" x14ac:dyDescent="0.35">
      <c r="A117" s="7" t="s">
        <v>154</v>
      </c>
      <c r="B117" s="7" t="s">
        <v>154</v>
      </c>
      <c r="C117" s="1">
        <v>5735.8</v>
      </c>
      <c r="D117" s="7">
        <v>61400646.770000003</v>
      </c>
      <c r="E117" s="31">
        <v>-956150.06926774827</v>
      </c>
      <c r="F117" s="7">
        <f t="shared" si="10"/>
        <v>60444496.700732253</v>
      </c>
      <c r="G117" s="7">
        <v>18402391.657426003</v>
      </c>
      <c r="H117" s="7">
        <v>2201960.8314999999</v>
      </c>
      <c r="I117" s="7">
        <f t="shared" si="11"/>
        <v>39840144.211806245</v>
      </c>
      <c r="J117" s="7">
        <v>0</v>
      </c>
      <c r="K117" s="14">
        <f t="shared" si="12"/>
        <v>10538.110934958027</v>
      </c>
      <c r="L117" s="1">
        <v>5798.8</v>
      </c>
      <c r="M117" s="7">
        <v>65161525.729999997</v>
      </c>
      <c r="N117" s="31">
        <v>0</v>
      </c>
      <c r="O117" s="7">
        <f t="shared" si="13"/>
        <v>65161526</v>
      </c>
      <c r="P117" s="7">
        <v>20618944.613603886</v>
      </c>
      <c r="Q117" s="7">
        <v>2268019.65</v>
      </c>
      <c r="R117" s="7">
        <f t="shared" si="14"/>
        <v>42274561.736396112</v>
      </c>
      <c r="S117" s="7">
        <v>0</v>
      </c>
      <c r="T117" s="14">
        <f t="shared" si="15"/>
        <v>11237.07</v>
      </c>
      <c r="U117" s="1">
        <f t="shared" si="17"/>
        <v>63</v>
      </c>
      <c r="V117" s="7">
        <f t="shared" si="17"/>
        <v>3760878.9599999934</v>
      </c>
      <c r="W117" s="7">
        <f t="shared" si="17"/>
        <v>956150.06926774827</v>
      </c>
      <c r="X117" s="7">
        <f t="shared" si="16"/>
        <v>4717029.2992677465</v>
      </c>
      <c r="Y117" s="7">
        <f t="shared" si="16"/>
        <v>2216552.9561778829</v>
      </c>
      <c r="Z117" s="7">
        <f t="shared" si="16"/>
        <v>66058.818500000052</v>
      </c>
      <c r="AA117" s="7">
        <f t="shared" si="16"/>
        <v>2434417.5245898664</v>
      </c>
      <c r="AB117" s="7">
        <f t="shared" si="16"/>
        <v>0</v>
      </c>
      <c r="AC117" s="14">
        <f t="shared" si="16"/>
        <v>698.95906504197228</v>
      </c>
    </row>
    <row r="118" spans="1:29" x14ac:dyDescent="0.35">
      <c r="A118" s="7" t="s">
        <v>154</v>
      </c>
      <c r="B118" s="7" t="s">
        <v>155</v>
      </c>
      <c r="C118" s="1">
        <v>244.5</v>
      </c>
      <c r="D118" s="7">
        <v>4196156.5199999996</v>
      </c>
      <c r="E118" s="31">
        <v>-65343.861316077026</v>
      </c>
      <c r="F118" s="7">
        <f t="shared" si="10"/>
        <v>4130812.6586839226</v>
      </c>
      <c r="G118" s="7">
        <v>586846.11376535159</v>
      </c>
      <c r="H118" s="7">
        <v>85336.087100000004</v>
      </c>
      <c r="I118" s="7">
        <f t="shared" si="11"/>
        <v>3458630.457818571</v>
      </c>
      <c r="J118" s="7">
        <v>0</v>
      </c>
      <c r="K118" s="14">
        <f t="shared" si="12"/>
        <v>16894.939299320748</v>
      </c>
      <c r="L118" s="1">
        <v>256.3</v>
      </c>
      <c r="M118" s="7">
        <v>4497034.83</v>
      </c>
      <c r="N118" s="31">
        <v>0</v>
      </c>
      <c r="O118" s="7">
        <f t="shared" si="13"/>
        <v>4497035</v>
      </c>
      <c r="P118" s="7">
        <v>661096.51249722962</v>
      </c>
      <c r="Q118" s="7">
        <v>87896.17</v>
      </c>
      <c r="R118" s="7">
        <f t="shared" si="14"/>
        <v>3748042.3175027706</v>
      </c>
      <c r="S118" s="7">
        <v>0</v>
      </c>
      <c r="T118" s="14">
        <f t="shared" si="15"/>
        <v>17545.98</v>
      </c>
      <c r="U118" s="1">
        <f t="shared" si="17"/>
        <v>11.800000000000011</v>
      </c>
      <c r="V118" s="7">
        <f t="shared" si="17"/>
        <v>300878.31000000052</v>
      </c>
      <c r="W118" s="7">
        <f t="shared" si="17"/>
        <v>65343.861316077026</v>
      </c>
      <c r="X118" s="7">
        <f t="shared" si="16"/>
        <v>366222.34131607739</v>
      </c>
      <c r="Y118" s="7">
        <f t="shared" si="16"/>
        <v>74250.398731878027</v>
      </c>
      <c r="Z118" s="7">
        <f t="shared" si="16"/>
        <v>2560.082899999994</v>
      </c>
      <c r="AA118" s="7">
        <f t="shared" si="16"/>
        <v>289411.85968419956</v>
      </c>
      <c r="AB118" s="7">
        <f t="shared" si="16"/>
        <v>0</v>
      </c>
      <c r="AC118" s="14">
        <f t="shared" si="16"/>
        <v>651.04070067925204</v>
      </c>
    </row>
    <row r="119" spans="1:29" x14ac:dyDescent="0.35">
      <c r="A119" s="7" t="s">
        <v>156</v>
      </c>
      <c r="B119" s="7" t="s">
        <v>157</v>
      </c>
      <c r="C119" s="1">
        <v>1311.8</v>
      </c>
      <c r="D119" s="7">
        <v>14838689.050000001</v>
      </c>
      <c r="E119" s="31">
        <v>-231072.70540889903</v>
      </c>
      <c r="F119" s="7">
        <f t="shared" si="10"/>
        <v>14607616.344591102</v>
      </c>
      <c r="G119" s="7">
        <v>6860166.6609643484</v>
      </c>
      <c r="H119" s="7">
        <v>612535.69550000003</v>
      </c>
      <c r="I119" s="7">
        <f t="shared" si="11"/>
        <v>7134913.9881267529</v>
      </c>
      <c r="J119" s="7">
        <v>0</v>
      </c>
      <c r="K119" s="14">
        <f t="shared" si="12"/>
        <v>11135.551413775805</v>
      </c>
      <c r="L119" s="1">
        <v>1345.4</v>
      </c>
      <c r="M119" s="7">
        <v>15948857.390000001</v>
      </c>
      <c r="N119" s="31">
        <v>0</v>
      </c>
      <c r="O119" s="7">
        <f t="shared" si="13"/>
        <v>15948857</v>
      </c>
      <c r="P119" s="7">
        <v>7333295.2959546838</v>
      </c>
      <c r="Q119" s="7">
        <v>630911.77</v>
      </c>
      <c r="R119" s="7">
        <f t="shared" si="14"/>
        <v>7984649.9340453167</v>
      </c>
      <c r="S119" s="7">
        <v>0</v>
      </c>
      <c r="T119" s="14">
        <f t="shared" si="15"/>
        <v>11854.36</v>
      </c>
      <c r="U119" s="1">
        <f t="shared" si="17"/>
        <v>33.600000000000136</v>
      </c>
      <c r="V119" s="7">
        <f t="shared" si="17"/>
        <v>1110168.3399999999</v>
      </c>
      <c r="W119" s="7">
        <f t="shared" si="17"/>
        <v>231072.70540889903</v>
      </c>
      <c r="X119" s="7">
        <f t="shared" si="16"/>
        <v>1341240.6554088984</v>
      </c>
      <c r="Y119" s="7">
        <f t="shared" si="16"/>
        <v>473128.63499033544</v>
      </c>
      <c r="Z119" s="7">
        <f t="shared" si="16"/>
        <v>18376.074499999988</v>
      </c>
      <c r="AA119" s="7">
        <f t="shared" si="16"/>
        <v>849735.94591856375</v>
      </c>
      <c r="AB119" s="7">
        <f t="shared" si="16"/>
        <v>0</v>
      </c>
      <c r="AC119" s="14">
        <f t="shared" si="16"/>
        <v>718.8085862241951</v>
      </c>
    </row>
    <row r="120" spans="1:29" x14ac:dyDescent="0.35">
      <c r="A120" s="7" t="s">
        <v>156</v>
      </c>
      <c r="B120" s="7" t="s">
        <v>158</v>
      </c>
      <c r="C120" s="1">
        <v>3209</v>
      </c>
      <c r="D120" s="7">
        <v>34948061.130000003</v>
      </c>
      <c r="E120" s="31">
        <v>-544222.13491323788</v>
      </c>
      <c r="F120" s="7">
        <f t="shared" si="10"/>
        <v>34403838.995086767</v>
      </c>
      <c r="G120" s="7">
        <v>8327960.0455120131</v>
      </c>
      <c r="H120" s="7">
        <v>715967.72900000005</v>
      </c>
      <c r="I120" s="7">
        <f t="shared" si="11"/>
        <v>25359911.220574755</v>
      </c>
      <c r="J120" s="7">
        <v>0</v>
      </c>
      <c r="K120" s="14">
        <f t="shared" si="12"/>
        <v>10721.046742002733</v>
      </c>
      <c r="L120" s="1">
        <v>3277.2</v>
      </c>
      <c r="M120" s="7">
        <v>37410463.710000001</v>
      </c>
      <c r="N120" s="31">
        <v>0</v>
      </c>
      <c r="O120" s="7">
        <f t="shared" si="13"/>
        <v>37410464</v>
      </c>
      <c r="P120" s="7">
        <v>9013595.6416326519</v>
      </c>
      <c r="Q120" s="7">
        <v>737446.76</v>
      </c>
      <c r="R120" s="7">
        <f t="shared" si="14"/>
        <v>27659421.598367345</v>
      </c>
      <c r="S120" s="7">
        <v>0</v>
      </c>
      <c r="T120" s="14">
        <f t="shared" si="15"/>
        <v>11415.37</v>
      </c>
      <c r="U120" s="1">
        <f t="shared" si="17"/>
        <v>68.199999999999818</v>
      </c>
      <c r="V120" s="7">
        <f t="shared" si="17"/>
        <v>2462402.5799999982</v>
      </c>
      <c r="W120" s="7">
        <f t="shared" si="17"/>
        <v>544222.13491323788</v>
      </c>
      <c r="X120" s="7">
        <f t="shared" si="16"/>
        <v>3006625.0049132332</v>
      </c>
      <c r="Y120" s="7">
        <f t="shared" si="16"/>
        <v>685635.59612063877</v>
      </c>
      <c r="Z120" s="7">
        <f t="shared" si="16"/>
        <v>21479.030999999959</v>
      </c>
      <c r="AA120" s="7">
        <f t="shared" si="16"/>
        <v>2299510.3777925894</v>
      </c>
      <c r="AB120" s="7">
        <f t="shared" si="16"/>
        <v>0</v>
      </c>
      <c r="AC120" s="14">
        <f t="shared" si="16"/>
        <v>694.32325799726823</v>
      </c>
    </row>
    <row r="121" spans="1:29" x14ac:dyDescent="0.35">
      <c r="A121" s="7" t="s">
        <v>156</v>
      </c>
      <c r="B121" s="7" t="s">
        <v>159</v>
      </c>
      <c r="C121" s="1">
        <v>209</v>
      </c>
      <c r="D121" s="7">
        <v>3652046.91</v>
      </c>
      <c r="E121" s="31">
        <v>-56870.816345727653</v>
      </c>
      <c r="F121" s="7">
        <f t="shared" si="10"/>
        <v>3595176.0936542726</v>
      </c>
      <c r="G121" s="7">
        <v>848883.85089120432</v>
      </c>
      <c r="H121" s="7">
        <v>74291.324999999997</v>
      </c>
      <c r="I121" s="7">
        <f t="shared" si="11"/>
        <v>2672000.9177630683</v>
      </c>
      <c r="J121" s="7">
        <v>0</v>
      </c>
      <c r="K121" s="14">
        <f t="shared" si="12"/>
        <v>17201.799491168767</v>
      </c>
      <c r="L121" s="1">
        <v>208.2</v>
      </c>
      <c r="M121" s="7">
        <v>3823695.82</v>
      </c>
      <c r="N121" s="31">
        <v>0</v>
      </c>
      <c r="O121" s="7">
        <f t="shared" si="13"/>
        <v>3823696</v>
      </c>
      <c r="P121" s="7">
        <v>914064.56500003499</v>
      </c>
      <c r="Q121" s="7">
        <v>76520.070000000007</v>
      </c>
      <c r="R121" s="7">
        <f t="shared" si="14"/>
        <v>2833111.3649999653</v>
      </c>
      <c r="S121" s="7">
        <v>0</v>
      </c>
      <c r="T121" s="14">
        <f t="shared" si="15"/>
        <v>18365.490000000002</v>
      </c>
      <c r="U121" s="1">
        <f t="shared" si="17"/>
        <v>-0.80000000000001137</v>
      </c>
      <c r="V121" s="7">
        <f t="shared" si="17"/>
        <v>171648.90999999968</v>
      </c>
      <c r="W121" s="7">
        <f t="shared" si="17"/>
        <v>56870.816345727653</v>
      </c>
      <c r="X121" s="7">
        <f t="shared" si="16"/>
        <v>228519.90634572739</v>
      </c>
      <c r="Y121" s="7">
        <f t="shared" si="16"/>
        <v>65180.714108830667</v>
      </c>
      <c r="Z121" s="7">
        <f t="shared" si="16"/>
        <v>2228.7450000000099</v>
      </c>
      <c r="AA121" s="7">
        <f t="shared" si="16"/>
        <v>161110.44723689696</v>
      </c>
      <c r="AB121" s="7">
        <f t="shared" si="16"/>
        <v>0</v>
      </c>
      <c r="AC121" s="14">
        <f t="shared" si="16"/>
        <v>1163.6905088312342</v>
      </c>
    </row>
    <row r="122" spans="1:29" x14ac:dyDescent="0.35">
      <c r="A122" s="7" t="s">
        <v>156</v>
      </c>
      <c r="B122" s="7" t="s">
        <v>160</v>
      </c>
      <c r="C122" s="1">
        <v>834.5</v>
      </c>
      <c r="D122" s="7">
        <v>9405775.4199999999</v>
      </c>
      <c r="E122" s="31">
        <v>-3.4924596548080444E-10</v>
      </c>
      <c r="F122" s="7">
        <f t="shared" si="10"/>
        <v>9405775.4199999999</v>
      </c>
      <c r="G122" s="7">
        <v>9016773.7337999996</v>
      </c>
      <c r="H122" s="7">
        <v>389001.6862</v>
      </c>
      <c r="I122" s="7">
        <f t="shared" si="11"/>
        <v>0</v>
      </c>
      <c r="J122" s="7">
        <v>313.82322333275806</v>
      </c>
      <c r="K122" s="14">
        <f t="shared" si="12"/>
        <v>11270.774831368086</v>
      </c>
      <c r="L122" s="1">
        <v>884</v>
      </c>
      <c r="M122" s="7">
        <v>10365352.880000001</v>
      </c>
      <c r="N122" s="31">
        <v>0</v>
      </c>
      <c r="O122" s="7">
        <f t="shared" si="13"/>
        <v>10365353</v>
      </c>
      <c r="P122" s="7">
        <v>9730617.9410741664</v>
      </c>
      <c r="Q122" s="7">
        <v>400671.74</v>
      </c>
      <c r="R122" s="7">
        <f t="shared" si="14"/>
        <v>234063.31892583356</v>
      </c>
      <c r="S122" s="7">
        <v>0</v>
      </c>
      <c r="T122" s="14">
        <f t="shared" si="15"/>
        <v>11725.51</v>
      </c>
      <c r="U122" s="1">
        <f t="shared" si="17"/>
        <v>49.5</v>
      </c>
      <c r="V122" s="7">
        <f t="shared" si="17"/>
        <v>959577.46000000089</v>
      </c>
      <c r="W122" s="7">
        <f t="shared" si="17"/>
        <v>3.4924596548080444E-10</v>
      </c>
      <c r="X122" s="7">
        <f t="shared" si="16"/>
        <v>959577.58000000007</v>
      </c>
      <c r="Y122" s="7">
        <f t="shared" si="16"/>
        <v>713844.20727416687</v>
      </c>
      <c r="Z122" s="7">
        <f t="shared" si="16"/>
        <v>11670.053799999994</v>
      </c>
      <c r="AA122" s="7">
        <f t="shared" si="16"/>
        <v>234063.31892583356</v>
      </c>
      <c r="AB122" s="7">
        <f t="shared" si="16"/>
        <v>-313.82322333275806</v>
      </c>
      <c r="AC122" s="14">
        <f t="shared" si="16"/>
        <v>454.73516863191435</v>
      </c>
    </row>
    <row r="123" spans="1:29" x14ac:dyDescent="0.35">
      <c r="A123" s="7" t="s">
        <v>161</v>
      </c>
      <c r="B123" s="7" t="s">
        <v>162</v>
      </c>
      <c r="C123" s="1">
        <v>1370.5</v>
      </c>
      <c r="D123" s="7">
        <v>15517499.060000001</v>
      </c>
      <c r="E123" s="31">
        <v>-241643.34712399999</v>
      </c>
      <c r="F123" s="7">
        <f t="shared" si="10"/>
        <v>15275855.712876001</v>
      </c>
      <c r="G123" s="7">
        <v>2150963.2863256424</v>
      </c>
      <c r="H123" s="7">
        <v>348161.1974</v>
      </c>
      <c r="I123" s="7">
        <f t="shared" si="11"/>
        <v>12776731.229150359</v>
      </c>
      <c r="J123" s="7">
        <v>0</v>
      </c>
      <c r="K123" s="14">
        <f t="shared" si="12"/>
        <v>11146.191691263044</v>
      </c>
      <c r="L123" s="1">
        <v>1351.9</v>
      </c>
      <c r="M123" s="7">
        <v>16099514.08</v>
      </c>
      <c r="N123" s="31">
        <v>0</v>
      </c>
      <c r="O123" s="7">
        <f t="shared" si="13"/>
        <v>16099514</v>
      </c>
      <c r="P123" s="7">
        <v>2439983.8997553657</v>
      </c>
      <c r="Q123" s="7">
        <v>358606.04</v>
      </c>
      <c r="R123" s="7">
        <f t="shared" si="14"/>
        <v>13300924.060244635</v>
      </c>
      <c r="S123" s="7">
        <v>0</v>
      </c>
      <c r="T123" s="14">
        <f t="shared" si="15"/>
        <v>11908.81</v>
      </c>
      <c r="U123" s="1">
        <f t="shared" si="17"/>
        <v>-18.599999999999909</v>
      </c>
      <c r="V123" s="7">
        <f t="shared" si="17"/>
        <v>582015.01999999955</v>
      </c>
      <c r="W123" s="7">
        <f t="shared" si="17"/>
        <v>241643.34712399999</v>
      </c>
      <c r="X123" s="7">
        <f t="shared" si="16"/>
        <v>823658.28712399863</v>
      </c>
      <c r="Y123" s="7">
        <f t="shared" si="16"/>
        <v>289020.61342972331</v>
      </c>
      <c r="Z123" s="7">
        <f t="shared" si="16"/>
        <v>10444.842599999974</v>
      </c>
      <c r="AA123" s="7">
        <f t="shared" si="16"/>
        <v>524192.83109427616</v>
      </c>
      <c r="AB123" s="7">
        <f t="shared" si="16"/>
        <v>0</v>
      </c>
      <c r="AC123" s="14">
        <f t="shared" si="16"/>
        <v>762.61830873695544</v>
      </c>
    </row>
    <row r="124" spans="1:29" x14ac:dyDescent="0.35">
      <c r="A124" s="7" t="s">
        <v>161</v>
      </c>
      <c r="B124" s="7" t="s">
        <v>163</v>
      </c>
      <c r="C124" s="1">
        <v>678.8</v>
      </c>
      <c r="D124" s="7">
        <v>8202594.7800000003</v>
      </c>
      <c r="E124" s="31">
        <v>-127733.37056938416</v>
      </c>
      <c r="F124" s="7">
        <f t="shared" si="10"/>
        <v>8074861.4094306165</v>
      </c>
      <c r="G124" s="7">
        <v>993777.79131545511</v>
      </c>
      <c r="H124" s="7">
        <v>229691.94670000003</v>
      </c>
      <c r="I124" s="7">
        <f t="shared" si="11"/>
        <v>6851391.6714151613</v>
      </c>
      <c r="J124" s="7">
        <v>0</v>
      </c>
      <c r="K124" s="14">
        <f t="shared" si="12"/>
        <v>11895.788758736913</v>
      </c>
      <c r="L124" s="1">
        <v>654.29999999999995</v>
      </c>
      <c r="M124" s="7">
        <v>8351215.2599999998</v>
      </c>
      <c r="N124" s="31">
        <v>0</v>
      </c>
      <c r="O124" s="7">
        <f t="shared" si="13"/>
        <v>8351215</v>
      </c>
      <c r="P124" s="7">
        <v>1102432.5183700784</v>
      </c>
      <c r="Q124" s="7">
        <v>236582.71</v>
      </c>
      <c r="R124" s="7">
        <f t="shared" si="14"/>
        <v>7012199.7716299212</v>
      </c>
      <c r="S124" s="7">
        <v>0</v>
      </c>
      <c r="T124" s="14">
        <f t="shared" si="15"/>
        <v>12763.59</v>
      </c>
      <c r="U124" s="1">
        <f t="shared" si="17"/>
        <v>-24.5</v>
      </c>
      <c r="V124" s="7">
        <f t="shared" si="17"/>
        <v>148620.47999999952</v>
      </c>
      <c r="W124" s="7">
        <f t="shared" si="17"/>
        <v>127733.37056938416</v>
      </c>
      <c r="X124" s="7">
        <f t="shared" si="16"/>
        <v>276353.59056938346</v>
      </c>
      <c r="Y124" s="7">
        <f t="shared" si="16"/>
        <v>108654.7270546233</v>
      </c>
      <c r="Z124" s="7">
        <f t="shared" si="16"/>
        <v>6890.7632999999623</v>
      </c>
      <c r="AA124" s="7">
        <f t="shared" si="16"/>
        <v>160808.10021475982</v>
      </c>
      <c r="AB124" s="7">
        <f t="shared" si="16"/>
        <v>0</v>
      </c>
      <c r="AC124" s="14">
        <f t="shared" si="16"/>
        <v>867.80124126308692</v>
      </c>
    </row>
    <row r="125" spans="1:29" x14ac:dyDescent="0.35">
      <c r="A125" s="7" t="s">
        <v>161</v>
      </c>
      <c r="B125" s="7" t="s">
        <v>164</v>
      </c>
      <c r="C125" s="1">
        <v>173</v>
      </c>
      <c r="D125" s="7">
        <v>3280236.02</v>
      </c>
      <c r="E125" s="31">
        <v>-51080.860914806988</v>
      </c>
      <c r="F125" s="7">
        <f t="shared" si="10"/>
        <v>3229155.1590851932</v>
      </c>
      <c r="G125" s="7">
        <v>273855.82441280782</v>
      </c>
      <c r="H125" s="7">
        <v>50685.599600000001</v>
      </c>
      <c r="I125" s="7">
        <f t="shared" si="11"/>
        <v>2904613.7350723855</v>
      </c>
      <c r="J125" s="7">
        <v>0</v>
      </c>
      <c r="K125" s="14">
        <f t="shared" si="12"/>
        <v>18665.636757717879</v>
      </c>
      <c r="L125" s="1">
        <v>172.1</v>
      </c>
      <c r="M125" s="7">
        <v>3427787.94</v>
      </c>
      <c r="N125" s="31">
        <v>0</v>
      </c>
      <c r="O125" s="7">
        <f t="shared" si="13"/>
        <v>3427788</v>
      </c>
      <c r="P125" s="7">
        <v>302078.20088564174</v>
      </c>
      <c r="Q125" s="7">
        <v>52206.17</v>
      </c>
      <c r="R125" s="7">
        <f t="shared" si="14"/>
        <v>3073503.6291143582</v>
      </c>
      <c r="S125" s="7">
        <v>0</v>
      </c>
      <c r="T125" s="14">
        <f t="shared" si="15"/>
        <v>19917.419999999998</v>
      </c>
      <c r="U125" s="1">
        <f t="shared" si="17"/>
        <v>-0.90000000000000568</v>
      </c>
      <c r="V125" s="7">
        <f t="shared" si="17"/>
        <v>147551.91999999993</v>
      </c>
      <c r="W125" s="7">
        <f t="shared" si="17"/>
        <v>51080.860914806988</v>
      </c>
      <c r="X125" s="7">
        <f t="shared" si="17"/>
        <v>198632.84091480682</v>
      </c>
      <c r="Y125" s="7">
        <f t="shared" si="17"/>
        <v>28222.376472833916</v>
      </c>
      <c r="Z125" s="7">
        <f t="shared" si="17"/>
        <v>1520.5703999999969</v>
      </c>
      <c r="AA125" s="7">
        <f t="shared" si="17"/>
        <v>168889.8940419727</v>
      </c>
      <c r="AB125" s="7">
        <f t="shared" si="17"/>
        <v>0</v>
      </c>
      <c r="AC125" s="14">
        <f t="shared" si="17"/>
        <v>1251.7832422821193</v>
      </c>
    </row>
    <row r="126" spans="1:29" x14ac:dyDescent="0.35">
      <c r="A126" s="7" t="s">
        <v>161</v>
      </c>
      <c r="B126" s="7" t="s">
        <v>165</v>
      </c>
      <c r="C126" s="1">
        <v>357.1</v>
      </c>
      <c r="D126" s="7">
        <v>4742034.13</v>
      </c>
      <c r="E126" s="31">
        <v>-73844.438135216173</v>
      </c>
      <c r="F126" s="7">
        <f t="shared" si="10"/>
        <v>4668189.6918647839</v>
      </c>
      <c r="G126" s="7">
        <v>775619.75048475992</v>
      </c>
      <c r="H126" s="7">
        <v>105476.25390000001</v>
      </c>
      <c r="I126" s="7">
        <f t="shared" si="11"/>
        <v>3787093.6874800241</v>
      </c>
      <c r="J126" s="7">
        <v>0</v>
      </c>
      <c r="K126" s="14">
        <f t="shared" si="12"/>
        <v>13072.499837201858</v>
      </c>
      <c r="L126" s="1">
        <v>354.7</v>
      </c>
      <c r="M126" s="7">
        <v>4964189.24</v>
      </c>
      <c r="N126" s="31">
        <v>0</v>
      </c>
      <c r="O126" s="7">
        <f t="shared" si="13"/>
        <v>4964189</v>
      </c>
      <c r="P126" s="7">
        <v>832195.97686136945</v>
      </c>
      <c r="Q126" s="7">
        <v>108640.54</v>
      </c>
      <c r="R126" s="7">
        <f t="shared" si="14"/>
        <v>4023352.4831386306</v>
      </c>
      <c r="S126" s="7">
        <v>0</v>
      </c>
      <c r="T126" s="14">
        <f t="shared" si="15"/>
        <v>13995.46</v>
      </c>
      <c r="U126" s="1">
        <f t="shared" ref="U126:AC154" si="18">L126-C126</f>
        <v>-2.4000000000000341</v>
      </c>
      <c r="V126" s="7">
        <f t="shared" si="18"/>
        <v>222155.11000000034</v>
      </c>
      <c r="W126" s="7">
        <f t="shared" si="18"/>
        <v>73844.438135216173</v>
      </c>
      <c r="X126" s="7">
        <f t="shared" si="18"/>
        <v>295999.30813521612</v>
      </c>
      <c r="Y126" s="7">
        <f t="shared" si="18"/>
        <v>56576.226376609528</v>
      </c>
      <c r="Z126" s="7">
        <f t="shared" si="18"/>
        <v>3164.286099999983</v>
      </c>
      <c r="AA126" s="7">
        <f t="shared" si="18"/>
        <v>236258.79565860657</v>
      </c>
      <c r="AB126" s="7">
        <f t="shared" si="18"/>
        <v>0</v>
      </c>
      <c r="AC126" s="14">
        <f t="shared" si="18"/>
        <v>922.96016279814103</v>
      </c>
    </row>
    <row r="127" spans="1:29" x14ac:dyDescent="0.35">
      <c r="A127" s="7" t="s">
        <v>161</v>
      </c>
      <c r="B127" s="7" t="s">
        <v>166</v>
      </c>
      <c r="C127" s="1">
        <v>216</v>
      </c>
      <c r="D127" s="7">
        <v>3607923.39</v>
      </c>
      <c r="E127" s="31">
        <v>-56183.711096456078</v>
      </c>
      <c r="F127" s="7">
        <f t="shared" si="10"/>
        <v>3551739.6789035439</v>
      </c>
      <c r="G127" s="7">
        <v>228112.10308211349</v>
      </c>
      <c r="H127" s="7">
        <v>47939.938900000001</v>
      </c>
      <c r="I127" s="7">
        <f t="shared" si="11"/>
        <v>3275687.6369214305</v>
      </c>
      <c r="J127" s="7">
        <v>0</v>
      </c>
      <c r="K127" s="14">
        <f t="shared" si="12"/>
        <v>16443.239254183074</v>
      </c>
      <c r="L127" s="1">
        <v>217</v>
      </c>
      <c r="M127" s="7">
        <v>3798879.51</v>
      </c>
      <c r="N127" s="31">
        <v>0</v>
      </c>
      <c r="O127" s="7">
        <f t="shared" si="13"/>
        <v>3798880</v>
      </c>
      <c r="P127" s="7">
        <v>241756.54562530114</v>
      </c>
      <c r="Q127" s="7">
        <v>49378.14</v>
      </c>
      <c r="R127" s="7">
        <f t="shared" si="14"/>
        <v>3507745.3143746988</v>
      </c>
      <c r="S127" s="7">
        <v>0</v>
      </c>
      <c r="T127" s="14">
        <f t="shared" si="15"/>
        <v>17506.36</v>
      </c>
      <c r="U127" s="1">
        <f t="shared" si="18"/>
        <v>1</v>
      </c>
      <c r="V127" s="7">
        <f t="shared" si="18"/>
        <v>190956.11999999965</v>
      </c>
      <c r="W127" s="7">
        <f t="shared" si="18"/>
        <v>56183.711096456078</v>
      </c>
      <c r="X127" s="7">
        <f t="shared" si="18"/>
        <v>247140.32109645614</v>
      </c>
      <c r="Y127" s="7">
        <f t="shared" si="18"/>
        <v>13644.442543187644</v>
      </c>
      <c r="Z127" s="7">
        <f t="shared" si="18"/>
        <v>1438.2010999999984</v>
      </c>
      <c r="AA127" s="7">
        <f t="shared" si="18"/>
        <v>232057.67745326832</v>
      </c>
      <c r="AB127" s="7">
        <f t="shared" si="18"/>
        <v>0</v>
      </c>
      <c r="AC127" s="14">
        <f t="shared" si="18"/>
        <v>1063.1207458169265</v>
      </c>
    </row>
    <row r="128" spans="1:29" x14ac:dyDescent="0.35">
      <c r="A128" s="7" t="s">
        <v>161</v>
      </c>
      <c r="B128" s="7" t="s">
        <v>167</v>
      </c>
      <c r="C128" s="1">
        <v>314.39999999999998</v>
      </c>
      <c r="D128" s="7">
        <v>4426256.4000000004</v>
      </c>
      <c r="E128" s="31">
        <v>-68927.048591361512</v>
      </c>
      <c r="F128" s="7">
        <f t="shared" si="10"/>
        <v>4357329.351408639</v>
      </c>
      <c r="G128" s="7">
        <v>481927.80904324068</v>
      </c>
      <c r="H128" s="7">
        <v>99853.071899999995</v>
      </c>
      <c r="I128" s="7">
        <f t="shared" si="11"/>
        <v>3775548.4704653984</v>
      </c>
      <c r="J128" s="7">
        <v>0</v>
      </c>
      <c r="K128" s="14">
        <f t="shared" si="12"/>
        <v>13859.190049009667</v>
      </c>
      <c r="L128" s="1">
        <v>313.10000000000002</v>
      </c>
      <c r="M128" s="7">
        <v>4632455.5999999996</v>
      </c>
      <c r="N128" s="31">
        <v>0</v>
      </c>
      <c r="O128" s="7">
        <f t="shared" si="13"/>
        <v>4632456</v>
      </c>
      <c r="P128" s="7">
        <v>558109.27312029758</v>
      </c>
      <c r="Q128" s="7">
        <v>102848.66</v>
      </c>
      <c r="R128" s="7">
        <f t="shared" si="14"/>
        <v>3971498.0668797023</v>
      </c>
      <c r="S128" s="7">
        <v>0</v>
      </c>
      <c r="T128" s="14">
        <f t="shared" si="15"/>
        <v>14795.45</v>
      </c>
      <c r="U128" s="1">
        <f t="shared" si="18"/>
        <v>-1.2999999999999545</v>
      </c>
      <c r="V128" s="7">
        <f t="shared" si="18"/>
        <v>206199.19999999925</v>
      </c>
      <c r="W128" s="7">
        <f t="shared" si="18"/>
        <v>68927.048591361512</v>
      </c>
      <c r="X128" s="7">
        <f t="shared" si="18"/>
        <v>275126.64859136101</v>
      </c>
      <c r="Y128" s="7">
        <f t="shared" si="18"/>
        <v>76181.464077056909</v>
      </c>
      <c r="Z128" s="7">
        <f t="shared" si="18"/>
        <v>2995.5881000000081</v>
      </c>
      <c r="AA128" s="7">
        <f t="shared" si="18"/>
        <v>195949.59641430387</v>
      </c>
      <c r="AB128" s="7">
        <f t="shared" si="18"/>
        <v>0</v>
      </c>
      <c r="AC128" s="14">
        <f t="shared" si="18"/>
        <v>936.25995099033389</v>
      </c>
    </row>
    <row r="129" spans="1:29" x14ac:dyDescent="0.35">
      <c r="A129" s="7" t="s">
        <v>168</v>
      </c>
      <c r="B129" s="7" t="s">
        <v>168</v>
      </c>
      <c r="C129" s="1">
        <v>167.6</v>
      </c>
      <c r="D129" s="7">
        <v>3382090.5</v>
      </c>
      <c r="E129" s="31">
        <v>-52666.970723585313</v>
      </c>
      <c r="F129" s="7">
        <f t="shared" si="10"/>
        <v>3329423.5292764148</v>
      </c>
      <c r="G129" s="7">
        <v>1871685.0018114005</v>
      </c>
      <c r="H129" s="7">
        <v>139102.2519</v>
      </c>
      <c r="I129" s="7">
        <f t="shared" si="11"/>
        <v>1318636.2755650142</v>
      </c>
      <c r="J129" s="7">
        <v>0</v>
      </c>
      <c r="K129" s="14">
        <f t="shared" si="12"/>
        <v>19865.295520742333</v>
      </c>
      <c r="L129" s="1">
        <v>167.4</v>
      </c>
      <c r="M129" s="7">
        <v>3549568.9</v>
      </c>
      <c r="N129" s="31">
        <v>0</v>
      </c>
      <c r="O129" s="7">
        <f t="shared" si="13"/>
        <v>3549569</v>
      </c>
      <c r="P129" s="7">
        <v>2135514.1735377354</v>
      </c>
      <c r="Q129" s="7">
        <v>143275.32</v>
      </c>
      <c r="R129" s="7">
        <f t="shared" si="14"/>
        <v>1270779.5064622646</v>
      </c>
      <c r="S129" s="7">
        <v>0</v>
      </c>
      <c r="T129" s="14">
        <f t="shared" si="15"/>
        <v>21204.12</v>
      </c>
      <c r="U129" s="1">
        <f t="shared" si="18"/>
        <v>-0.19999999999998863</v>
      </c>
      <c r="V129" s="7">
        <f t="shared" si="18"/>
        <v>167478.39999999991</v>
      </c>
      <c r="W129" s="7">
        <f t="shared" si="18"/>
        <v>52666.970723585313</v>
      </c>
      <c r="X129" s="7">
        <f t="shared" si="18"/>
        <v>220145.47072358523</v>
      </c>
      <c r="Y129" s="7">
        <f t="shared" si="18"/>
        <v>263829.17172633484</v>
      </c>
      <c r="Z129" s="7">
        <f t="shared" si="18"/>
        <v>4173.0681000000041</v>
      </c>
      <c r="AA129" s="7">
        <f t="shared" si="18"/>
        <v>-47856.769102749648</v>
      </c>
      <c r="AB129" s="7">
        <f t="shared" si="18"/>
        <v>0</v>
      </c>
      <c r="AC129" s="14">
        <f t="shared" si="18"/>
        <v>1338.8244792576661</v>
      </c>
    </row>
    <row r="130" spans="1:29" x14ac:dyDescent="0.35">
      <c r="A130" s="7" t="s">
        <v>168</v>
      </c>
      <c r="B130" s="7" t="s">
        <v>169</v>
      </c>
      <c r="C130" s="1">
        <v>315.5</v>
      </c>
      <c r="D130" s="7">
        <v>4758515.76</v>
      </c>
      <c r="E130" s="31">
        <v>-74101.095230786785</v>
      </c>
      <c r="F130" s="7">
        <f t="shared" si="10"/>
        <v>4684414.6647692127</v>
      </c>
      <c r="G130" s="7">
        <v>2431831.9725011825</v>
      </c>
      <c r="H130" s="7">
        <v>189570.10949999999</v>
      </c>
      <c r="I130" s="7">
        <f t="shared" si="11"/>
        <v>2063012.5827680302</v>
      </c>
      <c r="J130" s="7">
        <v>0</v>
      </c>
      <c r="K130" s="14">
        <f t="shared" si="12"/>
        <v>14847.590062659945</v>
      </c>
      <c r="L130" s="1">
        <v>314.7</v>
      </c>
      <c r="M130" s="7">
        <v>4989255.1100000003</v>
      </c>
      <c r="N130" s="31">
        <v>0</v>
      </c>
      <c r="O130" s="7">
        <f t="shared" si="13"/>
        <v>4989255</v>
      </c>
      <c r="P130" s="7">
        <v>2813318.8292595283</v>
      </c>
      <c r="Q130" s="7">
        <v>195257.21</v>
      </c>
      <c r="R130" s="7">
        <f t="shared" si="14"/>
        <v>1980678.9607404717</v>
      </c>
      <c r="S130" s="7">
        <v>0</v>
      </c>
      <c r="T130" s="14">
        <f t="shared" si="15"/>
        <v>15854</v>
      </c>
      <c r="U130" s="1">
        <f t="shared" si="18"/>
        <v>-0.80000000000001137</v>
      </c>
      <c r="V130" s="7">
        <f t="shared" si="18"/>
        <v>230739.35000000056</v>
      </c>
      <c r="W130" s="7">
        <f t="shared" si="18"/>
        <v>74101.095230786785</v>
      </c>
      <c r="X130" s="7">
        <f t="shared" si="18"/>
        <v>304840.33523078728</v>
      </c>
      <c r="Y130" s="7">
        <f t="shared" si="18"/>
        <v>381486.85675834585</v>
      </c>
      <c r="Z130" s="7">
        <f t="shared" si="18"/>
        <v>5687.1005000000005</v>
      </c>
      <c r="AA130" s="7">
        <f t="shared" si="18"/>
        <v>-82333.622027558507</v>
      </c>
      <c r="AB130" s="7">
        <f t="shared" si="18"/>
        <v>0</v>
      </c>
      <c r="AC130" s="14">
        <f t="shared" si="18"/>
        <v>1006.409937340055</v>
      </c>
    </row>
    <row r="131" spans="1:29" x14ac:dyDescent="0.35">
      <c r="A131" s="7" t="s">
        <v>170</v>
      </c>
      <c r="B131" s="7" t="s">
        <v>171</v>
      </c>
      <c r="C131" s="1">
        <v>746.6</v>
      </c>
      <c r="D131" s="7">
        <v>8744421.1099999994</v>
      </c>
      <c r="E131" s="31">
        <v>-136170.85958967431</v>
      </c>
      <c r="F131" s="7">
        <f t="shared" si="10"/>
        <v>8608250.2504103258</v>
      </c>
      <c r="G131" s="7">
        <v>4441230.8007853329</v>
      </c>
      <c r="H131" s="7">
        <v>337929.93960000004</v>
      </c>
      <c r="I131" s="7">
        <f t="shared" si="11"/>
        <v>3829089.5100249927</v>
      </c>
      <c r="J131" s="7">
        <v>0</v>
      </c>
      <c r="K131" s="14">
        <f t="shared" si="12"/>
        <v>11529.936043946323</v>
      </c>
      <c r="L131" s="1">
        <v>732</v>
      </c>
      <c r="M131" s="7">
        <v>9027795.6500000004</v>
      </c>
      <c r="N131" s="31">
        <v>0</v>
      </c>
      <c r="O131" s="7">
        <f t="shared" si="13"/>
        <v>9027796</v>
      </c>
      <c r="P131" s="7">
        <v>4974880.8014975125</v>
      </c>
      <c r="Q131" s="7">
        <v>348067.84000000003</v>
      </c>
      <c r="R131" s="7">
        <f t="shared" si="14"/>
        <v>3704847.3585024877</v>
      </c>
      <c r="S131" s="7">
        <v>0</v>
      </c>
      <c r="T131" s="14">
        <f t="shared" si="15"/>
        <v>12333.05</v>
      </c>
      <c r="U131" s="1">
        <f t="shared" si="18"/>
        <v>-14.600000000000023</v>
      </c>
      <c r="V131" s="7">
        <f t="shared" si="18"/>
        <v>283374.54000000097</v>
      </c>
      <c r="W131" s="7">
        <f t="shared" si="18"/>
        <v>136170.85958967431</v>
      </c>
      <c r="X131" s="7">
        <f t="shared" si="18"/>
        <v>419545.74958967417</v>
      </c>
      <c r="Y131" s="7">
        <f t="shared" si="18"/>
        <v>533650.00071217958</v>
      </c>
      <c r="Z131" s="7">
        <f t="shared" si="18"/>
        <v>10137.900399999984</v>
      </c>
      <c r="AA131" s="7">
        <f t="shared" si="18"/>
        <v>-124242.1515225051</v>
      </c>
      <c r="AB131" s="7">
        <f t="shared" si="18"/>
        <v>0</v>
      </c>
      <c r="AC131" s="14">
        <f t="shared" si="18"/>
        <v>803.11395605367579</v>
      </c>
    </row>
    <row r="132" spans="1:29" x14ac:dyDescent="0.35">
      <c r="A132" s="7" t="s">
        <v>170</v>
      </c>
      <c r="B132" s="7" t="s">
        <v>170</v>
      </c>
      <c r="C132" s="1">
        <v>556.6</v>
      </c>
      <c r="D132" s="7">
        <v>6745283.8499999996</v>
      </c>
      <c r="E132" s="31">
        <v>-229.39691032457631</v>
      </c>
      <c r="F132" s="7">
        <f t="shared" si="10"/>
        <v>6745054.4530896749</v>
      </c>
      <c r="G132" s="7">
        <v>6122766.161389675</v>
      </c>
      <c r="H132" s="7">
        <v>622288.29170000006</v>
      </c>
      <c r="I132" s="7">
        <f t="shared" si="11"/>
        <v>0</v>
      </c>
      <c r="J132" s="7">
        <v>104810.27220858955</v>
      </c>
      <c r="K132" s="14">
        <f t="shared" si="12"/>
        <v>11930.011104709101</v>
      </c>
      <c r="L132" s="1">
        <v>550</v>
      </c>
      <c r="M132" s="7">
        <v>7013712.3499999996</v>
      </c>
      <c r="N132" s="31">
        <v>0</v>
      </c>
      <c r="O132" s="7">
        <f t="shared" si="13"/>
        <v>7013712</v>
      </c>
      <c r="P132" s="7">
        <v>6336384.755965584</v>
      </c>
      <c r="Q132" s="7">
        <v>640956.93999999994</v>
      </c>
      <c r="R132" s="7">
        <f t="shared" si="14"/>
        <v>36370.304034416098</v>
      </c>
      <c r="S132" s="7">
        <v>0</v>
      </c>
      <c r="T132" s="14">
        <f t="shared" si="15"/>
        <v>12752.2</v>
      </c>
      <c r="U132" s="1">
        <f t="shared" si="18"/>
        <v>-6.6000000000000227</v>
      </c>
      <c r="V132" s="7">
        <f t="shared" si="18"/>
        <v>268428.5</v>
      </c>
      <c r="W132" s="7">
        <f t="shared" si="18"/>
        <v>229.39691032457631</v>
      </c>
      <c r="X132" s="7">
        <f t="shared" si="18"/>
        <v>268657.54691032507</v>
      </c>
      <c r="Y132" s="7">
        <f t="shared" si="18"/>
        <v>213618.59457590897</v>
      </c>
      <c r="Z132" s="7">
        <f t="shared" si="18"/>
        <v>18668.648299999884</v>
      </c>
      <c r="AA132" s="7">
        <f t="shared" si="18"/>
        <v>36370.304034416098</v>
      </c>
      <c r="AB132" s="7">
        <f t="shared" si="18"/>
        <v>-104810.27220858955</v>
      </c>
      <c r="AC132" s="14">
        <f t="shared" si="18"/>
        <v>822.18889529089938</v>
      </c>
    </row>
    <row r="133" spans="1:29" x14ac:dyDescent="0.35">
      <c r="A133" s="7" t="s">
        <v>172</v>
      </c>
      <c r="B133" s="7" t="s">
        <v>173</v>
      </c>
      <c r="C133" s="1">
        <v>574.29999999999995</v>
      </c>
      <c r="D133" s="7">
        <v>6733888.1500000004</v>
      </c>
      <c r="E133" s="31">
        <v>-104862.21171549019</v>
      </c>
      <c r="F133" s="7">
        <f t="shared" ref="F133:F181" si="19">D133+E133</f>
        <v>6629025.9382845098</v>
      </c>
      <c r="G133" s="7">
        <v>2144574.2651795959</v>
      </c>
      <c r="H133" s="7">
        <v>245659.77920000002</v>
      </c>
      <c r="I133" s="7">
        <f t="shared" ref="I133:I181" si="20">F133-G133-H133</f>
        <v>4238791.8939049141</v>
      </c>
      <c r="J133" s="7">
        <v>0</v>
      </c>
      <c r="K133" s="14">
        <f t="shared" ref="K133:K183" si="21">(F133-J133)/C133</f>
        <v>11542.792857887011</v>
      </c>
      <c r="L133" s="1">
        <v>564.4</v>
      </c>
      <c r="M133" s="7">
        <v>6968354.0300000003</v>
      </c>
      <c r="N133" s="31">
        <v>0</v>
      </c>
      <c r="O133" s="7">
        <f t="shared" ref="O133:O181" si="22">ROUND(M133+N133,0)</f>
        <v>6968354</v>
      </c>
      <c r="P133" s="7">
        <v>2284429.6974014454</v>
      </c>
      <c r="Q133" s="7">
        <v>253029.57</v>
      </c>
      <c r="R133" s="7">
        <f t="shared" ref="R133:R181" si="23">O133-P133-Q133</f>
        <v>4430894.7325985543</v>
      </c>
      <c r="S133" s="7">
        <v>0</v>
      </c>
      <c r="T133" s="14">
        <f t="shared" ref="T133:T181" si="24">ROUND((O133-S133)/L133,2)</f>
        <v>12346.48</v>
      </c>
      <c r="U133" s="1">
        <f t="shared" si="18"/>
        <v>-9.8999999999999773</v>
      </c>
      <c r="V133" s="7">
        <f t="shared" si="18"/>
        <v>234465.87999999989</v>
      </c>
      <c r="W133" s="7">
        <f t="shared" si="18"/>
        <v>104862.21171549019</v>
      </c>
      <c r="X133" s="7">
        <f t="shared" si="18"/>
        <v>339328.06171549018</v>
      </c>
      <c r="Y133" s="7">
        <f t="shared" si="18"/>
        <v>139855.43222184945</v>
      </c>
      <c r="Z133" s="7">
        <f t="shared" si="18"/>
        <v>7369.7907999999879</v>
      </c>
      <c r="AA133" s="7">
        <f t="shared" si="18"/>
        <v>192102.83869364019</v>
      </c>
      <c r="AB133" s="7">
        <f t="shared" si="18"/>
        <v>0</v>
      </c>
      <c r="AC133" s="14">
        <f t="shared" si="18"/>
        <v>803.68714211298902</v>
      </c>
    </row>
    <row r="134" spans="1:29" x14ac:dyDescent="0.35">
      <c r="A134" s="7" t="s">
        <v>172</v>
      </c>
      <c r="B134" s="7" t="s">
        <v>174</v>
      </c>
      <c r="C134" s="1">
        <v>304.7</v>
      </c>
      <c r="D134" s="7">
        <v>4054256.39</v>
      </c>
      <c r="E134" s="31">
        <v>-63134.148124669846</v>
      </c>
      <c r="F134" s="7">
        <f t="shared" si="19"/>
        <v>3991122.2418753305</v>
      </c>
      <c r="G134" s="7">
        <v>961014.76005427958</v>
      </c>
      <c r="H134" s="7">
        <v>130338.71320000001</v>
      </c>
      <c r="I134" s="7">
        <f t="shared" si="20"/>
        <v>2899768.7686210508</v>
      </c>
      <c r="J134" s="7">
        <v>0</v>
      </c>
      <c r="K134" s="14">
        <f t="shared" si="21"/>
        <v>13098.530495160257</v>
      </c>
      <c r="L134" s="1">
        <v>303.3</v>
      </c>
      <c r="M134" s="7">
        <v>4247456.54</v>
      </c>
      <c r="N134" s="31">
        <v>0</v>
      </c>
      <c r="O134" s="7">
        <f t="shared" si="22"/>
        <v>4247457</v>
      </c>
      <c r="P134" s="7">
        <v>1017147.4989369541</v>
      </c>
      <c r="Q134" s="7">
        <v>134248.87</v>
      </c>
      <c r="R134" s="7">
        <f t="shared" si="23"/>
        <v>3096060.6310630459</v>
      </c>
      <c r="S134" s="7">
        <v>0</v>
      </c>
      <c r="T134" s="14">
        <f t="shared" si="24"/>
        <v>14004.14</v>
      </c>
      <c r="U134" s="1">
        <f t="shared" si="18"/>
        <v>-1.3999999999999773</v>
      </c>
      <c r="V134" s="7">
        <f t="shared" si="18"/>
        <v>193200.14999999991</v>
      </c>
      <c r="W134" s="7">
        <f t="shared" si="18"/>
        <v>63134.148124669846</v>
      </c>
      <c r="X134" s="7">
        <f t="shared" si="18"/>
        <v>256334.75812466955</v>
      </c>
      <c r="Y134" s="7">
        <f t="shared" si="18"/>
        <v>56132.738882674486</v>
      </c>
      <c r="Z134" s="7">
        <f t="shared" si="18"/>
        <v>3910.1567999999825</v>
      </c>
      <c r="AA134" s="7">
        <f t="shared" si="18"/>
        <v>196291.86244199518</v>
      </c>
      <c r="AB134" s="7">
        <f t="shared" si="18"/>
        <v>0</v>
      </c>
      <c r="AC134" s="14">
        <f t="shared" si="18"/>
        <v>905.60950483974193</v>
      </c>
    </row>
    <row r="135" spans="1:29" x14ac:dyDescent="0.35">
      <c r="A135" s="7" t="s">
        <v>175</v>
      </c>
      <c r="B135" s="7" t="s">
        <v>176</v>
      </c>
      <c r="C135" s="1">
        <v>1589.1</v>
      </c>
      <c r="D135" s="7">
        <v>21956312.75</v>
      </c>
      <c r="E135" s="31">
        <v>-5.8207660913467407E-10</v>
      </c>
      <c r="F135" s="7">
        <f t="shared" si="19"/>
        <v>21956312.75</v>
      </c>
      <c r="G135" s="7">
        <v>21337944.617699999</v>
      </c>
      <c r="H135" s="7">
        <v>618368.13230000006</v>
      </c>
      <c r="I135" s="7">
        <f t="shared" si="20"/>
        <v>0</v>
      </c>
      <c r="J135" s="7">
        <v>1631.993265196681</v>
      </c>
      <c r="K135" s="14">
        <f t="shared" si="21"/>
        <v>13815.79558035039</v>
      </c>
      <c r="L135" s="1">
        <v>1568.2</v>
      </c>
      <c r="M135" s="7">
        <v>22773971.420000002</v>
      </c>
      <c r="N135" s="31">
        <v>0</v>
      </c>
      <c r="O135" s="7">
        <f t="shared" si="22"/>
        <v>22773971</v>
      </c>
      <c r="P135" s="7">
        <v>22013350.649068564</v>
      </c>
      <c r="Q135" s="7">
        <v>636919.17000000004</v>
      </c>
      <c r="R135" s="7">
        <f t="shared" si="23"/>
        <v>123701.18093143578</v>
      </c>
      <c r="S135" s="7">
        <v>0</v>
      </c>
      <c r="T135" s="14">
        <f t="shared" si="24"/>
        <v>14522.36</v>
      </c>
      <c r="U135" s="1">
        <f t="shared" si="18"/>
        <v>-20.899999999999864</v>
      </c>
      <c r="V135" s="7">
        <f t="shared" si="18"/>
        <v>817658.67000000179</v>
      </c>
      <c r="W135" s="7">
        <f t="shared" si="18"/>
        <v>5.8207660913467407E-10</v>
      </c>
      <c r="X135" s="7">
        <f t="shared" si="18"/>
        <v>817658.25</v>
      </c>
      <c r="Y135" s="7">
        <f t="shared" si="18"/>
        <v>675406.03136856481</v>
      </c>
      <c r="Z135" s="7">
        <f t="shared" si="18"/>
        <v>18551.037699999986</v>
      </c>
      <c r="AA135" s="7">
        <f t="shared" si="18"/>
        <v>123701.18093143578</v>
      </c>
      <c r="AB135" s="7">
        <f t="shared" si="18"/>
        <v>-1631.993265196681</v>
      </c>
      <c r="AC135" s="14">
        <f t="shared" si="18"/>
        <v>706.5644196496105</v>
      </c>
    </row>
    <row r="136" spans="1:29" x14ac:dyDescent="0.35">
      <c r="A136" s="7" t="s">
        <v>177</v>
      </c>
      <c r="B136" s="7" t="s">
        <v>178</v>
      </c>
      <c r="C136" s="1">
        <v>203</v>
      </c>
      <c r="D136" s="7">
        <v>3445903.88</v>
      </c>
      <c r="E136" s="31">
        <v>-53660.692629085192</v>
      </c>
      <c r="F136" s="7">
        <f t="shared" si="19"/>
        <v>3392243.1873709145</v>
      </c>
      <c r="G136" s="7">
        <v>459649.17915821029</v>
      </c>
      <c r="H136" s="7">
        <v>68115.259600000005</v>
      </c>
      <c r="I136" s="7">
        <f t="shared" si="20"/>
        <v>2864478.7486127042</v>
      </c>
      <c r="J136" s="7">
        <v>0</v>
      </c>
      <c r="K136" s="14">
        <f t="shared" si="21"/>
        <v>16710.557573255737</v>
      </c>
      <c r="L136" s="1">
        <v>206.4</v>
      </c>
      <c r="M136" s="7">
        <v>3650381.91</v>
      </c>
      <c r="N136" s="31">
        <v>0</v>
      </c>
      <c r="O136" s="7">
        <f t="shared" si="22"/>
        <v>3650382</v>
      </c>
      <c r="P136" s="7">
        <v>501749.14129541576</v>
      </c>
      <c r="Q136" s="7">
        <v>70158.720000000001</v>
      </c>
      <c r="R136" s="7">
        <f t="shared" si="23"/>
        <v>3078474.138704584</v>
      </c>
      <c r="S136" s="7">
        <v>0</v>
      </c>
      <c r="T136" s="14">
        <f t="shared" si="24"/>
        <v>17685.96</v>
      </c>
      <c r="U136" s="1">
        <f t="shared" si="18"/>
        <v>3.4000000000000057</v>
      </c>
      <c r="V136" s="7">
        <f t="shared" si="18"/>
        <v>204478.03000000026</v>
      </c>
      <c r="W136" s="7">
        <f t="shared" si="18"/>
        <v>53660.692629085192</v>
      </c>
      <c r="X136" s="7">
        <f t="shared" si="18"/>
        <v>258138.8126290855</v>
      </c>
      <c r="Y136" s="7">
        <f t="shared" si="18"/>
        <v>42099.962137205468</v>
      </c>
      <c r="Z136" s="7">
        <f t="shared" si="18"/>
        <v>2043.4603999999963</v>
      </c>
      <c r="AA136" s="7">
        <f t="shared" si="18"/>
        <v>213995.39009187976</v>
      </c>
      <c r="AB136" s="7">
        <f t="shared" si="18"/>
        <v>0</v>
      </c>
      <c r="AC136" s="14">
        <f t="shared" si="18"/>
        <v>975.4024267442619</v>
      </c>
    </row>
    <row r="137" spans="1:29" x14ac:dyDescent="0.35">
      <c r="A137" s="7" t="s">
        <v>177</v>
      </c>
      <c r="B137" s="7" t="s">
        <v>179</v>
      </c>
      <c r="C137" s="1">
        <v>1448.2</v>
      </c>
      <c r="D137" s="7">
        <v>15923414.42</v>
      </c>
      <c r="E137" s="31">
        <v>-247964.38802499702</v>
      </c>
      <c r="F137" s="7">
        <f t="shared" si="19"/>
        <v>15675450.031975003</v>
      </c>
      <c r="G137" s="7">
        <v>2144784.6933786427</v>
      </c>
      <c r="H137" s="7">
        <v>291459.57380000001</v>
      </c>
      <c r="I137" s="7">
        <f t="shared" si="20"/>
        <v>13239205.764796361</v>
      </c>
      <c r="J137" s="7">
        <v>0</v>
      </c>
      <c r="K137" s="14">
        <f t="shared" si="21"/>
        <v>10824.09199832551</v>
      </c>
      <c r="L137" s="1">
        <v>1437.9</v>
      </c>
      <c r="M137" s="7">
        <v>16634861.83</v>
      </c>
      <c r="N137" s="31">
        <v>0</v>
      </c>
      <c r="O137" s="7">
        <f t="shared" si="22"/>
        <v>16634862</v>
      </c>
      <c r="P137" s="7">
        <v>2553484.0616665692</v>
      </c>
      <c r="Q137" s="7">
        <v>300203.36</v>
      </c>
      <c r="R137" s="7">
        <f t="shared" si="23"/>
        <v>13781174.578333432</v>
      </c>
      <c r="S137" s="7">
        <v>0</v>
      </c>
      <c r="T137" s="14">
        <f t="shared" si="24"/>
        <v>11568.86</v>
      </c>
      <c r="U137" s="1">
        <f t="shared" si="18"/>
        <v>-10.299999999999955</v>
      </c>
      <c r="V137" s="7">
        <f t="shared" si="18"/>
        <v>711447.41000000015</v>
      </c>
      <c r="W137" s="7">
        <f t="shared" si="18"/>
        <v>247964.38802499702</v>
      </c>
      <c r="X137" s="7">
        <f t="shared" si="18"/>
        <v>959411.96802499704</v>
      </c>
      <c r="Y137" s="7">
        <f t="shared" si="18"/>
        <v>408699.36828792654</v>
      </c>
      <c r="Z137" s="7">
        <f t="shared" si="18"/>
        <v>8743.7861999999732</v>
      </c>
      <c r="AA137" s="7">
        <f t="shared" si="18"/>
        <v>541968.81353707053</v>
      </c>
      <c r="AB137" s="7">
        <f t="shared" si="18"/>
        <v>0</v>
      </c>
      <c r="AC137" s="14">
        <f t="shared" si="18"/>
        <v>744.76800167449073</v>
      </c>
    </row>
    <row r="138" spans="1:29" x14ac:dyDescent="0.35">
      <c r="A138" s="7" t="s">
        <v>177</v>
      </c>
      <c r="B138" s="7" t="s">
        <v>180</v>
      </c>
      <c r="C138" s="1">
        <v>257</v>
      </c>
      <c r="D138" s="7">
        <v>3785964.24</v>
      </c>
      <c r="E138" s="31">
        <v>-58956.218879601518</v>
      </c>
      <c r="F138" s="7">
        <f t="shared" si="19"/>
        <v>3727008.0211203988</v>
      </c>
      <c r="G138" s="7">
        <v>725616.6981398639</v>
      </c>
      <c r="H138" s="7">
        <v>154052.01180000001</v>
      </c>
      <c r="I138" s="7">
        <f t="shared" si="20"/>
        <v>2847339.3111805348</v>
      </c>
      <c r="J138" s="7">
        <v>0</v>
      </c>
      <c r="K138" s="14">
        <f t="shared" si="21"/>
        <v>14501.976735877039</v>
      </c>
      <c r="L138" s="1">
        <v>250.1</v>
      </c>
      <c r="M138" s="7">
        <v>3934687.41</v>
      </c>
      <c r="N138" s="31">
        <v>0</v>
      </c>
      <c r="O138" s="7">
        <f t="shared" si="22"/>
        <v>3934687</v>
      </c>
      <c r="P138" s="7">
        <v>764475.07983152452</v>
      </c>
      <c r="Q138" s="7">
        <v>158673.57</v>
      </c>
      <c r="R138" s="7">
        <f t="shared" si="23"/>
        <v>3011538.3501684754</v>
      </c>
      <c r="S138" s="7">
        <v>0</v>
      </c>
      <c r="T138" s="14">
        <f t="shared" si="24"/>
        <v>15732.46</v>
      </c>
      <c r="U138" s="1">
        <f t="shared" si="18"/>
        <v>-6.9000000000000057</v>
      </c>
      <c r="V138" s="7">
        <f t="shared" si="18"/>
        <v>148723.16999999993</v>
      </c>
      <c r="W138" s="7">
        <f t="shared" si="18"/>
        <v>58956.218879601518</v>
      </c>
      <c r="X138" s="7">
        <f t="shared" si="18"/>
        <v>207678.97887960123</v>
      </c>
      <c r="Y138" s="7">
        <f t="shared" si="18"/>
        <v>38858.381691660616</v>
      </c>
      <c r="Z138" s="7">
        <f t="shared" si="18"/>
        <v>4621.5581999999995</v>
      </c>
      <c r="AA138" s="7">
        <f t="shared" si="18"/>
        <v>164199.03898794064</v>
      </c>
      <c r="AB138" s="7">
        <f t="shared" si="18"/>
        <v>0</v>
      </c>
      <c r="AC138" s="14">
        <f t="shared" si="18"/>
        <v>1230.4832641229605</v>
      </c>
    </row>
    <row r="139" spans="1:29" x14ac:dyDescent="0.35">
      <c r="A139" s="7" t="s">
        <v>177</v>
      </c>
      <c r="B139" s="7" t="s">
        <v>181</v>
      </c>
      <c r="C139" s="1">
        <v>250.7</v>
      </c>
      <c r="D139" s="7">
        <v>3676420.71</v>
      </c>
      <c r="E139" s="31">
        <v>-57250.372780134872</v>
      </c>
      <c r="F139" s="7">
        <f t="shared" si="19"/>
        <v>3619170.3372198651</v>
      </c>
      <c r="G139" s="7">
        <v>342262.66078852396</v>
      </c>
      <c r="H139" s="7">
        <v>41437.219299999997</v>
      </c>
      <c r="I139" s="7">
        <f t="shared" si="20"/>
        <v>3235470.4571313411</v>
      </c>
      <c r="J139" s="7">
        <v>0</v>
      </c>
      <c r="K139" s="14">
        <f t="shared" si="21"/>
        <v>14436.259821379597</v>
      </c>
      <c r="L139" s="1">
        <v>254.2</v>
      </c>
      <c r="M139" s="7">
        <v>3881321.02</v>
      </c>
      <c r="N139" s="31">
        <v>0</v>
      </c>
      <c r="O139" s="7">
        <f t="shared" si="22"/>
        <v>3881321</v>
      </c>
      <c r="P139" s="7">
        <v>361563.56454630027</v>
      </c>
      <c r="Q139" s="7">
        <v>42680.34</v>
      </c>
      <c r="R139" s="7">
        <f t="shared" si="23"/>
        <v>3477077.0954537001</v>
      </c>
      <c r="S139" s="7">
        <v>0</v>
      </c>
      <c r="T139" s="14">
        <f t="shared" si="24"/>
        <v>15268.77</v>
      </c>
      <c r="U139" s="1">
        <f t="shared" si="18"/>
        <v>3.5</v>
      </c>
      <c r="V139" s="7">
        <f t="shared" si="18"/>
        <v>204900.31000000006</v>
      </c>
      <c r="W139" s="7">
        <f t="shared" si="18"/>
        <v>57250.372780134872</v>
      </c>
      <c r="X139" s="7">
        <f t="shared" si="18"/>
        <v>262150.66278013494</v>
      </c>
      <c r="Y139" s="7">
        <f t="shared" si="18"/>
        <v>19300.903757776308</v>
      </c>
      <c r="Z139" s="7">
        <f t="shared" si="18"/>
        <v>1243.1206999999995</v>
      </c>
      <c r="AA139" s="7">
        <f t="shared" si="18"/>
        <v>241606.63832235895</v>
      </c>
      <c r="AB139" s="7">
        <f t="shared" si="18"/>
        <v>0</v>
      </c>
      <c r="AC139" s="14">
        <f t="shared" si="18"/>
        <v>832.51017862040317</v>
      </c>
    </row>
    <row r="140" spans="1:29" x14ac:dyDescent="0.35">
      <c r="A140" s="7" t="s">
        <v>182</v>
      </c>
      <c r="B140" s="7" t="s">
        <v>183</v>
      </c>
      <c r="C140" s="1">
        <v>14528.3</v>
      </c>
      <c r="D140" s="7">
        <v>159482481.22</v>
      </c>
      <c r="E140" s="31">
        <v>-2483511.0619714302</v>
      </c>
      <c r="F140" s="7">
        <f t="shared" si="19"/>
        <v>156998970.15802857</v>
      </c>
      <c r="G140" s="7">
        <v>33384203.793364085</v>
      </c>
      <c r="H140" s="7">
        <v>3221057.4266000004</v>
      </c>
      <c r="I140" s="7">
        <f t="shared" si="20"/>
        <v>120393708.9380645</v>
      </c>
      <c r="J140" s="7">
        <v>0</v>
      </c>
      <c r="K140" s="14">
        <f t="shared" si="21"/>
        <v>10806.424024698594</v>
      </c>
      <c r="L140" s="1">
        <v>14274.8</v>
      </c>
      <c r="M140" s="7">
        <v>164593591.78</v>
      </c>
      <c r="N140" s="31">
        <v>0</v>
      </c>
      <c r="O140" s="7">
        <f t="shared" si="22"/>
        <v>164593592</v>
      </c>
      <c r="P140" s="7">
        <v>36322495.699124806</v>
      </c>
      <c r="Q140" s="7">
        <v>3317689.15</v>
      </c>
      <c r="R140" s="7">
        <f t="shared" si="23"/>
        <v>124953407.15087518</v>
      </c>
      <c r="S140" s="7">
        <v>0</v>
      </c>
      <c r="T140" s="14">
        <f t="shared" si="24"/>
        <v>11530.36</v>
      </c>
      <c r="U140" s="1">
        <f t="shared" si="18"/>
        <v>-253.5</v>
      </c>
      <c r="V140" s="7">
        <f t="shared" si="18"/>
        <v>5111110.5600000024</v>
      </c>
      <c r="W140" s="7">
        <f t="shared" si="18"/>
        <v>2483511.0619714302</v>
      </c>
      <c r="X140" s="7">
        <f t="shared" si="18"/>
        <v>7594621.8419714272</v>
      </c>
      <c r="Y140" s="7">
        <f t="shared" si="18"/>
        <v>2938291.9057607204</v>
      </c>
      <c r="Z140" s="7">
        <f t="shared" si="18"/>
        <v>96631.723399999551</v>
      </c>
      <c r="AA140" s="7">
        <f t="shared" si="18"/>
        <v>4559698.2128106803</v>
      </c>
      <c r="AB140" s="7">
        <f t="shared" si="18"/>
        <v>0</v>
      </c>
      <c r="AC140" s="14">
        <f t="shared" si="18"/>
        <v>723.93597530140687</v>
      </c>
    </row>
    <row r="141" spans="1:29" x14ac:dyDescent="0.35">
      <c r="A141" s="7" t="s">
        <v>182</v>
      </c>
      <c r="B141" s="7" t="s">
        <v>184</v>
      </c>
      <c r="C141" s="1">
        <v>10279.700000000001</v>
      </c>
      <c r="D141" s="7">
        <v>104697971.13</v>
      </c>
      <c r="E141" s="31">
        <v>-1630389.5417116988</v>
      </c>
      <c r="F141" s="7">
        <f t="shared" si="19"/>
        <v>103067581.58828829</v>
      </c>
      <c r="G141" s="7">
        <v>23769384.495112162</v>
      </c>
      <c r="H141" s="7">
        <v>3225096.7157999999</v>
      </c>
      <c r="I141" s="7">
        <f t="shared" si="20"/>
        <v>76073100.377376124</v>
      </c>
      <c r="J141" s="7">
        <v>0</v>
      </c>
      <c r="K141" s="14">
        <f t="shared" si="21"/>
        <v>10026.321934325737</v>
      </c>
      <c r="L141" s="1">
        <v>10300.299999999999</v>
      </c>
      <c r="M141" s="7">
        <v>110071896.97</v>
      </c>
      <c r="N141" s="31">
        <v>0</v>
      </c>
      <c r="O141" s="7">
        <f t="shared" si="22"/>
        <v>110071897</v>
      </c>
      <c r="P141" s="7">
        <v>25957581.916404914</v>
      </c>
      <c r="Q141" s="7">
        <v>3321849.62</v>
      </c>
      <c r="R141" s="7">
        <f t="shared" si="23"/>
        <v>80792465.463595077</v>
      </c>
      <c r="S141" s="7">
        <v>0</v>
      </c>
      <c r="T141" s="14">
        <f t="shared" si="24"/>
        <v>10686.28</v>
      </c>
      <c r="U141" s="1">
        <f t="shared" si="18"/>
        <v>20.599999999998545</v>
      </c>
      <c r="V141" s="7">
        <f t="shared" si="18"/>
        <v>5373925.8400000036</v>
      </c>
      <c r="W141" s="7">
        <f t="shared" si="18"/>
        <v>1630389.5417116988</v>
      </c>
      <c r="X141" s="7">
        <f t="shared" si="18"/>
        <v>7004315.4117117077</v>
      </c>
      <c r="Y141" s="7">
        <f t="shared" si="18"/>
        <v>2188197.421292752</v>
      </c>
      <c r="Z141" s="7">
        <f t="shared" si="18"/>
        <v>96752.904200000223</v>
      </c>
      <c r="AA141" s="7">
        <f t="shared" si="18"/>
        <v>4719365.0862189531</v>
      </c>
      <c r="AB141" s="7">
        <f t="shared" si="18"/>
        <v>0</v>
      </c>
      <c r="AC141" s="14">
        <f t="shared" si="18"/>
        <v>659.95806567426371</v>
      </c>
    </row>
    <row r="142" spans="1:29" x14ac:dyDescent="0.35">
      <c r="A142" s="7" t="s">
        <v>185</v>
      </c>
      <c r="B142" s="7" t="s">
        <v>186</v>
      </c>
      <c r="C142" s="1">
        <v>673.8</v>
      </c>
      <c r="D142" s="7">
        <v>7508312.0999999996</v>
      </c>
      <c r="E142" s="31">
        <v>-116921.78359929794</v>
      </c>
      <c r="F142" s="7">
        <f t="shared" si="19"/>
        <v>7391390.3164007021</v>
      </c>
      <c r="G142" s="7">
        <v>3331283.4515756299</v>
      </c>
      <c r="H142" s="7">
        <v>110865.88340000001</v>
      </c>
      <c r="I142" s="7">
        <f t="shared" si="20"/>
        <v>3949240.9814250721</v>
      </c>
      <c r="J142" s="7">
        <v>0</v>
      </c>
      <c r="K142" s="14">
        <f t="shared" si="21"/>
        <v>10969.709582072874</v>
      </c>
      <c r="L142" s="1">
        <v>669.5</v>
      </c>
      <c r="M142" s="7">
        <v>7835087.6799999997</v>
      </c>
      <c r="N142" s="31">
        <v>0</v>
      </c>
      <c r="O142" s="7">
        <f t="shared" si="22"/>
        <v>7835088</v>
      </c>
      <c r="P142" s="7">
        <v>3522590.7838702961</v>
      </c>
      <c r="Q142" s="7">
        <v>114191.86</v>
      </c>
      <c r="R142" s="7">
        <f t="shared" si="23"/>
        <v>4198305.3561297031</v>
      </c>
      <c r="S142" s="7">
        <v>0</v>
      </c>
      <c r="T142" s="14">
        <f t="shared" si="24"/>
        <v>11702.89</v>
      </c>
      <c r="U142" s="1">
        <f t="shared" si="18"/>
        <v>-4.2999999999999545</v>
      </c>
      <c r="V142" s="7">
        <f t="shared" si="18"/>
        <v>326775.58000000007</v>
      </c>
      <c r="W142" s="7">
        <f t="shared" si="18"/>
        <v>116921.78359929794</v>
      </c>
      <c r="X142" s="7">
        <f t="shared" si="18"/>
        <v>443697.68359929789</v>
      </c>
      <c r="Y142" s="7">
        <f t="shared" si="18"/>
        <v>191307.33229466621</v>
      </c>
      <c r="Z142" s="7">
        <f t="shared" si="18"/>
        <v>3325.9765999999945</v>
      </c>
      <c r="AA142" s="7">
        <f t="shared" si="18"/>
        <v>249064.37470463105</v>
      </c>
      <c r="AB142" s="7">
        <f t="shared" si="18"/>
        <v>0</v>
      </c>
      <c r="AC142" s="14">
        <f t="shared" si="18"/>
        <v>733.18041792712575</v>
      </c>
    </row>
    <row r="143" spans="1:29" x14ac:dyDescent="0.35">
      <c r="A143" s="7" t="s">
        <v>185</v>
      </c>
      <c r="B143" s="7" t="s">
        <v>187</v>
      </c>
      <c r="C143" s="1">
        <v>463.6</v>
      </c>
      <c r="D143" s="7">
        <v>5286262.41</v>
      </c>
      <c r="E143" s="31">
        <v>-82319.331071909386</v>
      </c>
      <c r="F143" s="7">
        <f t="shared" si="19"/>
        <v>5203943.0789280906</v>
      </c>
      <c r="G143" s="7">
        <v>1486849.6366200459</v>
      </c>
      <c r="H143" s="7">
        <v>58004.697200000002</v>
      </c>
      <c r="I143" s="7">
        <f t="shared" si="20"/>
        <v>3659088.7451080452</v>
      </c>
      <c r="J143" s="7">
        <v>0</v>
      </c>
      <c r="K143" s="14">
        <f t="shared" si="21"/>
        <v>11225.071352303905</v>
      </c>
      <c r="L143" s="1">
        <v>467.8</v>
      </c>
      <c r="M143" s="7">
        <v>5596782.1799999997</v>
      </c>
      <c r="N143" s="31">
        <v>0</v>
      </c>
      <c r="O143" s="7">
        <f t="shared" si="22"/>
        <v>5596782</v>
      </c>
      <c r="P143" s="7">
        <v>1856949.2444657977</v>
      </c>
      <c r="Q143" s="7">
        <v>59744.84</v>
      </c>
      <c r="R143" s="7">
        <f t="shared" si="23"/>
        <v>3680087.9155342025</v>
      </c>
      <c r="S143" s="7">
        <v>0</v>
      </c>
      <c r="T143" s="14">
        <f t="shared" si="24"/>
        <v>11964.05</v>
      </c>
      <c r="U143" s="1">
        <f t="shared" si="18"/>
        <v>4.1999999999999886</v>
      </c>
      <c r="V143" s="7">
        <f t="shared" si="18"/>
        <v>310519.76999999955</v>
      </c>
      <c r="W143" s="7">
        <f t="shared" si="18"/>
        <v>82319.331071909386</v>
      </c>
      <c r="X143" s="7">
        <f t="shared" si="18"/>
        <v>392838.92107190937</v>
      </c>
      <c r="Y143" s="7">
        <f t="shared" si="18"/>
        <v>370099.6078457518</v>
      </c>
      <c r="Z143" s="7">
        <f t="shared" si="18"/>
        <v>1740.1427999999942</v>
      </c>
      <c r="AA143" s="7">
        <f t="shared" si="18"/>
        <v>20999.170426157303</v>
      </c>
      <c r="AB143" s="7">
        <f t="shared" si="18"/>
        <v>0</v>
      </c>
      <c r="AC143" s="14">
        <f t="shared" si="18"/>
        <v>738.97864769609441</v>
      </c>
    </row>
    <row r="144" spans="1:29" x14ac:dyDescent="0.35">
      <c r="A144" s="7" t="s">
        <v>188</v>
      </c>
      <c r="B144" s="7" t="s">
        <v>189</v>
      </c>
      <c r="C144" s="1">
        <v>398.2</v>
      </c>
      <c r="D144" s="7">
        <v>5026687.97</v>
      </c>
      <c r="E144" s="31">
        <v>-78277.156732674208</v>
      </c>
      <c r="F144" s="7">
        <f t="shared" si="19"/>
        <v>4948410.813267326</v>
      </c>
      <c r="G144" s="7">
        <v>2090166.49812782</v>
      </c>
      <c r="H144" s="7">
        <v>229129.91690000001</v>
      </c>
      <c r="I144" s="7">
        <f t="shared" si="20"/>
        <v>2629114.3982395059</v>
      </c>
      <c r="J144" s="7">
        <v>0</v>
      </c>
      <c r="K144" s="14">
        <f t="shared" si="21"/>
        <v>12426.948300520658</v>
      </c>
      <c r="L144" s="1">
        <v>395.2</v>
      </c>
      <c r="M144" s="7">
        <v>5260077.42</v>
      </c>
      <c r="N144" s="31">
        <v>0</v>
      </c>
      <c r="O144" s="7">
        <f t="shared" si="22"/>
        <v>5260077</v>
      </c>
      <c r="P144" s="7">
        <v>2402633.5765524833</v>
      </c>
      <c r="Q144" s="7">
        <v>236003.82</v>
      </c>
      <c r="R144" s="7">
        <f t="shared" si="23"/>
        <v>2621439.6034475169</v>
      </c>
      <c r="S144" s="7">
        <v>0</v>
      </c>
      <c r="T144" s="14">
        <f t="shared" si="24"/>
        <v>13309.91</v>
      </c>
      <c r="U144" s="1">
        <f t="shared" si="18"/>
        <v>-3</v>
      </c>
      <c r="V144" s="7">
        <f t="shared" si="18"/>
        <v>233389.45000000019</v>
      </c>
      <c r="W144" s="7">
        <f t="shared" si="18"/>
        <v>78277.156732674208</v>
      </c>
      <c r="X144" s="7">
        <f t="shared" si="18"/>
        <v>311666.18673267402</v>
      </c>
      <c r="Y144" s="7">
        <f t="shared" si="18"/>
        <v>312467.07842466328</v>
      </c>
      <c r="Z144" s="7">
        <f t="shared" si="18"/>
        <v>6873.9030999999959</v>
      </c>
      <c r="AA144" s="7">
        <f t="shared" si="18"/>
        <v>-7674.7947919890285</v>
      </c>
      <c r="AB144" s="7">
        <f t="shared" si="18"/>
        <v>0</v>
      </c>
      <c r="AC144" s="14">
        <f t="shared" si="18"/>
        <v>882.96169947934141</v>
      </c>
    </row>
    <row r="145" spans="1:29" x14ac:dyDescent="0.35">
      <c r="A145" s="7" t="s">
        <v>188</v>
      </c>
      <c r="B145" s="7" t="s">
        <v>190</v>
      </c>
      <c r="C145" s="1">
        <v>1027.5999999999999</v>
      </c>
      <c r="D145" s="7">
        <v>11268723.220000001</v>
      </c>
      <c r="E145" s="31">
        <v>-175480.08130472148</v>
      </c>
      <c r="F145" s="7">
        <f t="shared" si="19"/>
        <v>11093243.138695279</v>
      </c>
      <c r="G145" s="7">
        <v>1913957.1642838267</v>
      </c>
      <c r="H145" s="7">
        <v>240896.90469999998</v>
      </c>
      <c r="I145" s="7">
        <f t="shared" si="20"/>
        <v>8938389.0697114524</v>
      </c>
      <c r="J145" s="7">
        <v>0</v>
      </c>
      <c r="K145" s="14">
        <f t="shared" si="21"/>
        <v>10795.293050501441</v>
      </c>
      <c r="L145" s="1">
        <v>1005.5</v>
      </c>
      <c r="M145" s="7">
        <v>11637574.300000001</v>
      </c>
      <c r="N145" s="31">
        <v>0</v>
      </c>
      <c r="O145" s="7">
        <f t="shared" si="22"/>
        <v>11637574</v>
      </c>
      <c r="P145" s="7">
        <v>2085747.2631570208</v>
      </c>
      <c r="Q145" s="7">
        <v>248123.81</v>
      </c>
      <c r="R145" s="7">
        <f t="shared" si="23"/>
        <v>9303702.9268429782</v>
      </c>
      <c r="S145" s="7">
        <v>0</v>
      </c>
      <c r="T145" s="14">
        <f t="shared" si="24"/>
        <v>11573.92</v>
      </c>
      <c r="U145" s="1">
        <f t="shared" si="18"/>
        <v>-22.099999999999909</v>
      </c>
      <c r="V145" s="7">
        <f t="shared" si="18"/>
        <v>368851.08000000007</v>
      </c>
      <c r="W145" s="7">
        <f t="shared" si="18"/>
        <v>175480.08130472148</v>
      </c>
      <c r="X145" s="7">
        <f t="shared" si="18"/>
        <v>544330.86130472086</v>
      </c>
      <c r="Y145" s="7">
        <f t="shared" si="18"/>
        <v>171790.09887319407</v>
      </c>
      <c r="Z145" s="7">
        <f t="shared" si="18"/>
        <v>7226.9053000000131</v>
      </c>
      <c r="AA145" s="7">
        <f t="shared" si="18"/>
        <v>365313.85713152587</v>
      </c>
      <c r="AB145" s="7">
        <f t="shared" si="18"/>
        <v>0</v>
      </c>
      <c r="AC145" s="14">
        <f t="shared" si="18"/>
        <v>778.62694949855904</v>
      </c>
    </row>
    <row r="146" spans="1:29" x14ac:dyDescent="0.35">
      <c r="A146" s="7" t="s">
        <v>188</v>
      </c>
      <c r="B146" s="7" t="s">
        <v>191</v>
      </c>
      <c r="C146" s="1">
        <v>332</v>
      </c>
      <c r="D146" s="7">
        <v>4464695.58</v>
      </c>
      <c r="E146" s="31">
        <v>-69525.635520865209</v>
      </c>
      <c r="F146" s="7">
        <f t="shared" si="19"/>
        <v>4395169.9444791349</v>
      </c>
      <c r="G146" s="7">
        <v>1255667.1010725903</v>
      </c>
      <c r="H146" s="7">
        <v>219884.10130000001</v>
      </c>
      <c r="I146" s="7">
        <f t="shared" si="20"/>
        <v>2919618.7421065443</v>
      </c>
      <c r="J146" s="7">
        <v>0</v>
      </c>
      <c r="K146" s="14">
        <f t="shared" si="21"/>
        <v>13238.463688190166</v>
      </c>
      <c r="L146" s="1">
        <v>326.5</v>
      </c>
      <c r="M146" s="7">
        <v>4646799.84</v>
      </c>
      <c r="N146" s="31">
        <v>0</v>
      </c>
      <c r="O146" s="7">
        <f t="shared" si="22"/>
        <v>4646800</v>
      </c>
      <c r="P146" s="7">
        <v>1309322.5250248639</v>
      </c>
      <c r="Q146" s="7">
        <v>226480.62</v>
      </c>
      <c r="R146" s="7">
        <f t="shared" si="23"/>
        <v>3110996.854975136</v>
      </c>
      <c r="S146" s="7">
        <v>0</v>
      </c>
      <c r="T146" s="14">
        <f t="shared" si="24"/>
        <v>14232.16</v>
      </c>
      <c r="U146" s="1">
        <f t="shared" si="18"/>
        <v>-5.5</v>
      </c>
      <c r="V146" s="7">
        <f t="shared" si="18"/>
        <v>182104.25999999978</v>
      </c>
      <c r="W146" s="7">
        <f t="shared" si="18"/>
        <v>69525.635520865209</v>
      </c>
      <c r="X146" s="7">
        <f t="shared" si="18"/>
        <v>251630.05552086513</v>
      </c>
      <c r="Y146" s="7">
        <f t="shared" si="18"/>
        <v>53655.423952273559</v>
      </c>
      <c r="Z146" s="7">
        <f t="shared" si="18"/>
        <v>6596.518699999986</v>
      </c>
      <c r="AA146" s="7">
        <f t="shared" si="18"/>
        <v>191378.11286859168</v>
      </c>
      <c r="AB146" s="7">
        <f t="shared" si="18"/>
        <v>0</v>
      </c>
      <c r="AC146" s="14">
        <f t="shared" si="18"/>
        <v>993.69631180983379</v>
      </c>
    </row>
    <row r="147" spans="1:29" x14ac:dyDescent="0.35">
      <c r="A147" s="7" t="s">
        <v>192</v>
      </c>
      <c r="B147" s="7" t="s">
        <v>193</v>
      </c>
      <c r="C147" s="1">
        <v>424.5</v>
      </c>
      <c r="D147" s="7">
        <v>5535012.25</v>
      </c>
      <c r="E147" s="31">
        <v>-86192.941355482966</v>
      </c>
      <c r="F147" s="7">
        <f t="shared" si="19"/>
        <v>5448819.3086445173</v>
      </c>
      <c r="G147" s="7">
        <v>3392510.8758249045</v>
      </c>
      <c r="H147" s="7">
        <v>222393.4388</v>
      </c>
      <c r="I147" s="7">
        <f t="shared" si="20"/>
        <v>1833914.9940196127</v>
      </c>
      <c r="J147" s="7">
        <v>0</v>
      </c>
      <c r="K147" s="14">
        <f t="shared" si="21"/>
        <v>12835.852317183786</v>
      </c>
      <c r="L147" s="1">
        <v>435.1</v>
      </c>
      <c r="M147" s="7">
        <v>5874183.9000000004</v>
      </c>
      <c r="N147" s="31">
        <v>0</v>
      </c>
      <c r="O147" s="7">
        <f t="shared" si="22"/>
        <v>5874184</v>
      </c>
      <c r="P147" s="7">
        <v>3834152.5207458665</v>
      </c>
      <c r="Q147" s="7">
        <v>229065.24</v>
      </c>
      <c r="R147" s="7">
        <f t="shared" si="23"/>
        <v>1810966.2392541335</v>
      </c>
      <c r="S147" s="7">
        <v>0</v>
      </c>
      <c r="T147" s="14">
        <f t="shared" si="24"/>
        <v>13500.77</v>
      </c>
      <c r="U147" s="1">
        <f t="shared" si="18"/>
        <v>10.600000000000023</v>
      </c>
      <c r="V147" s="7">
        <f t="shared" si="18"/>
        <v>339171.65000000037</v>
      </c>
      <c r="W147" s="7">
        <f t="shared" si="18"/>
        <v>86192.941355482966</v>
      </c>
      <c r="X147" s="7">
        <f t="shared" si="18"/>
        <v>425364.69135548268</v>
      </c>
      <c r="Y147" s="7">
        <f t="shared" si="18"/>
        <v>441641.64492096193</v>
      </c>
      <c r="Z147" s="7">
        <f t="shared" si="18"/>
        <v>6671.8011999999871</v>
      </c>
      <c r="AA147" s="7">
        <f t="shared" si="18"/>
        <v>-22948.754765479127</v>
      </c>
      <c r="AB147" s="7">
        <f t="shared" si="18"/>
        <v>0</v>
      </c>
      <c r="AC147" s="14">
        <f t="shared" si="18"/>
        <v>664.91768281621444</v>
      </c>
    </row>
    <row r="148" spans="1:29" x14ac:dyDescent="0.35">
      <c r="A148" s="7" t="s">
        <v>192</v>
      </c>
      <c r="B148" s="7" t="s">
        <v>194</v>
      </c>
      <c r="C148" s="1">
        <v>2717</v>
      </c>
      <c r="D148" s="7">
        <v>28850047.27</v>
      </c>
      <c r="E148" s="31">
        <v>-449261.95645655919</v>
      </c>
      <c r="F148" s="7">
        <f t="shared" si="19"/>
        <v>28400785.313543439</v>
      </c>
      <c r="G148" s="7">
        <v>9982739.7074281983</v>
      </c>
      <c r="H148" s="7">
        <v>813660.13900000008</v>
      </c>
      <c r="I148" s="7">
        <f t="shared" si="20"/>
        <v>17604385.467115242</v>
      </c>
      <c r="J148" s="7">
        <v>0</v>
      </c>
      <c r="K148" s="14">
        <f t="shared" si="21"/>
        <v>10452.99422655261</v>
      </c>
      <c r="L148" s="1">
        <v>2736.5</v>
      </c>
      <c r="M148" s="7">
        <v>30497768.120000001</v>
      </c>
      <c r="N148" s="31">
        <v>0</v>
      </c>
      <c r="O148" s="7">
        <f t="shared" si="22"/>
        <v>30497768</v>
      </c>
      <c r="P148" s="7">
        <v>10391272.590350751</v>
      </c>
      <c r="Q148" s="7">
        <v>838069.94</v>
      </c>
      <c r="R148" s="7">
        <f t="shared" si="23"/>
        <v>19268425.469649248</v>
      </c>
      <c r="S148" s="7">
        <v>0</v>
      </c>
      <c r="T148" s="14">
        <f t="shared" si="24"/>
        <v>11144.81</v>
      </c>
      <c r="U148" s="1">
        <f t="shared" si="18"/>
        <v>19.5</v>
      </c>
      <c r="V148" s="7">
        <f t="shared" si="18"/>
        <v>1647720.8500000015</v>
      </c>
      <c r="W148" s="7">
        <f t="shared" si="18"/>
        <v>449261.95645655919</v>
      </c>
      <c r="X148" s="7">
        <f t="shared" si="18"/>
        <v>2096982.6864565611</v>
      </c>
      <c r="Y148" s="7">
        <f t="shared" si="18"/>
        <v>408532.88292255253</v>
      </c>
      <c r="Z148" s="7">
        <f t="shared" si="18"/>
        <v>24409.800999999861</v>
      </c>
      <c r="AA148" s="7">
        <f t="shared" si="18"/>
        <v>1664040.0025340058</v>
      </c>
      <c r="AB148" s="7">
        <f t="shared" si="18"/>
        <v>0</v>
      </c>
      <c r="AC148" s="14">
        <f t="shared" si="18"/>
        <v>691.8157734473898</v>
      </c>
    </row>
    <row r="149" spans="1:29" x14ac:dyDescent="0.35">
      <c r="A149" s="7" t="s">
        <v>192</v>
      </c>
      <c r="B149" s="7" t="s">
        <v>195</v>
      </c>
      <c r="C149" s="1">
        <v>315.60000000000002</v>
      </c>
      <c r="D149" s="7">
        <v>4711762.1399999997</v>
      </c>
      <c r="E149" s="31">
        <v>-73373.033241977901</v>
      </c>
      <c r="F149" s="7">
        <f t="shared" si="19"/>
        <v>4638389.1067580217</v>
      </c>
      <c r="G149" s="7">
        <v>2763803.7268808847</v>
      </c>
      <c r="H149" s="7">
        <v>238263.92600000001</v>
      </c>
      <c r="I149" s="7">
        <f t="shared" si="20"/>
        <v>1636321.453877137</v>
      </c>
      <c r="J149" s="7">
        <v>0</v>
      </c>
      <c r="K149" s="14">
        <f t="shared" si="21"/>
        <v>14697.050401641385</v>
      </c>
      <c r="L149" s="1">
        <v>312.7</v>
      </c>
      <c r="M149" s="7">
        <v>4911354.7699999996</v>
      </c>
      <c r="N149" s="31">
        <v>0</v>
      </c>
      <c r="O149" s="7">
        <f t="shared" si="22"/>
        <v>4911355</v>
      </c>
      <c r="P149" s="7">
        <v>2912459.9615764227</v>
      </c>
      <c r="Q149" s="7">
        <v>245411.85</v>
      </c>
      <c r="R149" s="7">
        <f t="shared" si="23"/>
        <v>1753483.1884235772</v>
      </c>
      <c r="S149" s="7">
        <v>0</v>
      </c>
      <c r="T149" s="14">
        <f t="shared" si="24"/>
        <v>15706.28</v>
      </c>
      <c r="U149" s="1">
        <f t="shared" si="18"/>
        <v>-2.9000000000000341</v>
      </c>
      <c r="V149" s="7">
        <f t="shared" si="18"/>
        <v>199592.62999999989</v>
      </c>
      <c r="W149" s="7">
        <f t="shared" si="18"/>
        <v>73373.033241977901</v>
      </c>
      <c r="X149" s="7">
        <f t="shared" si="18"/>
        <v>272965.89324197825</v>
      </c>
      <c r="Y149" s="7">
        <f t="shared" si="18"/>
        <v>148656.23469553795</v>
      </c>
      <c r="Z149" s="7">
        <f t="shared" si="18"/>
        <v>7147.9239999999991</v>
      </c>
      <c r="AA149" s="7">
        <f t="shared" si="18"/>
        <v>117161.73454644019</v>
      </c>
      <c r="AB149" s="7">
        <f t="shared" si="18"/>
        <v>0</v>
      </c>
      <c r="AC149" s="14">
        <f t="shared" si="18"/>
        <v>1009.2295983586155</v>
      </c>
    </row>
    <row r="150" spans="1:29" x14ac:dyDescent="0.35">
      <c r="A150" s="7" t="s">
        <v>196</v>
      </c>
      <c r="B150" s="7" t="s">
        <v>197</v>
      </c>
      <c r="C150" s="1">
        <v>173.5</v>
      </c>
      <c r="D150" s="7">
        <v>3029305.03</v>
      </c>
      <c r="E150" s="31">
        <v>-47173.285081466543</v>
      </c>
      <c r="F150" s="7">
        <f t="shared" si="19"/>
        <v>2982131.7449185331</v>
      </c>
      <c r="G150" s="7">
        <v>739902.17521512357</v>
      </c>
      <c r="H150" s="7">
        <v>92656.863599999997</v>
      </c>
      <c r="I150" s="7">
        <f t="shared" si="20"/>
        <v>2149572.7061034096</v>
      </c>
      <c r="J150" s="7">
        <v>0</v>
      </c>
      <c r="K150" s="14">
        <f t="shared" si="21"/>
        <v>17188.079221432468</v>
      </c>
      <c r="L150" s="1">
        <v>177.9</v>
      </c>
      <c r="M150" s="7">
        <v>3231961.81</v>
      </c>
      <c r="N150" s="31">
        <v>0</v>
      </c>
      <c r="O150" s="7">
        <f t="shared" si="22"/>
        <v>3231962</v>
      </c>
      <c r="P150" s="7">
        <v>819440.67996176868</v>
      </c>
      <c r="Q150" s="7">
        <v>95436.57</v>
      </c>
      <c r="R150" s="7">
        <f t="shared" si="23"/>
        <v>2317084.7500382313</v>
      </c>
      <c r="S150" s="7">
        <v>0</v>
      </c>
      <c r="T150" s="14">
        <f t="shared" si="24"/>
        <v>18167.3</v>
      </c>
      <c r="U150" s="1">
        <f t="shared" si="18"/>
        <v>4.4000000000000057</v>
      </c>
      <c r="V150" s="7">
        <f t="shared" si="18"/>
        <v>202656.78000000026</v>
      </c>
      <c r="W150" s="7">
        <f t="shared" si="18"/>
        <v>47173.285081466543</v>
      </c>
      <c r="X150" s="7">
        <f t="shared" si="18"/>
        <v>249830.25508146686</v>
      </c>
      <c r="Y150" s="7">
        <f t="shared" si="18"/>
        <v>79538.504746645107</v>
      </c>
      <c r="Z150" s="7">
        <f t="shared" si="18"/>
        <v>2779.70640000001</v>
      </c>
      <c r="AA150" s="7">
        <f t="shared" si="18"/>
        <v>167512.04393482162</v>
      </c>
      <c r="AB150" s="7">
        <f t="shared" si="18"/>
        <v>0</v>
      </c>
      <c r="AC150" s="14">
        <f t="shared" si="18"/>
        <v>979.22077856753094</v>
      </c>
    </row>
    <row r="151" spans="1:29" x14ac:dyDescent="0.35">
      <c r="A151" s="7" t="s">
        <v>196</v>
      </c>
      <c r="B151" s="7" t="s">
        <v>151</v>
      </c>
      <c r="C151" s="1">
        <v>193</v>
      </c>
      <c r="D151" s="7">
        <v>3735646.09</v>
      </c>
      <c r="E151" s="31">
        <v>-58172.648915132799</v>
      </c>
      <c r="F151" s="7">
        <f t="shared" si="19"/>
        <v>3677473.4410848669</v>
      </c>
      <c r="G151" s="7">
        <v>901496.01098420867</v>
      </c>
      <c r="H151" s="7">
        <v>115783.96859999999</v>
      </c>
      <c r="I151" s="7">
        <f t="shared" si="20"/>
        <v>2660193.4615006582</v>
      </c>
      <c r="J151" s="7">
        <v>0</v>
      </c>
      <c r="K151" s="14">
        <f t="shared" si="21"/>
        <v>19054.26653411848</v>
      </c>
      <c r="L151" s="1">
        <v>183.2</v>
      </c>
      <c r="M151" s="7">
        <v>3802735.33</v>
      </c>
      <c r="N151" s="31">
        <v>0</v>
      </c>
      <c r="O151" s="7">
        <f t="shared" si="22"/>
        <v>3802735</v>
      </c>
      <c r="P151" s="7">
        <v>1003373.6286584625</v>
      </c>
      <c r="Q151" s="7">
        <v>119257.49</v>
      </c>
      <c r="R151" s="7">
        <f t="shared" si="23"/>
        <v>2680103.8813415375</v>
      </c>
      <c r="S151" s="7">
        <v>0</v>
      </c>
      <c r="T151" s="14">
        <f t="shared" si="24"/>
        <v>20757.29</v>
      </c>
      <c r="U151" s="1">
        <f t="shared" si="18"/>
        <v>-9.8000000000000114</v>
      </c>
      <c r="V151" s="7">
        <f t="shared" si="18"/>
        <v>67089.240000000224</v>
      </c>
      <c r="W151" s="7">
        <f t="shared" si="18"/>
        <v>58172.648915132799</v>
      </c>
      <c r="X151" s="7">
        <f t="shared" si="18"/>
        <v>125261.55891513312</v>
      </c>
      <c r="Y151" s="7">
        <f t="shared" si="18"/>
        <v>101877.61767425388</v>
      </c>
      <c r="Z151" s="7">
        <f t="shared" si="18"/>
        <v>3473.5214000000124</v>
      </c>
      <c r="AA151" s="7">
        <f t="shared" si="18"/>
        <v>19910.419840879273</v>
      </c>
      <c r="AB151" s="7">
        <f t="shared" si="18"/>
        <v>0</v>
      </c>
      <c r="AC151" s="14">
        <f t="shared" si="18"/>
        <v>1703.0234658815207</v>
      </c>
    </row>
    <row r="152" spans="1:29" x14ac:dyDescent="0.35">
      <c r="A152" s="7" t="s">
        <v>196</v>
      </c>
      <c r="B152" s="7" t="s">
        <v>198</v>
      </c>
      <c r="C152" s="1">
        <v>581.5</v>
      </c>
      <c r="D152" s="7">
        <v>7168527.8700000001</v>
      </c>
      <c r="E152" s="31">
        <v>-111630.5573314775</v>
      </c>
      <c r="F152" s="7">
        <f t="shared" si="19"/>
        <v>7056897.3126685228</v>
      </c>
      <c r="G152" s="7">
        <v>1037386.8163472274</v>
      </c>
      <c r="H152" s="7">
        <v>229206.63130000001</v>
      </c>
      <c r="I152" s="7">
        <f t="shared" si="20"/>
        <v>5790303.8650212958</v>
      </c>
      <c r="J152" s="7">
        <v>0</v>
      </c>
      <c r="K152" s="14">
        <f t="shared" si="21"/>
        <v>12135.678955577856</v>
      </c>
      <c r="L152" s="1">
        <v>593.9</v>
      </c>
      <c r="M152" s="7">
        <v>7698179.25</v>
      </c>
      <c r="N152" s="31">
        <v>0</v>
      </c>
      <c r="O152" s="7">
        <f t="shared" si="22"/>
        <v>7698179</v>
      </c>
      <c r="P152" s="7">
        <v>1123497.6547414798</v>
      </c>
      <c r="Q152" s="7">
        <v>236082.83</v>
      </c>
      <c r="R152" s="7">
        <f t="shared" si="23"/>
        <v>6338598.5152585199</v>
      </c>
      <c r="S152" s="7">
        <v>0</v>
      </c>
      <c r="T152" s="14">
        <f t="shared" si="24"/>
        <v>12962.08</v>
      </c>
      <c r="U152" s="1">
        <f t="shared" si="18"/>
        <v>12.399999999999977</v>
      </c>
      <c r="V152" s="7">
        <f t="shared" si="18"/>
        <v>529651.37999999989</v>
      </c>
      <c r="W152" s="7">
        <f t="shared" si="18"/>
        <v>111630.5573314775</v>
      </c>
      <c r="X152" s="7">
        <f t="shared" si="18"/>
        <v>641281.68733147718</v>
      </c>
      <c r="Y152" s="7">
        <f t="shared" si="18"/>
        <v>86110.838394252351</v>
      </c>
      <c r="Z152" s="7">
        <f t="shared" si="18"/>
        <v>6876.198699999979</v>
      </c>
      <c r="AA152" s="7">
        <f t="shared" si="18"/>
        <v>548294.65023722406</v>
      </c>
      <c r="AB152" s="7">
        <f t="shared" si="18"/>
        <v>0</v>
      </c>
      <c r="AC152" s="14">
        <f t="shared" si="18"/>
        <v>826.40104442214397</v>
      </c>
    </row>
    <row r="153" spans="1:29" x14ac:dyDescent="0.35">
      <c r="A153" s="7" t="s">
        <v>199</v>
      </c>
      <c r="B153" s="7" t="s">
        <v>200</v>
      </c>
      <c r="C153" s="1">
        <v>78.7</v>
      </c>
      <c r="D153" s="7">
        <v>1793911.51</v>
      </c>
      <c r="E153" s="31">
        <v>-27935.350925078063</v>
      </c>
      <c r="F153" s="7">
        <f t="shared" si="19"/>
        <v>1765976.1590749219</v>
      </c>
      <c r="G153" s="7">
        <v>788122.72182642983</v>
      </c>
      <c r="H153" s="7">
        <v>42198.986700000001</v>
      </c>
      <c r="I153" s="7">
        <f t="shared" si="20"/>
        <v>935654.45054849202</v>
      </c>
      <c r="J153" s="7">
        <v>0</v>
      </c>
      <c r="K153" s="14">
        <f t="shared" si="21"/>
        <v>22439.341284306502</v>
      </c>
      <c r="L153" s="1">
        <v>77.5</v>
      </c>
      <c r="M153" s="7">
        <v>1856341.73</v>
      </c>
      <c r="N153" s="31">
        <v>0</v>
      </c>
      <c r="O153" s="7">
        <f t="shared" si="22"/>
        <v>1856342</v>
      </c>
      <c r="P153" s="7">
        <v>907531.82660581719</v>
      </c>
      <c r="Q153" s="7">
        <v>43464.959999999999</v>
      </c>
      <c r="R153" s="7">
        <f t="shared" si="23"/>
        <v>905345.21339418285</v>
      </c>
      <c r="S153" s="7">
        <v>0</v>
      </c>
      <c r="T153" s="14">
        <f t="shared" si="24"/>
        <v>23952.799999999999</v>
      </c>
      <c r="U153" s="1">
        <f t="shared" si="18"/>
        <v>-1.2000000000000028</v>
      </c>
      <c r="V153" s="7">
        <f t="shared" si="18"/>
        <v>62430.219999999972</v>
      </c>
      <c r="W153" s="7">
        <f t="shared" si="18"/>
        <v>27935.350925078063</v>
      </c>
      <c r="X153" s="7">
        <f t="shared" si="18"/>
        <v>90365.840925078141</v>
      </c>
      <c r="Y153" s="7">
        <f t="shared" si="18"/>
        <v>119409.10477938736</v>
      </c>
      <c r="Z153" s="7">
        <f t="shared" si="18"/>
        <v>1265.9732999999978</v>
      </c>
      <c r="AA153" s="7">
        <f t="shared" si="18"/>
        <v>-30309.237154309172</v>
      </c>
      <c r="AB153" s="7">
        <f t="shared" si="18"/>
        <v>0</v>
      </c>
      <c r="AC153" s="14">
        <f t="shared" si="18"/>
        <v>1513.4587156934977</v>
      </c>
    </row>
    <row r="154" spans="1:29" x14ac:dyDescent="0.35">
      <c r="A154" s="7" t="s">
        <v>201</v>
      </c>
      <c r="B154" s="7" t="s">
        <v>202</v>
      </c>
      <c r="C154" s="1">
        <v>875.6</v>
      </c>
      <c r="D154" s="7">
        <v>12550062.300000001</v>
      </c>
      <c r="E154" s="31">
        <v>-195433.49408694764</v>
      </c>
      <c r="F154" s="7">
        <f t="shared" si="19"/>
        <v>12354628.805913053</v>
      </c>
      <c r="G154" s="7">
        <v>8010481.54588285</v>
      </c>
      <c r="H154" s="7">
        <v>333455.66080000001</v>
      </c>
      <c r="I154" s="7">
        <f t="shared" si="20"/>
        <v>4010691.5992302033</v>
      </c>
      <c r="J154" s="7">
        <v>0</v>
      </c>
      <c r="K154" s="14">
        <f t="shared" si="21"/>
        <v>14109.900417899786</v>
      </c>
      <c r="L154" s="1">
        <v>867</v>
      </c>
      <c r="M154" s="7">
        <v>13064666.57</v>
      </c>
      <c r="N154" s="31">
        <v>0</v>
      </c>
      <c r="O154" s="7">
        <f t="shared" si="22"/>
        <v>13064667</v>
      </c>
      <c r="P154" s="7">
        <v>8400770.0250589345</v>
      </c>
      <c r="Q154" s="7">
        <v>343459.33</v>
      </c>
      <c r="R154" s="7">
        <f t="shared" si="23"/>
        <v>4320437.6449410655</v>
      </c>
      <c r="S154" s="7">
        <v>0</v>
      </c>
      <c r="T154" s="14">
        <f t="shared" si="24"/>
        <v>15068.82</v>
      </c>
      <c r="U154" s="1">
        <f t="shared" si="18"/>
        <v>-8.6000000000000227</v>
      </c>
      <c r="V154" s="7">
        <f t="shared" si="18"/>
        <v>514604.26999999955</v>
      </c>
      <c r="W154" s="7">
        <f t="shared" si="18"/>
        <v>195433.49408694764</v>
      </c>
      <c r="X154" s="7">
        <f t="shared" ref="X154:AC181" si="25">O154-F154</f>
        <v>710038.19408694655</v>
      </c>
      <c r="Y154" s="7">
        <f t="shared" si="25"/>
        <v>390288.47917608451</v>
      </c>
      <c r="Z154" s="7">
        <f t="shared" si="25"/>
        <v>10003.669200000004</v>
      </c>
      <c r="AA154" s="7">
        <f t="shared" si="25"/>
        <v>309746.04571086215</v>
      </c>
      <c r="AB154" s="7">
        <f t="shared" si="25"/>
        <v>0</v>
      </c>
      <c r="AC154" s="14">
        <f t="shared" si="25"/>
        <v>958.91958210021403</v>
      </c>
    </row>
    <row r="155" spans="1:29" x14ac:dyDescent="0.35">
      <c r="A155" s="7" t="s">
        <v>201</v>
      </c>
      <c r="B155" s="7" t="s">
        <v>203</v>
      </c>
      <c r="C155" s="1">
        <v>173</v>
      </c>
      <c r="D155" s="7">
        <v>3326083.08</v>
      </c>
      <c r="E155" s="31">
        <v>-51794.805667847293</v>
      </c>
      <c r="F155" s="7">
        <f t="shared" si="19"/>
        <v>3274288.2743321527</v>
      </c>
      <c r="G155" s="7">
        <v>398998.05247890594</v>
      </c>
      <c r="H155" s="7">
        <v>88997.603199999998</v>
      </c>
      <c r="I155" s="7">
        <f t="shared" si="20"/>
        <v>2786292.6186532471</v>
      </c>
      <c r="J155" s="7">
        <v>0</v>
      </c>
      <c r="K155" s="14">
        <f t="shared" si="21"/>
        <v>18926.521816948858</v>
      </c>
      <c r="L155" s="1">
        <v>178</v>
      </c>
      <c r="M155" s="7">
        <v>3557542.21</v>
      </c>
      <c r="N155" s="31">
        <v>0</v>
      </c>
      <c r="O155" s="7">
        <f t="shared" si="22"/>
        <v>3557542</v>
      </c>
      <c r="P155" s="7">
        <v>474845.65633752185</v>
      </c>
      <c r="Q155" s="7">
        <v>91667.53</v>
      </c>
      <c r="R155" s="7">
        <f t="shared" si="23"/>
        <v>2991028.8136624782</v>
      </c>
      <c r="S155" s="7">
        <v>0</v>
      </c>
      <c r="T155" s="14">
        <f t="shared" si="24"/>
        <v>19986.189999999999</v>
      </c>
      <c r="U155" s="1">
        <f t="shared" ref="U155:W181" si="26">L155-C155</f>
        <v>5</v>
      </c>
      <c r="V155" s="7">
        <f t="shared" si="26"/>
        <v>231459.12999999989</v>
      </c>
      <c r="W155" s="7">
        <f t="shared" si="26"/>
        <v>51794.805667847293</v>
      </c>
      <c r="X155" s="7">
        <f t="shared" si="25"/>
        <v>283253.72566784732</v>
      </c>
      <c r="Y155" s="7">
        <f t="shared" si="25"/>
        <v>75847.603858615912</v>
      </c>
      <c r="Z155" s="7">
        <f t="shared" si="25"/>
        <v>2669.9268000000011</v>
      </c>
      <c r="AA155" s="7">
        <f t="shared" si="25"/>
        <v>204736.1950092311</v>
      </c>
      <c r="AB155" s="7">
        <f t="shared" si="25"/>
        <v>0</v>
      </c>
      <c r="AC155" s="14">
        <f t="shared" si="25"/>
        <v>1059.6681830511407</v>
      </c>
    </row>
    <row r="156" spans="1:29" x14ac:dyDescent="0.35">
      <c r="A156" s="7" t="s">
        <v>204</v>
      </c>
      <c r="B156" s="7" t="s">
        <v>205</v>
      </c>
      <c r="C156" s="1">
        <v>588.29999999999995</v>
      </c>
      <c r="D156" s="7">
        <v>6188442.71</v>
      </c>
      <c r="E156" s="31">
        <v>-96368.364782714998</v>
      </c>
      <c r="F156" s="7">
        <f t="shared" si="19"/>
        <v>6092074.3452172847</v>
      </c>
      <c r="G156" s="7">
        <v>813702.02152892866</v>
      </c>
      <c r="H156" s="7">
        <v>88501.421300000002</v>
      </c>
      <c r="I156" s="7">
        <f t="shared" si="20"/>
        <v>5189870.9023883566</v>
      </c>
      <c r="J156" s="7">
        <v>0</v>
      </c>
      <c r="K156" s="14">
        <f t="shared" si="21"/>
        <v>10355.387294267015</v>
      </c>
      <c r="L156" s="1">
        <v>582.6</v>
      </c>
      <c r="M156" s="7">
        <v>6425131.6100000003</v>
      </c>
      <c r="N156" s="31">
        <v>0</v>
      </c>
      <c r="O156" s="7">
        <f t="shared" si="22"/>
        <v>6425132</v>
      </c>
      <c r="P156" s="7">
        <v>887379.74906511966</v>
      </c>
      <c r="Q156" s="7">
        <v>91156.46</v>
      </c>
      <c r="R156" s="7">
        <f t="shared" si="23"/>
        <v>5446595.7909348803</v>
      </c>
      <c r="S156" s="7">
        <v>0</v>
      </c>
      <c r="T156" s="14">
        <f t="shared" si="24"/>
        <v>11028.38</v>
      </c>
      <c r="U156" s="1">
        <f t="shared" si="26"/>
        <v>-5.6999999999999318</v>
      </c>
      <c r="V156" s="7">
        <f t="shared" si="26"/>
        <v>236688.90000000037</v>
      </c>
      <c r="W156" s="7">
        <f t="shared" si="26"/>
        <v>96368.364782714998</v>
      </c>
      <c r="X156" s="7">
        <f t="shared" si="25"/>
        <v>333057.65478271525</v>
      </c>
      <c r="Y156" s="7">
        <f t="shared" si="25"/>
        <v>73677.727536191</v>
      </c>
      <c r="Z156" s="7">
        <f t="shared" si="25"/>
        <v>2655.0387000000046</v>
      </c>
      <c r="AA156" s="7">
        <f t="shared" si="25"/>
        <v>256724.88854652364</v>
      </c>
      <c r="AB156" s="7">
        <f t="shared" si="25"/>
        <v>0</v>
      </c>
      <c r="AC156" s="14">
        <f t="shared" si="25"/>
        <v>672.99270573298418</v>
      </c>
    </row>
    <row r="157" spans="1:29" x14ac:dyDescent="0.35">
      <c r="A157" s="7" t="s">
        <v>204</v>
      </c>
      <c r="B157" s="7" t="s">
        <v>206</v>
      </c>
      <c r="C157" s="1">
        <v>126.6</v>
      </c>
      <c r="D157" s="7">
        <v>2476511.9900000002</v>
      </c>
      <c r="E157" s="31">
        <v>-38565.019024162131</v>
      </c>
      <c r="F157" s="7">
        <f t="shared" si="19"/>
        <v>2437946.9709758381</v>
      </c>
      <c r="G157" s="7">
        <v>697825.33195595408</v>
      </c>
      <c r="H157" s="7">
        <v>78621.887900000002</v>
      </c>
      <c r="I157" s="7">
        <f t="shared" si="20"/>
        <v>1661499.7511198842</v>
      </c>
      <c r="J157" s="7">
        <v>0</v>
      </c>
      <c r="K157" s="14">
        <f t="shared" si="21"/>
        <v>19257.085078798089</v>
      </c>
      <c r="L157" s="1">
        <v>122.5</v>
      </c>
      <c r="M157" s="7">
        <v>2544189.11</v>
      </c>
      <c r="N157" s="31">
        <v>0</v>
      </c>
      <c r="O157" s="7">
        <f t="shared" si="22"/>
        <v>2544189</v>
      </c>
      <c r="P157" s="7">
        <v>777938.21614131425</v>
      </c>
      <c r="Q157" s="7">
        <v>80980.55</v>
      </c>
      <c r="R157" s="7">
        <f t="shared" si="23"/>
        <v>1685270.2338586857</v>
      </c>
      <c r="S157" s="7">
        <v>0</v>
      </c>
      <c r="T157" s="14">
        <f t="shared" si="24"/>
        <v>20768.89</v>
      </c>
      <c r="U157" s="1">
        <f t="shared" si="26"/>
        <v>-4.0999999999999943</v>
      </c>
      <c r="V157" s="7">
        <f t="shared" si="26"/>
        <v>67677.119999999646</v>
      </c>
      <c r="W157" s="7">
        <f t="shared" si="26"/>
        <v>38565.019024162131</v>
      </c>
      <c r="X157" s="7">
        <f t="shared" si="25"/>
        <v>106242.02902416186</v>
      </c>
      <c r="Y157" s="7">
        <f t="shared" si="25"/>
        <v>80112.884185360163</v>
      </c>
      <c r="Z157" s="7">
        <f t="shared" si="25"/>
        <v>2358.6621000000014</v>
      </c>
      <c r="AA157" s="7">
        <f t="shared" si="25"/>
        <v>23770.482738801511</v>
      </c>
      <c r="AB157" s="7">
        <f t="shared" si="25"/>
        <v>0</v>
      </c>
      <c r="AC157" s="14">
        <f t="shared" si="25"/>
        <v>1511.8049212019105</v>
      </c>
    </row>
    <row r="158" spans="1:29" x14ac:dyDescent="0.35">
      <c r="A158" s="7" t="s">
        <v>207</v>
      </c>
      <c r="B158" s="7" t="s">
        <v>207</v>
      </c>
      <c r="C158" s="1">
        <v>3497.7</v>
      </c>
      <c r="D158" s="7">
        <v>39565980.210000001</v>
      </c>
      <c r="E158" s="31">
        <v>-616133.81468355923</v>
      </c>
      <c r="F158" s="7">
        <f t="shared" si="19"/>
        <v>38949846.395316444</v>
      </c>
      <c r="G158" s="7">
        <v>37393068.904554859</v>
      </c>
      <c r="H158" s="7">
        <v>1511272.5985000001</v>
      </c>
      <c r="I158" s="7">
        <f t="shared" si="20"/>
        <v>45504.892261585454</v>
      </c>
      <c r="J158" s="7">
        <v>0</v>
      </c>
      <c r="K158" s="14">
        <f t="shared" si="21"/>
        <v>11135.84538277052</v>
      </c>
      <c r="L158" s="1">
        <v>3542.9</v>
      </c>
      <c r="M158" s="7">
        <v>42052532</v>
      </c>
      <c r="N158" s="31">
        <v>0</v>
      </c>
      <c r="O158" s="7">
        <f t="shared" si="22"/>
        <v>42052532</v>
      </c>
      <c r="P158" s="7">
        <v>39450030.763273895</v>
      </c>
      <c r="Q158" s="7">
        <v>1556610.78</v>
      </c>
      <c r="R158" s="7">
        <f t="shared" si="23"/>
        <v>1045890.4567261052</v>
      </c>
      <c r="S158" s="7">
        <v>0</v>
      </c>
      <c r="T158" s="14">
        <f t="shared" si="24"/>
        <v>11869.52</v>
      </c>
      <c r="U158" s="1">
        <f t="shared" si="26"/>
        <v>45.200000000000273</v>
      </c>
      <c r="V158" s="7">
        <f t="shared" si="26"/>
        <v>2486551.7899999991</v>
      </c>
      <c r="W158" s="7">
        <f t="shared" si="26"/>
        <v>616133.81468355923</v>
      </c>
      <c r="X158" s="7">
        <f t="shared" si="25"/>
        <v>3102685.6046835557</v>
      </c>
      <c r="Y158" s="7">
        <f t="shared" si="25"/>
        <v>2056961.858719036</v>
      </c>
      <c r="Z158" s="7">
        <f t="shared" si="25"/>
        <v>45338.181499999948</v>
      </c>
      <c r="AA158" s="7">
        <f t="shared" si="25"/>
        <v>1000385.5644645197</v>
      </c>
      <c r="AB158" s="7">
        <f t="shared" si="25"/>
        <v>0</v>
      </c>
      <c r="AC158" s="14">
        <f t="shared" si="25"/>
        <v>733.67461722948065</v>
      </c>
    </row>
    <row r="159" spans="1:29" x14ac:dyDescent="0.35">
      <c r="A159" s="7" t="s">
        <v>208</v>
      </c>
      <c r="B159" s="7" t="s">
        <v>209</v>
      </c>
      <c r="C159" s="1">
        <v>313.7</v>
      </c>
      <c r="D159" s="7">
        <v>4481534.7699999996</v>
      </c>
      <c r="E159" s="31">
        <v>-69787.860652551914</v>
      </c>
      <c r="F159" s="7">
        <f t="shared" si="19"/>
        <v>4411746.9093474476</v>
      </c>
      <c r="G159" s="7">
        <v>3904718.9426919995</v>
      </c>
      <c r="H159" s="7">
        <v>406869.05499999999</v>
      </c>
      <c r="I159" s="7">
        <f t="shared" si="20"/>
        <v>100158.91165544809</v>
      </c>
      <c r="J159" s="7">
        <v>0</v>
      </c>
      <c r="K159" s="14">
        <f t="shared" si="21"/>
        <v>14063.585939902607</v>
      </c>
      <c r="L159" s="1">
        <v>305.89999999999998</v>
      </c>
      <c r="M159" s="7">
        <v>4643415.16</v>
      </c>
      <c r="N159" s="31">
        <v>0</v>
      </c>
      <c r="O159" s="7">
        <f t="shared" si="22"/>
        <v>4643415</v>
      </c>
      <c r="P159" s="7">
        <v>4199886.1758256815</v>
      </c>
      <c r="Q159" s="7">
        <v>419075.13</v>
      </c>
      <c r="R159" s="7">
        <f t="shared" si="23"/>
        <v>24453.694174318458</v>
      </c>
      <c r="S159" s="7">
        <v>0</v>
      </c>
      <c r="T159" s="14">
        <f t="shared" si="24"/>
        <v>15179.52</v>
      </c>
      <c r="U159" s="1">
        <f t="shared" si="26"/>
        <v>-7.8000000000000114</v>
      </c>
      <c r="V159" s="7">
        <f t="shared" si="26"/>
        <v>161880.3900000006</v>
      </c>
      <c r="W159" s="7">
        <f t="shared" si="26"/>
        <v>69787.860652551914</v>
      </c>
      <c r="X159" s="7">
        <f t="shared" si="25"/>
        <v>231668.09065255243</v>
      </c>
      <c r="Y159" s="7">
        <f t="shared" si="25"/>
        <v>295167.23313368205</v>
      </c>
      <c r="Z159" s="7">
        <f t="shared" si="25"/>
        <v>12206.075000000012</v>
      </c>
      <c r="AA159" s="7">
        <f t="shared" si="25"/>
        <v>-75705.217481129628</v>
      </c>
      <c r="AB159" s="7">
        <f t="shared" si="25"/>
        <v>0</v>
      </c>
      <c r="AC159" s="14">
        <f t="shared" si="25"/>
        <v>1115.9340600973937</v>
      </c>
    </row>
    <row r="160" spans="1:29" x14ac:dyDescent="0.35">
      <c r="A160" s="7" t="s">
        <v>208</v>
      </c>
      <c r="B160" s="7" t="s">
        <v>210</v>
      </c>
      <c r="C160" s="1">
        <v>2117.3000000000002</v>
      </c>
      <c r="D160" s="7">
        <v>21931255.920000002</v>
      </c>
      <c r="E160" s="31">
        <v>-341520.3742981145</v>
      </c>
      <c r="F160" s="7">
        <f t="shared" si="19"/>
        <v>21589735.545701887</v>
      </c>
      <c r="G160" s="7">
        <v>11057184.728167867</v>
      </c>
      <c r="H160" s="7">
        <v>849781.71370000008</v>
      </c>
      <c r="I160" s="7">
        <f t="shared" si="20"/>
        <v>9682769.10383402</v>
      </c>
      <c r="J160" s="7">
        <v>0</v>
      </c>
      <c r="K160" s="14">
        <f t="shared" si="21"/>
        <v>10196.824042744007</v>
      </c>
      <c r="L160" s="1">
        <v>1989.4</v>
      </c>
      <c r="M160" s="7">
        <v>21793293.079999998</v>
      </c>
      <c r="N160" s="31">
        <v>0</v>
      </c>
      <c r="O160" s="7">
        <f t="shared" si="22"/>
        <v>21793293</v>
      </c>
      <c r="P160" s="7">
        <v>12250385.157484535</v>
      </c>
      <c r="Q160" s="7">
        <v>875275.16</v>
      </c>
      <c r="R160" s="7">
        <f t="shared" si="23"/>
        <v>8667632.6825154647</v>
      </c>
      <c r="S160" s="7">
        <v>0</v>
      </c>
      <c r="T160" s="14">
        <f t="shared" si="24"/>
        <v>10954.71</v>
      </c>
      <c r="U160" s="1">
        <f t="shared" si="26"/>
        <v>-127.90000000000009</v>
      </c>
      <c r="V160" s="7">
        <f t="shared" si="26"/>
        <v>-137962.84000000358</v>
      </c>
      <c r="W160" s="7">
        <f t="shared" si="26"/>
        <v>341520.3742981145</v>
      </c>
      <c r="X160" s="7">
        <f t="shared" si="25"/>
        <v>203557.45429811254</v>
      </c>
      <c r="Y160" s="7">
        <f t="shared" si="25"/>
        <v>1193200.4293166678</v>
      </c>
      <c r="Z160" s="7">
        <f t="shared" si="25"/>
        <v>25493.446299999952</v>
      </c>
      <c r="AA160" s="7">
        <f t="shared" si="25"/>
        <v>-1015136.4213185553</v>
      </c>
      <c r="AB160" s="7">
        <f t="shared" si="25"/>
        <v>0</v>
      </c>
      <c r="AC160" s="14">
        <f t="shared" si="25"/>
        <v>757.88595725599225</v>
      </c>
    </row>
    <row r="161" spans="1:29" x14ac:dyDescent="0.35">
      <c r="A161" s="7" t="s">
        <v>211</v>
      </c>
      <c r="B161" s="7" t="s">
        <v>212</v>
      </c>
      <c r="C161" s="1">
        <v>425</v>
      </c>
      <c r="D161" s="7">
        <v>5325246.78</v>
      </c>
      <c r="E161" s="31">
        <v>-82926.407870554322</v>
      </c>
      <c r="F161" s="7">
        <f t="shared" si="19"/>
        <v>5242320.3721294459</v>
      </c>
      <c r="G161" s="7">
        <v>1341143.3419764237</v>
      </c>
      <c r="H161" s="7">
        <v>132536.14610000001</v>
      </c>
      <c r="I161" s="7">
        <f t="shared" si="20"/>
        <v>3768640.8840530221</v>
      </c>
      <c r="J161" s="7">
        <v>0</v>
      </c>
      <c r="K161" s="14">
        <f t="shared" si="21"/>
        <v>12334.87146383399</v>
      </c>
      <c r="L161" s="1">
        <v>443.1</v>
      </c>
      <c r="M161" s="7">
        <v>5690316.4400000004</v>
      </c>
      <c r="N161" s="31">
        <v>0</v>
      </c>
      <c r="O161" s="7">
        <f t="shared" si="22"/>
        <v>5690316</v>
      </c>
      <c r="P161" s="7">
        <v>1425174.8119515222</v>
      </c>
      <c r="Q161" s="7">
        <v>136512.23000000001</v>
      </c>
      <c r="R161" s="7">
        <f t="shared" si="23"/>
        <v>4128628.9580484782</v>
      </c>
      <c r="S161" s="7">
        <v>0</v>
      </c>
      <c r="T161" s="14">
        <f t="shared" si="24"/>
        <v>12842.06</v>
      </c>
      <c r="U161" s="1">
        <f t="shared" si="26"/>
        <v>18.100000000000023</v>
      </c>
      <c r="V161" s="7">
        <f t="shared" si="26"/>
        <v>365069.66000000015</v>
      </c>
      <c r="W161" s="7">
        <f t="shared" si="26"/>
        <v>82926.407870554322</v>
      </c>
      <c r="X161" s="7">
        <f t="shared" si="25"/>
        <v>447995.6278705541</v>
      </c>
      <c r="Y161" s="7">
        <f t="shared" si="25"/>
        <v>84031.469975098502</v>
      </c>
      <c r="Z161" s="7">
        <f t="shared" si="25"/>
        <v>3976.0838999999978</v>
      </c>
      <c r="AA161" s="7">
        <f t="shared" si="25"/>
        <v>359988.0739954561</v>
      </c>
      <c r="AB161" s="7">
        <f t="shared" si="25"/>
        <v>0</v>
      </c>
      <c r="AC161" s="14">
        <f t="shared" si="25"/>
        <v>507.18853616600973</v>
      </c>
    </row>
    <row r="162" spans="1:29" x14ac:dyDescent="0.35">
      <c r="A162" s="7" t="s">
        <v>211</v>
      </c>
      <c r="B162" s="7" t="s">
        <v>213</v>
      </c>
      <c r="C162" s="1">
        <v>85.4</v>
      </c>
      <c r="D162" s="7">
        <v>1819270.44</v>
      </c>
      <c r="E162" s="31">
        <v>-28330.248111859859</v>
      </c>
      <c r="F162" s="7">
        <f t="shared" si="19"/>
        <v>1790940.19188814</v>
      </c>
      <c r="G162" s="7">
        <v>539835.66788516415</v>
      </c>
      <c r="H162" s="7">
        <v>54064.617599999998</v>
      </c>
      <c r="I162" s="7">
        <f t="shared" si="20"/>
        <v>1197039.9064029758</v>
      </c>
      <c r="J162" s="7">
        <v>0</v>
      </c>
      <c r="K162" s="14">
        <f t="shared" si="21"/>
        <v>20971.196626324825</v>
      </c>
      <c r="L162" s="1">
        <v>82.6</v>
      </c>
      <c r="M162" s="7">
        <v>1861581</v>
      </c>
      <c r="N162" s="31">
        <v>0</v>
      </c>
      <c r="O162" s="7">
        <f t="shared" si="22"/>
        <v>1861581</v>
      </c>
      <c r="P162" s="7">
        <v>584439.5024388982</v>
      </c>
      <c r="Q162" s="7">
        <v>55686.559999999998</v>
      </c>
      <c r="R162" s="7">
        <f t="shared" si="23"/>
        <v>1221454.9375611017</v>
      </c>
      <c r="S162" s="7">
        <v>0</v>
      </c>
      <c r="T162" s="14">
        <f t="shared" si="24"/>
        <v>22537.3</v>
      </c>
      <c r="U162" s="1">
        <f t="shared" si="26"/>
        <v>-2.8000000000000114</v>
      </c>
      <c r="V162" s="7">
        <f t="shared" si="26"/>
        <v>42310.560000000056</v>
      </c>
      <c r="W162" s="7">
        <f t="shared" si="26"/>
        <v>28330.248111859859</v>
      </c>
      <c r="X162" s="7">
        <f t="shared" si="25"/>
        <v>70640.808111859951</v>
      </c>
      <c r="Y162" s="7">
        <f t="shared" si="25"/>
        <v>44603.83455373405</v>
      </c>
      <c r="Z162" s="7">
        <f t="shared" si="25"/>
        <v>1621.9423999999999</v>
      </c>
      <c r="AA162" s="7">
        <f t="shared" si="25"/>
        <v>24415.031158125959</v>
      </c>
      <c r="AB162" s="7">
        <f t="shared" si="25"/>
        <v>0</v>
      </c>
      <c r="AC162" s="14">
        <f t="shared" si="25"/>
        <v>1566.1033736751742</v>
      </c>
    </row>
    <row r="163" spans="1:29" x14ac:dyDescent="0.35">
      <c r="A163" s="7" t="s">
        <v>211</v>
      </c>
      <c r="B163" s="7" t="s">
        <v>214</v>
      </c>
      <c r="C163" s="1">
        <v>200.2</v>
      </c>
      <c r="D163" s="7">
        <v>3490490.43</v>
      </c>
      <c r="E163" s="31">
        <v>-54355.008326289535</v>
      </c>
      <c r="F163" s="7">
        <f t="shared" si="19"/>
        <v>3436135.4216737105</v>
      </c>
      <c r="G163" s="7">
        <v>565235.94616398856</v>
      </c>
      <c r="H163" s="7">
        <v>79768.741400000014</v>
      </c>
      <c r="I163" s="7">
        <f t="shared" si="20"/>
        <v>2791130.7341097216</v>
      </c>
      <c r="J163" s="7">
        <v>0</v>
      </c>
      <c r="K163" s="14">
        <f t="shared" si="21"/>
        <v>17163.51359477378</v>
      </c>
      <c r="L163" s="1">
        <v>200.4</v>
      </c>
      <c r="M163" s="7">
        <v>3666640.93</v>
      </c>
      <c r="N163" s="31">
        <v>0</v>
      </c>
      <c r="O163" s="7">
        <f t="shared" si="22"/>
        <v>3666641</v>
      </c>
      <c r="P163" s="7">
        <v>596303.67346602853</v>
      </c>
      <c r="Q163" s="7">
        <v>82161.8</v>
      </c>
      <c r="R163" s="7">
        <f t="shared" si="23"/>
        <v>2988175.5265339715</v>
      </c>
      <c r="S163" s="7">
        <v>0</v>
      </c>
      <c r="T163" s="14">
        <f t="shared" si="24"/>
        <v>18296.61</v>
      </c>
      <c r="U163" s="1">
        <f t="shared" si="26"/>
        <v>0.20000000000001705</v>
      </c>
      <c r="V163" s="7">
        <f t="shared" si="26"/>
        <v>176150.5</v>
      </c>
      <c r="W163" s="7">
        <f t="shared" si="26"/>
        <v>54355.008326289535</v>
      </c>
      <c r="X163" s="7">
        <f t="shared" si="25"/>
        <v>230505.57832628954</v>
      </c>
      <c r="Y163" s="7">
        <f t="shared" si="25"/>
        <v>31067.727302039973</v>
      </c>
      <c r="Z163" s="7">
        <f t="shared" si="25"/>
        <v>2393.0585999999894</v>
      </c>
      <c r="AA163" s="7">
        <f t="shared" si="25"/>
        <v>197044.79242424993</v>
      </c>
      <c r="AB163" s="7">
        <f t="shared" si="25"/>
        <v>0</v>
      </c>
      <c r="AC163" s="14">
        <f t="shared" si="25"/>
        <v>1133.0964052262207</v>
      </c>
    </row>
    <row r="164" spans="1:29" x14ac:dyDescent="0.35">
      <c r="A164" s="7" t="s">
        <v>211</v>
      </c>
      <c r="B164" s="7" t="s">
        <v>215</v>
      </c>
      <c r="C164" s="1">
        <v>126.2</v>
      </c>
      <c r="D164" s="7">
        <v>2509105.9</v>
      </c>
      <c r="E164" s="31">
        <v>-39072.581581620943</v>
      </c>
      <c r="F164" s="7">
        <f t="shared" si="19"/>
        <v>2470033.3184183789</v>
      </c>
      <c r="G164" s="7">
        <v>611718.33286717348</v>
      </c>
      <c r="H164" s="7">
        <v>54124.192800000004</v>
      </c>
      <c r="I164" s="7">
        <f t="shared" si="20"/>
        <v>1804190.7927512054</v>
      </c>
      <c r="J164" s="7">
        <v>0</v>
      </c>
      <c r="K164" s="14">
        <f t="shared" si="21"/>
        <v>19572.371778275585</v>
      </c>
      <c r="L164" s="1">
        <v>124.7</v>
      </c>
      <c r="M164" s="7">
        <v>2616068.6800000002</v>
      </c>
      <c r="N164" s="31">
        <v>0</v>
      </c>
      <c r="O164" s="7">
        <f t="shared" si="22"/>
        <v>2616069</v>
      </c>
      <c r="P164" s="7">
        <v>644110.11572231271</v>
      </c>
      <c r="Q164" s="7">
        <v>55747.92</v>
      </c>
      <c r="R164" s="7">
        <f t="shared" si="23"/>
        <v>1916210.9642776875</v>
      </c>
      <c r="S164" s="7">
        <v>0</v>
      </c>
      <c r="T164" s="14">
        <f t="shared" si="24"/>
        <v>20978.9</v>
      </c>
      <c r="U164" s="1">
        <f t="shared" si="26"/>
        <v>-1.5</v>
      </c>
      <c r="V164" s="7">
        <f t="shared" si="26"/>
        <v>106962.78000000026</v>
      </c>
      <c r="W164" s="7">
        <f t="shared" si="26"/>
        <v>39072.581581620943</v>
      </c>
      <c r="X164" s="7">
        <f t="shared" si="25"/>
        <v>146035.68158162106</v>
      </c>
      <c r="Y164" s="7">
        <f t="shared" si="25"/>
        <v>32391.78285513923</v>
      </c>
      <c r="Z164" s="7">
        <f t="shared" si="25"/>
        <v>1623.7271999999939</v>
      </c>
      <c r="AA164" s="7">
        <f t="shared" si="25"/>
        <v>112020.1715264821</v>
      </c>
      <c r="AB164" s="7">
        <f t="shared" si="25"/>
        <v>0</v>
      </c>
      <c r="AC164" s="14">
        <f t="shared" si="25"/>
        <v>1406.5282217244167</v>
      </c>
    </row>
    <row r="165" spans="1:29" x14ac:dyDescent="0.35">
      <c r="A165" s="7" t="s">
        <v>211</v>
      </c>
      <c r="B165" s="7" t="s">
        <v>216</v>
      </c>
      <c r="C165" s="1">
        <v>74</v>
      </c>
      <c r="D165" s="7">
        <v>1599978.17</v>
      </c>
      <c r="E165" s="31">
        <v>-24915.360318644816</v>
      </c>
      <c r="F165" s="7">
        <f t="shared" si="19"/>
        <v>1575062.809681355</v>
      </c>
      <c r="G165" s="7">
        <v>857729.50044567662</v>
      </c>
      <c r="H165" s="7">
        <v>103880.4749</v>
      </c>
      <c r="I165" s="7">
        <f t="shared" si="20"/>
        <v>613452.83433567837</v>
      </c>
      <c r="J165" s="7">
        <v>0</v>
      </c>
      <c r="K165" s="14">
        <f t="shared" si="21"/>
        <v>21284.632563261555</v>
      </c>
      <c r="L165" s="1">
        <v>74.8</v>
      </c>
      <c r="M165" s="7">
        <v>1695033.72</v>
      </c>
      <c r="N165" s="31">
        <v>0</v>
      </c>
      <c r="O165" s="7">
        <f t="shared" si="22"/>
        <v>1695034</v>
      </c>
      <c r="P165" s="7">
        <v>920486.6379654574</v>
      </c>
      <c r="Q165" s="7">
        <v>106996.88</v>
      </c>
      <c r="R165" s="7">
        <f t="shared" si="23"/>
        <v>667550.4820345426</v>
      </c>
      <c r="S165" s="7">
        <v>0</v>
      </c>
      <c r="T165" s="14">
        <f t="shared" si="24"/>
        <v>22660.880000000001</v>
      </c>
      <c r="U165" s="1">
        <f t="shared" si="26"/>
        <v>0.79999999999999716</v>
      </c>
      <c r="V165" s="7">
        <f t="shared" si="26"/>
        <v>95055.550000000047</v>
      </c>
      <c r="W165" s="7">
        <f t="shared" si="26"/>
        <v>24915.360318644816</v>
      </c>
      <c r="X165" s="7">
        <f t="shared" si="25"/>
        <v>119971.19031864498</v>
      </c>
      <c r="Y165" s="7">
        <f t="shared" si="25"/>
        <v>62757.137519780779</v>
      </c>
      <c r="Z165" s="7">
        <f t="shared" si="25"/>
        <v>3116.4051000000036</v>
      </c>
      <c r="AA165" s="7">
        <f t="shared" si="25"/>
        <v>54097.647698864224</v>
      </c>
      <c r="AB165" s="7">
        <f t="shared" si="25"/>
        <v>0</v>
      </c>
      <c r="AC165" s="14">
        <f t="shared" si="25"/>
        <v>1376.2474367384457</v>
      </c>
    </row>
    <row r="166" spans="1:29" x14ac:dyDescent="0.35">
      <c r="A166" s="7" t="s">
        <v>217</v>
      </c>
      <c r="B166" s="7" t="s">
        <v>218</v>
      </c>
      <c r="C166" s="1">
        <v>1785.9</v>
      </c>
      <c r="D166" s="7">
        <v>19093659.34</v>
      </c>
      <c r="E166" s="31">
        <v>-6.1670539434999228E-4</v>
      </c>
      <c r="F166" s="7">
        <f t="shared" si="19"/>
        <v>19093659.339383293</v>
      </c>
      <c r="G166" s="7">
        <v>18687654.567683294</v>
      </c>
      <c r="H166" s="7">
        <v>406004.77170000004</v>
      </c>
      <c r="I166" s="7">
        <f t="shared" si="20"/>
        <v>-1.5133991837501526E-9</v>
      </c>
      <c r="J166" s="7">
        <v>2079.4855673075654</v>
      </c>
      <c r="K166" s="14">
        <f t="shared" si="21"/>
        <v>10690.172940151175</v>
      </c>
      <c r="L166" s="1">
        <v>1773.7</v>
      </c>
      <c r="M166" s="7">
        <v>19937999.66</v>
      </c>
      <c r="N166" s="31">
        <v>0</v>
      </c>
      <c r="O166" s="7">
        <f t="shared" si="22"/>
        <v>19938000</v>
      </c>
      <c r="P166" s="7">
        <v>19406643.790452994</v>
      </c>
      <c r="Q166" s="7">
        <v>418184.91</v>
      </c>
      <c r="R166" s="7">
        <f t="shared" si="23"/>
        <v>113171.29954700562</v>
      </c>
      <c r="S166" s="7">
        <v>0</v>
      </c>
      <c r="T166" s="14">
        <f t="shared" si="24"/>
        <v>11240.91</v>
      </c>
      <c r="U166" s="1">
        <f t="shared" si="26"/>
        <v>-12.200000000000045</v>
      </c>
      <c r="V166" s="7">
        <f t="shared" si="26"/>
        <v>844340.3200000003</v>
      </c>
      <c r="W166" s="7">
        <f t="shared" si="26"/>
        <v>6.1670539434999228E-4</v>
      </c>
      <c r="X166" s="7">
        <f t="shared" si="25"/>
        <v>844340.66061670706</v>
      </c>
      <c r="Y166" s="7">
        <f t="shared" si="25"/>
        <v>718989.22276969999</v>
      </c>
      <c r="Z166" s="7">
        <f t="shared" si="25"/>
        <v>12180.138299999933</v>
      </c>
      <c r="AA166" s="7">
        <f t="shared" si="25"/>
        <v>113171.29954700713</v>
      </c>
      <c r="AB166" s="7">
        <f t="shared" si="25"/>
        <v>-2079.4855673075654</v>
      </c>
      <c r="AC166" s="14">
        <f t="shared" si="25"/>
        <v>550.73705984882508</v>
      </c>
    </row>
    <row r="167" spans="1:29" x14ac:dyDescent="0.35">
      <c r="A167" s="7" t="s">
        <v>217</v>
      </c>
      <c r="B167" s="7" t="s">
        <v>219</v>
      </c>
      <c r="C167" s="1">
        <v>2045.2</v>
      </c>
      <c r="D167" s="7">
        <v>20919607.800000001</v>
      </c>
      <c r="E167" s="31">
        <v>-515.17107648996171</v>
      </c>
      <c r="F167" s="7">
        <f t="shared" si="19"/>
        <v>20919092.628923509</v>
      </c>
      <c r="G167" s="7">
        <v>20309584.299123511</v>
      </c>
      <c r="H167" s="7">
        <v>609508.32980000007</v>
      </c>
      <c r="I167" s="7">
        <f t="shared" si="20"/>
        <v>-1.5133991837501526E-9</v>
      </c>
      <c r="J167" s="7">
        <v>496.95417184755206</v>
      </c>
      <c r="K167" s="14">
        <f t="shared" si="21"/>
        <v>10228.141831973235</v>
      </c>
      <c r="L167" s="1">
        <v>2086</v>
      </c>
      <c r="M167" s="7">
        <v>22352735.77</v>
      </c>
      <c r="N167" s="31">
        <v>0</v>
      </c>
      <c r="O167" s="7">
        <f t="shared" si="22"/>
        <v>22352736</v>
      </c>
      <c r="P167" s="7">
        <v>21600976.398278017</v>
      </c>
      <c r="Q167" s="7">
        <v>627793.57999999996</v>
      </c>
      <c r="R167" s="7">
        <f t="shared" si="23"/>
        <v>123966.02172198344</v>
      </c>
      <c r="S167" s="7">
        <v>0</v>
      </c>
      <c r="T167" s="14">
        <f t="shared" si="24"/>
        <v>10715.6</v>
      </c>
      <c r="U167" s="1">
        <f t="shared" si="26"/>
        <v>40.799999999999955</v>
      </c>
      <c r="V167" s="7">
        <f t="shared" si="26"/>
        <v>1433127.9699999988</v>
      </c>
      <c r="W167" s="7">
        <f t="shared" si="26"/>
        <v>515.17107648996171</v>
      </c>
      <c r="X167" s="7">
        <f t="shared" si="25"/>
        <v>1433643.3710764907</v>
      </c>
      <c r="Y167" s="7">
        <f t="shared" si="25"/>
        <v>1291392.0991545059</v>
      </c>
      <c r="Z167" s="7">
        <f t="shared" si="25"/>
        <v>18285.250199999893</v>
      </c>
      <c r="AA167" s="7">
        <f t="shared" si="25"/>
        <v>123966.02172198496</v>
      </c>
      <c r="AB167" s="7">
        <f t="shared" si="25"/>
        <v>-496.95417184755206</v>
      </c>
      <c r="AC167" s="14">
        <f t="shared" si="25"/>
        <v>487.45816802676563</v>
      </c>
    </row>
    <row r="168" spans="1:29" x14ac:dyDescent="0.35">
      <c r="A168" s="7" t="s">
        <v>217</v>
      </c>
      <c r="B168" s="7" t="s">
        <v>220</v>
      </c>
      <c r="C168" s="1">
        <v>2603.6999999999998</v>
      </c>
      <c r="D168" s="7">
        <v>27371383.920000002</v>
      </c>
      <c r="E168" s="31">
        <v>-231.637469480047</v>
      </c>
      <c r="F168" s="7">
        <f t="shared" si="19"/>
        <v>27371152.28253052</v>
      </c>
      <c r="G168" s="7">
        <v>26656308.602830522</v>
      </c>
      <c r="H168" s="7">
        <v>714843.67969999998</v>
      </c>
      <c r="I168" s="7">
        <f t="shared" si="20"/>
        <v>-1.6298145055770874E-9</v>
      </c>
      <c r="J168" s="7">
        <v>629.71853455598466</v>
      </c>
      <c r="K168" s="14">
        <f t="shared" si="21"/>
        <v>10512.164444442895</v>
      </c>
      <c r="L168" s="1">
        <v>2649.3</v>
      </c>
      <c r="M168" s="7">
        <v>29213483.530000001</v>
      </c>
      <c r="N168" s="31">
        <v>0</v>
      </c>
      <c r="O168" s="7">
        <f t="shared" si="22"/>
        <v>29213484</v>
      </c>
      <c r="P168" s="7">
        <v>28313563.810507908</v>
      </c>
      <c r="Q168" s="7">
        <v>736288.99</v>
      </c>
      <c r="R168" s="7">
        <f t="shared" si="23"/>
        <v>163631.19949209155</v>
      </c>
      <c r="S168" s="7">
        <v>0</v>
      </c>
      <c r="T168" s="14">
        <f t="shared" si="24"/>
        <v>11026.87</v>
      </c>
      <c r="U168" s="1">
        <f t="shared" si="26"/>
        <v>45.600000000000364</v>
      </c>
      <c r="V168" s="7">
        <f t="shared" si="26"/>
        <v>1842099.6099999994</v>
      </c>
      <c r="W168" s="7">
        <f t="shared" si="26"/>
        <v>231.637469480047</v>
      </c>
      <c r="X168" s="7">
        <f t="shared" si="25"/>
        <v>1842331.7174694799</v>
      </c>
      <c r="Y168" s="7">
        <f t="shared" si="25"/>
        <v>1657255.2076773867</v>
      </c>
      <c r="Z168" s="7">
        <f t="shared" si="25"/>
        <v>21445.310300000012</v>
      </c>
      <c r="AA168" s="7">
        <f t="shared" si="25"/>
        <v>163631.19949209318</v>
      </c>
      <c r="AB168" s="7">
        <f t="shared" si="25"/>
        <v>-629.71853455598466</v>
      </c>
      <c r="AC168" s="14">
        <f t="shared" si="25"/>
        <v>514.70555555710598</v>
      </c>
    </row>
    <row r="169" spans="1:29" x14ac:dyDescent="0.35">
      <c r="A169" s="7" t="s">
        <v>217</v>
      </c>
      <c r="B169" s="7" t="s">
        <v>221</v>
      </c>
      <c r="C169" s="1">
        <v>8245.9</v>
      </c>
      <c r="D169" s="7">
        <v>84049551.650000006</v>
      </c>
      <c r="E169" s="31">
        <v>-1308845.8975539012</v>
      </c>
      <c r="F169" s="7">
        <f t="shared" si="19"/>
        <v>82740705.7524461</v>
      </c>
      <c r="G169" s="7">
        <v>62524426.784174241</v>
      </c>
      <c r="H169" s="7">
        <v>1883996.9475</v>
      </c>
      <c r="I169" s="7">
        <f t="shared" si="20"/>
        <v>18332282.020771857</v>
      </c>
      <c r="J169" s="7">
        <v>0</v>
      </c>
      <c r="K169" s="14">
        <f t="shared" si="21"/>
        <v>10034.163129851939</v>
      </c>
      <c r="L169" s="1">
        <v>8633.2999999999993</v>
      </c>
      <c r="M169" s="7">
        <v>92332280.170000002</v>
      </c>
      <c r="N169" s="31">
        <v>0</v>
      </c>
      <c r="O169" s="7">
        <f t="shared" si="22"/>
        <v>92332280</v>
      </c>
      <c r="P169" s="7">
        <v>65728025.110603668</v>
      </c>
      <c r="Q169" s="7">
        <v>1940516.86</v>
      </c>
      <c r="R169" s="7">
        <f t="shared" si="23"/>
        <v>24663738.029396333</v>
      </c>
      <c r="S169" s="7">
        <v>0</v>
      </c>
      <c r="T169" s="14">
        <f t="shared" si="24"/>
        <v>10694.9</v>
      </c>
      <c r="U169" s="1">
        <f t="shared" si="26"/>
        <v>387.39999999999964</v>
      </c>
      <c r="V169" s="7">
        <f t="shared" si="26"/>
        <v>8282728.5199999958</v>
      </c>
      <c r="W169" s="7">
        <f t="shared" si="26"/>
        <v>1308845.8975539012</v>
      </c>
      <c r="X169" s="7">
        <f t="shared" si="25"/>
        <v>9591574.2475538999</v>
      </c>
      <c r="Y169" s="7">
        <f t="shared" si="25"/>
        <v>3203598.3264294267</v>
      </c>
      <c r="Z169" s="7">
        <f t="shared" si="25"/>
        <v>56519.912500000093</v>
      </c>
      <c r="AA169" s="7">
        <f t="shared" si="25"/>
        <v>6331456.0086244754</v>
      </c>
      <c r="AB169" s="7">
        <f t="shared" si="25"/>
        <v>0</v>
      </c>
      <c r="AC169" s="14">
        <f t="shared" si="25"/>
        <v>660.73687014806092</v>
      </c>
    </row>
    <row r="170" spans="1:29" x14ac:dyDescent="0.35">
      <c r="A170" s="7" t="s">
        <v>217</v>
      </c>
      <c r="B170" s="7" t="s">
        <v>222</v>
      </c>
      <c r="C170" s="1">
        <v>3828.3</v>
      </c>
      <c r="D170" s="7">
        <v>39021440.789999999</v>
      </c>
      <c r="E170" s="31">
        <v>-607654.0765775037</v>
      </c>
      <c r="F170" s="7">
        <f t="shared" si="19"/>
        <v>38413786.713422492</v>
      </c>
      <c r="G170" s="7">
        <v>20333257.696074661</v>
      </c>
      <c r="H170" s="7">
        <v>516897.44540000003</v>
      </c>
      <c r="I170" s="7">
        <f t="shared" si="20"/>
        <v>17563631.571947832</v>
      </c>
      <c r="J170" s="7">
        <v>0</v>
      </c>
      <c r="K170" s="14">
        <f t="shared" si="21"/>
        <v>10034.163130742756</v>
      </c>
      <c r="L170" s="1">
        <v>3965.4</v>
      </c>
      <c r="M170" s="7">
        <v>42409556.460000001</v>
      </c>
      <c r="N170" s="31">
        <v>0</v>
      </c>
      <c r="O170" s="7">
        <f t="shared" si="22"/>
        <v>42409556</v>
      </c>
      <c r="P170" s="7">
        <v>22031184.86033285</v>
      </c>
      <c r="Q170" s="7">
        <v>532404.37</v>
      </c>
      <c r="R170" s="7">
        <f t="shared" si="23"/>
        <v>19845966.769667149</v>
      </c>
      <c r="S170" s="7">
        <v>0</v>
      </c>
      <c r="T170" s="14">
        <f t="shared" si="24"/>
        <v>10694.9</v>
      </c>
      <c r="U170" s="1">
        <f t="shared" si="26"/>
        <v>137.09999999999991</v>
      </c>
      <c r="V170" s="7">
        <f t="shared" si="26"/>
        <v>3388115.6700000018</v>
      </c>
      <c r="W170" s="7">
        <f t="shared" si="26"/>
        <v>607654.0765775037</v>
      </c>
      <c r="X170" s="7">
        <f t="shared" si="25"/>
        <v>3995769.2865775079</v>
      </c>
      <c r="Y170" s="7">
        <f t="shared" si="25"/>
        <v>1697927.1642581895</v>
      </c>
      <c r="Z170" s="7">
        <f t="shared" si="25"/>
        <v>15506.924599999969</v>
      </c>
      <c r="AA170" s="7">
        <f t="shared" si="25"/>
        <v>2282335.1977193169</v>
      </c>
      <c r="AB170" s="7">
        <f t="shared" si="25"/>
        <v>0</v>
      </c>
      <c r="AC170" s="14">
        <f t="shared" si="25"/>
        <v>660.7368692572436</v>
      </c>
    </row>
    <row r="171" spans="1:29" x14ac:dyDescent="0.35">
      <c r="A171" s="7" t="s">
        <v>217</v>
      </c>
      <c r="B171" s="7" t="s">
        <v>223</v>
      </c>
      <c r="C171" s="1">
        <v>22051.7</v>
      </c>
      <c r="D171" s="7">
        <v>237907132.87</v>
      </c>
      <c r="E171" s="31">
        <v>-3704764.2580221943</v>
      </c>
      <c r="F171" s="7">
        <f t="shared" si="19"/>
        <v>234202368.61197782</v>
      </c>
      <c r="G171" s="7">
        <v>95379962.992507234</v>
      </c>
      <c r="H171" s="7">
        <v>3484361.6723000002</v>
      </c>
      <c r="I171" s="7">
        <f t="shared" si="20"/>
        <v>135338043.94717059</v>
      </c>
      <c r="J171" s="7">
        <v>0</v>
      </c>
      <c r="K171" s="14">
        <f t="shared" si="21"/>
        <v>10620.603790727146</v>
      </c>
      <c r="L171" s="1">
        <v>22543.9</v>
      </c>
      <c r="M171" s="7">
        <v>255169294.18000001</v>
      </c>
      <c r="N171" s="31">
        <v>0</v>
      </c>
      <c r="O171" s="7">
        <f t="shared" si="22"/>
        <v>255169294</v>
      </c>
      <c r="P171" s="7">
        <v>100153707.32517369</v>
      </c>
      <c r="Q171" s="7">
        <v>3588892.52</v>
      </c>
      <c r="R171" s="7">
        <f t="shared" si="23"/>
        <v>151426694.15482631</v>
      </c>
      <c r="S171" s="7">
        <v>0</v>
      </c>
      <c r="T171" s="14">
        <f t="shared" si="24"/>
        <v>11318.77</v>
      </c>
      <c r="U171" s="1">
        <f t="shared" si="26"/>
        <v>492.20000000000073</v>
      </c>
      <c r="V171" s="7">
        <f t="shared" si="26"/>
        <v>17262161.310000002</v>
      </c>
      <c r="W171" s="7">
        <f t="shared" si="26"/>
        <v>3704764.2580221943</v>
      </c>
      <c r="X171" s="7">
        <f t="shared" si="25"/>
        <v>20966925.388022184</v>
      </c>
      <c r="Y171" s="7">
        <f t="shared" si="25"/>
        <v>4773744.3326664567</v>
      </c>
      <c r="Z171" s="7">
        <f t="shared" si="25"/>
        <v>104530.84769999981</v>
      </c>
      <c r="AA171" s="7">
        <f t="shared" si="25"/>
        <v>16088650.207655728</v>
      </c>
      <c r="AB171" s="7">
        <f t="shared" si="25"/>
        <v>0</v>
      </c>
      <c r="AC171" s="14">
        <f t="shared" si="25"/>
        <v>698.16620927285476</v>
      </c>
    </row>
    <row r="172" spans="1:29" x14ac:dyDescent="0.35">
      <c r="A172" s="7" t="s">
        <v>217</v>
      </c>
      <c r="B172" s="7" t="s">
        <v>206</v>
      </c>
      <c r="C172" s="1">
        <v>1102.3</v>
      </c>
      <c r="D172" s="7">
        <v>12024206.550000001</v>
      </c>
      <c r="E172" s="31">
        <v>-3.4924596548080444E-10</v>
      </c>
      <c r="F172" s="7">
        <f t="shared" si="19"/>
        <v>12024206.550000001</v>
      </c>
      <c r="G172" s="7">
        <v>11502710.8035</v>
      </c>
      <c r="H172" s="7">
        <v>521495.74650000001</v>
      </c>
      <c r="I172" s="7">
        <f t="shared" si="20"/>
        <v>0</v>
      </c>
      <c r="J172" s="7">
        <v>1686.1536936649354</v>
      </c>
      <c r="K172" s="14">
        <f t="shared" si="21"/>
        <v>10906.758955190362</v>
      </c>
      <c r="L172" s="1">
        <v>1131.5</v>
      </c>
      <c r="M172" s="7">
        <v>12939152.74</v>
      </c>
      <c r="N172" s="31">
        <v>0</v>
      </c>
      <c r="O172" s="7">
        <f t="shared" si="22"/>
        <v>12939153</v>
      </c>
      <c r="P172" s="7">
        <v>12330674.00292436</v>
      </c>
      <c r="Q172" s="7">
        <v>537140.62</v>
      </c>
      <c r="R172" s="7">
        <f t="shared" si="23"/>
        <v>71338.37707563967</v>
      </c>
      <c r="S172" s="7">
        <v>0</v>
      </c>
      <c r="T172" s="14">
        <f t="shared" si="24"/>
        <v>11435.4</v>
      </c>
      <c r="U172" s="1">
        <f t="shared" si="26"/>
        <v>29.200000000000045</v>
      </c>
      <c r="V172" s="7">
        <f t="shared" si="26"/>
        <v>914946.18999999948</v>
      </c>
      <c r="W172" s="7">
        <f t="shared" si="26"/>
        <v>3.4924596548080444E-10</v>
      </c>
      <c r="X172" s="7">
        <f t="shared" si="25"/>
        <v>914946.44999999925</v>
      </c>
      <c r="Y172" s="7">
        <f t="shared" si="25"/>
        <v>827963.19942435995</v>
      </c>
      <c r="Z172" s="7">
        <f t="shared" si="25"/>
        <v>15644.873499999987</v>
      </c>
      <c r="AA172" s="7">
        <f t="shared" si="25"/>
        <v>71338.37707563967</v>
      </c>
      <c r="AB172" s="7">
        <f t="shared" si="25"/>
        <v>-1686.1536936649354</v>
      </c>
      <c r="AC172" s="14">
        <f t="shared" si="25"/>
        <v>528.64104480963761</v>
      </c>
    </row>
    <row r="173" spans="1:29" x14ac:dyDescent="0.35">
      <c r="A173" s="7" t="s">
        <v>217</v>
      </c>
      <c r="B173" s="7" t="s">
        <v>224</v>
      </c>
      <c r="C173" s="1">
        <v>2366</v>
      </c>
      <c r="D173" s="7">
        <v>25771675.829999998</v>
      </c>
      <c r="E173" s="31">
        <v>-1.1641532182693481E-9</v>
      </c>
      <c r="F173" s="7">
        <f t="shared" si="19"/>
        <v>25771675.829999998</v>
      </c>
      <c r="G173" s="7">
        <v>25007720.555499997</v>
      </c>
      <c r="H173" s="7">
        <v>763955.27450000006</v>
      </c>
      <c r="I173" s="7">
        <f t="shared" si="20"/>
        <v>1.1641532182693481E-9</v>
      </c>
      <c r="J173" s="7">
        <v>261648.9627942181</v>
      </c>
      <c r="K173" s="14">
        <f t="shared" si="21"/>
        <v>10781.921752834227</v>
      </c>
      <c r="L173" s="1">
        <v>2420.4</v>
      </c>
      <c r="M173" s="7">
        <v>27645158.5</v>
      </c>
      <c r="N173" s="31">
        <v>0</v>
      </c>
      <c r="O173" s="7">
        <f t="shared" si="22"/>
        <v>27645159</v>
      </c>
      <c r="P173" s="7">
        <v>26680010.783117421</v>
      </c>
      <c r="Q173" s="7">
        <v>786873.93</v>
      </c>
      <c r="R173" s="7">
        <f t="shared" si="23"/>
        <v>178274.28688257898</v>
      </c>
      <c r="S173" s="7">
        <v>0</v>
      </c>
      <c r="T173" s="14">
        <f t="shared" si="24"/>
        <v>11421.73</v>
      </c>
      <c r="U173" s="1">
        <f t="shared" si="26"/>
        <v>54.400000000000091</v>
      </c>
      <c r="V173" s="7">
        <f t="shared" si="26"/>
        <v>1873482.6700000018</v>
      </c>
      <c r="W173" s="7">
        <f t="shared" si="26"/>
        <v>1.1641532182693481E-9</v>
      </c>
      <c r="X173" s="7">
        <f t="shared" si="25"/>
        <v>1873483.1700000018</v>
      </c>
      <c r="Y173" s="7">
        <f t="shared" si="25"/>
        <v>1672290.227617424</v>
      </c>
      <c r="Z173" s="7">
        <f t="shared" si="25"/>
        <v>22918.655499999993</v>
      </c>
      <c r="AA173" s="7">
        <f t="shared" si="25"/>
        <v>178274.28688257781</v>
      </c>
      <c r="AB173" s="7">
        <f t="shared" si="25"/>
        <v>-261648.9627942181</v>
      </c>
      <c r="AC173" s="14">
        <f t="shared" si="25"/>
        <v>639.80824716577263</v>
      </c>
    </row>
    <row r="174" spans="1:29" x14ac:dyDescent="0.35">
      <c r="A174" s="7" t="s">
        <v>217</v>
      </c>
      <c r="B174" s="7" t="s">
        <v>225</v>
      </c>
      <c r="C174" s="1">
        <v>1002.2</v>
      </c>
      <c r="D174" s="7">
        <v>10961367.58</v>
      </c>
      <c r="E174" s="31">
        <v>0</v>
      </c>
      <c r="F174" s="7">
        <f t="shared" si="19"/>
        <v>10961367.58</v>
      </c>
      <c r="G174" s="7">
        <v>10648217.374014918</v>
      </c>
      <c r="H174" s="7">
        <v>313150.20990000002</v>
      </c>
      <c r="I174" s="7">
        <f t="shared" si="20"/>
        <v>-3.9149177027866244E-3</v>
      </c>
      <c r="J174" s="7">
        <v>61.077321738237515</v>
      </c>
      <c r="K174" s="14">
        <f t="shared" si="21"/>
        <v>10937.244564636063</v>
      </c>
      <c r="L174" s="1">
        <v>1009.5</v>
      </c>
      <c r="M174" s="7">
        <v>11576767.050000001</v>
      </c>
      <c r="N174" s="31">
        <v>0</v>
      </c>
      <c r="O174" s="7">
        <f t="shared" si="22"/>
        <v>11576767</v>
      </c>
      <c r="P174" s="7">
        <v>11189698.577380352</v>
      </c>
      <c r="Q174" s="7">
        <v>322544.71999999997</v>
      </c>
      <c r="R174" s="7">
        <f t="shared" si="23"/>
        <v>64523.702619648306</v>
      </c>
      <c r="S174" s="7">
        <v>0</v>
      </c>
      <c r="T174" s="14">
        <f t="shared" si="24"/>
        <v>11467.82</v>
      </c>
      <c r="U174" s="1">
        <f t="shared" si="26"/>
        <v>7.2999999999999545</v>
      </c>
      <c r="V174" s="7">
        <f t="shared" si="26"/>
        <v>615399.47000000067</v>
      </c>
      <c r="W174" s="7">
        <f t="shared" si="26"/>
        <v>0</v>
      </c>
      <c r="X174" s="7">
        <f t="shared" si="25"/>
        <v>615399.41999999993</v>
      </c>
      <c r="Y174" s="7">
        <f t="shared" si="25"/>
        <v>541481.20336543396</v>
      </c>
      <c r="Z174" s="7">
        <f t="shared" si="25"/>
        <v>9394.5100999999559</v>
      </c>
      <c r="AA174" s="7">
        <f t="shared" si="25"/>
        <v>64523.706534566008</v>
      </c>
      <c r="AB174" s="7">
        <f t="shared" si="25"/>
        <v>-61.077321738237515</v>
      </c>
      <c r="AC174" s="14">
        <f t="shared" si="25"/>
        <v>530.57543536393678</v>
      </c>
    </row>
    <row r="175" spans="1:29" x14ac:dyDescent="0.35">
      <c r="A175" s="7" t="s">
        <v>217</v>
      </c>
      <c r="B175" s="7" t="s">
        <v>226</v>
      </c>
      <c r="C175" s="1">
        <v>174.9</v>
      </c>
      <c r="D175" s="7">
        <v>3193354.66</v>
      </c>
      <c r="E175" s="31">
        <v>-66.621915552415885</v>
      </c>
      <c r="F175" s="7">
        <f t="shared" si="19"/>
        <v>3193288.0380844478</v>
      </c>
      <c r="G175" s="7">
        <v>3100314.0992844477</v>
      </c>
      <c r="H175" s="7">
        <v>92973.938800000004</v>
      </c>
      <c r="I175" s="7">
        <f t="shared" si="20"/>
        <v>1.1641532182693481E-10</v>
      </c>
      <c r="J175" s="7">
        <v>180.11249006830622</v>
      </c>
      <c r="K175" s="14">
        <f t="shared" si="21"/>
        <v>18256.763439647682</v>
      </c>
      <c r="L175" s="1">
        <v>179</v>
      </c>
      <c r="M175" s="7">
        <v>3402727.23</v>
      </c>
      <c r="N175" s="31">
        <v>0</v>
      </c>
      <c r="O175" s="7">
        <f t="shared" si="22"/>
        <v>3402727</v>
      </c>
      <c r="P175" s="7">
        <v>3287786.5713122026</v>
      </c>
      <c r="Q175" s="7">
        <v>95763.16</v>
      </c>
      <c r="R175" s="7">
        <f t="shared" si="23"/>
        <v>19177.26868779739</v>
      </c>
      <c r="S175" s="7">
        <v>0</v>
      </c>
      <c r="T175" s="14">
        <f t="shared" si="24"/>
        <v>19009.650000000001</v>
      </c>
      <c r="U175" s="1">
        <f t="shared" si="26"/>
        <v>4.0999999999999943</v>
      </c>
      <c r="V175" s="7">
        <f t="shared" si="26"/>
        <v>209372.56999999983</v>
      </c>
      <c r="W175" s="7">
        <f t="shared" si="26"/>
        <v>66.621915552415885</v>
      </c>
      <c r="X175" s="7">
        <f t="shared" si="25"/>
        <v>209438.96191555215</v>
      </c>
      <c r="Y175" s="7">
        <f t="shared" si="25"/>
        <v>187472.47202775488</v>
      </c>
      <c r="Z175" s="7">
        <f t="shared" si="25"/>
        <v>2789.2212</v>
      </c>
      <c r="AA175" s="7">
        <f t="shared" si="25"/>
        <v>19177.268687797274</v>
      </c>
      <c r="AB175" s="7">
        <f t="shared" si="25"/>
        <v>-180.11249006830622</v>
      </c>
      <c r="AC175" s="14">
        <f t="shared" si="25"/>
        <v>752.88656035231907</v>
      </c>
    </row>
    <row r="176" spans="1:29" x14ac:dyDescent="0.35">
      <c r="A176" s="7" t="s">
        <v>217</v>
      </c>
      <c r="B176" s="7" t="s">
        <v>227</v>
      </c>
      <c r="C176" s="1">
        <v>191.5</v>
      </c>
      <c r="D176" s="7">
        <v>3268144.87</v>
      </c>
      <c r="E176" s="31">
        <v>0</v>
      </c>
      <c r="F176" s="7">
        <f t="shared" si="19"/>
        <v>3268144.87</v>
      </c>
      <c r="G176" s="7">
        <v>3197406.6742000002</v>
      </c>
      <c r="H176" s="7">
        <v>70738.195800000001</v>
      </c>
      <c r="I176" s="7">
        <f t="shared" si="20"/>
        <v>-1.3096723705530167E-10</v>
      </c>
      <c r="J176" s="7">
        <v>722.72244063290418</v>
      </c>
      <c r="K176" s="14">
        <f t="shared" si="21"/>
        <v>17062.256645218626</v>
      </c>
      <c r="L176" s="1">
        <v>185.5</v>
      </c>
      <c r="M176" s="7">
        <v>3365807.03</v>
      </c>
      <c r="N176" s="31">
        <v>0</v>
      </c>
      <c r="O176" s="7">
        <f t="shared" si="22"/>
        <v>3365807</v>
      </c>
      <c r="P176" s="7">
        <v>3274011.9253236023</v>
      </c>
      <c r="Q176" s="7">
        <v>72860.350000000006</v>
      </c>
      <c r="R176" s="7">
        <f t="shared" si="23"/>
        <v>18934.724676397716</v>
      </c>
      <c r="S176" s="7">
        <v>0</v>
      </c>
      <c r="T176" s="14">
        <f t="shared" si="24"/>
        <v>18144.509999999998</v>
      </c>
      <c r="U176" s="1">
        <f t="shared" si="26"/>
        <v>-6</v>
      </c>
      <c r="V176" s="7">
        <f t="shared" si="26"/>
        <v>97662.159999999683</v>
      </c>
      <c r="W176" s="7">
        <f t="shared" si="26"/>
        <v>0</v>
      </c>
      <c r="X176" s="7">
        <f t="shared" si="25"/>
        <v>97662.129999999888</v>
      </c>
      <c r="Y176" s="7">
        <f t="shared" si="25"/>
        <v>76605.251123602036</v>
      </c>
      <c r="Z176" s="7">
        <f t="shared" si="25"/>
        <v>2122.1542000000045</v>
      </c>
      <c r="AA176" s="7">
        <f t="shared" si="25"/>
        <v>18934.724676397847</v>
      </c>
      <c r="AB176" s="7">
        <f t="shared" si="25"/>
        <v>-722.72244063290418</v>
      </c>
      <c r="AC176" s="14">
        <f t="shared" si="25"/>
        <v>1082.2533547813728</v>
      </c>
    </row>
    <row r="177" spans="1:32" x14ac:dyDescent="0.35">
      <c r="A177" s="7" t="s">
        <v>217</v>
      </c>
      <c r="B177" s="7" t="s">
        <v>228</v>
      </c>
      <c r="C177" s="1">
        <v>60.1</v>
      </c>
      <c r="D177" s="7">
        <v>1330939.6599999999</v>
      </c>
      <c r="E177" s="31">
        <v>-5.8207660913467407E-11</v>
      </c>
      <c r="F177" s="7">
        <f t="shared" si="19"/>
        <v>1330939.6599999999</v>
      </c>
      <c r="G177" s="7">
        <v>1241843.4342999998</v>
      </c>
      <c r="H177" s="7">
        <v>89096.22570000001</v>
      </c>
      <c r="I177" s="7">
        <f t="shared" si="20"/>
        <v>0</v>
      </c>
      <c r="J177" s="7">
        <v>739.96489741519326</v>
      </c>
      <c r="K177" s="14">
        <f t="shared" si="21"/>
        <v>22133.106407696916</v>
      </c>
      <c r="L177" s="1">
        <v>57.2</v>
      </c>
      <c r="M177" s="7">
        <v>1337510.4099999999</v>
      </c>
      <c r="N177" s="31">
        <v>0</v>
      </c>
      <c r="O177" s="7">
        <f t="shared" si="22"/>
        <v>1337510</v>
      </c>
      <c r="P177" s="7">
        <v>1238330.5838715432</v>
      </c>
      <c r="Q177" s="7">
        <v>91769.12</v>
      </c>
      <c r="R177" s="7">
        <f t="shared" si="23"/>
        <v>7410.29612845683</v>
      </c>
      <c r="S177" s="7">
        <v>0</v>
      </c>
      <c r="T177" s="14">
        <f t="shared" si="24"/>
        <v>23383.040000000001</v>
      </c>
      <c r="U177" s="1">
        <f t="shared" si="26"/>
        <v>-2.8999999999999986</v>
      </c>
      <c r="V177" s="7">
        <f t="shared" si="26"/>
        <v>6570.75</v>
      </c>
      <c r="W177" s="7">
        <f t="shared" si="26"/>
        <v>5.8207660913467407E-11</v>
      </c>
      <c r="X177" s="7">
        <f t="shared" si="25"/>
        <v>6570.3400000000838</v>
      </c>
      <c r="Y177" s="7">
        <f t="shared" si="25"/>
        <v>-3512.8504284566734</v>
      </c>
      <c r="Z177" s="7">
        <f t="shared" si="25"/>
        <v>2672.8942999999854</v>
      </c>
      <c r="AA177" s="7">
        <f t="shared" si="25"/>
        <v>7410.29612845683</v>
      </c>
      <c r="AB177" s="7">
        <f t="shared" si="25"/>
        <v>-739.96489741519326</v>
      </c>
      <c r="AC177" s="14">
        <f t="shared" si="25"/>
        <v>1249.9335923030849</v>
      </c>
    </row>
    <row r="178" spans="1:32" x14ac:dyDescent="0.35">
      <c r="A178" s="7" t="s">
        <v>229</v>
      </c>
      <c r="B178" s="7" t="s">
        <v>230</v>
      </c>
      <c r="C178" s="1">
        <v>834</v>
      </c>
      <c r="D178" s="7">
        <v>10010630.5</v>
      </c>
      <c r="E178" s="31">
        <v>-155888.66810871271</v>
      </c>
      <c r="F178" s="7">
        <f t="shared" si="19"/>
        <v>9854741.8318912871</v>
      </c>
      <c r="G178" s="7">
        <v>3411136.5974964602</v>
      </c>
      <c r="H178" s="7">
        <v>246753.5465</v>
      </c>
      <c r="I178" s="7">
        <f t="shared" si="20"/>
        <v>6196851.6878948268</v>
      </c>
      <c r="J178" s="7">
        <v>0</v>
      </c>
      <c r="K178" s="14">
        <f t="shared" si="21"/>
        <v>11816.237208502742</v>
      </c>
      <c r="L178" s="1">
        <v>831.7</v>
      </c>
      <c r="M178" s="7">
        <v>10492887.039999999</v>
      </c>
      <c r="N178" s="31">
        <v>0</v>
      </c>
      <c r="O178" s="7">
        <f t="shared" si="22"/>
        <v>10492887</v>
      </c>
      <c r="P178" s="7">
        <v>3922797.3226927272</v>
      </c>
      <c r="Q178" s="7">
        <v>254156.16</v>
      </c>
      <c r="R178" s="7">
        <f t="shared" si="23"/>
        <v>6315933.5173072722</v>
      </c>
      <c r="S178" s="7">
        <v>0</v>
      </c>
      <c r="T178" s="14">
        <f t="shared" si="24"/>
        <v>12616.19</v>
      </c>
      <c r="U178" s="1">
        <f t="shared" si="26"/>
        <v>-2.2999999999999545</v>
      </c>
      <c r="V178" s="7">
        <f t="shared" si="26"/>
        <v>482256.53999999911</v>
      </c>
      <c r="W178" s="7">
        <f t="shared" si="26"/>
        <v>155888.66810871271</v>
      </c>
      <c r="X178" s="7">
        <f t="shared" si="25"/>
        <v>638145.16810871288</v>
      </c>
      <c r="Y178" s="7">
        <f t="shared" si="25"/>
        <v>511660.72519626701</v>
      </c>
      <c r="Z178" s="7">
        <f t="shared" si="25"/>
        <v>7402.6135000000068</v>
      </c>
      <c r="AA178" s="7">
        <f t="shared" si="25"/>
        <v>119081.82941244543</v>
      </c>
      <c r="AB178" s="7">
        <f t="shared" si="25"/>
        <v>0</v>
      </c>
      <c r="AC178" s="14">
        <f t="shared" si="25"/>
        <v>799.95279149725866</v>
      </c>
    </row>
    <row r="179" spans="1:32" x14ac:dyDescent="0.35">
      <c r="A179" s="7" t="s">
        <v>229</v>
      </c>
      <c r="B179" s="7" t="s">
        <v>231</v>
      </c>
      <c r="C179" s="1">
        <v>697.5</v>
      </c>
      <c r="D179" s="7">
        <v>8076351</v>
      </c>
      <c r="E179" s="31">
        <v>-125767.46295535231</v>
      </c>
      <c r="F179" s="7">
        <f t="shared" si="19"/>
        <v>7950583.5370446481</v>
      </c>
      <c r="G179" s="7">
        <v>2423091.4575858298</v>
      </c>
      <c r="H179" s="7">
        <v>240814.43260000003</v>
      </c>
      <c r="I179" s="7">
        <f t="shared" si="20"/>
        <v>5286677.6468588179</v>
      </c>
      <c r="J179" s="7">
        <v>0</v>
      </c>
      <c r="K179" s="14">
        <f t="shared" si="21"/>
        <v>11398.686074615984</v>
      </c>
      <c r="L179" s="1">
        <v>693.4</v>
      </c>
      <c r="M179" s="7">
        <v>8440693.7699999996</v>
      </c>
      <c r="N179" s="31">
        <v>0</v>
      </c>
      <c r="O179" s="7">
        <f t="shared" si="22"/>
        <v>8440694</v>
      </c>
      <c r="P179" s="7">
        <v>2812329.1959377374</v>
      </c>
      <c r="Q179" s="7">
        <v>248038.86</v>
      </c>
      <c r="R179" s="7">
        <f t="shared" si="23"/>
        <v>5380325.9440622618</v>
      </c>
      <c r="S179" s="7">
        <v>0</v>
      </c>
      <c r="T179" s="14">
        <f t="shared" si="24"/>
        <v>12172.91</v>
      </c>
      <c r="U179" s="1">
        <f t="shared" si="26"/>
        <v>-4.1000000000000227</v>
      </c>
      <c r="V179" s="7">
        <f t="shared" si="26"/>
        <v>364342.76999999955</v>
      </c>
      <c r="W179" s="7">
        <f t="shared" si="26"/>
        <v>125767.46295535231</v>
      </c>
      <c r="X179" s="7">
        <f t="shared" si="25"/>
        <v>490110.46295535192</v>
      </c>
      <c r="Y179" s="7">
        <f t="shared" si="25"/>
        <v>389237.73835190758</v>
      </c>
      <c r="Z179" s="7">
        <f t="shared" si="25"/>
        <v>7224.4273999999568</v>
      </c>
      <c r="AA179" s="7">
        <f t="shared" si="25"/>
        <v>93648.297203443944</v>
      </c>
      <c r="AB179" s="7">
        <f t="shared" si="25"/>
        <v>0</v>
      </c>
      <c r="AC179" s="14">
        <f t="shared" si="25"/>
        <v>774.22392538401618</v>
      </c>
    </row>
    <row r="180" spans="1:32" x14ac:dyDescent="0.35">
      <c r="A180" s="7" t="s">
        <v>229</v>
      </c>
      <c r="B180" s="7" t="s">
        <v>232</v>
      </c>
      <c r="C180" s="1">
        <v>169</v>
      </c>
      <c r="D180" s="7">
        <v>3179506.48</v>
      </c>
      <c r="E180" s="31">
        <v>-49512.269023436776</v>
      </c>
      <c r="F180" s="7">
        <f t="shared" si="19"/>
        <v>3129994.2109765634</v>
      </c>
      <c r="G180" s="7">
        <v>549716.42571030022</v>
      </c>
      <c r="H180" s="7">
        <v>45218.915800000002</v>
      </c>
      <c r="I180" s="7">
        <f t="shared" si="20"/>
        <v>2535058.8694662633</v>
      </c>
      <c r="J180" s="7">
        <v>0</v>
      </c>
      <c r="K180" s="14">
        <f t="shared" si="21"/>
        <v>18520.675804595048</v>
      </c>
      <c r="L180" s="1">
        <v>162.4</v>
      </c>
      <c r="M180" s="7">
        <v>3251444.65</v>
      </c>
      <c r="N180" s="31">
        <v>0</v>
      </c>
      <c r="O180" s="7">
        <f t="shared" si="22"/>
        <v>3251445</v>
      </c>
      <c r="P180" s="7">
        <v>612954.93904333829</v>
      </c>
      <c r="Q180" s="7">
        <v>46575.49</v>
      </c>
      <c r="R180" s="7">
        <f t="shared" si="23"/>
        <v>2591914.5709566614</v>
      </c>
      <c r="S180" s="7">
        <v>0</v>
      </c>
      <c r="T180" s="14">
        <f t="shared" si="24"/>
        <v>20021.21</v>
      </c>
      <c r="U180" s="1">
        <f t="shared" si="26"/>
        <v>-6.5999999999999943</v>
      </c>
      <c r="V180" s="7">
        <f t="shared" si="26"/>
        <v>71938.169999999925</v>
      </c>
      <c r="W180" s="7">
        <f t="shared" si="26"/>
        <v>49512.269023436776</v>
      </c>
      <c r="X180" s="7">
        <f t="shared" si="25"/>
        <v>121450.78902343661</v>
      </c>
      <c r="Y180" s="7">
        <f t="shared" si="25"/>
        <v>63238.513333038078</v>
      </c>
      <c r="Z180" s="7">
        <f t="shared" si="25"/>
        <v>1356.5741999999955</v>
      </c>
      <c r="AA180" s="7">
        <f t="shared" si="25"/>
        <v>56855.701490398031</v>
      </c>
      <c r="AB180" s="7">
        <f t="shared" si="25"/>
        <v>0</v>
      </c>
      <c r="AC180" s="14">
        <f t="shared" si="25"/>
        <v>1500.5341954049509</v>
      </c>
    </row>
    <row r="181" spans="1:32" x14ac:dyDescent="0.35">
      <c r="A181" s="7" t="s">
        <v>229</v>
      </c>
      <c r="B181" s="7" t="s">
        <v>233</v>
      </c>
      <c r="C181" s="1">
        <v>61.2</v>
      </c>
      <c r="D181" s="7">
        <v>1417195.71</v>
      </c>
      <c r="E181" s="31">
        <v>-22069.014702049131</v>
      </c>
      <c r="F181" s="7">
        <f t="shared" si="19"/>
        <v>1395126.6952979509</v>
      </c>
      <c r="G181" s="7">
        <v>367789.46769313887</v>
      </c>
      <c r="H181" s="7">
        <v>38181.852800000001</v>
      </c>
      <c r="I181" s="7">
        <f t="shared" si="20"/>
        <v>989155.37480481202</v>
      </c>
      <c r="J181" s="7">
        <v>0</v>
      </c>
      <c r="K181" s="14">
        <f t="shared" si="21"/>
        <v>22796.187831665862</v>
      </c>
      <c r="L181" s="1">
        <v>66.599999999999994</v>
      </c>
      <c r="M181" s="7">
        <v>1604704.97</v>
      </c>
      <c r="N181" s="31">
        <v>0</v>
      </c>
      <c r="O181" s="7">
        <f t="shared" si="22"/>
        <v>1604705</v>
      </c>
      <c r="P181" s="7">
        <v>395375.54245082679</v>
      </c>
      <c r="Q181" s="7">
        <v>39327.31</v>
      </c>
      <c r="R181" s="7">
        <f t="shared" si="23"/>
        <v>1170002.1475491731</v>
      </c>
      <c r="S181" s="7">
        <v>0</v>
      </c>
      <c r="T181" s="14">
        <f t="shared" si="24"/>
        <v>24094.67</v>
      </c>
      <c r="U181" s="1">
        <f t="shared" si="26"/>
        <v>5.3999999999999915</v>
      </c>
      <c r="V181" s="7">
        <f t="shared" si="26"/>
        <v>187509.26</v>
      </c>
      <c r="W181" s="7">
        <f t="shared" si="26"/>
        <v>22069.014702049131</v>
      </c>
      <c r="X181" s="7">
        <f t="shared" si="25"/>
        <v>209578.30470204912</v>
      </c>
      <c r="Y181" s="7">
        <f t="shared" si="25"/>
        <v>27586.074757687922</v>
      </c>
      <c r="Z181" s="7">
        <f t="shared" si="25"/>
        <v>1145.4571999999971</v>
      </c>
      <c r="AA181" s="7">
        <f t="shared" si="25"/>
        <v>180846.77274436108</v>
      </c>
      <c r="AB181" s="7">
        <f t="shared" si="25"/>
        <v>0</v>
      </c>
      <c r="AC181" s="14">
        <f t="shared" si="25"/>
        <v>1298.4821683341361</v>
      </c>
    </row>
    <row r="182" spans="1:32" x14ac:dyDescent="0.35">
      <c r="K182" s="14"/>
      <c r="T182" s="14"/>
      <c r="AC182" s="14"/>
    </row>
    <row r="183" spans="1:32" x14ac:dyDescent="0.35">
      <c r="A183" s="12"/>
      <c r="B183" s="12" t="s">
        <v>234</v>
      </c>
      <c r="C183" s="4">
        <f>SUM(C4:C182)</f>
        <v>857775.91999999934</v>
      </c>
      <c r="D183" s="12">
        <f>SUM(D4:D182)</f>
        <v>9245575920.5600014</v>
      </c>
      <c r="E183" s="12">
        <f>SUM(E4:E182)</f>
        <v>-141243484.00000003</v>
      </c>
      <c r="F183" s="12">
        <f>ROUND(SUM(F4:F182),0)</f>
        <v>9104332437</v>
      </c>
      <c r="G183" s="12">
        <f>ROUND(SUM(G4:G182),0)</f>
        <v>3856746974</v>
      </c>
      <c r="H183" s="12">
        <f>ROUND(SUM(H4:H182),0)</f>
        <v>236047122</v>
      </c>
      <c r="I183" s="12">
        <f>ROUND(SUM(I4:I182),0)+1</f>
        <v>5011538341</v>
      </c>
      <c r="J183" s="12">
        <f>SUM(J4:J182)</f>
        <v>375191.58968162449</v>
      </c>
      <c r="K183" s="12">
        <f t="shared" si="21"/>
        <v>10613.444645788524</v>
      </c>
      <c r="L183" s="4">
        <f t="shared" ref="L183:S183" si="27">SUM(L4:L182)</f>
        <v>855048.02000000048</v>
      </c>
      <c r="M183" s="12">
        <f t="shared" si="27"/>
        <v>9676983002.3600025</v>
      </c>
      <c r="N183" s="12">
        <f t="shared" si="27"/>
        <v>0</v>
      </c>
      <c r="O183" s="12">
        <f t="shared" si="27"/>
        <v>9676983004</v>
      </c>
      <c r="P183" s="12">
        <f t="shared" si="27"/>
        <v>4108370453.9999971</v>
      </c>
      <c r="Q183" s="12">
        <f t="shared" si="27"/>
        <v>243128535.45000014</v>
      </c>
      <c r="R183" s="12">
        <f t="shared" si="27"/>
        <v>5325484014.5500002</v>
      </c>
      <c r="S183" s="12">
        <f t="shared" si="27"/>
        <v>0</v>
      </c>
      <c r="T183" s="16">
        <f>O183/L183</f>
        <v>11317.473144958565</v>
      </c>
      <c r="U183" s="4">
        <f t="shared" ref="U183:AB183" si="28">SUM(U4:U182)</f>
        <v>-2727.900000000011</v>
      </c>
      <c r="V183" s="12">
        <f t="shared" si="28"/>
        <v>431407081.80000007</v>
      </c>
      <c r="W183" s="12">
        <f t="shared" si="28"/>
        <v>141243484.00000003</v>
      </c>
      <c r="X183" s="12">
        <f t="shared" si="28"/>
        <v>572650567.43999994</v>
      </c>
      <c r="Y183" s="12">
        <f t="shared" si="28"/>
        <v>251623479.61251894</v>
      </c>
      <c r="Z183" s="12">
        <f t="shared" si="28"/>
        <v>7081413.7659999989</v>
      </c>
      <c r="AA183" s="12">
        <f t="shared" si="28"/>
        <v>313945674.06148148</v>
      </c>
      <c r="AB183" s="12">
        <f t="shared" si="28"/>
        <v>-375191.58968162449</v>
      </c>
      <c r="AC183" s="16">
        <f>T183-K183</f>
        <v>704.02849917004096</v>
      </c>
    </row>
    <row r="184" spans="1:32" x14ac:dyDescent="0.3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35">
      <c r="D185" s="35" t="s">
        <v>239</v>
      </c>
      <c r="E185" s="36"/>
      <c r="F185" s="21">
        <f>SUM(F4:F181)</f>
        <v>9104332436.5599976</v>
      </c>
      <c r="M185" s="7" t="s">
        <v>252</v>
      </c>
      <c r="AD185" s="13"/>
      <c r="AE185" s="13"/>
      <c r="AF185" s="13"/>
    </row>
    <row r="186" spans="1:32" x14ac:dyDescent="0.35">
      <c r="M186" s="7" t="s">
        <v>253</v>
      </c>
      <c r="N186" s="33"/>
      <c r="O186" s="15"/>
    </row>
    <row r="187" spans="1:32" ht="17.25" customHeight="1" x14ac:dyDescent="0.35">
      <c r="N187" s="34"/>
      <c r="AD187" s="13"/>
      <c r="AE187" s="13"/>
      <c r="AF187" s="13"/>
    </row>
    <row r="188" spans="1:32" x14ac:dyDescent="0.3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 FY24 to Gov Req for FY25</vt:lpstr>
      <vt:lpstr>'SFA FY24 to Gov Req for FY25'!Print_Area</vt:lpstr>
      <vt:lpstr>'SFA FY24 to Gov Req for FY25'!Print_Titles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Kahle, Tim</cp:lastModifiedBy>
  <cp:lastPrinted>2023-11-02T17:19:04Z</cp:lastPrinted>
  <dcterms:created xsi:type="dcterms:W3CDTF">2012-04-09T19:03:04Z</dcterms:created>
  <dcterms:modified xsi:type="dcterms:W3CDTF">2024-02-20T15:19:20Z</dcterms:modified>
</cp:coreProperties>
</file>