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24226"/>
  <mc:AlternateContent xmlns:mc="http://schemas.openxmlformats.org/markup-compatibility/2006">
    <mc:Choice Requires="x15">
      <x15ac:absPath xmlns:x15ac="http://schemas.microsoft.com/office/spreadsheetml/2010/11/ac" url="J:\PSFARUNS\FY23 Projections\"/>
    </mc:Choice>
  </mc:AlternateContent>
  <xr:revisionPtr revIDLastSave="0" documentId="13_ncr:1_{9D5C33B4-549C-4B54-BB2A-45F24295B82A}" xr6:coauthVersionLast="47" xr6:coauthVersionMax="47" xr10:uidLastSave="{00000000-0000-0000-0000-000000000000}"/>
  <bookViews>
    <workbookView xWindow="-120" yWindow="-120" windowWidth="20730" windowHeight="11160" xr2:uid="{00000000-000D-0000-FFFF-FFFF00000000}"/>
  </bookViews>
  <sheets>
    <sheet name="Distributions" sheetId="1" r:id="rId1"/>
    <sheet name="CSI by School" sheetId="6" r:id="rId2"/>
    <sheet name="CSI Membership by Dist of Resid" sheetId="5" state="hidden" r:id="rId3"/>
    <sheet name="Sheet3" sheetId="3" state="hidden" r:id="rId4"/>
  </sheets>
  <externalReferences>
    <externalReference r:id="rId5"/>
  </externalReferences>
  <definedNames>
    <definedName name="_xlnm._FilterDatabase" localSheetId="1" hidden="1">'CSI by School'!$A$3:$F$11</definedName>
    <definedName name="_xlnm._FilterDatabase" localSheetId="0" hidden="1">Distributions!$A$7:$F$188</definedName>
    <definedName name="_xlnm._FilterDatabase" localSheetId="3" hidden="1">Sheet3!$A$1:$K$148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9" i="1" l="1"/>
  <c r="K8" i="1"/>
  <c r="D178" i="1"/>
  <c r="D26" i="1"/>
  <c r="D79" i="1"/>
  <c r="D9" i="1"/>
  <c r="D10" i="1"/>
  <c r="D11" i="1"/>
  <c r="D14" i="1"/>
  <c r="D17" i="1"/>
  <c r="D18" i="1"/>
  <c r="D19" i="1"/>
  <c r="D20" i="1"/>
  <c r="D22" i="1"/>
  <c r="D32" i="1"/>
  <c r="D33" i="1"/>
  <c r="D47" i="1"/>
  <c r="D49" i="1"/>
  <c r="D50" i="1"/>
  <c r="D57" i="1"/>
  <c r="D58" i="1"/>
  <c r="D59" i="1"/>
  <c r="D60" i="1"/>
  <c r="D61" i="1"/>
  <c r="D62" i="1"/>
  <c r="D63" i="1"/>
  <c r="D67" i="1"/>
  <c r="D68" i="1"/>
  <c r="D85" i="1"/>
  <c r="D97" i="1"/>
  <c r="D98" i="1"/>
  <c r="D115" i="1"/>
  <c r="D144" i="1"/>
  <c r="D145" i="1"/>
  <c r="D173" i="1"/>
  <c r="D175" i="1"/>
  <c r="D8" i="1"/>
  <c r="D148" i="1" l="1"/>
  <c r="D147" i="1"/>
  <c r="D102" i="1"/>
  <c r="D40" i="1"/>
  <c r="D169" i="1"/>
  <c r="D146" i="1"/>
  <c r="D120" i="1"/>
  <c r="D101" i="1"/>
  <c r="D73" i="1"/>
  <c r="D38" i="1"/>
  <c r="D179" i="1"/>
  <c r="D87" i="1"/>
  <c r="D86" i="1"/>
  <c r="D103" i="1"/>
  <c r="D41" i="1"/>
  <c r="D82" i="1"/>
  <c r="D166" i="1"/>
  <c r="D119" i="1"/>
  <c r="D70" i="1"/>
  <c r="D56" i="1"/>
  <c r="D155" i="1"/>
  <c r="D107" i="1"/>
  <c r="D42" i="1"/>
  <c r="D128" i="1"/>
  <c r="D126" i="1"/>
  <c r="D165" i="1"/>
  <c r="D116" i="1"/>
  <c r="D69" i="1"/>
  <c r="D55" i="1"/>
  <c r="D43" i="1"/>
  <c r="D151" i="1"/>
  <c r="D16" i="1"/>
  <c r="D131" i="1"/>
  <c r="D140" i="1"/>
  <c r="D184" i="1"/>
  <c r="D93" i="1"/>
  <c r="D183" i="1"/>
  <c r="D160" i="1"/>
  <c r="D136" i="1"/>
  <c r="D112" i="1"/>
  <c r="D92" i="1"/>
  <c r="D65" i="1"/>
  <c r="D21" i="1"/>
  <c r="D130" i="1"/>
  <c r="D25" i="1"/>
  <c r="D138" i="1"/>
  <c r="D52" i="1"/>
  <c r="D182" i="1"/>
  <c r="D158" i="1"/>
  <c r="D134" i="1"/>
  <c r="D110" i="1"/>
  <c r="D90" i="1"/>
  <c r="D105" i="1"/>
  <c r="D163" i="1"/>
  <c r="D96" i="1"/>
  <c r="D54" i="1"/>
  <c r="D161" i="1"/>
  <c r="D114" i="1"/>
  <c r="D181" i="1"/>
  <c r="D156" i="1"/>
  <c r="D132" i="1"/>
  <c r="D108" i="1"/>
  <c r="D89" i="1"/>
  <c r="D180" i="1"/>
  <c r="D159" i="1"/>
  <c r="D142" i="1"/>
  <c r="D125" i="1"/>
  <c r="D104" i="1"/>
  <c r="D88" i="1"/>
  <c r="D66" i="1"/>
  <c r="D53" i="1"/>
  <c r="D37" i="1"/>
  <c r="D29" i="1"/>
  <c r="D154" i="1"/>
  <c r="D135" i="1"/>
  <c r="D100" i="1"/>
  <c r="D84" i="1"/>
  <c r="D48" i="1"/>
  <c r="D28" i="1"/>
  <c r="D27" i="1"/>
  <c r="D168" i="1"/>
  <c r="D150" i="1"/>
  <c r="D133" i="1"/>
  <c r="D113" i="1"/>
  <c r="D81" i="1"/>
  <c r="D44" i="1"/>
  <c r="D157" i="1"/>
  <c r="D143" i="1"/>
  <c r="D129" i="1"/>
  <c r="D111" i="1"/>
  <c r="D83" i="1"/>
  <c r="D36" i="1"/>
  <c r="D78" i="1"/>
  <c r="D31" i="1"/>
  <c r="D185" i="1"/>
  <c r="D167" i="1"/>
  <c r="D153" i="1"/>
  <c r="D137" i="1"/>
  <c r="D122" i="1"/>
  <c r="D106" i="1"/>
  <c r="D91" i="1"/>
  <c r="D77" i="1"/>
  <c r="D45" i="1"/>
  <c r="D30" i="1"/>
  <c r="D139" i="1"/>
  <c r="D127" i="1"/>
  <c r="D174" i="1"/>
  <c r="D162" i="1"/>
  <c r="D149" i="1"/>
  <c r="D76" i="1"/>
  <c r="D64" i="1"/>
  <c r="D124" i="1"/>
  <c r="D39" i="1"/>
  <c r="D171" i="1"/>
  <c r="D123" i="1"/>
  <c r="D74" i="1"/>
  <c r="D109" i="1"/>
  <c r="D13" i="1"/>
  <c r="D15" i="1"/>
  <c r="D72" i="1"/>
  <c r="D24" i="1"/>
  <c r="D12" i="1"/>
  <c r="D172" i="1"/>
  <c r="D170" i="1"/>
  <c r="D95" i="1"/>
  <c r="D71" i="1"/>
  <c r="D35" i="1"/>
  <c r="D23" i="1"/>
  <c r="D51" i="1"/>
  <c r="D118" i="1"/>
  <c r="D94" i="1"/>
  <c r="D46" i="1"/>
  <c r="D34" i="1"/>
  <c r="D99" i="1"/>
  <c r="D117" i="1"/>
  <c r="D177" i="1"/>
  <c r="D141" i="1"/>
  <c r="D80" i="1"/>
  <c r="D121" i="1"/>
  <c r="D75" i="1"/>
  <c r="D176" i="1"/>
  <c r="D164" i="1"/>
  <c r="D152" i="1"/>
  <c r="D4" i="6"/>
  <c r="D5" i="6"/>
  <c r="D6" i="6"/>
  <c r="D7" i="6"/>
  <c r="D8" i="6"/>
  <c r="D9" i="6"/>
  <c r="D3" i="6"/>
  <c r="J8" i="1" l="1"/>
  <c r="C188" i="1" l="1"/>
  <c r="C187" i="1"/>
  <c r="I9" i="1" s="1"/>
  <c r="D10" i="6"/>
  <c r="E8" i="6" l="1"/>
  <c r="F8" i="6" s="1"/>
  <c r="E4" i="6"/>
  <c r="F4" i="6" s="1"/>
  <c r="I8" i="1"/>
  <c r="C190" i="1"/>
  <c r="C182" i="5"/>
  <c r="D182" i="5"/>
  <c r="D188" i="1" l="1"/>
  <c r="J9" i="1"/>
  <c r="D187" i="1" l="1"/>
  <c r="E3" i="6"/>
  <c r="F3" i="6" s="1"/>
  <c r="E7" i="6"/>
  <c r="F7" i="6" s="1"/>
  <c r="E9" i="6"/>
  <c r="F9" i="6" s="1"/>
  <c r="E5" i="6"/>
  <c r="F5" i="6" s="1"/>
  <c r="E6" i="6"/>
  <c r="F6" i="6" s="1"/>
  <c r="D190" i="1" l="1"/>
  <c r="F10" i="6"/>
  <c r="D192" i="1" l="1"/>
</calcChain>
</file>

<file path=xl/sharedStrings.xml><?xml version="1.0" encoding="utf-8"?>
<sst xmlns="http://schemas.openxmlformats.org/spreadsheetml/2006/main" count="1218" uniqueCount="418">
  <si>
    <t>MAPLETON 1</t>
  </si>
  <si>
    <t>ADAMS 12 FIVE STAR SCHOOLS</t>
  </si>
  <si>
    <t>ADAMS COUNTY 14</t>
  </si>
  <si>
    <t>SCHOOL DISTRICT 27J</t>
  </si>
  <si>
    <t>BENNETT 29J</t>
  </si>
  <si>
    <t>STRASBURG 31J</t>
  </si>
  <si>
    <t>WESTMINSTER 50</t>
  </si>
  <si>
    <t>ALAMOSA RE-11J</t>
  </si>
  <si>
    <t>SANGRE DE CRISTO RE-22J</t>
  </si>
  <si>
    <t>ENGLEWOOD 1</t>
  </si>
  <si>
    <t>SHERIDAN 2</t>
  </si>
  <si>
    <t>CHERRY CREEK 5</t>
  </si>
  <si>
    <t>LITTLETON 6</t>
  </si>
  <si>
    <t>DEER TRAIL 26J</t>
  </si>
  <si>
    <t>ADAMS-ARAPAHOE 28J</t>
  </si>
  <si>
    <t>BYERS 32J</t>
  </si>
  <si>
    <t>ARCHULETA COUNTY 50 JT</t>
  </si>
  <si>
    <t>WALSH RE-1</t>
  </si>
  <si>
    <t>PRITCHETT RE-3</t>
  </si>
  <si>
    <t>SPRINGFIELD RE-4</t>
  </si>
  <si>
    <t>VILAS RE-5</t>
  </si>
  <si>
    <t>CAMPO RE-6</t>
  </si>
  <si>
    <t>LAS ANIMAS RE-1</t>
  </si>
  <si>
    <t>MC CLAVE RE-2</t>
  </si>
  <si>
    <t>ST VRAIN VALLEY RE 1J</t>
  </si>
  <si>
    <t>BOULDER VALLEY RE 2</t>
  </si>
  <si>
    <t>BUENA VISTA R-31</t>
  </si>
  <si>
    <t>SALIDA R-32</t>
  </si>
  <si>
    <t>KIT CARSON R-1</t>
  </si>
  <si>
    <t>CHEYENNE COUNTY RE-5</t>
  </si>
  <si>
    <t>CLEAR CREEK RE-1</t>
  </si>
  <si>
    <t>NORTH CONEJOS RE-1J</t>
  </si>
  <si>
    <t>SANFORD 6J</t>
  </si>
  <si>
    <t>SOUTH CONEJOS RE-10</t>
  </si>
  <si>
    <t>CENTENNIAL R-1</t>
  </si>
  <si>
    <t>SIERRA GRANDE R-30</t>
  </si>
  <si>
    <t>CROWLEY COUNTY RE-1-J</t>
  </si>
  <si>
    <t>CUSTER COUNTY SCHOOL DISTRICT C-1</t>
  </si>
  <si>
    <t>DELTA COUNTY 50(J)</t>
  </si>
  <si>
    <t>DENVER COUNTY 1</t>
  </si>
  <si>
    <t>DOLORES COUNTY RE NO.2</t>
  </si>
  <si>
    <t>DOUGLAS COUNTY RE 1</t>
  </si>
  <si>
    <t>EAGLE COUNTY RE 50</t>
  </si>
  <si>
    <t>ELIZABETH C-1</t>
  </si>
  <si>
    <t>KIOWA C-2</t>
  </si>
  <si>
    <t>BIG SANDY 100J</t>
  </si>
  <si>
    <t>ELBERT 200</t>
  </si>
  <si>
    <t>AGATE 300</t>
  </si>
  <si>
    <t>CALHAN RJ-1</t>
  </si>
  <si>
    <t>HARRISON 2</t>
  </si>
  <si>
    <t>WIDEFIELD 3</t>
  </si>
  <si>
    <t>FOUNTAIN 8</t>
  </si>
  <si>
    <t>COLORADO SPRINGS 11</t>
  </si>
  <si>
    <t>CHEYENNE MOUNTAIN 12</t>
  </si>
  <si>
    <t>MANITOU SPRINGS 14</t>
  </si>
  <si>
    <t>ACADEMY 20</t>
  </si>
  <si>
    <t>ELLICOTT 22</t>
  </si>
  <si>
    <t>PEYTON 23 JT</t>
  </si>
  <si>
    <t>HANOVER 28</t>
  </si>
  <si>
    <t>LEWIS-PALMER 38</t>
  </si>
  <si>
    <t>FALCON 49</t>
  </si>
  <si>
    <t>EDISON 54 JT</t>
  </si>
  <si>
    <t>MIAMI/YODER 60 JT</t>
  </si>
  <si>
    <t>CANON CITY RE-1</t>
  </si>
  <si>
    <t>FREMONT RE-2</t>
  </si>
  <si>
    <t>COTOPAXI RE-3</t>
  </si>
  <si>
    <t>ROARING FORK RE-1</t>
  </si>
  <si>
    <t>GARFIELD RE-2</t>
  </si>
  <si>
    <t>GARFIELD 16</t>
  </si>
  <si>
    <t>GILPIN COUNTY RE-1</t>
  </si>
  <si>
    <t>WEST GRAND 1-JT</t>
  </si>
  <si>
    <t>EAST GRAND 2</t>
  </si>
  <si>
    <t>GUNNISON WATERSHED RE1J</t>
  </si>
  <si>
    <t>HINSDALE COUNTY RE 1</t>
  </si>
  <si>
    <t>HUERFANO RE-1</t>
  </si>
  <si>
    <t>LA VETA RE-2</t>
  </si>
  <si>
    <t xml:space="preserve">NORTH PARK R-1 </t>
  </si>
  <si>
    <t>JEFFERSON COUNTY R-1</t>
  </si>
  <si>
    <t>EADS RE-1</t>
  </si>
  <si>
    <t>PLAINVIEW RE-2</t>
  </si>
  <si>
    <t>ARRIBA-FLAGLER C-20</t>
  </si>
  <si>
    <t>HI-PLAINS R-23</t>
  </si>
  <si>
    <t>STRATTON R-4</t>
  </si>
  <si>
    <t>BETHUNE R-5</t>
  </si>
  <si>
    <t>BURLINGTON RE-6J</t>
  </si>
  <si>
    <t>LAKE COUNTY R-1</t>
  </si>
  <si>
    <t>DURANGO 9-R</t>
  </si>
  <si>
    <t>BAYFIELD 10 JT-R</t>
  </si>
  <si>
    <t>IGNACIO 11 JT</t>
  </si>
  <si>
    <t>POUDRE R-1</t>
  </si>
  <si>
    <t>THOMPSON R2-J</t>
  </si>
  <si>
    <t>ESTES PARK R-3</t>
  </si>
  <si>
    <t>TRINIDAD 1</t>
  </si>
  <si>
    <t>PRIMERO REORGANIZED 2</t>
  </si>
  <si>
    <t>HOEHNE REORGANIZED 3</t>
  </si>
  <si>
    <t>AGUILAR REORGANIZED 6</t>
  </si>
  <si>
    <t>BRANSON REORGANIZED 82</t>
  </si>
  <si>
    <t>KIM REORGANIZED 88</t>
  </si>
  <si>
    <t>GENOA-HUGO C113</t>
  </si>
  <si>
    <t>LIMON RE-4J</t>
  </si>
  <si>
    <t>KARVAL RE-23</t>
  </si>
  <si>
    <t>VALLEY RE-1</t>
  </si>
  <si>
    <t>FRENCHMAN RE-3</t>
  </si>
  <si>
    <t>BUFFALO RE-4J</t>
  </si>
  <si>
    <t>PLATEAU RE-5</t>
  </si>
  <si>
    <t>DE BEQUE 49JT</t>
  </si>
  <si>
    <t>PLATEAU VALLEY 50</t>
  </si>
  <si>
    <t>MESA COUNTY VALLEY 51</t>
  </si>
  <si>
    <t>CREEDE SCHOOL DISTRICT</t>
  </si>
  <si>
    <t>MOFFAT COUNTY RE:NO 1</t>
  </si>
  <si>
    <t>MONTEZUMA-CORTEZ RE-1</t>
  </si>
  <si>
    <t>DOLORES RE-4A</t>
  </si>
  <si>
    <t>MANCOS RE-6</t>
  </si>
  <si>
    <t>MONTROSE COUNTY RE-1J</t>
  </si>
  <si>
    <t>WEST END RE-2</t>
  </si>
  <si>
    <t>BRUSH RE-2(J)</t>
  </si>
  <si>
    <t>FORT MORGAN RE-3</t>
  </si>
  <si>
    <t>WELDON VALLEY RE-20(J)</t>
  </si>
  <si>
    <t>WIGGINS RE-50(J)</t>
  </si>
  <si>
    <t>EAST OTERO R-1</t>
  </si>
  <si>
    <t>ROCKY FORD R-2</t>
  </si>
  <si>
    <t>MANZANOLA 3J</t>
  </si>
  <si>
    <t>FOWLER R-4J</t>
  </si>
  <si>
    <t>CHERAW 31</t>
  </si>
  <si>
    <t>SWINK 33</t>
  </si>
  <si>
    <t>OURAY R-1</t>
  </si>
  <si>
    <t>RIDGWAY R-2</t>
  </si>
  <si>
    <t>PLATTE CANYON 1</t>
  </si>
  <si>
    <t>PARK COUNTY RE-2</t>
  </si>
  <si>
    <t>HOLYOKE RE-1J</t>
  </si>
  <si>
    <t>HAXTUN RE-2J</t>
  </si>
  <si>
    <t>ASPEN 1</t>
  </si>
  <si>
    <t>GRANADA RE-1</t>
  </si>
  <si>
    <t>LAMAR RE-2</t>
  </si>
  <si>
    <t>HOLLY RE-3</t>
  </si>
  <si>
    <t>WILEY RE-13 JT</t>
  </si>
  <si>
    <t>PUEBLO CITY 60</t>
  </si>
  <si>
    <t>PUEBLO COUNTY 70</t>
  </si>
  <si>
    <t>MEEKER RE1</t>
  </si>
  <si>
    <t>RANGELY RE-4</t>
  </si>
  <si>
    <t>DEL NORTE C-7</t>
  </si>
  <si>
    <t>MONTE VISTA C-8</t>
  </si>
  <si>
    <t>SARGENT RE-33J</t>
  </si>
  <si>
    <t>HAYDEN RE-1</t>
  </si>
  <si>
    <t>STEAMBOAT SPRINGS RE-2</t>
  </si>
  <si>
    <t>SOUTH ROUTT RE 3</t>
  </si>
  <si>
    <t>MOUNTAIN VALLEY RE 1</t>
  </si>
  <si>
    <t>MOFFAT 2</t>
  </si>
  <si>
    <t>CENTER 26 JT</t>
  </si>
  <si>
    <t>SILVERTON 1</t>
  </si>
  <si>
    <t>TELLURIDE R-1</t>
  </si>
  <si>
    <t>NORWOOD R-2J</t>
  </si>
  <si>
    <t>JULESBURG RE-1</t>
  </si>
  <si>
    <t>REVERE SCHOOL DISTRICT</t>
  </si>
  <si>
    <t>SUMMIT RE-1</t>
  </si>
  <si>
    <t>CRIPPLE CREEK-VICTOR RE-1</t>
  </si>
  <si>
    <t>WOODLAND PARK RE-2</t>
  </si>
  <si>
    <t>AKRON R-1</t>
  </si>
  <si>
    <t>ARICKAREE R-2</t>
  </si>
  <si>
    <t>OTIS R-3</t>
  </si>
  <si>
    <t>LONE STAR 101</t>
  </si>
  <si>
    <t>WOODLIN R-104</t>
  </si>
  <si>
    <t>WELD COUNTY RE-1</t>
  </si>
  <si>
    <t>EATON RE-2</t>
  </si>
  <si>
    <t>WELD COUNTY SCHOOL DISTRICT RE-3J</t>
  </si>
  <si>
    <t>WINDSOR RE-4</t>
  </si>
  <si>
    <t>JOHNSTOWN-MILLIKEN RE-5J</t>
  </si>
  <si>
    <t>GREELEY 6</t>
  </si>
  <si>
    <t>PLATTE VALLEY RE-7</t>
  </si>
  <si>
    <t>WELD COUNTY S/D RE-8</t>
  </si>
  <si>
    <t>AULT-HIGHLAND RE-9</t>
  </si>
  <si>
    <t>BRIGGSDALE RE-10</t>
  </si>
  <si>
    <t>PRAIRIE RE-11</t>
  </si>
  <si>
    <t>PAWNEE RE-12</t>
  </si>
  <si>
    <t>YUMA 1</t>
  </si>
  <si>
    <t>WRAY RD-2</t>
  </si>
  <si>
    <t>IDALIA RJ-3</t>
  </si>
  <si>
    <t>LIBERTY J-4</t>
  </si>
  <si>
    <t>District</t>
  </si>
  <si>
    <t>0010</t>
  </si>
  <si>
    <t>0020</t>
  </si>
  <si>
    <t>0030</t>
  </si>
  <si>
    <t>0040</t>
  </si>
  <si>
    <t>0050</t>
  </si>
  <si>
    <t>0060</t>
  </si>
  <si>
    <t>0070</t>
  </si>
  <si>
    <t>0100</t>
  </si>
  <si>
    <t>0110</t>
  </si>
  <si>
    <t>0120</t>
  </si>
  <si>
    <t>0123</t>
  </si>
  <si>
    <t>0130</t>
  </si>
  <si>
    <t>0140</t>
  </si>
  <si>
    <t>0170</t>
  </si>
  <si>
    <t>0180</t>
  </si>
  <si>
    <t>0190</t>
  </si>
  <si>
    <t>0220</t>
  </si>
  <si>
    <t>0230</t>
  </si>
  <si>
    <t>0240</t>
  </si>
  <si>
    <t>0250</t>
  </si>
  <si>
    <t>0260</t>
  </si>
  <si>
    <t>0270</t>
  </si>
  <si>
    <t>0290</t>
  </si>
  <si>
    <t>0310</t>
  </si>
  <si>
    <t>0470</t>
  </si>
  <si>
    <t>0480</t>
  </si>
  <si>
    <t>0490</t>
  </si>
  <si>
    <t>0500</t>
  </si>
  <si>
    <t>0510</t>
  </si>
  <si>
    <t>0520</t>
  </si>
  <si>
    <t>0540</t>
  </si>
  <si>
    <t>0550</t>
  </si>
  <si>
    <t>0560</t>
  </si>
  <si>
    <t>0580</t>
  </si>
  <si>
    <t>0640</t>
  </si>
  <si>
    <t>0740</t>
  </si>
  <si>
    <t>0770</t>
  </si>
  <si>
    <t>0860</t>
  </si>
  <si>
    <t>0870</t>
  </si>
  <si>
    <t>0880</t>
  </si>
  <si>
    <t>0890</t>
  </si>
  <si>
    <t>0900</t>
  </si>
  <si>
    <t>0910</t>
  </si>
  <si>
    <t>0920</t>
  </si>
  <si>
    <t>0930</t>
  </si>
  <si>
    <t>0940</t>
  </si>
  <si>
    <t>0950</t>
  </si>
  <si>
    <t>0960</t>
  </si>
  <si>
    <t>0970</t>
  </si>
  <si>
    <t>0980</t>
  </si>
  <si>
    <t>0990</t>
  </si>
  <si>
    <t>1000</t>
  </si>
  <si>
    <t>1010</t>
  </si>
  <si>
    <t>1020</t>
  </si>
  <si>
    <t>1030</t>
  </si>
  <si>
    <t>1040</t>
  </si>
  <si>
    <t>1050</t>
  </si>
  <si>
    <t>1060</t>
  </si>
  <si>
    <t>1070</t>
  </si>
  <si>
    <t>1080</t>
  </si>
  <si>
    <t>1110</t>
  </si>
  <si>
    <t>1120</t>
  </si>
  <si>
    <t>1130</t>
  </si>
  <si>
    <t>1140</t>
  </si>
  <si>
    <t>1150</t>
  </si>
  <si>
    <t>1160</t>
  </si>
  <si>
    <t>1180</t>
  </si>
  <si>
    <t>1195</t>
  </si>
  <si>
    <t>1220</t>
  </si>
  <si>
    <t>1330</t>
  </si>
  <si>
    <t>1340</t>
  </si>
  <si>
    <t>1350</t>
  </si>
  <si>
    <t>1360</t>
  </si>
  <si>
    <t>1380</t>
  </si>
  <si>
    <t>1390</t>
  </si>
  <si>
    <t>1400</t>
  </si>
  <si>
    <t>1410</t>
  </si>
  <si>
    <t>1420</t>
  </si>
  <si>
    <t>1430</t>
  </si>
  <si>
    <t>1440</t>
  </si>
  <si>
    <t>1450</t>
  </si>
  <si>
    <t>1460</t>
  </si>
  <si>
    <t>1480</t>
  </si>
  <si>
    <t>1490</t>
  </si>
  <si>
    <t>1500</t>
  </si>
  <si>
    <t>1510</t>
  </si>
  <si>
    <t>1520</t>
  </si>
  <si>
    <t>1530</t>
  </si>
  <si>
    <t>1540</t>
  </si>
  <si>
    <t>1550</t>
  </si>
  <si>
    <t>1560</t>
  </si>
  <si>
    <t>1570</t>
  </si>
  <si>
    <t>1580</t>
  </si>
  <si>
    <t>1590</t>
  </si>
  <si>
    <t>1600</t>
  </si>
  <si>
    <t>1620</t>
  </si>
  <si>
    <t>1750</t>
  </si>
  <si>
    <t>1760</t>
  </si>
  <si>
    <t>1780</t>
  </si>
  <si>
    <t>1790</t>
  </si>
  <si>
    <t>1810</t>
  </si>
  <si>
    <t>1828</t>
  </si>
  <si>
    <t>1850</t>
  </si>
  <si>
    <t>1860</t>
  </si>
  <si>
    <t>1870</t>
  </si>
  <si>
    <t>1980</t>
  </si>
  <si>
    <t>1990</t>
  </si>
  <si>
    <t>2000</t>
  </si>
  <si>
    <t>2010</t>
  </si>
  <si>
    <t>2020</t>
  </si>
  <si>
    <t>2035</t>
  </si>
  <si>
    <t>2055</t>
  </si>
  <si>
    <t>2070</t>
  </si>
  <si>
    <t>2180</t>
  </si>
  <si>
    <t>2190</t>
  </si>
  <si>
    <t>2395</t>
  </si>
  <si>
    <t>2405</t>
  </si>
  <si>
    <t>2505</t>
  </si>
  <si>
    <t>2515</t>
  </si>
  <si>
    <t>2520</t>
  </si>
  <si>
    <t>2530</t>
  </si>
  <si>
    <t>2535</t>
  </si>
  <si>
    <t>2540</t>
  </si>
  <si>
    <t>2560</t>
  </si>
  <si>
    <t>2570</t>
  </si>
  <si>
    <t>2580</t>
  </si>
  <si>
    <t>2590</t>
  </si>
  <si>
    <t>2600</t>
  </si>
  <si>
    <t>2610</t>
  </si>
  <si>
    <t>2620</t>
  </si>
  <si>
    <t>2630</t>
  </si>
  <si>
    <t>2640</t>
  </si>
  <si>
    <t>2650</t>
  </si>
  <si>
    <t>2660</t>
  </si>
  <si>
    <t>2670</t>
  </si>
  <si>
    <t>2680</t>
  </si>
  <si>
    <t>2690</t>
  </si>
  <si>
    <t>2700</t>
  </si>
  <si>
    <t>2710</t>
  </si>
  <si>
    <t>2720</t>
  </si>
  <si>
    <t>2730</t>
  </si>
  <si>
    <t>2740</t>
  </si>
  <si>
    <t>2750</t>
  </si>
  <si>
    <t>2760</t>
  </si>
  <si>
    <t>2770</t>
  </si>
  <si>
    <t>2780</t>
  </si>
  <si>
    <t>2790</t>
  </si>
  <si>
    <t>2800</t>
  </si>
  <si>
    <t>2810</t>
  </si>
  <si>
    <t>2820</t>
  </si>
  <si>
    <t>2830</t>
  </si>
  <si>
    <t>2840</t>
  </si>
  <si>
    <t>2862</t>
  </si>
  <si>
    <t>2865</t>
  </si>
  <si>
    <t>3000</t>
  </si>
  <si>
    <t>3010</t>
  </si>
  <si>
    <t>3020</t>
  </si>
  <si>
    <t>3030</t>
  </si>
  <si>
    <t>3040</t>
  </si>
  <si>
    <t>3050</t>
  </si>
  <si>
    <t>3060</t>
  </si>
  <si>
    <t>3070</t>
  </si>
  <si>
    <t>3080</t>
  </si>
  <si>
    <t>3085</t>
  </si>
  <si>
    <t>3090</t>
  </si>
  <si>
    <t>3100</t>
  </si>
  <si>
    <t>3110</t>
  </si>
  <si>
    <t>3120</t>
  </si>
  <si>
    <t>3130</t>
  </si>
  <si>
    <t>3140</t>
  </si>
  <si>
    <t>3145</t>
  </si>
  <si>
    <t>3146</t>
  </si>
  <si>
    <t>3147</t>
  </si>
  <si>
    <t>3148</t>
  </si>
  <si>
    <t>3200</t>
  </si>
  <si>
    <t>3210</t>
  </si>
  <si>
    <t>3220</t>
  </si>
  <si>
    <t>3230</t>
  </si>
  <si>
    <t>District #</t>
  </si>
  <si>
    <t>Annual</t>
  </si>
  <si>
    <t>Per Pupil</t>
  </si>
  <si>
    <t>Total Pupil Count</t>
  </si>
  <si>
    <t>Small Rural (45%)</t>
  </si>
  <si>
    <t>Large Rural (55%)</t>
  </si>
  <si>
    <t>Totals</t>
  </si>
  <si>
    <t>Grant Code:</t>
  </si>
  <si>
    <t>Source Code:</t>
  </si>
  <si>
    <t>8001</t>
  </si>
  <si>
    <t>CSI Membership</t>
  </si>
  <si>
    <t>DistNo</t>
  </si>
  <si>
    <t>GBL</t>
  </si>
  <si>
    <t>Payment</t>
  </si>
  <si>
    <t>Date</t>
  </si>
  <si>
    <t>Client</t>
  </si>
  <si>
    <t>Desc</t>
  </si>
  <si>
    <t>Batch</t>
  </si>
  <si>
    <t>Post</t>
  </si>
  <si>
    <t>Memo</t>
  </si>
  <si>
    <t>Month1</t>
  </si>
  <si>
    <t>Month2</t>
  </si>
  <si>
    <t>Aug-18</t>
  </si>
  <si>
    <t>School Code</t>
  </si>
  <si>
    <t>School Name</t>
  </si>
  <si>
    <t>Large Rural or Small Rural Per Pupil Revenue</t>
  </si>
  <si>
    <t>Additional Rural Funding Entitlement</t>
  </si>
  <si>
    <t>Salida Montessori</t>
  </si>
  <si>
    <t>Two Rivers Charter School</t>
  </si>
  <si>
    <t>0075</t>
  </si>
  <si>
    <t>5453</t>
  </si>
  <si>
    <t>Mountain Middle School</t>
  </si>
  <si>
    <t>5423</t>
  </si>
  <si>
    <t>Mountain Village Montessori</t>
  </si>
  <si>
    <t>District of Residence</t>
  </si>
  <si>
    <t>CSI Small Rural (Membership counts)</t>
  </si>
  <si>
    <t>CSI Large Rural (Membership counts)</t>
  </si>
  <si>
    <t>Type</t>
  </si>
  <si>
    <t xml:space="preserve"> CSI October Membership (grades K-12) </t>
  </si>
  <si>
    <t xml:space="preserve"> CSI October Membership (grades 1 - 8)</t>
  </si>
  <si>
    <t>NAME</t>
  </si>
  <si>
    <t>DIST</t>
  </si>
  <si>
    <t>ELIZABETH SCHOOL DISTRICT</t>
  </si>
  <si>
    <t>PUEBLO SCHOOL DISTRICT 60</t>
  </si>
  <si>
    <r>
      <rPr>
        <b/>
        <sz val="11"/>
        <color theme="1"/>
        <rFont val="Calibri"/>
        <family val="2"/>
        <scheme val="minor"/>
      </rPr>
      <t xml:space="preserve">22-54-142. Rural school funding - rural schools cash fund - created - definitions - repeal.  
</t>
    </r>
    <r>
      <rPr>
        <sz val="11"/>
        <color theme="1"/>
        <rFont val="Calibri"/>
        <family val="2"/>
        <scheme val="minor"/>
      </rPr>
      <t>(1) As USED IN THIS SECTION, UNLESS THE CONTEXT OTHERWISE REQUIRES:
(a)	"DISTRIBUTION YEAR" MEANS THE BUDGET YEAR IN WHICH RURAL SCHOOL FUNDING IS DISTRIBUTED PURSUANT TO THIS SECTION.
(b)	"ELIGIBLE INSTITUTE CHARTER SCHOOL" MEANS AN INSTITUTE CHARTER SCHOOL THAT HAS A SMALL RURAL DISTRICT OR A LARGE RURAL DISTRICT AS ITS ACCOUNTING  DISTRICT.
(c)	"FUND" MEANS THE RURAL SCHOOLS CASH FUND CREATED IN SUBSECTION (5) OF THIS SECTION.
(d)	"LARGE RURAL DISTRICT" MEANS A DISTRICT THAT THE DEPARTMENT OF EDUCATION DETERMINES IS A RURAL DISTRICT, BASED ON THE GEOGRAPHIC SIZE OF THE DISTRICT AND THE DISTANCE OF THE DISTRICT FROM THE NEAREST LARGE, URBANIZED AREA, AND THAT HAD A FUNDED PUPIL COUNT FOR THE BUDGET YEAR IMMEDIATELY PRECEDING THE DISTRIBUTION YEAR OF AT LEAST ONE THOUSAND BUT FEWER THAN SIX THOUSAND FIVE HUNDRED PUPILS IN KINDERGARTEN THROUGH TWELFTH GRADE.
(e)	"PER PUPIL DISTRIBUTION AMOUNT" MEANS:
(I)	FOR A LARGE RURAL DISTRICT, AN AMOUNT EQUAL TO THE AMOUNT APPROPRIATED PURSUANT TO SUBSECTION (6) OFTHIS SECTION FOR THE APPLICABLE DISTRIBUTION YEAR MULTIPLIED BY THE PERCENTAGE SPECIFIED IN SUBSECTION (2)(a) OF THIS SECTION AND THEN DIVIDED BY THE SUM OF THE TOTAL FUNDED PUPIL COUNT FOR THE BUDGET YEAR IMMEDIATELY PRECEDING THE DISTRIBUTION YEAR OF ALL LARGE RURAL DISTRJCTS AND THE TOTAL STUDENT ENROLLMENT FOR THE BUDGET YEAR IMMEDIATELY PRECEDING THE DISTRIBUTION YEAR OF ALL ELIGIBLE INSTITUTE CHARTER SCHOOLS THAT HAVE A LARGE RURAL DISTRICT AS THE ACCOUNTING DISTRJCT; OR
(II)	FOR A SMALL RURAL DISTRJCT, AN AMOUNT EQUAL TO THE AMOUNT APPROPRIATED PURSUANT TO SUBSECTION (6) OFTHIS SECTION FOR THE APPLICABLE DISTRJBUTION YEAR MULTIPLIED BY THE PERCENTAGE SPECIFIED IN SUBSECTION (2)(b) OF THIS SECTION AND THEN DIVIDED BY THE SUM OF THE TOTAL FUNDED PUPIL COUNT FOR THE BUDGET YEAR IMMEDIATELY PRECEDING THE DISTRIBUTION YEAR OF ALL SMALL RURAL DISTRJCTS AND THE TOTAL STUDENT ENROLLMENT FOR THE BUDGET YEAR IMMEDIATELY PRECEDING THE DISTRIBUTION YEAR OF ALL ELIGIBLE INSTITUTE CHARTER SCHOOLS THAT HAVE A SMALL RURAL DISTRJCT AS THE ACCOUNTING DISTRICT.
(f)	"SMALL RURAL DISTRJCT" MEANS A DISTRICT THAT THE DEPARTMENT OF EDUCATION DETERMINES IS A RURAL DISTRJCT, BASED ON THE GEOGRAPHIC SIZE OF THE DISTRICT AND THE DISTANCE OF THE DISTRJCT FROM THE NEAREST LARGE, URBANIZED AREA, AND THAT HAD A FUNDED PUPIL COUNT FOR THE BUDGET YEAR IMMEDIATELY PRECEDING THE DISTRJBUTION YEAR OF FEWER THAN ONE THOUSAND PUPILS IN KINDERGARTEN THROUGH TWELFTH GRADE.
(2) FOR THE 2020-21, 2021-22, AND 2022-23 BUDGET YEARS, THE DEPARTMENT OF EDUCATION SHALL DISTRIBUTE THE AMOUNT APPROPRJATED PURSUANT TO SUBSECTION (6) OF THIS SECTION FOR THE APPLICABLE DISTRJBUTION YEAR TO LARGE RURAL DISTRJCTS, SMALL RURAL DISTRJCTS, AND ELIGIBLE INSTITUTE CHARTER SCHOOLS. THE DEPARTMENT OF EDUCATION SHALL DISTRJBUTE:
(a)	FIFTY-FIVE PERCENT OF THE MONEY APPROPRJATED FOR THE APPLICABLE DISTRJBUTION YEAR TO LARGE RURAL DISTRICTS AND TO ELIGIBLE INSTITUTE CHARTER SCHOOLS IN LARGE RURAL DISTRJCTS, AS PROVIDED IN THIS SECTION; AND
(b)	FORTY-FIVE PERCENT OF THE MONEY APPROPRJATED FOR THE APPLICABLE DISTRIBUTION YEAR TO SMALL RURAL DISTRICTS AND TO ELIGIBLE INSTITUTE CHARTER SCHOOLS IN SMALL RURAL DISTRICTS, AS PROVIDED IN THIS SECTION.
(3)	(a) THE DEPARTMENT OF EDUCATION SHALL DISTRIBUTE TO EACH LARGE RURAL DISTRICT AND EACH SMALL RURAL DISTRICT AN AMOUNT EQUAL TO THE APPLICABLE PER PUPIL DISTRIBUTION AMOUNT FOR THE APPLICABLE DISTRIBUTION YEAR MULTIPLIED BY THE LARGE RURAL DISTRICT'S OR SMALL RURAL DISTRICT'S FUNDED PUPIL COUNT FOR THE BUDGET YEAR IMMEDIATELY PRECEDING THE DISTRIBUTION YEAR.
(b) EACH LARGE RURAL DISTRICT AND EACH SMALL RURAL DISTRICT THAT IS THE AUTHORIZER FOR A CHARTER SCHOOL SHALL DISTRIBUTE TO THE CHARTER SCHOOL ONE HUNDRED PERCENT OF AN AMOUNT EQUAL TO THE APPLICABLE PER PUPIL DISTRIBUTION AMOUNT FOR THE APPLICABLE DISTRIBUTION YEAR MULTIPLIED BY THE NUMBER OF STUDENTS ENROLLED IN THE CHARTER SCHOOL FOR THE BUDGET YEAR IMMEDIATELY PRECEDING THE DISTRIBUTION YEAR.
(4)	THE DEPARTMENT OF EDUCATION SHALL CALCULATE FOR EACH ELIGIBLE INSTITUTE CHARTER SCHOOL AND DISTRIBUTE TO THE STATE CHARTER SCHOOL INSTITUTE AN AMOUNT EQUAL TO THE APPLICABLE PER PUPIL DISTRIBUTION AMOUNT FOR THE APPLICABLE DISTRIBUTION YEAR MULTIPLIED BY THE NUMBER OF STUDENTS ENROLLED IN THE ELIGIBLE INSTITUTE CHARTER SCHOOL FOR THE BUDGET YEAR IMMEDIATELY PRECEDING THE DISTRIBUTION YEAR. THE STATE CHARTER SCHOOL INSTITUTE SHALL DISTRIBUTE TO EACH ELIGIBLE INSTITUTE CHARTER SCHOOL ONE HUNDRED PERCENT OF THE AMOUNT RECEIVED FOR THE ELIGIBLE INSTITUTE CHARTER SCHOOL PURSUANT TO THIS SUBSECTION (4).
(5)	THE RURAL SCHOOLS CASH FUND IS HEREBY CREATED IN THE STATE TREASURY. THE FUND CONSISTS OF MONEY TRANSFERRED TO THE FUND PURSUANT TO SECTION 24-22-118 (2). THE STATE TREASURER SHALL CREDIT ALL INTEREST AND INCOME DERIVED FROM THE DEPOSIT AND INVESTMENT OF MONEY IN THE RURAL SCHOOLS CASH FUND TO THE FUND.
(6)	(a) FOR THE 2020-21 BUDGET YEAR, THE GENERAL ASSEMBLY SHALL APPROPRIATE TWENTY-FIVE MILLION DOLLARS FROM THE FUND TO THE DEPARTMENT OF EDUCATION TO PROVIDE ADDITIONAL FUNDING FOR LARGE RURAL DISTRICTS, SMALL RURAL DISTRICTS, AND ELIGIBLE INSTITUTE CHARTER SCHOOLS PURSUANT TO THIS SECTION.
(b)	FOR THE 2021-22 BUDGET YEAR, THE GENERAL ASSEMBLY SHALL APPROPRIATE THIRTY MILLION DOLLARS FROM THE FUND TO THE DEPARTMENT OF EDUCATION TO PROVIDE ADDITIONAL FUNDING FOR LARGE RURAL DISTRICTS, SMALL RURAL DISTRICTS, AND ELIGIBLE INSTITUTE CHARTER SCHOOLS PURSUANT TO THIS SECTION.
(c)	FOR THE 2022-23 BUDGET YEAR, THE GENERAL ASSEMBLY SHALL APPROPRIATE THIRTY-FIVE MILLION DOLLARS FROM THE FUND TO THE DEPARTMENT OF EDUCATION TO PROVIDE ADDITIONAL FUNDING FOR LARGE RURAL DISTRICTS, SMALL RURAL DISTRICTS, AND ELIGIBLE INSTITUTE CHARTER SCHOOLS PURSUANT TO THIS SECTION.
(7)	EACH DISTRICT, DISTRICT CHARTER SCHOOL AND ELIGIBLE INSTITUTE CHARTER SCHOOL THAT RECEIVES MONEY PURSUANT TO THIS SECTION SHALL REPORT TO THE DEPARTMENT OF EDUCATION, BY A DATE DETERMINEDBYTHEDEPARTMENT, THE SPECIFIC EXPENDITURES FOR WHICH THE DISTRICT OR CHARTER SCHOOL USED THE MONEY RECEIVED PURSUANT TO THIS SECTION.
(8)	THIS SECTION IS REPEALED, EFFECTIVE JULY 1, 2023.</t>
    </r>
  </si>
  <si>
    <t>GUIDING LEGISLATION</t>
  </si>
  <si>
    <t>TOTAL ALLOCATIONS</t>
  </si>
  <si>
    <t>Ross Montessori</t>
  </si>
  <si>
    <t>Animas High School</t>
  </si>
  <si>
    <t>HB20-1427 - Signed Bill</t>
  </si>
  <si>
    <t xml:space="preserve"> </t>
  </si>
  <si>
    <t>8061</t>
  </si>
  <si>
    <t>7512</t>
  </si>
  <si>
    <t>8821</t>
  </si>
  <si>
    <t>Colorado Department of Education 
Rural Schools Distributions per HB20-1427</t>
  </si>
  <si>
    <t>FY 2022-23</t>
  </si>
  <si>
    <t>2021-22 Actual TOTAL Funded Pupil Count</t>
  </si>
  <si>
    <t>FY2021-22
K-12 Membership</t>
  </si>
  <si>
    <t>5313</t>
  </si>
  <si>
    <t>Kwiyagat Community Academy</t>
  </si>
  <si>
    <t>Posted: 3/17/2022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</si>
</sst>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_(* #,##0.0_);_(* \(#,##0.0\);_(* &quot;-&quot;??_);_(@_)"/>
    <numFmt numFmtId="165" formatCode="_(* #,##0.0_);_(* \(#,##0.0\);_(* &quot;-&quot;?_);_(@_)"/>
    <numFmt numFmtId="166" formatCode="0.0"/>
    <numFmt numFmtId="167" formatCode="#,##0.0"/>
  </numFmts>
  <fonts count="11" x14ac:knownFonts="1">
    <font>
      <sz val="11"/>
      <color theme="1"/>
      <name val="Calibri"/>
      <family val="2"/>
      <scheme val="minor"/>
    </font>
    <font>
      <b/>
      <sz val="11"/>
      <color theme="1"/>
      <name val="Calibri"/>
      <family val="2"/>
      <scheme val="minor"/>
    </font>
    <font>
      <b/>
      <sz val="10"/>
      <name val="Arial"/>
      <family val="2"/>
    </font>
    <font>
      <b/>
      <sz val="10"/>
      <color theme="1"/>
      <name val="Arial"/>
      <family val="2"/>
    </font>
    <font>
      <sz val="12"/>
      <name val="Arial"/>
      <family val="2"/>
    </font>
    <font>
      <sz val="10"/>
      <color theme="1"/>
      <name val="Arial"/>
      <family val="2"/>
    </font>
    <font>
      <sz val="10"/>
      <name val="Arial"/>
      <family val="2"/>
    </font>
    <font>
      <u/>
      <sz val="11"/>
      <color theme="10"/>
      <name val="Calibri"/>
      <family val="2"/>
      <scheme val="minor"/>
    </font>
    <font>
      <b/>
      <u/>
      <sz val="11"/>
      <color theme="1"/>
      <name val="Calibri"/>
      <family val="2"/>
      <scheme val="minor"/>
    </font>
    <font>
      <sz val="11"/>
      <name val="Calibri"/>
      <family val="2"/>
      <scheme val="minor"/>
    </font>
    <font>
      <sz val="11"/>
      <color theme="1"/>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rgb="FF92D05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6">
    <xf numFmtId="0" fontId="0" fillId="0" borderId="0"/>
    <xf numFmtId="40" fontId="4" fillId="0" borderId="0"/>
    <xf numFmtId="40" fontId="4" fillId="0" borderId="0"/>
    <xf numFmtId="0" fontId="7" fillId="0" borderId="0" applyNumberFormat="0" applyFill="0" applyBorder="0" applyAlignment="0" applyProtection="0"/>
    <xf numFmtId="43" fontId="6" fillId="0" borderId="0" applyFont="0" applyFill="0" applyBorder="0" applyAlignment="0" applyProtection="0"/>
    <xf numFmtId="3" fontId="6" fillId="0" borderId="0" applyFont="0" applyFill="0" applyBorder="0" applyAlignment="0" applyProtection="0"/>
    <xf numFmtId="44" fontId="6" fillId="0" borderId="0" applyFont="0" applyFill="0" applyBorder="0" applyAlignment="0" applyProtection="0"/>
    <xf numFmtId="40" fontId="4" fillId="0" borderId="0"/>
    <xf numFmtId="0" fontId="6" fillId="0" borderId="0"/>
    <xf numFmtId="0" fontId="6" fillId="0" borderId="0"/>
    <xf numFmtId="0" fontId="6" fillId="0" borderId="0"/>
    <xf numFmtId="0" fontId="6" fillId="0" borderId="0"/>
    <xf numFmtId="40" fontId="4" fillId="0" borderId="0"/>
    <xf numFmtId="40" fontId="4" fillId="0" borderId="0"/>
    <xf numFmtId="40" fontId="4" fillId="0" borderId="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0" fontId="6" fillId="0" borderId="0"/>
    <xf numFmtId="0" fontId="10" fillId="0" borderId="0"/>
    <xf numFmtId="44" fontId="10" fillId="0" borderId="0" applyFont="0" applyFill="0" applyBorder="0" applyAlignment="0" applyProtection="0"/>
  </cellStyleXfs>
  <cellXfs count="61">
    <xf numFmtId="0" fontId="0" fillId="0" borderId="0" xfId="0"/>
    <xf numFmtId="0" fontId="0" fillId="0" borderId="0" xfId="0" applyFont="1"/>
    <xf numFmtId="43" fontId="0" fillId="0" borderId="0" xfId="0" applyNumberFormat="1" applyFont="1"/>
    <xf numFmtId="0" fontId="0" fillId="0" borderId="0" xfId="0" applyFont="1" applyAlignment="1">
      <alignment horizontal="center"/>
    </xf>
    <xf numFmtId="0" fontId="0" fillId="0" borderId="1" xfId="0" applyFont="1" applyBorder="1"/>
    <xf numFmtId="43" fontId="0" fillId="0" borderId="1" xfId="0" applyNumberFormat="1" applyFont="1" applyBorder="1"/>
    <xf numFmtId="0" fontId="1" fillId="0" borderId="0" xfId="0" applyFont="1" applyAlignment="1">
      <alignment horizontal="center"/>
    </xf>
    <xf numFmtId="0" fontId="1" fillId="0" borderId="0" xfId="0" applyFont="1" applyAlignment="1">
      <alignment horizontal="left"/>
    </xf>
    <xf numFmtId="164" fontId="0" fillId="0" borderId="1" xfId="0" applyNumberFormat="1" applyFont="1" applyBorder="1"/>
    <xf numFmtId="0" fontId="1" fillId="0" borderId="0" xfId="0" applyFont="1" applyAlignment="1">
      <alignment horizontal="center"/>
    </xf>
    <xf numFmtId="16" fontId="0" fillId="0" borderId="0" xfId="0" applyNumberFormat="1" applyFont="1"/>
    <xf numFmtId="0" fontId="1" fillId="0" borderId="0" xfId="0" applyFont="1"/>
    <xf numFmtId="43" fontId="1" fillId="0" borderId="0" xfId="0" applyNumberFormat="1" applyFont="1"/>
    <xf numFmtId="0" fontId="0" fillId="0" borderId="0" xfId="0" quotePrefix="1" applyFont="1"/>
    <xf numFmtId="0" fontId="0" fillId="0" borderId="0" xfId="0" applyFont="1" applyFill="1"/>
    <xf numFmtId="165" fontId="0" fillId="0" borderId="0" xfId="0" applyNumberFormat="1" applyFont="1"/>
    <xf numFmtId="44" fontId="0" fillId="0" borderId="0" xfId="0" applyNumberFormat="1"/>
    <xf numFmtId="14" fontId="0" fillId="0" borderId="0" xfId="0" applyNumberFormat="1"/>
    <xf numFmtId="0" fontId="0" fillId="0" borderId="0" xfId="0" quotePrefix="1"/>
    <xf numFmtId="0" fontId="1" fillId="3" borderId="0" xfId="0" applyFont="1" applyFill="1"/>
    <xf numFmtId="166" fontId="0" fillId="0" borderId="0" xfId="0" applyNumberFormat="1" applyFont="1"/>
    <xf numFmtId="40" fontId="2" fillId="2" borderId="0" xfId="0" applyNumberFormat="1" applyFont="1" applyFill="1" applyBorder="1" applyAlignment="1">
      <alignment wrapText="1"/>
    </xf>
    <xf numFmtId="40" fontId="3" fillId="2" borderId="0" xfId="0" applyNumberFormat="1" applyFont="1" applyFill="1" applyBorder="1"/>
    <xf numFmtId="40" fontId="2" fillId="2" borderId="0" xfId="1" applyFont="1" applyFill="1" applyBorder="1" applyAlignment="1">
      <alignment horizontal="center" wrapText="1"/>
    </xf>
    <xf numFmtId="0" fontId="5" fillId="0" borderId="0" xfId="0" applyFont="1"/>
    <xf numFmtId="40" fontId="6" fillId="0" borderId="0" xfId="1" applyFont="1" applyFill="1"/>
    <xf numFmtId="167" fontId="6" fillId="0" borderId="0" xfId="1" applyNumberFormat="1" applyFont="1" applyFill="1" applyBorder="1" applyAlignment="1">
      <alignment horizontal="right"/>
    </xf>
    <xf numFmtId="40" fontId="5" fillId="0" borderId="0" xfId="1" applyFont="1" applyFill="1"/>
    <xf numFmtId="167" fontId="6" fillId="0" borderId="0" xfId="1" applyNumberFormat="1" applyFont="1" applyFill="1"/>
    <xf numFmtId="0" fontId="1" fillId="0" borderId="0" xfId="0" applyFont="1" applyFill="1" applyAlignment="1">
      <alignment horizontal="center"/>
    </xf>
    <xf numFmtId="0" fontId="0" fillId="0" borderId="0" xfId="0" applyFont="1" applyFill="1" applyAlignment="1">
      <alignment horizontal="center"/>
    </xf>
    <xf numFmtId="0" fontId="1" fillId="0" borderId="0" xfId="0" applyFont="1" applyFill="1" applyAlignment="1">
      <alignment horizontal="center" wrapText="1"/>
    </xf>
    <xf numFmtId="164" fontId="0" fillId="0" borderId="0" xfId="0" applyNumberFormat="1" applyFont="1" applyFill="1"/>
    <xf numFmtId="43" fontId="1" fillId="0" borderId="0" xfId="0" applyNumberFormat="1" applyFont="1" applyFill="1"/>
    <xf numFmtId="0" fontId="0" fillId="0" borderId="1" xfId="0" applyFont="1" applyFill="1" applyBorder="1"/>
    <xf numFmtId="43" fontId="0" fillId="0" borderId="1" xfId="0" applyNumberFormat="1" applyFont="1" applyFill="1" applyBorder="1"/>
    <xf numFmtId="0" fontId="7" fillId="0" borderId="0" xfId="3" applyFill="1"/>
    <xf numFmtId="0" fontId="8" fillId="0" borderId="0" xfId="0" applyFont="1"/>
    <xf numFmtId="0" fontId="1" fillId="0" borderId="1" xfId="0" applyFont="1" applyBorder="1" applyAlignment="1">
      <alignment wrapText="1"/>
    </xf>
    <xf numFmtId="1" fontId="0" fillId="0" borderId="0" xfId="0" applyNumberFormat="1" applyFont="1"/>
    <xf numFmtId="1" fontId="0" fillId="0" borderId="0" xfId="0" applyNumberFormat="1" applyFont="1" applyFill="1"/>
    <xf numFmtId="49" fontId="5" fillId="0" borderId="0" xfId="0" quotePrefix="1" applyNumberFormat="1" applyFont="1" applyFill="1"/>
    <xf numFmtId="49" fontId="5" fillId="0" borderId="0" xfId="1" applyNumberFormat="1" applyFont="1" applyFill="1"/>
    <xf numFmtId="49" fontId="2" fillId="2" borderId="0" xfId="0" applyNumberFormat="1" applyFont="1" applyFill="1" applyBorder="1" applyAlignment="1">
      <alignment wrapText="1"/>
    </xf>
    <xf numFmtId="49" fontId="0" fillId="0" borderId="0" xfId="0" applyNumberFormat="1"/>
    <xf numFmtId="1" fontId="0" fillId="4" borderId="0" xfId="0" applyNumberFormat="1" applyFont="1" applyFill="1"/>
    <xf numFmtId="16" fontId="0" fillId="4" borderId="0" xfId="0" applyNumberFormat="1" applyFont="1" applyFill="1"/>
    <xf numFmtId="43" fontId="9" fillId="0" borderId="0" xfId="0" applyNumberFormat="1" applyFont="1"/>
    <xf numFmtId="49" fontId="5" fillId="0" borderId="0" xfId="1" quotePrefix="1" applyNumberFormat="1" applyFont="1" applyFill="1"/>
    <xf numFmtId="44" fontId="0" fillId="0" borderId="0" xfId="25" applyFont="1"/>
    <xf numFmtId="0" fontId="1" fillId="0" borderId="0" xfId="0" applyFont="1" applyAlignment="1">
      <alignment horizontal="center" wrapText="1"/>
    </xf>
    <xf numFmtId="0" fontId="1" fillId="0" borderId="0" xfId="0" applyFont="1" applyAlignment="1">
      <alignment horizontal="center"/>
    </xf>
    <xf numFmtId="0" fontId="0" fillId="0" borderId="2" xfId="0" applyFont="1" applyFill="1" applyBorder="1" applyAlignment="1">
      <alignment horizontal="left" vertical="top" wrapText="1"/>
    </xf>
    <xf numFmtId="0" fontId="0" fillId="0" borderId="3" xfId="0" applyFont="1" applyFill="1" applyBorder="1" applyAlignment="1">
      <alignment horizontal="left" vertical="top" wrapText="1"/>
    </xf>
    <xf numFmtId="0" fontId="0" fillId="0" borderId="4" xfId="0" applyFont="1" applyFill="1" applyBorder="1" applyAlignment="1">
      <alignment horizontal="left" vertical="top" wrapText="1"/>
    </xf>
    <xf numFmtId="0" fontId="0" fillId="0" borderId="5" xfId="0" applyFont="1" applyFill="1" applyBorder="1" applyAlignment="1">
      <alignment horizontal="left" vertical="top" wrapText="1"/>
    </xf>
    <xf numFmtId="0" fontId="0" fillId="0" borderId="0" xfId="0" applyFont="1" applyFill="1" applyBorder="1" applyAlignment="1">
      <alignment horizontal="left" vertical="top" wrapText="1"/>
    </xf>
    <xf numFmtId="0" fontId="0" fillId="0" borderId="6" xfId="0" applyFont="1" applyFill="1" applyBorder="1" applyAlignment="1">
      <alignment horizontal="left" vertical="top" wrapText="1"/>
    </xf>
    <xf numFmtId="0" fontId="0" fillId="0" borderId="7" xfId="0" applyFont="1" applyFill="1" applyBorder="1" applyAlignment="1">
      <alignment horizontal="left" vertical="top" wrapText="1"/>
    </xf>
    <xf numFmtId="0" fontId="0" fillId="0" borderId="8" xfId="0" applyFont="1" applyFill="1" applyBorder="1" applyAlignment="1">
      <alignment horizontal="left" vertical="top" wrapText="1"/>
    </xf>
    <xf numFmtId="0" fontId="0" fillId="0" borderId="9" xfId="0" applyFont="1" applyFill="1" applyBorder="1" applyAlignment="1">
      <alignment horizontal="left" vertical="top" wrapText="1"/>
    </xf>
  </cellXfs>
  <cellStyles count="26">
    <cellStyle name="Comma 2" xfId="4" xr:uid="{C984AE18-BA46-4803-AF58-FACA54454522}"/>
    <cellStyle name="Comma0" xfId="5" xr:uid="{5E1136C0-882C-40D0-B9E5-72F7D462CDA6}"/>
    <cellStyle name="Currency" xfId="25" builtinId="4"/>
    <cellStyle name="Currency 2" xfId="6" xr:uid="{B80D23AE-609E-4B4D-87FB-4FF16127C329}"/>
    <cellStyle name="Hyperlink" xfId="3" builtinId="8"/>
    <cellStyle name="Normal" xfId="0" builtinId="0"/>
    <cellStyle name="Normal 2" xfId="1" xr:uid="{00000000-0005-0000-0000-000001000000}"/>
    <cellStyle name="Normal 2 2" xfId="7" xr:uid="{04FE3C54-6474-4E4B-B7EA-3A98449BAABF}"/>
    <cellStyle name="Normal 2 2 2" xfId="23" xr:uid="{18B8D3A9-BDDE-4CE6-B83E-F693D869768E}"/>
    <cellStyle name="Normal 3" xfId="8" xr:uid="{BB22F7C6-1F9F-4BCA-803A-0467CB9446D9}"/>
    <cellStyle name="Normal 3 2" xfId="9" xr:uid="{85CC9ABC-F338-48EC-BFBC-20736CDECD52}"/>
    <cellStyle name="Normal 3 3" xfId="10" xr:uid="{CF5B832C-CE4D-4BFF-9AFC-AB0E5CA5688D}"/>
    <cellStyle name="Normal 3 4" xfId="24" xr:uid="{5AFCCD6C-39EA-4D4F-9E22-AEF81B226666}"/>
    <cellStyle name="Normal 4" xfId="11" xr:uid="{153943CB-2281-4341-B3DF-27314E26839B}"/>
    <cellStyle name="Normal 5" xfId="2" xr:uid="{00000000-0005-0000-0000-000002000000}"/>
    <cellStyle name="Normal 5 2" xfId="12" xr:uid="{4CAF1FB3-AC53-471D-8828-A6D0E0898DAC}"/>
    <cellStyle name="Normal 5 3" xfId="13" xr:uid="{190355D6-4371-4DE2-98F0-420D26A410BE}"/>
    <cellStyle name="Normal 6" xfId="14" xr:uid="{90B15BF2-899B-4EA5-ABAF-95681EFF0950}"/>
    <cellStyle name="Percent 2" xfId="15" xr:uid="{097E2FCD-79CF-4B9F-B6C4-A522D0762EFB}"/>
    <cellStyle name="Percent 2 2" xfId="16" xr:uid="{1BB5088F-897D-4FE4-BA4D-434245C3CBBB}"/>
    <cellStyle name="Percent 2 3" xfId="17" xr:uid="{6D5A2D11-2EE9-459C-B661-F3D2DEE613BD}"/>
    <cellStyle name="Percent 3" xfId="18" xr:uid="{14E080F5-24EC-429C-9459-2413735385F3}"/>
    <cellStyle name="Percent 3 2" xfId="19" xr:uid="{1619B85C-B352-4387-9565-2FB1CC8AEAC0}"/>
    <cellStyle name="Percent 3 3" xfId="20" xr:uid="{C2F69506-BE45-4851-AFD3-32CF4477776B}"/>
    <cellStyle name="Percent 4" xfId="21" xr:uid="{50A34755-EEBA-465B-8514-631061E44764}"/>
    <cellStyle name="Percent 5" xfId="22" xr:uid="{0870C66E-8B21-4999-A437-ABF17FF6D0A5}"/>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cdecolorado-my.sharepoint.com/personal/kahle_t_cde_state_co_us/Documents/Desktop/Student%20Count%20FTE%20Calculator%20Districts%20-%20FY21-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AD Data"/>
      <sheetName val="Calculation"/>
      <sheetName val="Grades"/>
      <sheetName val="School Codes"/>
      <sheetName val="Sheet1"/>
      <sheetName val="CSI Counts"/>
      <sheetName val="CharterSchools"/>
      <sheetName val="CharterSchools (2)"/>
      <sheetName val="DOLA"/>
    </sheetNames>
    <sheetDataSet>
      <sheetData sheetId="0"/>
      <sheetData sheetId="1"/>
      <sheetData sheetId="2"/>
      <sheetData sheetId="3"/>
      <sheetData sheetId="4"/>
      <sheetData sheetId="5">
        <row r="2">
          <cell r="B2" t="str">
            <v>0015</v>
          </cell>
          <cell r="C2">
            <v>1854</v>
          </cell>
          <cell r="D2">
            <v>142</v>
          </cell>
          <cell r="E2">
            <v>0</v>
          </cell>
          <cell r="F2">
            <v>0</v>
          </cell>
          <cell r="G2">
            <v>0</v>
          </cell>
          <cell r="H2">
            <v>0</v>
          </cell>
          <cell r="I2">
            <v>0</v>
          </cell>
          <cell r="J2">
            <v>294</v>
          </cell>
          <cell r="K2">
            <v>477</v>
          </cell>
          <cell r="L2">
            <v>1151</v>
          </cell>
          <cell r="M2">
            <v>1854</v>
          </cell>
        </row>
        <row r="3">
          <cell r="B3" t="str">
            <v>3439</v>
          </cell>
          <cell r="C3">
            <v>851</v>
          </cell>
          <cell r="D3">
            <v>146</v>
          </cell>
          <cell r="E3">
            <v>0</v>
          </cell>
          <cell r="F3">
            <v>0</v>
          </cell>
          <cell r="G3">
            <v>0</v>
          </cell>
          <cell r="H3">
            <v>0</v>
          </cell>
          <cell r="I3">
            <v>0</v>
          </cell>
          <cell r="J3">
            <v>298</v>
          </cell>
          <cell r="K3">
            <v>356</v>
          </cell>
          <cell r="L3">
            <v>705</v>
          </cell>
          <cell r="M3">
            <v>851</v>
          </cell>
        </row>
        <row r="4">
          <cell r="B4" t="str">
            <v>6914</v>
          </cell>
          <cell r="C4">
            <v>2112</v>
          </cell>
          <cell r="D4">
            <v>131</v>
          </cell>
          <cell r="E4">
            <v>0</v>
          </cell>
          <cell r="F4">
            <v>0</v>
          </cell>
          <cell r="G4">
            <v>0</v>
          </cell>
          <cell r="H4">
            <v>0</v>
          </cell>
          <cell r="I4">
            <v>6</v>
          </cell>
          <cell r="J4">
            <v>957</v>
          </cell>
          <cell r="K4">
            <v>1424</v>
          </cell>
          <cell r="L4">
            <v>1344</v>
          </cell>
          <cell r="M4">
            <v>2112</v>
          </cell>
        </row>
        <row r="5">
          <cell r="B5" t="str">
            <v>1882</v>
          </cell>
          <cell r="C5">
            <v>297</v>
          </cell>
          <cell r="D5">
            <v>37</v>
          </cell>
          <cell r="E5">
            <v>0</v>
          </cell>
          <cell r="F5">
            <v>0</v>
          </cell>
          <cell r="G5">
            <v>12.5</v>
          </cell>
          <cell r="H5">
            <v>0</v>
          </cell>
          <cell r="I5">
            <v>0</v>
          </cell>
          <cell r="J5">
            <v>217</v>
          </cell>
          <cell r="K5">
            <v>244</v>
          </cell>
          <cell r="L5">
            <v>260</v>
          </cell>
          <cell r="M5">
            <v>297</v>
          </cell>
        </row>
        <row r="6">
          <cell r="B6" t="str">
            <v>9037</v>
          </cell>
          <cell r="C6">
            <v>112</v>
          </cell>
          <cell r="D6">
            <v>0</v>
          </cell>
          <cell r="E6">
            <v>0</v>
          </cell>
          <cell r="F6">
            <v>0</v>
          </cell>
          <cell r="G6">
            <v>0</v>
          </cell>
          <cell r="H6">
            <v>0</v>
          </cell>
          <cell r="I6">
            <v>0</v>
          </cell>
          <cell r="J6">
            <v>0</v>
          </cell>
          <cell r="K6">
            <v>96</v>
          </cell>
          <cell r="L6">
            <v>0</v>
          </cell>
          <cell r="M6">
            <v>112</v>
          </cell>
        </row>
        <row r="7">
          <cell r="B7" t="str">
            <v>9040</v>
          </cell>
          <cell r="C7">
            <v>176</v>
          </cell>
          <cell r="D7">
            <v>0</v>
          </cell>
          <cell r="E7">
            <v>0</v>
          </cell>
          <cell r="F7">
            <v>0</v>
          </cell>
          <cell r="G7">
            <v>0</v>
          </cell>
          <cell r="H7">
            <v>0</v>
          </cell>
          <cell r="I7">
            <v>0</v>
          </cell>
          <cell r="J7">
            <v>136</v>
          </cell>
          <cell r="K7">
            <v>136</v>
          </cell>
          <cell r="L7">
            <v>176</v>
          </cell>
          <cell r="M7">
            <v>176</v>
          </cell>
        </row>
        <row r="8">
          <cell r="B8" t="str">
            <v>0655</v>
          </cell>
          <cell r="C8">
            <v>660</v>
          </cell>
          <cell r="D8">
            <v>81</v>
          </cell>
          <cell r="E8">
            <v>0</v>
          </cell>
          <cell r="F8">
            <v>0</v>
          </cell>
          <cell r="G8">
            <v>35</v>
          </cell>
          <cell r="H8">
            <v>1.5</v>
          </cell>
          <cell r="I8">
            <v>0</v>
          </cell>
          <cell r="J8">
            <v>326</v>
          </cell>
          <cell r="K8">
            <v>363</v>
          </cell>
          <cell r="L8">
            <v>579</v>
          </cell>
          <cell r="M8">
            <v>660</v>
          </cell>
        </row>
        <row r="9">
          <cell r="B9" t="str">
            <v>2035</v>
          </cell>
          <cell r="C9">
            <v>462</v>
          </cell>
          <cell r="D9">
            <v>51</v>
          </cell>
          <cell r="E9">
            <v>0</v>
          </cell>
          <cell r="F9">
            <v>0</v>
          </cell>
          <cell r="G9">
            <v>0</v>
          </cell>
          <cell r="H9">
            <v>0</v>
          </cell>
          <cell r="I9">
            <v>0</v>
          </cell>
          <cell r="J9">
            <v>208</v>
          </cell>
          <cell r="K9">
            <v>231</v>
          </cell>
          <cell r="L9">
            <v>411</v>
          </cell>
          <cell r="M9">
            <v>462</v>
          </cell>
        </row>
        <row r="10">
          <cell r="B10" t="str">
            <v>2837</v>
          </cell>
          <cell r="C10">
            <v>249</v>
          </cell>
          <cell r="D10">
            <v>0</v>
          </cell>
          <cell r="E10">
            <v>0</v>
          </cell>
          <cell r="F10">
            <v>0</v>
          </cell>
          <cell r="G10">
            <v>0</v>
          </cell>
          <cell r="H10">
            <v>0</v>
          </cell>
          <cell r="I10">
            <v>0</v>
          </cell>
          <cell r="J10">
            <v>38</v>
          </cell>
          <cell r="K10">
            <v>141</v>
          </cell>
          <cell r="L10">
            <v>61</v>
          </cell>
          <cell r="M10">
            <v>249</v>
          </cell>
        </row>
        <row r="11">
          <cell r="B11" t="str">
            <v>7278</v>
          </cell>
          <cell r="C11">
            <v>245</v>
          </cell>
          <cell r="D11">
            <v>26</v>
          </cell>
          <cell r="E11">
            <v>0</v>
          </cell>
          <cell r="F11">
            <v>0</v>
          </cell>
          <cell r="G11">
            <v>0</v>
          </cell>
          <cell r="H11">
            <v>0</v>
          </cell>
          <cell r="I11">
            <v>0</v>
          </cell>
          <cell r="J11">
            <v>169</v>
          </cell>
          <cell r="K11">
            <v>185</v>
          </cell>
          <cell r="L11">
            <v>219</v>
          </cell>
          <cell r="M11">
            <v>245</v>
          </cell>
        </row>
        <row r="12">
          <cell r="B12" t="str">
            <v>1633</v>
          </cell>
          <cell r="C12">
            <v>449.5</v>
          </cell>
          <cell r="D12">
            <v>0</v>
          </cell>
          <cell r="E12">
            <v>0</v>
          </cell>
          <cell r="F12">
            <v>0</v>
          </cell>
          <cell r="G12">
            <v>0</v>
          </cell>
          <cell r="H12">
            <v>0</v>
          </cell>
          <cell r="I12">
            <v>0</v>
          </cell>
          <cell r="J12">
            <v>0</v>
          </cell>
          <cell r="K12">
            <v>211</v>
          </cell>
          <cell r="L12">
            <v>0</v>
          </cell>
          <cell r="M12">
            <v>450</v>
          </cell>
        </row>
        <row r="13">
          <cell r="B13" t="str">
            <v>3513</v>
          </cell>
          <cell r="C13">
            <v>0</v>
          </cell>
          <cell r="D13">
            <v>0</v>
          </cell>
          <cell r="E13">
            <v>0</v>
          </cell>
          <cell r="F13">
            <v>0</v>
          </cell>
          <cell r="G13">
            <v>2</v>
          </cell>
          <cell r="H13">
            <v>1</v>
          </cell>
          <cell r="I13">
            <v>0</v>
          </cell>
          <cell r="J13">
            <v>0</v>
          </cell>
          <cell r="K13">
            <v>0</v>
          </cell>
          <cell r="L13">
            <v>0</v>
          </cell>
          <cell r="M13">
            <v>0</v>
          </cell>
        </row>
        <row r="14">
          <cell r="B14" t="str">
            <v>5957</v>
          </cell>
          <cell r="C14">
            <v>237</v>
          </cell>
          <cell r="D14">
            <v>42</v>
          </cell>
          <cell r="E14">
            <v>0</v>
          </cell>
          <cell r="F14">
            <v>0</v>
          </cell>
          <cell r="G14">
            <v>33</v>
          </cell>
          <cell r="H14">
            <v>2.5</v>
          </cell>
          <cell r="I14">
            <v>0</v>
          </cell>
          <cell r="J14">
            <v>111</v>
          </cell>
          <cell r="K14">
            <v>132</v>
          </cell>
          <cell r="L14">
            <v>195</v>
          </cell>
          <cell r="M14">
            <v>237</v>
          </cell>
        </row>
        <row r="15">
          <cell r="B15" t="str">
            <v>6219</v>
          </cell>
          <cell r="C15">
            <v>142</v>
          </cell>
          <cell r="D15">
            <v>0</v>
          </cell>
          <cell r="E15">
            <v>0</v>
          </cell>
          <cell r="F15">
            <v>0</v>
          </cell>
          <cell r="G15">
            <v>0</v>
          </cell>
          <cell r="H15">
            <v>0</v>
          </cell>
          <cell r="I15">
            <v>0</v>
          </cell>
          <cell r="J15">
            <v>0</v>
          </cell>
          <cell r="K15">
            <v>128</v>
          </cell>
          <cell r="L15">
            <v>0</v>
          </cell>
          <cell r="M15">
            <v>142</v>
          </cell>
        </row>
        <row r="16">
          <cell r="B16" t="str">
            <v>6266</v>
          </cell>
          <cell r="C16">
            <v>83</v>
          </cell>
          <cell r="D16">
            <v>0</v>
          </cell>
          <cell r="E16">
            <v>0</v>
          </cell>
          <cell r="F16">
            <v>0</v>
          </cell>
          <cell r="G16">
            <v>0</v>
          </cell>
          <cell r="H16">
            <v>0</v>
          </cell>
          <cell r="I16">
            <v>0</v>
          </cell>
          <cell r="J16">
            <v>0</v>
          </cell>
          <cell r="K16">
            <v>83</v>
          </cell>
          <cell r="L16">
            <v>0</v>
          </cell>
          <cell r="M16">
            <v>83</v>
          </cell>
        </row>
        <row r="17">
          <cell r="B17" t="str">
            <v>8061</v>
          </cell>
          <cell r="C17">
            <v>117</v>
          </cell>
          <cell r="D17">
            <v>17</v>
          </cell>
          <cell r="E17">
            <v>0</v>
          </cell>
          <cell r="F17">
            <v>0</v>
          </cell>
          <cell r="G17">
            <v>0</v>
          </cell>
          <cell r="H17">
            <v>0</v>
          </cell>
          <cell r="I17">
            <v>0</v>
          </cell>
          <cell r="J17">
            <v>9</v>
          </cell>
          <cell r="K17">
            <v>10</v>
          </cell>
          <cell r="L17">
            <v>100</v>
          </cell>
          <cell r="M17">
            <v>117</v>
          </cell>
        </row>
        <row r="18">
          <cell r="B18" t="str">
            <v>0079</v>
          </cell>
          <cell r="C18">
            <v>788.5</v>
          </cell>
          <cell r="D18">
            <v>57.5</v>
          </cell>
          <cell r="E18">
            <v>27.5</v>
          </cell>
          <cell r="F18">
            <v>0</v>
          </cell>
          <cell r="G18">
            <v>0</v>
          </cell>
          <cell r="H18">
            <v>0</v>
          </cell>
          <cell r="I18">
            <v>0</v>
          </cell>
          <cell r="J18">
            <v>45</v>
          </cell>
          <cell r="K18">
            <v>55</v>
          </cell>
          <cell r="L18">
            <v>659</v>
          </cell>
          <cell r="M18">
            <v>855</v>
          </cell>
        </row>
        <row r="19">
          <cell r="B19" t="str">
            <v>2196</v>
          </cell>
          <cell r="C19">
            <v>987.5</v>
          </cell>
          <cell r="D19">
            <v>0</v>
          </cell>
          <cell r="E19">
            <v>0</v>
          </cell>
          <cell r="F19">
            <v>0</v>
          </cell>
          <cell r="G19">
            <v>0</v>
          </cell>
          <cell r="H19">
            <v>0</v>
          </cell>
          <cell r="I19">
            <v>0</v>
          </cell>
          <cell r="J19">
            <v>2</v>
          </cell>
          <cell r="K19">
            <v>80</v>
          </cell>
          <cell r="L19">
            <v>21</v>
          </cell>
          <cell r="M19">
            <v>1096</v>
          </cell>
        </row>
        <row r="20">
          <cell r="B20" t="str">
            <v>0653</v>
          </cell>
          <cell r="C20">
            <v>314</v>
          </cell>
          <cell r="D20">
            <v>32</v>
          </cell>
          <cell r="E20">
            <v>0</v>
          </cell>
          <cell r="F20">
            <v>0</v>
          </cell>
          <cell r="G20">
            <v>0</v>
          </cell>
          <cell r="H20">
            <v>0</v>
          </cell>
          <cell r="I20">
            <v>0</v>
          </cell>
          <cell r="J20">
            <v>54</v>
          </cell>
          <cell r="K20">
            <v>55</v>
          </cell>
          <cell r="L20">
            <v>282</v>
          </cell>
          <cell r="M20">
            <v>314</v>
          </cell>
        </row>
        <row r="21">
          <cell r="B21" t="str">
            <v>1371</v>
          </cell>
          <cell r="C21">
            <v>411</v>
          </cell>
          <cell r="D21">
            <v>38</v>
          </cell>
          <cell r="E21">
            <v>0</v>
          </cell>
          <cell r="F21">
            <v>0</v>
          </cell>
          <cell r="G21">
            <v>0</v>
          </cell>
          <cell r="H21">
            <v>0</v>
          </cell>
          <cell r="I21">
            <v>0</v>
          </cell>
          <cell r="J21">
            <v>260</v>
          </cell>
          <cell r="K21">
            <v>284</v>
          </cell>
          <cell r="L21">
            <v>373</v>
          </cell>
          <cell r="M21">
            <v>411</v>
          </cell>
        </row>
        <row r="22">
          <cell r="B22" t="str">
            <v>1505</v>
          </cell>
          <cell r="C22">
            <v>682.5</v>
          </cell>
          <cell r="D22">
            <v>57</v>
          </cell>
          <cell r="E22">
            <v>0</v>
          </cell>
          <cell r="F22">
            <v>0</v>
          </cell>
          <cell r="G22">
            <v>0</v>
          </cell>
          <cell r="H22">
            <v>0</v>
          </cell>
          <cell r="I22">
            <v>0</v>
          </cell>
          <cell r="J22">
            <v>179</v>
          </cell>
          <cell r="K22">
            <v>254</v>
          </cell>
          <cell r="L22">
            <v>523</v>
          </cell>
          <cell r="M22">
            <v>747</v>
          </cell>
        </row>
        <row r="23">
          <cell r="B23" t="str">
            <v>1791</v>
          </cell>
          <cell r="C23">
            <v>403</v>
          </cell>
          <cell r="D23">
            <v>57</v>
          </cell>
          <cell r="E23">
            <v>0</v>
          </cell>
          <cell r="F23">
            <v>0</v>
          </cell>
          <cell r="G23">
            <v>0</v>
          </cell>
          <cell r="H23">
            <v>0</v>
          </cell>
          <cell r="I23">
            <v>0</v>
          </cell>
          <cell r="J23">
            <v>109</v>
          </cell>
          <cell r="K23">
            <v>129</v>
          </cell>
          <cell r="L23">
            <v>346</v>
          </cell>
          <cell r="M23">
            <v>403</v>
          </cell>
        </row>
        <row r="24">
          <cell r="B24" t="str">
            <v>1795</v>
          </cell>
          <cell r="C24">
            <v>626</v>
          </cell>
          <cell r="D24">
            <v>0</v>
          </cell>
          <cell r="E24">
            <v>0</v>
          </cell>
          <cell r="F24">
            <v>0</v>
          </cell>
          <cell r="G24">
            <v>0</v>
          </cell>
          <cell r="H24">
            <v>0</v>
          </cell>
          <cell r="I24">
            <v>0</v>
          </cell>
          <cell r="J24">
            <v>22</v>
          </cell>
          <cell r="K24">
            <v>126</v>
          </cell>
          <cell r="L24">
            <v>109</v>
          </cell>
          <cell r="M24">
            <v>637</v>
          </cell>
        </row>
        <row r="25">
          <cell r="B25" t="str">
            <v>3326</v>
          </cell>
          <cell r="C25">
            <v>271</v>
          </cell>
          <cell r="D25">
            <v>54</v>
          </cell>
          <cell r="E25">
            <v>7</v>
          </cell>
          <cell r="F25">
            <v>0</v>
          </cell>
          <cell r="G25">
            <v>0</v>
          </cell>
          <cell r="H25">
            <v>0</v>
          </cell>
          <cell r="I25">
            <v>0</v>
          </cell>
          <cell r="J25">
            <v>90</v>
          </cell>
          <cell r="K25">
            <v>117</v>
          </cell>
          <cell r="L25">
            <v>241</v>
          </cell>
          <cell r="M25">
            <v>302</v>
          </cell>
        </row>
        <row r="26">
          <cell r="B26" t="str">
            <v>4403</v>
          </cell>
          <cell r="C26">
            <v>307</v>
          </cell>
          <cell r="D26">
            <v>48</v>
          </cell>
          <cell r="E26">
            <v>0</v>
          </cell>
          <cell r="F26">
            <v>0</v>
          </cell>
          <cell r="G26">
            <v>0</v>
          </cell>
          <cell r="H26">
            <v>0</v>
          </cell>
          <cell r="I26">
            <v>0</v>
          </cell>
          <cell r="J26">
            <v>120</v>
          </cell>
          <cell r="K26">
            <v>141</v>
          </cell>
          <cell r="L26">
            <v>259</v>
          </cell>
          <cell r="M26">
            <v>307</v>
          </cell>
        </row>
        <row r="27">
          <cell r="B27" t="str">
            <v>5431</v>
          </cell>
          <cell r="C27">
            <v>213</v>
          </cell>
          <cell r="D27">
            <v>33</v>
          </cell>
          <cell r="E27">
            <v>0</v>
          </cell>
          <cell r="F27">
            <v>0</v>
          </cell>
          <cell r="G27">
            <v>0</v>
          </cell>
          <cell r="H27">
            <v>0</v>
          </cell>
          <cell r="I27">
            <v>0</v>
          </cell>
          <cell r="J27">
            <v>98</v>
          </cell>
          <cell r="K27">
            <v>112</v>
          </cell>
          <cell r="L27">
            <v>180</v>
          </cell>
          <cell r="M27">
            <v>213</v>
          </cell>
        </row>
        <row r="28">
          <cell r="B28" t="str">
            <v>5851</v>
          </cell>
          <cell r="C28">
            <v>357.5</v>
          </cell>
          <cell r="D28">
            <v>64</v>
          </cell>
          <cell r="E28">
            <v>6</v>
          </cell>
          <cell r="F28">
            <v>0</v>
          </cell>
          <cell r="G28">
            <v>0</v>
          </cell>
          <cell r="H28">
            <v>0</v>
          </cell>
          <cell r="I28">
            <v>0</v>
          </cell>
          <cell r="J28">
            <v>108</v>
          </cell>
          <cell r="K28">
            <v>128</v>
          </cell>
          <cell r="L28">
            <v>333</v>
          </cell>
          <cell r="M28">
            <v>403</v>
          </cell>
        </row>
        <row r="29">
          <cell r="B29" t="str">
            <v>8825</v>
          </cell>
          <cell r="C29">
            <v>905.5</v>
          </cell>
          <cell r="D29">
            <v>87.5</v>
          </cell>
          <cell r="E29">
            <v>0.5</v>
          </cell>
          <cell r="F29">
            <v>0</v>
          </cell>
          <cell r="G29">
            <v>0</v>
          </cell>
          <cell r="H29">
            <v>0</v>
          </cell>
          <cell r="I29">
            <v>0</v>
          </cell>
          <cell r="J29">
            <v>163</v>
          </cell>
          <cell r="K29">
            <v>221</v>
          </cell>
          <cell r="L29">
            <v>583</v>
          </cell>
          <cell r="M29">
            <v>906</v>
          </cell>
        </row>
        <row r="30">
          <cell r="B30" t="str">
            <v>7512</v>
          </cell>
          <cell r="C30">
            <v>310</v>
          </cell>
          <cell r="D30">
            <v>48</v>
          </cell>
          <cell r="E30">
            <v>0</v>
          </cell>
          <cell r="F30">
            <v>0</v>
          </cell>
          <cell r="G30">
            <v>0</v>
          </cell>
          <cell r="H30">
            <v>0</v>
          </cell>
          <cell r="I30">
            <v>0</v>
          </cell>
          <cell r="J30">
            <v>57</v>
          </cell>
          <cell r="K30">
            <v>62</v>
          </cell>
          <cell r="L30">
            <v>262</v>
          </cell>
          <cell r="M30">
            <v>310</v>
          </cell>
        </row>
        <row r="31">
          <cell r="B31" t="str">
            <v>8821</v>
          </cell>
          <cell r="C31">
            <v>391</v>
          </cell>
          <cell r="D31">
            <v>41</v>
          </cell>
          <cell r="E31">
            <v>0</v>
          </cell>
          <cell r="F31">
            <v>0</v>
          </cell>
          <cell r="G31">
            <v>0</v>
          </cell>
          <cell r="H31">
            <v>0</v>
          </cell>
          <cell r="I31">
            <v>0</v>
          </cell>
          <cell r="J31">
            <v>77</v>
          </cell>
          <cell r="K31">
            <v>85</v>
          </cell>
          <cell r="L31">
            <v>350</v>
          </cell>
          <cell r="M31">
            <v>391</v>
          </cell>
        </row>
        <row r="32">
          <cell r="B32" t="str">
            <v>3393</v>
          </cell>
          <cell r="C32">
            <v>719</v>
          </cell>
          <cell r="D32">
            <v>53</v>
          </cell>
          <cell r="E32">
            <v>7</v>
          </cell>
          <cell r="F32">
            <v>0</v>
          </cell>
          <cell r="G32">
            <v>0</v>
          </cell>
          <cell r="H32">
            <v>0</v>
          </cell>
          <cell r="I32">
            <v>0</v>
          </cell>
          <cell r="J32">
            <v>31</v>
          </cell>
          <cell r="K32">
            <v>43</v>
          </cell>
          <cell r="L32">
            <v>490</v>
          </cell>
          <cell r="M32">
            <v>726</v>
          </cell>
        </row>
        <row r="33">
          <cell r="B33" t="str">
            <v>0075</v>
          </cell>
          <cell r="C33">
            <v>198.5</v>
          </cell>
          <cell r="D33">
            <v>0</v>
          </cell>
          <cell r="E33">
            <v>0</v>
          </cell>
          <cell r="F33">
            <v>0</v>
          </cell>
          <cell r="G33">
            <v>0</v>
          </cell>
          <cell r="H33">
            <v>0</v>
          </cell>
          <cell r="I33">
            <v>0</v>
          </cell>
          <cell r="J33">
            <v>0</v>
          </cell>
          <cell r="K33">
            <v>52</v>
          </cell>
          <cell r="L33">
            <v>0</v>
          </cell>
          <cell r="M33">
            <v>204</v>
          </cell>
        </row>
        <row r="34">
          <cell r="B34" t="str">
            <v>5453</v>
          </cell>
          <cell r="C34">
            <v>255</v>
          </cell>
          <cell r="D34">
            <v>3</v>
          </cell>
          <cell r="E34">
            <v>3</v>
          </cell>
          <cell r="F34">
            <v>0</v>
          </cell>
          <cell r="G34">
            <v>0</v>
          </cell>
          <cell r="H34">
            <v>0</v>
          </cell>
          <cell r="I34">
            <v>0</v>
          </cell>
          <cell r="J34">
            <v>26</v>
          </cell>
          <cell r="K34">
            <v>26</v>
          </cell>
          <cell r="L34">
            <v>269</v>
          </cell>
          <cell r="M34">
            <v>275</v>
          </cell>
        </row>
        <row r="35">
          <cell r="B35" t="str">
            <v>0149</v>
          </cell>
          <cell r="C35">
            <v>300</v>
          </cell>
          <cell r="D35">
            <v>0</v>
          </cell>
          <cell r="E35">
            <v>0</v>
          </cell>
          <cell r="F35">
            <v>0</v>
          </cell>
          <cell r="G35">
            <v>0</v>
          </cell>
          <cell r="H35">
            <v>0</v>
          </cell>
          <cell r="I35">
            <v>0</v>
          </cell>
          <cell r="J35">
            <v>54</v>
          </cell>
          <cell r="K35">
            <v>54</v>
          </cell>
          <cell r="L35">
            <v>513</v>
          </cell>
          <cell r="M35">
            <v>513</v>
          </cell>
        </row>
        <row r="36">
          <cell r="B36" t="str">
            <v>0493</v>
          </cell>
          <cell r="C36">
            <v>185</v>
          </cell>
          <cell r="D36">
            <v>48.5</v>
          </cell>
          <cell r="E36">
            <v>0.5</v>
          </cell>
          <cell r="F36">
            <v>0</v>
          </cell>
          <cell r="G36">
            <v>0</v>
          </cell>
          <cell r="H36">
            <v>0</v>
          </cell>
          <cell r="I36">
            <v>0</v>
          </cell>
          <cell r="J36">
            <v>61</v>
          </cell>
          <cell r="K36">
            <v>81</v>
          </cell>
          <cell r="L36">
            <v>141</v>
          </cell>
          <cell r="M36">
            <v>190</v>
          </cell>
        </row>
        <row r="37">
          <cell r="B37" t="str">
            <v>0657</v>
          </cell>
          <cell r="C37">
            <v>151.5</v>
          </cell>
          <cell r="D37">
            <v>32</v>
          </cell>
          <cell r="E37">
            <v>0</v>
          </cell>
          <cell r="F37">
            <v>0</v>
          </cell>
          <cell r="G37">
            <v>0</v>
          </cell>
          <cell r="H37">
            <v>0</v>
          </cell>
          <cell r="I37">
            <v>0</v>
          </cell>
          <cell r="J37">
            <v>51</v>
          </cell>
          <cell r="K37">
            <v>65</v>
          </cell>
          <cell r="L37">
            <v>120</v>
          </cell>
          <cell r="M37">
            <v>152</v>
          </cell>
        </row>
        <row r="38">
          <cell r="B38" t="str">
            <v>1005</v>
          </cell>
          <cell r="C38">
            <v>514</v>
          </cell>
          <cell r="D38">
            <v>36.5</v>
          </cell>
          <cell r="E38">
            <v>36.5</v>
          </cell>
          <cell r="F38">
            <v>0</v>
          </cell>
          <cell r="G38">
            <v>0</v>
          </cell>
          <cell r="H38">
            <v>0</v>
          </cell>
          <cell r="I38">
            <v>0</v>
          </cell>
          <cell r="J38">
            <v>40</v>
          </cell>
          <cell r="K38">
            <v>47</v>
          </cell>
          <cell r="L38">
            <v>489</v>
          </cell>
          <cell r="M38">
            <v>580</v>
          </cell>
        </row>
        <row r="39">
          <cell r="B39" t="str">
            <v>1387</v>
          </cell>
          <cell r="C39">
            <v>695</v>
          </cell>
          <cell r="D39">
            <v>74</v>
          </cell>
          <cell r="E39">
            <v>74</v>
          </cell>
          <cell r="F39">
            <v>0</v>
          </cell>
          <cell r="G39">
            <v>0</v>
          </cell>
          <cell r="H39">
            <v>0</v>
          </cell>
          <cell r="I39">
            <v>0</v>
          </cell>
          <cell r="J39">
            <v>71</v>
          </cell>
          <cell r="K39">
            <v>83</v>
          </cell>
          <cell r="L39">
            <v>1100</v>
          </cell>
          <cell r="M39">
            <v>1294</v>
          </cell>
        </row>
        <row r="40">
          <cell r="B40" t="str">
            <v>2067</v>
          </cell>
          <cell r="C40">
            <v>1192.5</v>
          </cell>
          <cell r="D40">
            <v>0</v>
          </cell>
          <cell r="E40">
            <v>0</v>
          </cell>
          <cell r="F40">
            <v>0</v>
          </cell>
          <cell r="G40">
            <v>0</v>
          </cell>
          <cell r="H40">
            <v>0</v>
          </cell>
          <cell r="I40">
            <v>0</v>
          </cell>
          <cell r="J40">
            <v>51</v>
          </cell>
          <cell r="K40">
            <v>192</v>
          </cell>
          <cell r="L40">
            <v>185</v>
          </cell>
          <cell r="M40">
            <v>1242</v>
          </cell>
        </row>
        <row r="41">
          <cell r="B41" t="str">
            <v>5169</v>
          </cell>
          <cell r="C41">
            <v>0</v>
          </cell>
          <cell r="D41">
            <v>0</v>
          </cell>
          <cell r="E41">
            <v>0</v>
          </cell>
          <cell r="F41">
            <v>0</v>
          </cell>
          <cell r="G41">
            <v>0</v>
          </cell>
          <cell r="H41">
            <v>0</v>
          </cell>
          <cell r="I41">
            <v>0</v>
          </cell>
          <cell r="J41">
            <v>0</v>
          </cell>
          <cell r="K41">
            <v>0</v>
          </cell>
          <cell r="L41">
            <v>0</v>
          </cell>
          <cell r="M41">
            <v>0</v>
          </cell>
        </row>
        <row r="42">
          <cell r="B42" t="str">
            <v>1279</v>
          </cell>
          <cell r="C42">
            <v>874</v>
          </cell>
          <cell r="D42">
            <v>72</v>
          </cell>
          <cell r="E42">
            <v>8</v>
          </cell>
          <cell r="F42">
            <v>0</v>
          </cell>
          <cell r="G42">
            <v>0</v>
          </cell>
          <cell r="H42">
            <v>0</v>
          </cell>
          <cell r="I42">
            <v>0</v>
          </cell>
          <cell r="J42">
            <v>110</v>
          </cell>
          <cell r="K42">
            <v>158</v>
          </cell>
          <cell r="L42">
            <v>627</v>
          </cell>
          <cell r="M42">
            <v>882</v>
          </cell>
        </row>
        <row r="43">
          <cell r="B43" t="str">
            <v>5845</v>
          </cell>
          <cell r="C43">
            <v>46</v>
          </cell>
          <cell r="D43">
            <v>18</v>
          </cell>
          <cell r="E43">
            <v>0</v>
          </cell>
          <cell r="F43">
            <v>0</v>
          </cell>
          <cell r="G43">
            <v>15</v>
          </cell>
          <cell r="H43">
            <v>0</v>
          </cell>
          <cell r="I43">
            <v>0</v>
          </cell>
          <cell r="J43">
            <v>6</v>
          </cell>
          <cell r="K43">
            <v>10</v>
          </cell>
          <cell r="L43">
            <v>28</v>
          </cell>
          <cell r="M43">
            <v>46</v>
          </cell>
        </row>
        <row r="44">
          <cell r="B44" t="str">
            <v>5313</v>
          </cell>
          <cell r="C44">
            <v>27</v>
          </cell>
          <cell r="D44">
            <v>14</v>
          </cell>
          <cell r="E44">
            <v>0</v>
          </cell>
          <cell r="F44">
            <v>0</v>
          </cell>
          <cell r="G44">
            <v>0</v>
          </cell>
          <cell r="H44">
            <v>0</v>
          </cell>
          <cell r="I44">
            <v>0</v>
          </cell>
          <cell r="J44">
            <v>13</v>
          </cell>
          <cell r="K44">
            <v>26</v>
          </cell>
          <cell r="L44">
            <v>13</v>
          </cell>
          <cell r="M44">
            <v>27</v>
          </cell>
        </row>
        <row r="45">
          <cell r="B45" t="str">
            <v>5423</v>
          </cell>
          <cell r="C45">
            <v>127</v>
          </cell>
          <cell r="D45">
            <v>24</v>
          </cell>
          <cell r="E45">
            <v>0</v>
          </cell>
          <cell r="F45">
            <v>0</v>
          </cell>
          <cell r="G45">
            <v>0</v>
          </cell>
          <cell r="H45">
            <v>0</v>
          </cell>
          <cell r="I45">
            <v>0</v>
          </cell>
          <cell r="J45">
            <v>3</v>
          </cell>
          <cell r="K45">
            <v>3</v>
          </cell>
          <cell r="L45">
            <v>103</v>
          </cell>
          <cell r="M45">
            <v>127</v>
          </cell>
        </row>
      </sheetData>
      <sheetData sheetId="6"/>
      <sheetData sheetId="7"/>
      <sheetData sheetId="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leg.colorado.gov/sites/default/files/2020a_1427_signed.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200"/>
  <sheetViews>
    <sheetView tabSelected="1" workbookViewId="0">
      <selection activeCell="B4" sqref="B4"/>
    </sheetView>
  </sheetViews>
  <sheetFormatPr defaultColWidth="9.140625" defaultRowHeight="15" x14ac:dyDescent="0.25"/>
  <cols>
    <col min="1" max="1" width="12.5703125" style="1" customWidth="1"/>
    <col min="2" max="2" width="35.28515625" style="1" bestFit="1" customWidth="1"/>
    <col min="3" max="3" width="20.42578125" style="14" customWidth="1"/>
    <col min="4" max="4" width="14.28515625" style="1" bestFit="1" customWidth="1"/>
    <col min="5" max="5" width="8" style="39" hidden="1" customWidth="1"/>
    <col min="6" max="6" width="9.42578125" style="1" hidden="1" customWidth="1"/>
    <col min="7" max="7" width="11.5703125" style="1" bestFit="1" customWidth="1"/>
    <col min="8" max="8" width="16.42578125" style="1" bestFit="1" customWidth="1"/>
    <col min="9" max="9" width="16.28515625" style="1" bestFit="1" customWidth="1"/>
    <col min="10" max="10" width="14.28515625" style="1" bestFit="1" customWidth="1"/>
    <col min="11" max="11" width="9.140625" style="1"/>
    <col min="12" max="12" width="15.28515625" style="1" bestFit="1" customWidth="1"/>
    <col min="13" max="13" width="14.28515625" style="1" bestFit="1" customWidth="1"/>
    <col min="14" max="16384" width="9.140625" style="1"/>
  </cols>
  <sheetData>
    <row r="1" spans="1:16" ht="33.75" customHeight="1" x14ac:dyDescent="0.25">
      <c r="A1" s="50" t="s">
        <v>411</v>
      </c>
      <c r="B1" s="51"/>
      <c r="C1" s="51"/>
      <c r="D1" s="51"/>
    </row>
    <row r="2" spans="1:16" x14ac:dyDescent="0.25">
      <c r="A2" s="51" t="s">
        <v>412</v>
      </c>
      <c r="B2" s="51"/>
      <c r="C2" s="51"/>
      <c r="D2" s="51"/>
    </row>
    <row r="3" spans="1:16" x14ac:dyDescent="0.25">
      <c r="A3" s="9"/>
      <c r="B3" s="9"/>
      <c r="C3" s="29"/>
      <c r="D3" s="9"/>
    </row>
    <row r="4" spans="1:16" x14ac:dyDescent="0.25">
      <c r="A4" s="7" t="s">
        <v>364</v>
      </c>
      <c r="B4" s="7">
        <v>3230</v>
      </c>
      <c r="C4" s="30"/>
      <c r="D4" s="3" t="s">
        <v>417</v>
      </c>
    </row>
    <row r="5" spans="1:16" x14ac:dyDescent="0.25">
      <c r="A5" s="7" t="s">
        <v>365</v>
      </c>
      <c r="B5" s="7">
        <v>3000</v>
      </c>
      <c r="C5" s="30"/>
      <c r="D5" s="3"/>
      <c r="E5" s="40"/>
      <c r="F5" s="14"/>
    </row>
    <row r="6" spans="1:16" x14ac:dyDescent="0.25">
      <c r="E6" s="40"/>
      <c r="F6" s="14"/>
      <c r="G6" s="14"/>
    </row>
    <row r="7" spans="1:16" ht="30" x14ac:dyDescent="0.25">
      <c r="A7" s="7" t="s">
        <v>357</v>
      </c>
      <c r="B7" s="6" t="s">
        <v>178</v>
      </c>
      <c r="C7" s="31" t="s">
        <v>413</v>
      </c>
      <c r="D7" s="6" t="s">
        <v>358</v>
      </c>
      <c r="E7" s="45" t="s">
        <v>394</v>
      </c>
      <c r="F7" s="46" t="s">
        <v>367</v>
      </c>
      <c r="G7" s="10"/>
      <c r="H7" s="38" t="s">
        <v>403</v>
      </c>
      <c r="I7" s="4" t="s">
        <v>360</v>
      </c>
      <c r="J7" s="35">
        <v>35000000</v>
      </c>
      <c r="K7" s="4" t="s">
        <v>359</v>
      </c>
    </row>
    <row r="8" spans="1:16" x14ac:dyDescent="0.25">
      <c r="A8" s="1" t="s">
        <v>179</v>
      </c>
      <c r="B8" s="1" t="s">
        <v>0</v>
      </c>
      <c r="C8" s="32">
        <v>8721</v>
      </c>
      <c r="D8" s="2">
        <f>ROUND(IF(E8=0,0,IF(E8=2,C8*$K$9,C8*$K$8)),2)</f>
        <v>0</v>
      </c>
      <c r="F8">
        <v>0</v>
      </c>
      <c r="H8" s="34" t="s">
        <v>361</v>
      </c>
      <c r="I8" s="8">
        <f>SUMIF(E8:E188,1,C8:C188)</f>
        <v>34868.099999999984</v>
      </c>
      <c r="J8" s="5">
        <f>J7*0.45</f>
        <v>15750000</v>
      </c>
      <c r="K8" s="5">
        <f>ROUND(J8/I8,2)</f>
        <v>451.7</v>
      </c>
      <c r="L8" s="49"/>
      <c r="M8" s="47"/>
    </row>
    <row r="9" spans="1:16" x14ac:dyDescent="0.25">
      <c r="A9" s="1" t="s">
        <v>180</v>
      </c>
      <c r="B9" s="1" t="s">
        <v>1</v>
      </c>
      <c r="C9" s="32">
        <v>36817.4</v>
      </c>
      <c r="D9" s="2">
        <f t="shared" ref="D9:D72" si="0">ROUND(IF(E9=0,0,IF(E9=2,C9*$K$9,C9*$K$8)),2)</f>
        <v>0</v>
      </c>
      <c r="F9">
        <v>4817</v>
      </c>
      <c r="H9" s="34" t="s">
        <v>362</v>
      </c>
      <c r="I9" s="8">
        <f>SUMIF(E8:E188,2,C8:C188)</f>
        <v>98044.419999999984</v>
      </c>
      <c r="J9" s="5">
        <f>J7*0.55</f>
        <v>19250000</v>
      </c>
      <c r="K9" s="5">
        <f>ROUND(J9/I9,2)</f>
        <v>196.34</v>
      </c>
      <c r="L9" s="49"/>
      <c r="M9" s="47"/>
    </row>
    <row r="10" spans="1:16" x14ac:dyDescent="0.25">
      <c r="A10" s="1" t="s">
        <v>181</v>
      </c>
      <c r="B10" s="1" t="s">
        <v>2</v>
      </c>
      <c r="C10" s="32">
        <v>6325.6</v>
      </c>
      <c r="D10" s="2">
        <f t="shared" si="0"/>
        <v>0</v>
      </c>
      <c r="F10">
        <v>585</v>
      </c>
      <c r="I10" s="15"/>
    </row>
    <row r="11" spans="1:16" ht="15.75" thickBot="1" x14ac:dyDescent="0.3">
      <c r="A11" s="1" t="s">
        <v>182</v>
      </c>
      <c r="B11" s="1" t="s">
        <v>3</v>
      </c>
      <c r="C11" s="32">
        <v>19844.5</v>
      </c>
      <c r="D11" s="2">
        <f t="shared" si="0"/>
        <v>0</v>
      </c>
      <c r="F11">
        <v>660</v>
      </c>
      <c r="H11" s="37" t="s">
        <v>402</v>
      </c>
      <c r="K11" s="2"/>
      <c r="N11" s="36" t="s">
        <v>406</v>
      </c>
    </row>
    <row r="12" spans="1:16" ht="15" customHeight="1" x14ac:dyDescent="0.25">
      <c r="A12" s="1" t="s">
        <v>183</v>
      </c>
      <c r="B12" s="1" t="s">
        <v>4</v>
      </c>
      <c r="C12" s="32">
        <v>1221</v>
      </c>
      <c r="D12" s="2">
        <f t="shared" si="0"/>
        <v>239731.14</v>
      </c>
      <c r="E12" s="39">
        <v>2</v>
      </c>
      <c r="F12">
        <v>0</v>
      </c>
      <c r="H12" s="52" t="s">
        <v>401</v>
      </c>
      <c r="I12" s="53"/>
      <c r="J12" s="53"/>
      <c r="K12" s="53"/>
      <c r="L12" s="53"/>
      <c r="M12" s="53"/>
      <c r="N12" s="53"/>
      <c r="O12" s="53"/>
      <c r="P12" s="54"/>
    </row>
    <row r="13" spans="1:16" x14ac:dyDescent="0.25">
      <c r="A13" s="1" t="s">
        <v>184</v>
      </c>
      <c r="B13" s="1" t="s">
        <v>5</v>
      </c>
      <c r="C13" s="32">
        <v>1112</v>
      </c>
      <c r="D13" s="2">
        <f t="shared" si="0"/>
        <v>218330.08</v>
      </c>
      <c r="E13" s="39">
        <v>2</v>
      </c>
      <c r="F13">
        <v>0</v>
      </c>
      <c r="H13" s="55"/>
      <c r="I13" s="56"/>
      <c r="J13" s="56"/>
      <c r="K13" s="56"/>
      <c r="L13" s="56"/>
      <c r="M13" s="56"/>
      <c r="N13" s="56"/>
      <c r="O13" s="56"/>
      <c r="P13" s="57"/>
    </row>
    <row r="14" spans="1:16" x14ac:dyDescent="0.25">
      <c r="A14" s="1" t="s">
        <v>185</v>
      </c>
      <c r="B14" s="1" t="s">
        <v>6</v>
      </c>
      <c r="C14" s="32">
        <v>8661.4</v>
      </c>
      <c r="D14" s="2">
        <f t="shared" si="0"/>
        <v>0</v>
      </c>
      <c r="F14">
        <v>956</v>
      </c>
      <c r="H14" s="55"/>
      <c r="I14" s="56"/>
      <c r="J14" s="56"/>
      <c r="K14" s="56"/>
      <c r="L14" s="56"/>
      <c r="M14" s="56"/>
      <c r="N14" s="56"/>
      <c r="O14" s="56"/>
      <c r="P14" s="57"/>
    </row>
    <row r="15" spans="1:16" x14ac:dyDescent="0.25">
      <c r="A15" s="1" t="s">
        <v>186</v>
      </c>
      <c r="B15" s="1" t="s">
        <v>7</v>
      </c>
      <c r="C15" s="32">
        <v>2356.4</v>
      </c>
      <c r="D15" s="2">
        <f t="shared" si="0"/>
        <v>462655.58</v>
      </c>
      <c r="E15" s="39">
        <v>2</v>
      </c>
      <c r="F15">
        <v>0</v>
      </c>
      <c r="H15" s="55"/>
      <c r="I15" s="56"/>
      <c r="J15" s="56"/>
      <c r="K15" s="56"/>
      <c r="L15" s="56"/>
      <c r="M15" s="56"/>
      <c r="N15" s="56"/>
      <c r="O15" s="56"/>
      <c r="P15" s="57"/>
    </row>
    <row r="16" spans="1:16" x14ac:dyDescent="0.25">
      <c r="A16" s="1" t="s">
        <v>187</v>
      </c>
      <c r="B16" s="1" t="s">
        <v>8</v>
      </c>
      <c r="C16" s="32">
        <v>268.2</v>
      </c>
      <c r="D16" s="2">
        <f t="shared" si="0"/>
        <v>121145.94</v>
      </c>
      <c r="E16" s="39">
        <v>1</v>
      </c>
      <c r="F16">
        <v>0</v>
      </c>
      <c r="H16" s="55"/>
      <c r="I16" s="56"/>
      <c r="J16" s="56"/>
      <c r="K16" s="56"/>
      <c r="L16" s="56"/>
      <c r="M16" s="56"/>
      <c r="N16" s="56"/>
      <c r="O16" s="56"/>
      <c r="P16" s="57"/>
    </row>
    <row r="17" spans="1:16" x14ac:dyDescent="0.25">
      <c r="A17" s="1" t="s">
        <v>188</v>
      </c>
      <c r="B17" s="1" t="s">
        <v>9</v>
      </c>
      <c r="C17" s="32">
        <v>2452.4</v>
      </c>
      <c r="D17" s="2">
        <f t="shared" si="0"/>
        <v>0</v>
      </c>
      <c r="F17">
        <v>0</v>
      </c>
      <c r="H17" s="55"/>
      <c r="I17" s="56"/>
      <c r="J17" s="56"/>
      <c r="K17" s="56"/>
      <c r="L17" s="56"/>
      <c r="M17" s="56"/>
      <c r="N17" s="56"/>
      <c r="O17" s="56"/>
      <c r="P17" s="57"/>
    </row>
    <row r="18" spans="1:16" x14ac:dyDescent="0.25">
      <c r="A18" s="1" t="s">
        <v>189</v>
      </c>
      <c r="B18" s="1" t="s">
        <v>10</v>
      </c>
      <c r="C18" s="32">
        <v>1226.9000000000001</v>
      </c>
      <c r="D18" s="2">
        <f t="shared" si="0"/>
        <v>0</v>
      </c>
      <c r="F18">
        <v>0</v>
      </c>
      <c r="H18" s="55"/>
      <c r="I18" s="56"/>
      <c r="J18" s="56"/>
      <c r="K18" s="56"/>
      <c r="L18" s="56"/>
      <c r="M18" s="56"/>
      <c r="N18" s="56"/>
      <c r="O18" s="56"/>
      <c r="P18" s="57"/>
    </row>
    <row r="19" spans="1:16" x14ac:dyDescent="0.25">
      <c r="A19" s="1" t="s">
        <v>190</v>
      </c>
      <c r="B19" s="1" t="s">
        <v>11</v>
      </c>
      <c r="C19" s="32">
        <v>53666.5</v>
      </c>
      <c r="D19" s="2">
        <f t="shared" si="0"/>
        <v>0</v>
      </c>
      <c r="F19">
        <v>0</v>
      </c>
      <c r="H19" s="55"/>
      <c r="I19" s="56"/>
      <c r="J19" s="56"/>
      <c r="K19" s="56"/>
      <c r="L19" s="56"/>
      <c r="M19" s="56"/>
      <c r="N19" s="56"/>
      <c r="O19" s="56"/>
      <c r="P19" s="57"/>
    </row>
    <row r="20" spans="1:16" x14ac:dyDescent="0.25">
      <c r="A20" s="1" t="s">
        <v>191</v>
      </c>
      <c r="B20" s="1" t="s">
        <v>12</v>
      </c>
      <c r="C20" s="32">
        <v>14278.7</v>
      </c>
      <c r="D20" s="2">
        <f t="shared" si="0"/>
        <v>0</v>
      </c>
      <c r="F20">
        <v>0</v>
      </c>
      <c r="H20" s="55"/>
      <c r="I20" s="56"/>
      <c r="J20" s="56"/>
      <c r="K20" s="56"/>
      <c r="L20" s="56"/>
      <c r="M20" s="56"/>
      <c r="N20" s="56"/>
      <c r="O20" s="56"/>
      <c r="P20" s="57"/>
    </row>
    <row r="21" spans="1:16" x14ac:dyDescent="0.25">
      <c r="A21" s="1" t="s">
        <v>192</v>
      </c>
      <c r="B21" s="1" t="s">
        <v>13</v>
      </c>
      <c r="C21" s="32">
        <v>273.5</v>
      </c>
      <c r="D21" s="2">
        <f t="shared" si="0"/>
        <v>123539.95</v>
      </c>
      <c r="E21" s="39">
        <v>1</v>
      </c>
      <c r="F21">
        <v>0</v>
      </c>
      <c r="H21" s="55"/>
      <c r="I21" s="56"/>
      <c r="J21" s="56"/>
      <c r="K21" s="56"/>
      <c r="L21" s="56"/>
      <c r="M21" s="56"/>
      <c r="N21" s="56"/>
      <c r="O21" s="56"/>
      <c r="P21" s="57"/>
    </row>
    <row r="22" spans="1:16" x14ac:dyDescent="0.25">
      <c r="A22" s="1" t="s">
        <v>193</v>
      </c>
      <c r="B22" s="1" t="s">
        <v>14</v>
      </c>
      <c r="C22" s="32">
        <v>38021.1</v>
      </c>
      <c r="D22" s="2">
        <f t="shared" si="0"/>
        <v>0</v>
      </c>
      <c r="F22">
        <v>912</v>
      </c>
      <c r="H22" s="55"/>
      <c r="I22" s="56"/>
      <c r="J22" s="56"/>
      <c r="K22" s="56"/>
      <c r="L22" s="56"/>
      <c r="M22" s="56"/>
      <c r="N22" s="56"/>
      <c r="O22" s="56"/>
      <c r="P22" s="57"/>
    </row>
    <row r="23" spans="1:16" x14ac:dyDescent="0.25">
      <c r="A23" s="1" t="s">
        <v>194</v>
      </c>
      <c r="B23" s="1" t="s">
        <v>15</v>
      </c>
      <c r="C23" s="32">
        <v>4881</v>
      </c>
      <c r="D23" s="2">
        <f t="shared" si="0"/>
        <v>958335.54</v>
      </c>
      <c r="E23" s="39">
        <v>2</v>
      </c>
      <c r="F23">
        <v>0</v>
      </c>
      <c r="H23" s="55"/>
      <c r="I23" s="56"/>
      <c r="J23" s="56"/>
      <c r="K23" s="56"/>
      <c r="L23" s="56"/>
      <c r="M23" s="56"/>
      <c r="N23" s="56"/>
      <c r="O23" s="56"/>
      <c r="P23" s="57"/>
    </row>
    <row r="24" spans="1:16" x14ac:dyDescent="0.25">
      <c r="A24" s="1" t="s">
        <v>195</v>
      </c>
      <c r="B24" s="1" t="s">
        <v>16</v>
      </c>
      <c r="C24" s="32">
        <v>1697.9</v>
      </c>
      <c r="D24" s="2">
        <f t="shared" si="0"/>
        <v>333365.69</v>
      </c>
      <c r="E24" s="39">
        <v>2</v>
      </c>
      <c r="F24">
        <v>0</v>
      </c>
      <c r="H24" s="55"/>
      <c r="I24" s="56"/>
      <c r="J24" s="56"/>
      <c r="K24" s="56"/>
      <c r="L24" s="56"/>
      <c r="M24" s="56"/>
      <c r="N24" s="56"/>
      <c r="O24" s="56"/>
      <c r="P24" s="57"/>
    </row>
    <row r="25" spans="1:16" x14ac:dyDescent="0.25">
      <c r="A25" s="1" t="s">
        <v>196</v>
      </c>
      <c r="B25" s="1" t="s">
        <v>17</v>
      </c>
      <c r="C25" s="32">
        <v>147.5</v>
      </c>
      <c r="D25" s="2">
        <f t="shared" si="0"/>
        <v>66625.75</v>
      </c>
      <c r="E25" s="39">
        <v>1</v>
      </c>
      <c r="F25">
        <v>0</v>
      </c>
      <c r="H25" s="55"/>
      <c r="I25" s="56"/>
      <c r="J25" s="56"/>
      <c r="K25" s="56"/>
      <c r="L25" s="56"/>
      <c r="M25" s="56"/>
      <c r="N25" s="56"/>
      <c r="O25" s="56"/>
      <c r="P25" s="57"/>
    </row>
    <row r="26" spans="1:16" x14ac:dyDescent="0.25">
      <c r="A26" s="1" t="s">
        <v>197</v>
      </c>
      <c r="B26" s="1" t="s">
        <v>18</v>
      </c>
      <c r="C26" s="32">
        <v>60</v>
      </c>
      <c r="D26" s="2">
        <f t="shared" si="0"/>
        <v>27102</v>
      </c>
      <c r="E26" s="39">
        <v>1</v>
      </c>
      <c r="F26">
        <v>0</v>
      </c>
      <c r="H26" s="55"/>
      <c r="I26" s="56"/>
      <c r="J26" s="56"/>
      <c r="K26" s="56"/>
      <c r="L26" s="56"/>
      <c r="M26" s="56"/>
      <c r="N26" s="56"/>
      <c r="O26" s="56"/>
      <c r="P26" s="57"/>
    </row>
    <row r="27" spans="1:16" x14ac:dyDescent="0.25">
      <c r="A27" s="1" t="s">
        <v>198</v>
      </c>
      <c r="B27" s="1" t="s">
        <v>19</v>
      </c>
      <c r="C27" s="32">
        <v>280.89999999999998</v>
      </c>
      <c r="D27" s="2">
        <f t="shared" si="0"/>
        <v>126882.53</v>
      </c>
      <c r="E27" s="39">
        <v>1</v>
      </c>
      <c r="F27">
        <v>0</v>
      </c>
      <c r="H27" s="55"/>
      <c r="I27" s="56"/>
      <c r="J27" s="56"/>
      <c r="K27" s="56"/>
      <c r="L27" s="56"/>
      <c r="M27" s="56"/>
      <c r="N27" s="56"/>
      <c r="O27" s="56"/>
      <c r="P27" s="57"/>
    </row>
    <row r="28" spans="1:16" x14ac:dyDescent="0.25">
      <c r="A28" s="1" t="s">
        <v>199</v>
      </c>
      <c r="B28" s="1" t="s">
        <v>20</v>
      </c>
      <c r="C28" s="32">
        <v>146.69999999999999</v>
      </c>
      <c r="D28" s="2">
        <f t="shared" si="0"/>
        <v>66264.39</v>
      </c>
      <c r="E28" s="39">
        <v>1</v>
      </c>
      <c r="F28">
        <v>0</v>
      </c>
      <c r="H28" s="55"/>
      <c r="I28" s="56"/>
      <c r="J28" s="56"/>
      <c r="K28" s="56"/>
      <c r="L28" s="56"/>
      <c r="M28" s="56"/>
      <c r="N28" s="56"/>
      <c r="O28" s="56"/>
      <c r="P28" s="57"/>
    </row>
    <row r="29" spans="1:16" x14ac:dyDescent="0.25">
      <c r="A29" s="1" t="s">
        <v>200</v>
      </c>
      <c r="B29" s="1" t="s">
        <v>21</v>
      </c>
      <c r="C29" s="32">
        <v>50</v>
      </c>
      <c r="D29" s="2">
        <f t="shared" si="0"/>
        <v>22585</v>
      </c>
      <c r="E29" s="39">
        <v>1</v>
      </c>
      <c r="F29">
        <v>0</v>
      </c>
      <c r="H29" s="55"/>
      <c r="I29" s="56"/>
      <c r="J29" s="56"/>
      <c r="K29" s="56"/>
      <c r="L29" s="56"/>
      <c r="M29" s="56"/>
      <c r="N29" s="56"/>
      <c r="O29" s="56"/>
      <c r="P29" s="57"/>
    </row>
    <row r="30" spans="1:16" x14ac:dyDescent="0.25">
      <c r="A30" s="1" t="s">
        <v>201</v>
      </c>
      <c r="B30" s="1" t="s">
        <v>22</v>
      </c>
      <c r="C30" s="32">
        <v>803.9</v>
      </c>
      <c r="D30" s="2">
        <f t="shared" si="0"/>
        <v>363121.63</v>
      </c>
      <c r="E30" s="40">
        <v>1</v>
      </c>
      <c r="F30">
        <v>0</v>
      </c>
      <c r="H30" s="55"/>
      <c r="I30" s="56"/>
      <c r="J30" s="56"/>
      <c r="K30" s="56"/>
      <c r="L30" s="56"/>
      <c r="M30" s="56"/>
      <c r="N30" s="56"/>
      <c r="O30" s="56"/>
      <c r="P30" s="57"/>
    </row>
    <row r="31" spans="1:16" x14ac:dyDescent="0.25">
      <c r="A31" s="1" t="s">
        <v>202</v>
      </c>
      <c r="B31" s="1" t="s">
        <v>23</v>
      </c>
      <c r="C31" s="32">
        <v>233.2</v>
      </c>
      <c r="D31" s="2">
        <f t="shared" si="0"/>
        <v>105336.44</v>
      </c>
      <c r="E31" s="39">
        <v>1</v>
      </c>
      <c r="F31">
        <v>0</v>
      </c>
      <c r="H31" s="55"/>
      <c r="I31" s="56"/>
      <c r="J31" s="56"/>
      <c r="K31" s="56"/>
      <c r="L31" s="56"/>
      <c r="M31" s="56"/>
      <c r="N31" s="56"/>
      <c r="O31" s="56"/>
      <c r="P31" s="57"/>
    </row>
    <row r="32" spans="1:16" x14ac:dyDescent="0.25">
      <c r="A32" s="1" t="s">
        <v>203</v>
      </c>
      <c r="B32" s="1" t="s">
        <v>24</v>
      </c>
      <c r="C32" s="32">
        <v>31069.200000000001</v>
      </c>
      <c r="D32" s="2">
        <f t="shared" si="0"/>
        <v>0</v>
      </c>
      <c r="F32">
        <v>0</v>
      </c>
      <c r="H32" s="55"/>
      <c r="I32" s="56"/>
      <c r="J32" s="56"/>
      <c r="K32" s="56"/>
      <c r="L32" s="56"/>
      <c r="M32" s="56"/>
      <c r="N32" s="56"/>
      <c r="O32" s="56"/>
      <c r="P32" s="57"/>
    </row>
    <row r="33" spans="1:16" x14ac:dyDescent="0.25">
      <c r="A33" s="1" t="s">
        <v>204</v>
      </c>
      <c r="B33" s="1" t="s">
        <v>25</v>
      </c>
      <c r="C33" s="32">
        <v>29426.5</v>
      </c>
      <c r="D33" s="2">
        <f t="shared" si="0"/>
        <v>0</v>
      </c>
      <c r="F33">
        <v>0</v>
      </c>
      <c r="H33" s="55"/>
      <c r="I33" s="56"/>
      <c r="J33" s="56"/>
      <c r="K33" s="56"/>
      <c r="L33" s="56"/>
      <c r="M33" s="56"/>
      <c r="N33" s="56"/>
      <c r="O33" s="56"/>
      <c r="P33" s="57"/>
    </row>
    <row r="34" spans="1:16" x14ac:dyDescent="0.25">
      <c r="A34" s="1" t="s">
        <v>205</v>
      </c>
      <c r="B34" s="1" t="s">
        <v>26</v>
      </c>
      <c r="C34" s="32">
        <v>1013</v>
      </c>
      <c r="D34" s="2">
        <f t="shared" si="0"/>
        <v>198892.42</v>
      </c>
      <c r="E34" s="40">
        <v>2</v>
      </c>
      <c r="F34">
        <v>0</v>
      </c>
      <c r="H34" s="55"/>
      <c r="I34" s="56"/>
      <c r="J34" s="56"/>
      <c r="K34" s="56"/>
      <c r="L34" s="56"/>
      <c r="M34" s="56"/>
      <c r="N34" s="56"/>
      <c r="O34" s="56"/>
      <c r="P34" s="57"/>
    </row>
    <row r="35" spans="1:16" x14ac:dyDescent="0.25">
      <c r="A35" s="1" t="s">
        <v>206</v>
      </c>
      <c r="B35" s="1" t="s">
        <v>27</v>
      </c>
      <c r="C35" s="32">
        <v>1295</v>
      </c>
      <c r="D35" s="2">
        <f t="shared" si="0"/>
        <v>254260.3</v>
      </c>
      <c r="E35" s="40">
        <v>2</v>
      </c>
      <c r="F35">
        <v>117</v>
      </c>
      <c r="H35" s="55"/>
      <c r="I35" s="56"/>
      <c r="J35" s="56"/>
      <c r="K35" s="56"/>
      <c r="L35" s="56"/>
      <c r="M35" s="56"/>
      <c r="N35" s="56"/>
      <c r="O35" s="56"/>
      <c r="P35" s="57"/>
    </row>
    <row r="36" spans="1:16" x14ac:dyDescent="0.25">
      <c r="A36" s="1" t="s">
        <v>207</v>
      </c>
      <c r="B36" s="1" t="s">
        <v>28</v>
      </c>
      <c r="C36" s="32">
        <v>102.9</v>
      </c>
      <c r="D36" s="2">
        <f t="shared" si="0"/>
        <v>46479.93</v>
      </c>
      <c r="E36" s="39">
        <v>1</v>
      </c>
      <c r="F36">
        <v>0</v>
      </c>
      <c r="H36" s="55"/>
      <c r="I36" s="56"/>
      <c r="J36" s="56"/>
      <c r="K36" s="56"/>
      <c r="L36" s="56"/>
      <c r="M36" s="56"/>
      <c r="N36" s="56"/>
      <c r="O36" s="56"/>
      <c r="P36" s="57"/>
    </row>
    <row r="37" spans="1:16" x14ac:dyDescent="0.25">
      <c r="A37" s="1" t="s">
        <v>208</v>
      </c>
      <c r="B37" s="1" t="s">
        <v>29</v>
      </c>
      <c r="C37" s="32">
        <v>178</v>
      </c>
      <c r="D37" s="2">
        <f t="shared" si="0"/>
        <v>80402.600000000006</v>
      </c>
      <c r="E37" s="39">
        <v>1</v>
      </c>
      <c r="F37">
        <v>0</v>
      </c>
      <c r="H37" s="55"/>
      <c r="I37" s="56"/>
      <c r="J37" s="56"/>
      <c r="K37" s="56"/>
      <c r="L37" s="56"/>
      <c r="M37" s="56"/>
      <c r="N37" s="56"/>
      <c r="O37" s="56"/>
      <c r="P37" s="57"/>
    </row>
    <row r="38" spans="1:16" x14ac:dyDescent="0.25">
      <c r="A38" s="1" t="s">
        <v>209</v>
      </c>
      <c r="B38" s="1" t="s">
        <v>30</v>
      </c>
      <c r="C38" s="32">
        <v>686</v>
      </c>
      <c r="D38" s="2">
        <f t="shared" si="0"/>
        <v>309866.2</v>
      </c>
      <c r="E38" s="39">
        <v>1</v>
      </c>
      <c r="F38">
        <v>0</v>
      </c>
      <c r="H38" s="55"/>
      <c r="I38" s="56"/>
      <c r="J38" s="56"/>
      <c r="K38" s="56"/>
      <c r="L38" s="56"/>
      <c r="M38" s="56"/>
      <c r="N38" s="56"/>
      <c r="O38" s="56"/>
      <c r="P38" s="57"/>
    </row>
    <row r="39" spans="1:16" x14ac:dyDescent="0.25">
      <c r="A39" s="1" t="s">
        <v>210</v>
      </c>
      <c r="B39" s="1" t="s">
        <v>31</v>
      </c>
      <c r="C39" s="32">
        <v>1060</v>
      </c>
      <c r="D39" s="2">
        <f t="shared" si="0"/>
        <v>208120.4</v>
      </c>
      <c r="E39" s="39">
        <v>2</v>
      </c>
      <c r="F39">
        <v>0</v>
      </c>
      <c r="H39" s="55"/>
      <c r="I39" s="56"/>
      <c r="J39" s="56"/>
      <c r="K39" s="56"/>
      <c r="L39" s="56"/>
      <c r="M39" s="56"/>
      <c r="N39" s="56"/>
      <c r="O39" s="56"/>
      <c r="P39" s="57"/>
    </row>
    <row r="40" spans="1:16" x14ac:dyDescent="0.25">
      <c r="A40" s="1" t="s">
        <v>211</v>
      </c>
      <c r="B40" s="1" t="s">
        <v>32</v>
      </c>
      <c r="C40" s="32">
        <v>356</v>
      </c>
      <c r="D40" s="2">
        <f t="shared" si="0"/>
        <v>160805.20000000001</v>
      </c>
      <c r="E40" s="39">
        <v>1</v>
      </c>
      <c r="F40">
        <v>0</v>
      </c>
      <c r="H40" s="55"/>
      <c r="I40" s="56"/>
      <c r="J40" s="56"/>
      <c r="K40" s="56"/>
      <c r="L40" s="56"/>
      <c r="M40" s="56"/>
      <c r="N40" s="56"/>
      <c r="O40" s="56"/>
      <c r="P40" s="57"/>
    </row>
    <row r="41" spans="1:16" x14ac:dyDescent="0.25">
      <c r="A41" s="1" t="s">
        <v>212</v>
      </c>
      <c r="B41" s="1" t="s">
        <v>33</v>
      </c>
      <c r="C41" s="32">
        <v>162</v>
      </c>
      <c r="D41" s="2">
        <f t="shared" si="0"/>
        <v>73175.399999999994</v>
      </c>
      <c r="E41" s="39">
        <v>1</v>
      </c>
      <c r="F41">
        <v>0</v>
      </c>
      <c r="H41" s="55"/>
      <c r="I41" s="56"/>
      <c r="J41" s="56"/>
      <c r="K41" s="56"/>
      <c r="L41" s="56"/>
      <c r="M41" s="56"/>
      <c r="N41" s="56"/>
      <c r="O41" s="56"/>
      <c r="P41" s="57"/>
    </row>
    <row r="42" spans="1:16" x14ac:dyDescent="0.25">
      <c r="A42" s="1" t="s">
        <v>213</v>
      </c>
      <c r="B42" s="1" t="s">
        <v>34</v>
      </c>
      <c r="C42" s="32">
        <v>214.4</v>
      </c>
      <c r="D42" s="2">
        <f t="shared" si="0"/>
        <v>96844.479999999996</v>
      </c>
      <c r="E42" s="39">
        <v>1</v>
      </c>
      <c r="F42">
        <v>0</v>
      </c>
      <c r="H42" s="55"/>
      <c r="I42" s="56"/>
      <c r="J42" s="56"/>
      <c r="K42" s="56"/>
      <c r="L42" s="56"/>
      <c r="M42" s="56"/>
      <c r="N42" s="56"/>
      <c r="O42" s="56"/>
      <c r="P42" s="57"/>
    </row>
    <row r="43" spans="1:16" x14ac:dyDescent="0.25">
      <c r="A43" s="1" t="s">
        <v>214</v>
      </c>
      <c r="B43" s="1" t="s">
        <v>35</v>
      </c>
      <c r="C43" s="32">
        <v>277.7</v>
      </c>
      <c r="D43" s="2">
        <f t="shared" si="0"/>
        <v>125437.09</v>
      </c>
      <c r="E43" s="39">
        <v>1</v>
      </c>
      <c r="F43">
        <v>0</v>
      </c>
      <c r="H43" s="55"/>
      <c r="I43" s="56"/>
      <c r="J43" s="56"/>
      <c r="K43" s="56"/>
      <c r="L43" s="56"/>
      <c r="M43" s="56"/>
      <c r="N43" s="56"/>
      <c r="O43" s="56"/>
      <c r="P43" s="57"/>
    </row>
    <row r="44" spans="1:16" x14ac:dyDescent="0.25">
      <c r="A44" s="1" t="s">
        <v>215</v>
      </c>
      <c r="B44" s="1" t="s">
        <v>36</v>
      </c>
      <c r="C44" s="32">
        <v>442.1</v>
      </c>
      <c r="D44" s="2">
        <f t="shared" si="0"/>
        <v>199696.57</v>
      </c>
      <c r="E44" s="39">
        <v>1</v>
      </c>
      <c r="F44">
        <v>0</v>
      </c>
      <c r="H44" s="55"/>
      <c r="I44" s="56"/>
      <c r="J44" s="56"/>
      <c r="K44" s="56"/>
      <c r="L44" s="56"/>
      <c r="M44" s="56"/>
      <c r="N44" s="56"/>
      <c r="O44" s="56"/>
      <c r="P44" s="57"/>
    </row>
    <row r="45" spans="1:16" x14ac:dyDescent="0.25">
      <c r="A45" s="1" t="s">
        <v>216</v>
      </c>
      <c r="B45" s="1" t="s">
        <v>37</v>
      </c>
      <c r="C45" s="32">
        <v>354.6</v>
      </c>
      <c r="D45" s="2">
        <f t="shared" si="0"/>
        <v>160172.82</v>
      </c>
      <c r="E45" s="39">
        <v>1</v>
      </c>
      <c r="F45">
        <v>0</v>
      </c>
      <c r="H45" s="55"/>
      <c r="I45" s="56"/>
      <c r="J45" s="56"/>
      <c r="K45" s="56"/>
      <c r="L45" s="56"/>
      <c r="M45" s="56"/>
      <c r="N45" s="56"/>
      <c r="O45" s="56"/>
      <c r="P45" s="57"/>
    </row>
    <row r="46" spans="1:16" x14ac:dyDescent="0.25">
      <c r="A46" s="1" t="s">
        <v>217</v>
      </c>
      <c r="B46" s="1" t="s">
        <v>38</v>
      </c>
      <c r="C46" s="32">
        <v>4693.2</v>
      </c>
      <c r="D46" s="2">
        <f t="shared" si="0"/>
        <v>921462.89</v>
      </c>
      <c r="E46" s="39">
        <v>2</v>
      </c>
      <c r="F46">
        <v>0</v>
      </c>
      <c r="H46" s="55"/>
      <c r="I46" s="56"/>
      <c r="J46" s="56"/>
      <c r="K46" s="56"/>
      <c r="L46" s="56"/>
      <c r="M46" s="56"/>
      <c r="N46" s="56"/>
      <c r="O46" s="56"/>
      <c r="P46" s="57"/>
    </row>
    <row r="47" spans="1:16" x14ac:dyDescent="0.25">
      <c r="A47" s="1" t="s">
        <v>218</v>
      </c>
      <c r="B47" s="1" t="s">
        <v>39</v>
      </c>
      <c r="C47" s="32">
        <v>89410.4</v>
      </c>
      <c r="D47" s="2">
        <f t="shared" si="0"/>
        <v>0</v>
      </c>
      <c r="F47">
        <v>0</v>
      </c>
      <c r="H47" s="55"/>
      <c r="I47" s="56"/>
      <c r="J47" s="56"/>
      <c r="K47" s="56"/>
      <c r="L47" s="56"/>
      <c r="M47" s="56"/>
      <c r="N47" s="56"/>
      <c r="O47" s="56"/>
      <c r="P47" s="57"/>
    </row>
    <row r="48" spans="1:16" x14ac:dyDescent="0.25">
      <c r="A48" s="1" t="s">
        <v>219</v>
      </c>
      <c r="B48" s="1" t="s">
        <v>40</v>
      </c>
      <c r="C48" s="32">
        <v>244.5</v>
      </c>
      <c r="D48" s="2">
        <f t="shared" si="0"/>
        <v>110440.65</v>
      </c>
      <c r="E48" s="39">
        <v>1</v>
      </c>
      <c r="F48">
        <v>0</v>
      </c>
      <c r="H48" s="55"/>
      <c r="I48" s="56"/>
      <c r="J48" s="56"/>
      <c r="K48" s="56"/>
      <c r="L48" s="56"/>
      <c r="M48" s="56"/>
      <c r="N48" s="56"/>
      <c r="O48" s="56"/>
      <c r="P48" s="57"/>
    </row>
    <row r="49" spans="1:16" x14ac:dyDescent="0.25">
      <c r="A49" s="1" t="s">
        <v>220</v>
      </c>
      <c r="B49" s="1" t="s">
        <v>41</v>
      </c>
      <c r="C49" s="32">
        <v>64035.4</v>
      </c>
      <c r="D49" s="2">
        <f t="shared" si="0"/>
        <v>0</v>
      </c>
      <c r="F49">
        <v>1951</v>
      </c>
      <c r="H49" s="55"/>
      <c r="I49" s="56"/>
      <c r="J49" s="56"/>
      <c r="K49" s="56"/>
      <c r="L49" s="56"/>
      <c r="M49" s="56"/>
      <c r="N49" s="56"/>
      <c r="O49" s="56"/>
      <c r="P49" s="57"/>
    </row>
    <row r="50" spans="1:16" x14ac:dyDescent="0.25">
      <c r="A50" s="1" t="s">
        <v>221</v>
      </c>
      <c r="B50" s="1" t="s">
        <v>42</v>
      </c>
      <c r="C50" s="32">
        <v>6652.4</v>
      </c>
      <c r="D50" s="2">
        <f t="shared" si="0"/>
        <v>0</v>
      </c>
      <c r="E50" s="40"/>
      <c r="F50">
        <v>314</v>
      </c>
      <c r="H50" s="55"/>
      <c r="I50" s="56"/>
      <c r="J50" s="56"/>
      <c r="K50" s="56"/>
      <c r="L50" s="56"/>
      <c r="M50" s="56"/>
      <c r="N50" s="56"/>
      <c r="O50" s="56"/>
      <c r="P50" s="57"/>
    </row>
    <row r="51" spans="1:16" x14ac:dyDescent="0.25">
      <c r="A51" s="1" t="s">
        <v>222</v>
      </c>
      <c r="B51" s="1" t="s">
        <v>399</v>
      </c>
      <c r="C51" s="32">
        <v>2250.5</v>
      </c>
      <c r="D51" s="2">
        <f t="shared" si="0"/>
        <v>441863.17</v>
      </c>
      <c r="E51" s="39">
        <v>2</v>
      </c>
      <c r="F51">
        <v>0</v>
      </c>
      <c r="H51" s="55"/>
      <c r="I51" s="56"/>
      <c r="J51" s="56"/>
      <c r="K51" s="56"/>
      <c r="L51" s="56"/>
      <c r="M51" s="56"/>
      <c r="N51" s="56"/>
      <c r="O51" s="56"/>
      <c r="P51" s="57"/>
    </row>
    <row r="52" spans="1:16" x14ac:dyDescent="0.25">
      <c r="A52" s="1" t="s">
        <v>223</v>
      </c>
      <c r="B52" s="1" t="s">
        <v>44</v>
      </c>
      <c r="C52" s="32">
        <v>264.5</v>
      </c>
      <c r="D52" s="2">
        <f t="shared" si="0"/>
        <v>119474.65</v>
      </c>
      <c r="E52" s="39">
        <v>1</v>
      </c>
      <c r="F52">
        <v>0</v>
      </c>
      <c r="H52" s="55"/>
      <c r="I52" s="56"/>
      <c r="J52" s="56"/>
      <c r="K52" s="56"/>
      <c r="L52" s="56"/>
      <c r="M52" s="56"/>
      <c r="N52" s="56"/>
      <c r="O52" s="56"/>
      <c r="P52" s="57"/>
    </row>
    <row r="53" spans="1:16" x14ac:dyDescent="0.25">
      <c r="A53" s="1" t="s">
        <v>224</v>
      </c>
      <c r="B53" s="1" t="s">
        <v>45</v>
      </c>
      <c r="C53" s="32">
        <v>310.5</v>
      </c>
      <c r="D53" s="2">
        <f t="shared" si="0"/>
        <v>140252.85</v>
      </c>
      <c r="E53" s="39">
        <v>1</v>
      </c>
      <c r="F53">
        <v>0</v>
      </c>
      <c r="H53" s="55"/>
      <c r="I53" s="56"/>
      <c r="J53" s="56"/>
      <c r="K53" s="56"/>
      <c r="L53" s="56"/>
      <c r="M53" s="56"/>
      <c r="N53" s="56"/>
      <c r="O53" s="56"/>
      <c r="P53" s="57"/>
    </row>
    <row r="54" spans="1:16" x14ac:dyDescent="0.25">
      <c r="A54" s="1" t="s">
        <v>225</v>
      </c>
      <c r="B54" s="1" t="s">
        <v>46</v>
      </c>
      <c r="C54" s="32">
        <v>259</v>
      </c>
      <c r="D54" s="2">
        <f t="shared" si="0"/>
        <v>116990.3</v>
      </c>
      <c r="E54" s="39">
        <v>1</v>
      </c>
      <c r="F54">
        <v>0</v>
      </c>
      <c r="H54" s="55"/>
      <c r="I54" s="56"/>
      <c r="J54" s="56"/>
      <c r="K54" s="56"/>
      <c r="L54" s="56"/>
      <c r="M54" s="56"/>
      <c r="N54" s="56"/>
      <c r="O54" s="56"/>
      <c r="P54" s="57"/>
    </row>
    <row r="55" spans="1:16" x14ac:dyDescent="0.25">
      <c r="A55" s="1" t="s">
        <v>226</v>
      </c>
      <c r="B55" s="1" t="s">
        <v>47</v>
      </c>
      <c r="C55" s="32">
        <v>74.5</v>
      </c>
      <c r="D55" s="2">
        <f t="shared" si="0"/>
        <v>33651.65</v>
      </c>
      <c r="E55" s="39">
        <v>1</v>
      </c>
      <c r="F55">
        <v>0</v>
      </c>
      <c r="H55" s="55"/>
      <c r="I55" s="56"/>
      <c r="J55" s="56"/>
      <c r="K55" s="56"/>
      <c r="L55" s="56"/>
      <c r="M55" s="56"/>
      <c r="N55" s="56"/>
      <c r="O55" s="56"/>
      <c r="P55" s="57"/>
    </row>
    <row r="56" spans="1:16" x14ac:dyDescent="0.25">
      <c r="A56" s="1" t="s">
        <v>227</v>
      </c>
      <c r="B56" s="1" t="s">
        <v>48</v>
      </c>
      <c r="C56" s="32">
        <v>445.4</v>
      </c>
      <c r="D56" s="2">
        <f t="shared" si="0"/>
        <v>201187.18</v>
      </c>
      <c r="E56" s="40">
        <v>1</v>
      </c>
      <c r="F56">
        <v>0</v>
      </c>
      <c r="H56" s="55"/>
      <c r="I56" s="56"/>
      <c r="J56" s="56"/>
      <c r="K56" s="56"/>
      <c r="L56" s="56"/>
      <c r="M56" s="56"/>
      <c r="N56" s="56"/>
      <c r="O56" s="56"/>
      <c r="P56" s="57"/>
    </row>
    <row r="57" spans="1:16" x14ac:dyDescent="0.25">
      <c r="A57" s="1" t="s">
        <v>228</v>
      </c>
      <c r="B57" s="1" t="s">
        <v>49</v>
      </c>
      <c r="C57" s="32">
        <v>13137.8</v>
      </c>
      <c r="D57" s="2">
        <f t="shared" si="0"/>
        <v>0</v>
      </c>
      <c r="F57">
        <v>0</v>
      </c>
      <c r="H57" s="55"/>
      <c r="I57" s="56"/>
      <c r="J57" s="56"/>
      <c r="K57" s="56"/>
      <c r="L57" s="56"/>
      <c r="M57" s="56"/>
      <c r="N57" s="56"/>
      <c r="O57" s="56"/>
      <c r="P57" s="57"/>
    </row>
    <row r="58" spans="1:16" x14ac:dyDescent="0.25">
      <c r="A58" s="1" t="s">
        <v>229</v>
      </c>
      <c r="B58" s="1" t="s">
        <v>50</v>
      </c>
      <c r="C58" s="32">
        <v>9200.1</v>
      </c>
      <c r="D58" s="2">
        <f t="shared" si="0"/>
        <v>0</v>
      </c>
      <c r="F58">
        <v>0</v>
      </c>
      <c r="H58" s="55"/>
      <c r="I58" s="56"/>
      <c r="J58" s="56"/>
      <c r="K58" s="56"/>
      <c r="L58" s="56"/>
      <c r="M58" s="56"/>
      <c r="N58" s="56"/>
      <c r="O58" s="56"/>
      <c r="P58" s="57"/>
    </row>
    <row r="59" spans="1:16" x14ac:dyDescent="0.25">
      <c r="A59" s="1" t="s">
        <v>230</v>
      </c>
      <c r="B59" s="1" t="s">
        <v>51</v>
      </c>
      <c r="C59" s="32">
        <v>8183</v>
      </c>
      <c r="D59" s="2">
        <f t="shared" si="0"/>
        <v>0</v>
      </c>
      <c r="F59">
        <v>0</v>
      </c>
      <c r="H59" s="55"/>
      <c r="I59" s="56"/>
      <c r="J59" s="56"/>
      <c r="K59" s="56"/>
      <c r="L59" s="56"/>
      <c r="M59" s="56"/>
      <c r="N59" s="56"/>
      <c r="O59" s="56"/>
      <c r="P59" s="57"/>
    </row>
    <row r="60" spans="1:16" x14ac:dyDescent="0.25">
      <c r="A60" s="1" t="s">
        <v>231</v>
      </c>
      <c r="B60" s="1" t="s">
        <v>52</v>
      </c>
      <c r="C60" s="32">
        <v>25130.639999999999</v>
      </c>
      <c r="D60" s="2">
        <f t="shared" si="0"/>
        <v>0</v>
      </c>
      <c r="F60">
        <v>4329</v>
      </c>
      <c r="H60" s="55"/>
      <c r="I60" s="56"/>
      <c r="J60" s="56"/>
      <c r="K60" s="56"/>
      <c r="L60" s="56"/>
      <c r="M60" s="56"/>
      <c r="N60" s="56"/>
      <c r="O60" s="56"/>
      <c r="P60" s="57"/>
    </row>
    <row r="61" spans="1:16" x14ac:dyDescent="0.25">
      <c r="A61" s="1" t="s">
        <v>232</v>
      </c>
      <c r="B61" s="1" t="s">
        <v>53</v>
      </c>
      <c r="C61" s="32">
        <v>3680</v>
      </c>
      <c r="D61" s="2">
        <f t="shared" si="0"/>
        <v>0</v>
      </c>
      <c r="F61">
        <v>0</v>
      </c>
      <c r="H61" s="55"/>
      <c r="I61" s="56"/>
      <c r="J61" s="56"/>
      <c r="K61" s="56"/>
      <c r="L61" s="56"/>
      <c r="M61" s="56"/>
      <c r="N61" s="56"/>
      <c r="O61" s="56"/>
      <c r="P61" s="57"/>
    </row>
    <row r="62" spans="1:16" x14ac:dyDescent="0.25">
      <c r="A62" s="1" t="s">
        <v>233</v>
      </c>
      <c r="B62" s="1" t="s">
        <v>54</v>
      </c>
      <c r="C62" s="32">
        <v>1370.3</v>
      </c>
      <c r="D62" s="2">
        <f t="shared" si="0"/>
        <v>0</v>
      </c>
      <c r="F62">
        <v>0</v>
      </c>
      <c r="H62" s="55"/>
      <c r="I62" s="56"/>
      <c r="J62" s="56"/>
      <c r="K62" s="56"/>
      <c r="L62" s="56"/>
      <c r="M62" s="56"/>
      <c r="N62" s="56"/>
      <c r="O62" s="56"/>
      <c r="P62" s="57"/>
    </row>
    <row r="63" spans="1:16" x14ac:dyDescent="0.25">
      <c r="A63" s="1" t="s">
        <v>234</v>
      </c>
      <c r="B63" s="1" t="s">
        <v>55</v>
      </c>
      <c r="C63" s="32">
        <v>25495.1</v>
      </c>
      <c r="D63" s="2">
        <f t="shared" si="0"/>
        <v>0</v>
      </c>
      <c r="F63">
        <v>0</v>
      </c>
      <c r="H63" s="55"/>
      <c r="I63" s="56"/>
      <c r="J63" s="56"/>
      <c r="K63" s="56"/>
      <c r="L63" s="56"/>
      <c r="M63" s="56"/>
      <c r="N63" s="56"/>
      <c r="O63" s="56"/>
      <c r="P63" s="57"/>
    </row>
    <row r="64" spans="1:16" x14ac:dyDescent="0.25">
      <c r="A64" s="1" t="s">
        <v>235</v>
      </c>
      <c r="B64" s="1" t="s">
        <v>56</v>
      </c>
      <c r="C64" s="32">
        <v>1032.8</v>
      </c>
      <c r="D64" s="2">
        <f t="shared" si="0"/>
        <v>202779.95</v>
      </c>
      <c r="E64" s="40">
        <v>2</v>
      </c>
      <c r="F64">
        <v>0</v>
      </c>
      <c r="H64" s="55"/>
      <c r="I64" s="56"/>
      <c r="J64" s="56"/>
      <c r="K64" s="56"/>
      <c r="L64" s="56"/>
      <c r="M64" s="56"/>
      <c r="N64" s="56"/>
      <c r="O64" s="56"/>
      <c r="P64" s="57"/>
    </row>
    <row r="65" spans="1:16" x14ac:dyDescent="0.25">
      <c r="A65" s="1" t="s">
        <v>236</v>
      </c>
      <c r="B65" s="1" t="s">
        <v>57</v>
      </c>
      <c r="C65" s="32">
        <v>592.70000000000005</v>
      </c>
      <c r="D65" s="2">
        <f t="shared" si="0"/>
        <v>267722.59000000003</v>
      </c>
      <c r="E65" s="39">
        <v>1</v>
      </c>
      <c r="F65">
        <v>0</v>
      </c>
      <c r="H65" s="55"/>
      <c r="I65" s="56"/>
      <c r="J65" s="56"/>
      <c r="K65" s="56"/>
      <c r="L65" s="56"/>
      <c r="M65" s="56"/>
      <c r="N65" s="56"/>
      <c r="O65" s="56"/>
      <c r="P65" s="57"/>
    </row>
    <row r="66" spans="1:16" x14ac:dyDescent="0.25">
      <c r="A66" s="1" t="s">
        <v>237</v>
      </c>
      <c r="B66" s="1" t="s">
        <v>58</v>
      </c>
      <c r="C66" s="32">
        <v>267</v>
      </c>
      <c r="D66" s="2">
        <f t="shared" si="0"/>
        <v>120603.9</v>
      </c>
      <c r="E66" s="39">
        <v>1</v>
      </c>
      <c r="F66">
        <v>0</v>
      </c>
      <c r="H66" s="55"/>
      <c r="I66" s="56"/>
      <c r="J66" s="56"/>
      <c r="K66" s="56"/>
      <c r="L66" s="56"/>
      <c r="M66" s="56"/>
      <c r="N66" s="56"/>
      <c r="O66" s="56"/>
      <c r="P66" s="57"/>
    </row>
    <row r="67" spans="1:16" x14ac:dyDescent="0.25">
      <c r="A67" s="1" t="s">
        <v>238</v>
      </c>
      <c r="B67" s="1" t="s">
        <v>59</v>
      </c>
      <c r="C67" s="32">
        <v>6408.8</v>
      </c>
      <c r="D67" s="2">
        <f t="shared" si="0"/>
        <v>0</v>
      </c>
      <c r="F67">
        <v>0</v>
      </c>
      <c r="H67" s="55"/>
      <c r="I67" s="56"/>
      <c r="J67" s="56"/>
      <c r="K67" s="56"/>
      <c r="L67" s="56"/>
      <c r="M67" s="56"/>
      <c r="N67" s="56"/>
      <c r="O67" s="56"/>
      <c r="P67" s="57"/>
    </row>
    <row r="68" spans="1:16" x14ac:dyDescent="0.25">
      <c r="A68" s="1" t="s">
        <v>239</v>
      </c>
      <c r="B68" s="1" t="s">
        <v>60</v>
      </c>
      <c r="C68" s="32">
        <v>28111.1</v>
      </c>
      <c r="D68" s="2">
        <f t="shared" si="0"/>
        <v>0</v>
      </c>
      <c r="F68">
        <v>0</v>
      </c>
      <c r="H68" s="55"/>
      <c r="I68" s="56"/>
      <c r="J68" s="56"/>
      <c r="K68" s="56"/>
      <c r="L68" s="56"/>
      <c r="M68" s="56"/>
      <c r="N68" s="56"/>
      <c r="O68" s="56"/>
      <c r="P68" s="57"/>
    </row>
    <row r="69" spans="1:16" x14ac:dyDescent="0.25">
      <c r="A69" s="1" t="s">
        <v>240</v>
      </c>
      <c r="B69" s="1" t="s">
        <v>61</v>
      </c>
      <c r="C69" s="32">
        <v>176.1</v>
      </c>
      <c r="D69" s="2">
        <f t="shared" si="0"/>
        <v>79544.37</v>
      </c>
      <c r="E69" s="39">
        <v>1</v>
      </c>
      <c r="F69">
        <v>0</v>
      </c>
      <c r="H69" s="55"/>
      <c r="I69" s="56"/>
      <c r="J69" s="56"/>
      <c r="K69" s="56"/>
      <c r="L69" s="56"/>
      <c r="M69" s="56"/>
      <c r="N69" s="56"/>
      <c r="O69" s="56"/>
      <c r="P69" s="57"/>
    </row>
    <row r="70" spans="1:16" x14ac:dyDescent="0.25">
      <c r="A70" s="1" t="s">
        <v>241</v>
      </c>
      <c r="B70" s="1" t="s">
        <v>62</v>
      </c>
      <c r="C70" s="32">
        <v>298</v>
      </c>
      <c r="D70" s="2">
        <f t="shared" si="0"/>
        <v>134606.6</v>
      </c>
      <c r="E70" s="39">
        <v>1</v>
      </c>
      <c r="F70">
        <v>0</v>
      </c>
      <c r="H70" s="55"/>
      <c r="I70" s="56"/>
      <c r="J70" s="56"/>
      <c r="K70" s="56"/>
      <c r="L70" s="56"/>
      <c r="M70" s="56"/>
      <c r="N70" s="56"/>
      <c r="O70" s="56"/>
      <c r="P70" s="57"/>
    </row>
    <row r="71" spans="1:16" x14ac:dyDescent="0.25">
      <c r="A71" s="1" t="s">
        <v>242</v>
      </c>
      <c r="B71" s="1" t="s">
        <v>63</v>
      </c>
      <c r="C71" s="32">
        <v>3570.6</v>
      </c>
      <c r="D71" s="2">
        <f t="shared" si="0"/>
        <v>701051.6</v>
      </c>
      <c r="E71" s="39">
        <v>2</v>
      </c>
      <c r="F71">
        <v>0</v>
      </c>
      <c r="H71" s="55"/>
      <c r="I71" s="56"/>
      <c r="J71" s="56"/>
      <c r="K71" s="56"/>
      <c r="L71" s="56"/>
      <c r="M71" s="56"/>
      <c r="N71" s="56"/>
      <c r="O71" s="56"/>
      <c r="P71" s="57"/>
    </row>
    <row r="72" spans="1:16" x14ac:dyDescent="0.25">
      <c r="A72" s="1" t="s">
        <v>243</v>
      </c>
      <c r="B72" s="1" t="s">
        <v>64</v>
      </c>
      <c r="C72" s="32">
        <v>1383.1</v>
      </c>
      <c r="D72" s="2">
        <f t="shared" si="0"/>
        <v>271557.84999999998</v>
      </c>
      <c r="E72" s="39">
        <v>2</v>
      </c>
      <c r="F72">
        <v>0</v>
      </c>
      <c r="H72" s="55"/>
      <c r="I72" s="56"/>
      <c r="J72" s="56"/>
      <c r="K72" s="56"/>
      <c r="L72" s="56"/>
      <c r="M72" s="56"/>
      <c r="N72" s="56"/>
      <c r="O72" s="56"/>
      <c r="P72" s="57"/>
    </row>
    <row r="73" spans="1:16" x14ac:dyDescent="0.25">
      <c r="A73" s="1" t="s">
        <v>244</v>
      </c>
      <c r="B73" s="1" t="s">
        <v>65</v>
      </c>
      <c r="C73" s="32">
        <v>204.9</v>
      </c>
      <c r="D73" s="2">
        <f t="shared" ref="D73:D136" si="1">ROUND(IF(E73=0,0,IF(E73=2,C73*$K$9,C73*$K$8)),2)</f>
        <v>92553.33</v>
      </c>
      <c r="E73" s="39">
        <v>1</v>
      </c>
      <c r="F73">
        <v>0</v>
      </c>
      <c r="H73" s="55"/>
      <c r="I73" s="56"/>
      <c r="J73" s="56"/>
      <c r="K73" s="56"/>
      <c r="L73" s="56"/>
      <c r="M73" s="56"/>
      <c r="N73" s="56"/>
      <c r="O73" s="56"/>
      <c r="P73" s="57"/>
    </row>
    <row r="74" spans="1:16" x14ac:dyDescent="0.25">
      <c r="A74" s="1" t="s">
        <v>245</v>
      </c>
      <c r="B74" s="1" t="s">
        <v>66</v>
      </c>
      <c r="C74" s="32">
        <v>5478.4</v>
      </c>
      <c r="D74" s="2">
        <f t="shared" si="1"/>
        <v>1075629.06</v>
      </c>
      <c r="E74" s="40">
        <v>2</v>
      </c>
      <c r="F74">
        <v>701</v>
      </c>
      <c r="H74" s="55"/>
      <c r="I74" s="56"/>
      <c r="J74" s="56"/>
      <c r="K74" s="56"/>
      <c r="L74" s="56"/>
      <c r="M74" s="56"/>
      <c r="N74" s="56"/>
      <c r="O74" s="56"/>
      <c r="P74" s="57"/>
    </row>
    <row r="75" spans="1:16" x14ac:dyDescent="0.25">
      <c r="A75" s="1" t="s">
        <v>246</v>
      </c>
      <c r="B75" s="1" t="s">
        <v>67</v>
      </c>
      <c r="C75" s="32">
        <v>4697.6000000000004</v>
      </c>
      <c r="D75" s="2">
        <f t="shared" si="1"/>
        <v>922326.78</v>
      </c>
      <c r="E75" s="39">
        <v>2</v>
      </c>
      <c r="F75">
        <v>0</v>
      </c>
      <c r="H75" s="55"/>
      <c r="I75" s="56"/>
      <c r="J75" s="56"/>
      <c r="K75" s="56"/>
      <c r="L75" s="56"/>
      <c r="M75" s="56"/>
      <c r="N75" s="56"/>
      <c r="O75" s="56"/>
      <c r="P75" s="57"/>
    </row>
    <row r="76" spans="1:16" x14ac:dyDescent="0.25">
      <c r="A76" s="1" t="s">
        <v>247</v>
      </c>
      <c r="B76" s="1" t="s">
        <v>68</v>
      </c>
      <c r="C76" s="32">
        <v>1204.0999999999999</v>
      </c>
      <c r="D76" s="2">
        <f t="shared" si="1"/>
        <v>236412.99</v>
      </c>
      <c r="E76" s="39">
        <v>2</v>
      </c>
      <c r="F76">
        <v>0</v>
      </c>
      <c r="H76" s="55"/>
      <c r="I76" s="56"/>
      <c r="J76" s="56"/>
      <c r="K76" s="56"/>
      <c r="L76" s="56"/>
      <c r="M76" s="56"/>
      <c r="N76" s="56"/>
      <c r="O76" s="56"/>
      <c r="P76" s="57"/>
    </row>
    <row r="77" spans="1:16" x14ac:dyDescent="0.25">
      <c r="A77" s="1" t="s">
        <v>248</v>
      </c>
      <c r="B77" s="1" t="s">
        <v>69</v>
      </c>
      <c r="C77" s="32">
        <v>439.1</v>
      </c>
      <c r="D77" s="2">
        <f t="shared" si="1"/>
        <v>198341.47</v>
      </c>
      <c r="E77" s="39">
        <v>1</v>
      </c>
      <c r="F77">
        <v>0</v>
      </c>
      <c r="H77" s="55"/>
      <c r="I77" s="56"/>
      <c r="J77" s="56"/>
      <c r="K77" s="56"/>
      <c r="L77" s="56"/>
      <c r="M77" s="56"/>
      <c r="N77" s="56"/>
      <c r="O77" s="56"/>
      <c r="P77" s="57"/>
    </row>
    <row r="78" spans="1:16" x14ac:dyDescent="0.25">
      <c r="A78" s="1" t="s">
        <v>249</v>
      </c>
      <c r="B78" s="1" t="s">
        <v>70</v>
      </c>
      <c r="C78" s="32">
        <v>421.8</v>
      </c>
      <c r="D78" s="2">
        <f t="shared" si="1"/>
        <v>190527.06</v>
      </c>
      <c r="E78" s="39">
        <v>1</v>
      </c>
      <c r="F78">
        <v>0</v>
      </c>
      <c r="H78" s="55"/>
      <c r="I78" s="56"/>
      <c r="J78" s="56"/>
      <c r="K78" s="56"/>
      <c r="L78" s="56"/>
      <c r="M78" s="56"/>
      <c r="N78" s="56"/>
      <c r="O78" s="56"/>
      <c r="P78" s="57"/>
    </row>
    <row r="79" spans="1:16" x14ac:dyDescent="0.25">
      <c r="A79" s="1" t="s">
        <v>250</v>
      </c>
      <c r="B79" s="1" t="s">
        <v>71</v>
      </c>
      <c r="C79" s="32">
        <v>1297.0999999999999</v>
      </c>
      <c r="D79" s="2">
        <f t="shared" si="1"/>
        <v>254672.61</v>
      </c>
      <c r="E79" s="40">
        <v>2</v>
      </c>
      <c r="F79">
        <v>0</v>
      </c>
      <c r="H79" s="55"/>
      <c r="I79" s="56"/>
      <c r="J79" s="56"/>
      <c r="K79" s="56"/>
      <c r="L79" s="56"/>
      <c r="M79" s="56"/>
      <c r="N79" s="56"/>
      <c r="O79" s="56"/>
      <c r="P79" s="57"/>
    </row>
    <row r="80" spans="1:16" x14ac:dyDescent="0.25">
      <c r="A80" s="1" t="s">
        <v>251</v>
      </c>
      <c r="B80" s="1" t="s">
        <v>72</v>
      </c>
      <c r="C80" s="32">
        <v>2046.5</v>
      </c>
      <c r="D80" s="2">
        <f t="shared" si="1"/>
        <v>401809.81</v>
      </c>
      <c r="E80" s="39">
        <v>2</v>
      </c>
      <c r="F80">
        <v>0</v>
      </c>
      <c r="H80" s="55"/>
      <c r="I80" s="56"/>
      <c r="J80" s="56"/>
      <c r="K80" s="56"/>
      <c r="L80" s="56"/>
      <c r="M80" s="56"/>
      <c r="N80" s="56"/>
      <c r="O80" s="56"/>
      <c r="P80" s="57"/>
    </row>
    <row r="81" spans="1:16" x14ac:dyDescent="0.25">
      <c r="A81" s="1" t="s">
        <v>252</v>
      </c>
      <c r="B81" s="1" t="s">
        <v>73</v>
      </c>
      <c r="C81" s="32">
        <v>74.8</v>
      </c>
      <c r="D81" s="2">
        <f t="shared" si="1"/>
        <v>33787.160000000003</v>
      </c>
      <c r="E81" s="39">
        <v>1</v>
      </c>
      <c r="F81">
        <v>0</v>
      </c>
      <c r="H81" s="55"/>
      <c r="I81" s="56"/>
      <c r="J81" s="56"/>
      <c r="K81" s="56"/>
      <c r="L81" s="56"/>
      <c r="M81" s="56"/>
      <c r="N81" s="56"/>
      <c r="O81" s="56"/>
      <c r="P81" s="57"/>
    </row>
    <row r="82" spans="1:16" x14ac:dyDescent="0.25">
      <c r="A82" s="1" t="s">
        <v>253</v>
      </c>
      <c r="B82" s="1" t="s">
        <v>74</v>
      </c>
      <c r="C82" s="32">
        <v>520</v>
      </c>
      <c r="D82" s="2">
        <f t="shared" si="1"/>
        <v>234884</v>
      </c>
      <c r="E82" s="39">
        <v>1</v>
      </c>
      <c r="F82">
        <v>0</v>
      </c>
      <c r="H82" s="55"/>
      <c r="I82" s="56"/>
      <c r="J82" s="56"/>
      <c r="K82" s="56"/>
      <c r="L82" s="56"/>
      <c r="M82" s="56"/>
      <c r="N82" s="56"/>
      <c r="O82" s="56"/>
      <c r="P82" s="57"/>
    </row>
    <row r="83" spans="1:16" x14ac:dyDescent="0.25">
      <c r="A83" s="1" t="s">
        <v>254</v>
      </c>
      <c r="B83" s="1" t="s">
        <v>75</v>
      </c>
      <c r="C83" s="32">
        <v>210.7</v>
      </c>
      <c r="D83" s="2">
        <f t="shared" si="1"/>
        <v>95173.19</v>
      </c>
      <c r="E83" s="39">
        <v>1</v>
      </c>
      <c r="F83">
        <v>0</v>
      </c>
      <c r="H83" s="55"/>
      <c r="I83" s="56"/>
      <c r="J83" s="56"/>
      <c r="K83" s="56"/>
      <c r="L83" s="56"/>
      <c r="M83" s="56"/>
      <c r="N83" s="56"/>
      <c r="O83" s="56"/>
      <c r="P83" s="57"/>
    </row>
    <row r="84" spans="1:16" x14ac:dyDescent="0.25">
      <c r="A84" s="1" t="s">
        <v>255</v>
      </c>
      <c r="B84" s="1" t="s">
        <v>76</v>
      </c>
      <c r="C84" s="32">
        <v>161.6</v>
      </c>
      <c r="D84" s="2">
        <f t="shared" si="1"/>
        <v>72994.720000000001</v>
      </c>
      <c r="E84" s="39">
        <v>1</v>
      </c>
      <c r="F84">
        <v>0</v>
      </c>
      <c r="H84" s="55"/>
      <c r="I84" s="56"/>
      <c r="J84" s="56"/>
      <c r="K84" s="56"/>
      <c r="L84" s="56"/>
      <c r="M84" s="56"/>
      <c r="N84" s="56"/>
      <c r="O84" s="56"/>
      <c r="P84" s="57"/>
    </row>
    <row r="85" spans="1:16" x14ac:dyDescent="0.25">
      <c r="A85" s="1" t="s">
        <v>256</v>
      </c>
      <c r="B85" s="1" t="s">
        <v>77</v>
      </c>
      <c r="C85" s="32">
        <v>80771.08</v>
      </c>
      <c r="D85" s="2">
        <f t="shared" si="1"/>
        <v>0</v>
      </c>
      <c r="F85">
        <v>726</v>
      </c>
      <c r="H85" s="55"/>
      <c r="I85" s="56"/>
      <c r="J85" s="56"/>
      <c r="K85" s="56"/>
      <c r="L85" s="56"/>
      <c r="M85" s="56"/>
      <c r="N85" s="56"/>
      <c r="O85" s="56"/>
      <c r="P85" s="57"/>
    </row>
    <row r="86" spans="1:16" x14ac:dyDescent="0.25">
      <c r="A86" s="1" t="s">
        <v>257</v>
      </c>
      <c r="B86" s="1" t="s">
        <v>78</v>
      </c>
      <c r="C86" s="32">
        <v>192</v>
      </c>
      <c r="D86" s="2">
        <f t="shared" si="1"/>
        <v>86726.399999999994</v>
      </c>
      <c r="E86" s="39">
        <v>1</v>
      </c>
      <c r="F86">
        <v>0</v>
      </c>
      <c r="H86" s="55"/>
      <c r="I86" s="56"/>
      <c r="J86" s="56"/>
      <c r="K86" s="56"/>
      <c r="L86" s="56"/>
      <c r="M86" s="56"/>
      <c r="N86" s="56"/>
      <c r="O86" s="56"/>
      <c r="P86" s="57"/>
    </row>
    <row r="87" spans="1:16" x14ac:dyDescent="0.25">
      <c r="A87" s="1" t="s">
        <v>258</v>
      </c>
      <c r="B87" s="1" t="s">
        <v>79</v>
      </c>
      <c r="C87" s="32">
        <v>88.5</v>
      </c>
      <c r="D87" s="2">
        <f t="shared" si="1"/>
        <v>39975.449999999997</v>
      </c>
      <c r="E87" s="39">
        <v>1</v>
      </c>
      <c r="F87">
        <v>0</v>
      </c>
      <c r="H87" s="55"/>
      <c r="I87" s="56"/>
      <c r="J87" s="56"/>
      <c r="K87" s="56"/>
      <c r="L87" s="56"/>
      <c r="M87" s="56"/>
      <c r="N87" s="56"/>
      <c r="O87" s="56"/>
      <c r="P87" s="57"/>
    </row>
    <row r="88" spans="1:16" x14ac:dyDescent="0.25">
      <c r="A88" s="1" t="s">
        <v>259</v>
      </c>
      <c r="B88" s="1" t="s">
        <v>80</v>
      </c>
      <c r="C88" s="32">
        <v>148.80000000000001</v>
      </c>
      <c r="D88" s="2">
        <f t="shared" si="1"/>
        <v>67212.960000000006</v>
      </c>
      <c r="E88" s="39">
        <v>1</v>
      </c>
      <c r="F88">
        <v>0</v>
      </c>
      <c r="H88" s="55"/>
      <c r="I88" s="56"/>
      <c r="J88" s="56"/>
      <c r="K88" s="56"/>
      <c r="L88" s="56"/>
      <c r="M88" s="56"/>
      <c r="N88" s="56"/>
      <c r="O88" s="56"/>
      <c r="P88" s="57"/>
    </row>
    <row r="89" spans="1:16" x14ac:dyDescent="0.25">
      <c r="A89" s="1" t="s">
        <v>260</v>
      </c>
      <c r="B89" s="1" t="s">
        <v>81</v>
      </c>
      <c r="C89" s="32">
        <v>144.5</v>
      </c>
      <c r="D89" s="2">
        <f t="shared" si="1"/>
        <v>65270.65</v>
      </c>
      <c r="E89" s="39">
        <v>1</v>
      </c>
      <c r="F89">
        <v>0</v>
      </c>
      <c r="H89" s="55"/>
      <c r="I89" s="56"/>
      <c r="J89" s="56"/>
      <c r="K89" s="56"/>
      <c r="L89" s="56"/>
      <c r="M89" s="56"/>
      <c r="N89" s="56"/>
      <c r="O89" s="56"/>
      <c r="P89" s="57"/>
    </row>
    <row r="90" spans="1:16" x14ac:dyDescent="0.25">
      <c r="A90" s="1" t="s">
        <v>261</v>
      </c>
      <c r="B90" s="1" t="s">
        <v>82</v>
      </c>
      <c r="C90" s="32">
        <v>216</v>
      </c>
      <c r="D90" s="2">
        <f t="shared" si="1"/>
        <v>97567.2</v>
      </c>
      <c r="E90" s="39">
        <v>1</v>
      </c>
      <c r="F90">
        <v>0</v>
      </c>
      <c r="H90" s="55"/>
      <c r="I90" s="56"/>
      <c r="J90" s="56"/>
      <c r="K90" s="56"/>
      <c r="L90" s="56"/>
      <c r="M90" s="56"/>
      <c r="N90" s="56"/>
      <c r="O90" s="56"/>
      <c r="P90" s="57"/>
    </row>
    <row r="91" spans="1:16" x14ac:dyDescent="0.25">
      <c r="A91" s="1" t="s">
        <v>262</v>
      </c>
      <c r="B91" s="1" t="s">
        <v>83</v>
      </c>
      <c r="C91" s="32">
        <v>110.2</v>
      </c>
      <c r="D91" s="2">
        <f t="shared" si="1"/>
        <v>49777.34</v>
      </c>
      <c r="E91" s="39">
        <v>1</v>
      </c>
      <c r="F91">
        <v>0</v>
      </c>
      <c r="H91" s="55"/>
      <c r="I91" s="56"/>
      <c r="J91" s="56"/>
      <c r="K91" s="56"/>
      <c r="L91" s="56"/>
      <c r="M91" s="56"/>
      <c r="N91" s="56"/>
      <c r="O91" s="56"/>
      <c r="P91" s="57"/>
    </row>
    <row r="92" spans="1:16" x14ac:dyDescent="0.25">
      <c r="A92" s="1" t="s">
        <v>263</v>
      </c>
      <c r="B92" s="1" t="s">
        <v>84</v>
      </c>
      <c r="C92" s="32">
        <v>716.3</v>
      </c>
      <c r="D92" s="2">
        <f t="shared" si="1"/>
        <v>323552.71000000002</v>
      </c>
      <c r="E92" s="39">
        <v>1</v>
      </c>
      <c r="F92">
        <v>0</v>
      </c>
      <c r="H92" s="55"/>
      <c r="I92" s="56"/>
      <c r="J92" s="56"/>
      <c r="K92" s="56"/>
      <c r="L92" s="56"/>
      <c r="M92" s="56"/>
      <c r="N92" s="56"/>
      <c r="O92" s="56"/>
      <c r="P92" s="57"/>
    </row>
    <row r="93" spans="1:16" x14ac:dyDescent="0.25">
      <c r="A93" s="1" t="s">
        <v>264</v>
      </c>
      <c r="B93" s="1" t="s">
        <v>85</v>
      </c>
      <c r="C93" s="32">
        <v>987.3</v>
      </c>
      <c r="D93" s="2">
        <f t="shared" si="1"/>
        <v>445963.41</v>
      </c>
      <c r="E93" s="40">
        <v>1</v>
      </c>
      <c r="F93">
        <v>0</v>
      </c>
      <c r="H93" s="55"/>
      <c r="I93" s="56"/>
      <c r="J93" s="56"/>
      <c r="K93" s="56"/>
      <c r="L93" s="56"/>
      <c r="M93" s="56"/>
      <c r="N93" s="56"/>
      <c r="O93" s="56"/>
      <c r="P93" s="57"/>
    </row>
    <row r="94" spans="1:16" x14ac:dyDescent="0.25">
      <c r="A94" s="1" t="s">
        <v>265</v>
      </c>
      <c r="B94" s="1" t="s">
        <v>86</v>
      </c>
      <c r="C94" s="32">
        <v>5684.52</v>
      </c>
      <c r="D94" s="2">
        <f t="shared" si="1"/>
        <v>1116098.6599999999</v>
      </c>
      <c r="E94" s="40">
        <v>2</v>
      </c>
      <c r="F94">
        <v>479</v>
      </c>
      <c r="H94" s="55"/>
      <c r="I94" s="56"/>
      <c r="J94" s="56"/>
      <c r="K94" s="56"/>
      <c r="L94" s="56"/>
      <c r="M94" s="56"/>
      <c r="N94" s="56"/>
      <c r="O94" s="56"/>
      <c r="P94" s="57"/>
    </row>
    <row r="95" spans="1:16" x14ac:dyDescent="0.25">
      <c r="A95" s="1" t="s">
        <v>266</v>
      </c>
      <c r="B95" s="1" t="s">
        <v>87</v>
      </c>
      <c r="C95" s="32">
        <v>1378.1</v>
      </c>
      <c r="D95" s="2">
        <f t="shared" si="1"/>
        <v>270576.15000000002</v>
      </c>
      <c r="E95" s="39">
        <v>2</v>
      </c>
      <c r="F95">
        <v>0</v>
      </c>
      <c r="H95" s="55"/>
      <c r="I95" s="56"/>
      <c r="J95" s="56"/>
      <c r="K95" s="56"/>
      <c r="L95" s="56"/>
      <c r="M95" s="56"/>
      <c r="N95" s="56"/>
      <c r="O95" s="56"/>
      <c r="P95" s="57"/>
    </row>
    <row r="96" spans="1:16" x14ac:dyDescent="0.25">
      <c r="A96" s="1" t="s">
        <v>267</v>
      </c>
      <c r="B96" s="1" t="s">
        <v>88</v>
      </c>
      <c r="C96" s="32">
        <v>814.3</v>
      </c>
      <c r="D96" s="2">
        <f t="shared" si="1"/>
        <v>367819.31</v>
      </c>
      <c r="E96" s="39">
        <v>1</v>
      </c>
      <c r="F96">
        <v>0</v>
      </c>
      <c r="H96" s="55"/>
      <c r="I96" s="56"/>
      <c r="J96" s="56"/>
      <c r="K96" s="56"/>
      <c r="L96" s="56"/>
      <c r="M96" s="56"/>
      <c r="N96" s="56"/>
      <c r="O96" s="56"/>
      <c r="P96" s="57"/>
    </row>
    <row r="97" spans="1:16" x14ac:dyDescent="0.25">
      <c r="A97" s="1" t="s">
        <v>268</v>
      </c>
      <c r="B97" s="1" t="s">
        <v>89</v>
      </c>
      <c r="C97" s="32">
        <v>29579.839999999997</v>
      </c>
      <c r="D97" s="2">
        <f t="shared" si="1"/>
        <v>0</v>
      </c>
      <c r="F97">
        <v>3971</v>
      </c>
      <c r="H97" s="55"/>
      <c r="I97" s="56"/>
      <c r="J97" s="56"/>
      <c r="K97" s="56"/>
      <c r="L97" s="56"/>
      <c r="M97" s="56"/>
      <c r="N97" s="56"/>
      <c r="O97" s="56"/>
      <c r="P97" s="57"/>
    </row>
    <row r="98" spans="1:16" x14ac:dyDescent="0.25">
      <c r="A98" s="1" t="s">
        <v>269</v>
      </c>
      <c r="B98" s="1" t="s">
        <v>90</v>
      </c>
      <c r="C98" s="32">
        <v>15155.1</v>
      </c>
      <c r="D98" s="2">
        <f t="shared" si="1"/>
        <v>0</v>
      </c>
      <c r="F98">
        <v>0</v>
      </c>
      <c r="H98" s="55"/>
      <c r="I98" s="56"/>
      <c r="J98" s="56"/>
      <c r="K98" s="56"/>
      <c r="L98" s="56"/>
      <c r="M98" s="56"/>
      <c r="N98" s="56"/>
      <c r="O98" s="56"/>
      <c r="P98" s="57"/>
    </row>
    <row r="99" spans="1:16" x14ac:dyDescent="0.25">
      <c r="A99" s="1" t="s">
        <v>270</v>
      </c>
      <c r="B99" s="1" t="s">
        <v>91</v>
      </c>
      <c r="C99" s="32">
        <v>1063.4000000000001</v>
      </c>
      <c r="D99" s="2">
        <f t="shared" si="1"/>
        <v>208787.96</v>
      </c>
      <c r="E99" s="39">
        <v>2</v>
      </c>
      <c r="F99">
        <v>0</v>
      </c>
      <c r="H99" s="55"/>
      <c r="I99" s="56"/>
      <c r="J99" s="56"/>
      <c r="K99" s="56"/>
      <c r="L99" s="56"/>
      <c r="M99" s="56"/>
      <c r="N99" s="56"/>
      <c r="O99" s="56"/>
      <c r="P99" s="57"/>
    </row>
    <row r="100" spans="1:16" x14ac:dyDescent="0.25">
      <c r="A100" s="1" t="s">
        <v>271</v>
      </c>
      <c r="B100" s="1" t="s">
        <v>92</v>
      </c>
      <c r="C100" s="32">
        <v>925</v>
      </c>
      <c r="D100" s="2">
        <f t="shared" si="1"/>
        <v>417822.5</v>
      </c>
      <c r="E100" s="40">
        <v>1</v>
      </c>
      <c r="F100">
        <v>0</v>
      </c>
      <c r="H100" s="55"/>
      <c r="I100" s="56"/>
      <c r="J100" s="56"/>
      <c r="K100" s="56"/>
      <c r="L100" s="56"/>
      <c r="M100" s="56"/>
      <c r="N100" s="56"/>
      <c r="O100" s="56"/>
      <c r="P100" s="57"/>
    </row>
    <row r="101" spans="1:16" x14ac:dyDescent="0.25">
      <c r="A101" s="1" t="s">
        <v>272</v>
      </c>
      <c r="B101" s="1" t="s">
        <v>93</v>
      </c>
      <c r="C101" s="32">
        <v>220</v>
      </c>
      <c r="D101" s="2">
        <f t="shared" si="1"/>
        <v>99374</v>
      </c>
      <c r="E101" s="39">
        <v>1</v>
      </c>
      <c r="F101">
        <v>0</v>
      </c>
      <c r="H101" s="55"/>
      <c r="I101" s="56"/>
      <c r="J101" s="56"/>
      <c r="K101" s="56"/>
      <c r="L101" s="56"/>
      <c r="M101" s="56"/>
      <c r="N101" s="56"/>
      <c r="O101" s="56"/>
      <c r="P101" s="57"/>
    </row>
    <row r="102" spans="1:16" x14ac:dyDescent="0.25">
      <c r="A102" s="1" t="s">
        <v>273</v>
      </c>
      <c r="B102" s="1" t="s">
        <v>94</v>
      </c>
      <c r="C102" s="32">
        <v>350.7</v>
      </c>
      <c r="D102" s="2">
        <f t="shared" si="1"/>
        <v>158411.19</v>
      </c>
      <c r="E102" s="39">
        <v>1</v>
      </c>
      <c r="F102">
        <v>0</v>
      </c>
      <c r="H102" s="55"/>
      <c r="I102" s="56"/>
      <c r="J102" s="56"/>
      <c r="K102" s="56"/>
      <c r="L102" s="56"/>
      <c r="M102" s="56"/>
      <c r="N102" s="56"/>
      <c r="O102" s="56"/>
      <c r="P102" s="57"/>
    </row>
    <row r="103" spans="1:16" x14ac:dyDescent="0.25">
      <c r="A103" s="1" t="s">
        <v>274</v>
      </c>
      <c r="B103" s="1" t="s">
        <v>95</v>
      </c>
      <c r="C103" s="32">
        <v>107.8</v>
      </c>
      <c r="D103" s="2">
        <f t="shared" si="1"/>
        <v>48693.26</v>
      </c>
      <c r="E103" s="39">
        <v>1</v>
      </c>
      <c r="F103">
        <v>0</v>
      </c>
      <c r="H103" s="55"/>
      <c r="I103" s="56"/>
      <c r="J103" s="56"/>
      <c r="K103" s="56"/>
      <c r="L103" s="56"/>
      <c r="M103" s="56"/>
      <c r="N103" s="56"/>
      <c r="O103" s="56"/>
      <c r="P103" s="57"/>
    </row>
    <row r="104" spans="1:16" x14ac:dyDescent="0.25">
      <c r="A104" s="1" t="s">
        <v>275</v>
      </c>
      <c r="B104" s="1" t="s">
        <v>96</v>
      </c>
      <c r="C104" s="32">
        <v>501</v>
      </c>
      <c r="D104" s="2">
        <f t="shared" si="1"/>
        <v>226301.7</v>
      </c>
      <c r="E104" s="39">
        <v>1</v>
      </c>
      <c r="F104">
        <v>0</v>
      </c>
      <c r="H104" s="55"/>
      <c r="I104" s="56"/>
      <c r="J104" s="56"/>
      <c r="K104" s="56"/>
      <c r="L104" s="56"/>
      <c r="M104" s="56"/>
      <c r="N104" s="56"/>
      <c r="O104" s="56"/>
      <c r="P104" s="57"/>
    </row>
    <row r="105" spans="1:16" x14ac:dyDescent="0.25">
      <c r="A105" s="1" t="s">
        <v>276</v>
      </c>
      <c r="B105" s="1" t="s">
        <v>97</v>
      </c>
      <c r="C105" s="32">
        <v>50</v>
      </c>
      <c r="D105" s="2">
        <f t="shared" si="1"/>
        <v>22585</v>
      </c>
      <c r="E105" s="39">
        <v>1</v>
      </c>
      <c r="F105">
        <v>0</v>
      </c>
      <c r="H105" s="55"/>
      <c r="I105" s="56"/>
      <c r="J105" s="56"/>
      <c r="K105" s="56"/>
      <c r="L105" s="56"/>
      <c r="M105" s="56"/>
      <c r="N105" s="56"/>
      <c r="O105" s="56"/>
      <c r="P105" s="57"/>
    </row>
    <row r="106" spans="1:16" x14ac:dyDescent="0.25">
      <c r="A106" s="1" t="s">
        <v>277</v>
      </c>
      <c r="B106" s="1" t="s">
        <v>98</v>
      </c>
      <c r="C106" s="32">
        <v>198.2</v>
      </c>
      <c r="D106" s="2">
        <f t="shared" si="1"/>
        <v>89526.94</v>
      </c>
      <c r="E106" s="39">
        <v>1</v>
      </c>
      <c r="F106">
        <v>0</v>
      </c>
      <c r="H106" s="55"/>
      <c r="I106" s="56"/>
      <c r="J106" s="56"/>
      <c r="K106" s="56"/>
      <c r="L106" s="56"/>
      <c r="M106" s="56"/>
      <c r="N106" s="56"/>
      <c r="O106" s="56"/>
      <c r="P106" s="57"/>
    </row>
    <row r="107" spans="1:16" x14ac:dyDescent="0.25">
      <c r="A107" s="1" t="s">
        <v>278</v>
      </c>
      <c r="B107" s="1" t="s">
        <v>99</v>
      </c>
      <c r="C107" s="32">
        <v>474.1</v>
      </c>
      <c r="D107" s="2">
        <f t="shared" si="1"/>
        <v>214150.97</v>
      </c>
      <c r="E107" s="39">
        <v>1</v>
      </c>
      <c r="F107">
        <v>0</v>
      </c>
      <c r="H107" s="55"/>
      <c r="I107" s="56"/>
      <c r="J107" s="56"/>
      <c r="K107" s="56"/>
      <c r="L107" s="56"/>
      <c r="M107" s="56"/>
      <c r="N107" s="56"/>
      <c r="O107" s="56"/>
      <c r="P107" s="57"/>
    </row>
    <row r="108" spans="1:16" x14ac:dyDescent="0.25">
      <c r="A108" s="1" t="s">
        <v>279</v>
      </c>
      <c r="B108" s="1" t="s">
        <v>100</v>
      </c>
      <c r="C108" s="32">
        <v>50</v>
      </c>
      <c r="D108" s="2">
        <f t="shared" si="1"/>
        <v>22585</v>
      </c>
      <c r="E108" s="39">
        <v>1</v>
      </c>
      <c r="F108">
        <v>0</v>
      </c>
      <c r="H108" s="55"/>
      <c r="I108" s="56"/>
      <c r="J108" s="56"/>
      <c r="K108" s="56"/>
      <c r="L108" s="56"/>
      <c r="M108" s="56"/>
      <c r="N108" s="56"/>
      <c r="O108" s="56"/>
      <c r="P108" s="57"/>
    </row>
    <row r="109" spans="1:16" x14ac:dyDescent="0.25">
      <c r="A109" s="1" t="s">
        <v>280</v>
      </c>
      <c r="B109" s="1" t="s">
        <v>101</v>
      </c>
      <c r="C109" s="32">
        <v>2065.6999999999998</v>
      </c>
      <c r="D109" s="2">
        <f t="shared" si="1"/>
        <v>405579.54</v>
      </c>
      <c r="E109" s="39">
        <v>2</v>
      </c>
      <c r="F109">
        <v>0</v>
      </c>
      <c r="H109" s="55"/>
      <c r="I109" s="56"/>
      <c r="J109" s="56"/>
      <c r="K109" s="56"/>
      <c r="L109" s="56"/>
      <c r="M109" s="56"/>
      <c r="N109" s="56"/>
      <c r="O109" s="56"/>
      <c r="P109" s="57"/>
    </row>
    <row r="110" spans="1:16" x14ac:dyDescent="0.25">
      <c r="A110" s="1" t="s">
        <v>281</v>
      </c>
      <c r="B110" s="1" t="s">
        <v>102</v>
      </c>
      <c r="C110" s="32">
        <v>205.5</v>
      </c>
      <c r="D110" s="2">
        <f t="shared" si="1"/>
        <v>92824.35</v>
      </c>
      <c r="E110" s="39">
        <v>1</v>
      </c>
      <c r="F110">
        <v>0</v>
      </c>
      <c r="H110" s="55"/>
      <c r="I110" s="56"/>
      <c r="J110" s="56"/>
      <c r="K110" s="56"/>
      <c r="L110" s="56"/>
      <c r="M110" s="56"/>
      <c r="N110" s="56"/>
      <c r="O110" s="56"/>
      <c r="P110" s="57"/>
    </row>
    <row r="111" spans="1:16" x14ac:dyDescent="0.25">
      <c r="A111" s="1" t="s">
        <v>282</v>
      </c>
      <c r="B111" s="1" t="s">
        <v>103</v>
      </c>
      <c r="C111" s="32">
        <v>311.5</v>
      </c>
      <c r="D111" s="2">
        <f t="shared" si="1"/>
        <v>140704.54999999999</v>
      </c>
      <c r="E111" s="39">
        <v>1</v>
      </c>
      <c r="F111">
        <v>0</v>
      </c>
      <c r="H111" s="55"/>
      <c r="I111" s="56"/>
      <c r="J111" s="56"/>
      <c r="K111" s="56"/>
      <c r="L111" s="56"/>
      <c r="M111" s="56"/>
      <c r="N111" s="56"/>
      <c r="O111" s="56"/>
      <c r="P111" s="57"/>
    </row>
    <row r="112" spans="1:16" x14ac:dyDescent="0.25">
      <c r="A112" s="1" t="s">
        <v>283</v>
      </c>
      <c r="B112" s="1" t="s">
        <v>104</v>
      </c>
      <c r="C112" s="32">
        <v>152.80000000000001</v>
      </c>
      <c r="D112" s="2">
        <f t="shared" si="1"/>
        <v>69019.759999999995</v>
      </c>
      <c r="E112" s="39">
        <v>1</v>
      </c>
      <c r="F112">
        <v>0</v>
      </c>
      <c r="H112" s="55"/>
      <c r="I112" s="56"/>
      <c r="J112" s="56"/>
      <c r="K112" s="56"/>
      <c r="L112" s="56"/>
      <c r="M112" s="56"/>
      <c r="N112" s="56"/>
      <c r="O112" s="56"/>
      <c r="P112" s="57"/>
    </row>
    <row r="113" spans="1:16" x14ac:dyDescent="0.25">
      <c r="A113" s="1" t="s">
        <v>284</v>
      </c>
      <c r="B113" s="1" t="s">
        <v>105</v>
      </c>
      <c r="C113" s="32">
        <v>163.5</v>
      </c>
      <c r="D113" s="2">
        <f t="shared" si="1"/>
        <v>73852.95</v>
      </c>
      <c r="E113" s="39">
        <v>1</v>
      </c>
      <c r="F113">
        <v>0</v>
      </c>
      <c r="H113" s="55"/>
      <c r="I113" s="56"/>
      <c r="J113" s="56"/>
      <c r="K113" s="56"/>
      <c r="L113" s="56"/>
      <c r="M113" s="56"/>
      <c r="N113" s="56"/>
      <c r="O113" s="56"/>
      <c r="P113" s="57"/>
    </row>
    <row r="114" spans="1:16" x14ac:dyDescent="0.25">
      <c r="A114" s="1" t="s">
        <v>285</v>
      </c>
      <c r="B114" s="1" t="s">
        <v>106</v>
      </c>
      <c r="C114" s="32">
        <v>382</v>
      </c>
      <c r="D114" s="2">
        <f t="shared" si="1"/>
        <v>172549.4</v>
      </c>
      <c r="E114" s="39">
        <v>1</v>
      </c>
      <c r="F114">
        <v>0</v>
      </c>
      <c r="H114" s="55"/>
      <c r="I114" s="56"/>
      <c r="J114" s="56"/>
      <c r="K114" s="56"/>
      <c r="L114" s="56"/>
      <c r="M114" s="56"/>
      <c r="N114" s="56"/>
      <c r="O114" s="56"/>
      <c r="P114" s="57"/>
    </row>
    <row r="115" spans="1:16" x14ac:dyDescent="0.25">
      <c r="A115" s="1" t="s">
        <v>286</v>
      </c>
      <c r="B115" s="1" t="s">
        <v>107</v>
      </c>
      <c r="C115" s="32">
        <v>21006.720000000001</v>
      </c>
      <c r="D115" s="2">
        <f t="shared" si="1"/>
        <v>0</v>
      </c>
      <c r="F115">
        <v>928</v>
      </c>
      <c r="H115" s="55"/>
      <c r="I115" s="56"/>
      <c r="J115" s="56"/>
      <c r="K115" s="56"/>
      <c r="L115" s="56"/>
      <c r="M115" s="56"/>
      <c r="N115" s="56"/>
      <c r="O115" s="56"/>
      <c r="P115" s="57"/>
    </row>
    <row r="116" spans="1:16" x14ac:dyDescent="0.25">
      <c r="A116" s="1" t="s">
        <v>287</v>
      </c>
      <c r="B116" s="1" t="s">
        <v>108</v>
      </c>
      <c r="C116" s="32">
        <v>88.3</v>
      </c>
      <c r="D116" s="2">
        <f t="shared" si="1"/>
        <v>39885.11</v>
      </c>
      <c r="E116" s="39">
        <v>1</v>
      </c>
      <c r="F116">
        <v>0</v>
      </c>
      <c r="H116" s="55"/>
      <c r="I116" s="56"/>
      <c r="J116" s="56"/>
      <c r="K116" s="56"/>
      <c r="L116" s="56"/>
      <c r="M116" s="56"/>
      <c r="N116" s="56"/>
      <c r="O116" s="56"/>
      <c r="P116" s="57"/>
    </row>
    <row r="117" spans="1:16" x14ac:dyDescent="0.25">
      <c r="A117" s="1" t="s">
        <v>288</v>
      </c>
      <c r="B117" s="1" t="s">
        <v>109</v>
      </c>
      <c r="C117" s="32">
        <v>2078.9</v>
      </c>
      <c r="D117" s="2">
        <f t="shared" si="1"/>
        <v>408171.23</v>
      </c>
      <c r="E117" s="39">
        <v>2</v>
      </c>
      <c r="F117">
        <v>0</v>
      </c>
      <c r="H117" s="55"/>
      <c r="I117" s="56"/>
      <c r="J117" s="56"/>
      <c r="K117" s="56"/>
      <c r="L117" s="56"/>
      <c r="M117" s="56"/>
      <c r="N117" s="56"/>
      <c r="O117" s="56"/>
      <c r="P117" s="57"/>
    </row>
    <row r="118" spans="1:16" x14ac:dyDescent="0.25">
      <c r="A118" s="1" t="s">
        <v>289</v>
      </c>
      <c r="B118" s="1" t="s">
        <v>110</v>
      </c>
      <c r="C118" s="32">
        <v>2669.6</v>
      </c>
      <c r="D118" s="2">
        <f t="shared" si="1"/>
        <v>524149.26</v>
      </c>
      <c r="E118" s="39">
        <v>2</v>
      </c>
      <c r="F118">
        <v>27</v>
      </c>
      <c r="H118" s="55"/>
      <c r="I118" s="56"/>
      <c r="J118" s="56"/>
      <c r="K118" s="56"/>
      <c r="L118" s="56"/>
      <c r="M118" s="56"/>
      <c r="N118" s="56"/>
      <c r="O118" s="56"/>
      <c r="P118" s="57"/>
    </row>
    <row r="119" spans="1:16" x14ac:dyDescent="0.25">
      <c r="A119" s="1" t="s">
        <v>290</v>
      </c>
      <c r="B119" s="1" t="s">
        <v>111</v>
      </c>
      <c r="C119" s="32">
        <v>678</v>
      </c>
      <c r="D119" s="2">
        <f t="shared" si="1"/>
        <v>306252.59999999998</v>
      </c>
      <c r="E119" s="39">
        <v>1</v>
      </c>
      <c r="F119">
        <v>0</v>
      </c>
      <c r="H119" s="55"/>
      <c r="I119" s="56"/>
      <c r="J119" s="56"/>
      <c r="K119" s="56"/>
      <c r="L119" s="56"/>
      <c r="M119" s="56"/>
      <c r="N119" s="56"/>
      <c r="O119" s="56"/>
      <c r="P119" s="57"/>
    </row>
    <row r="120" spans="1:16" x14ac:dyDescent="0.25">
      <c r="A120" s="1" t="s">
        <v>291</v>
      </c>
      <c r="B120" s="1" t="s">
        <v>112</v>
      </c>
      <c r="C120" s="32">
        <v>467</v>
      </c>
      <c r="D120" s="2">
        <f t="shared" si="1"/>
        <v>210943.9</v>
      </c>
      <c r="E120" s="39">
        <v>1</v>
      </c>
      <c r="F120">
        <v>0</v>
      </c>
      <c r="H120" s="55"/>
      <c r="I120" s="56"/>
      <c r="J120" s="56"/>
      <c r="K120" s="56"/>
      <c r="L120" s="56"/>
      <c r="M120" s="56"/>
      <c r="N120" s="56"/>
      <c r="O120" s="56"/>
      <c r="P120" s="57"/>
    </row>
    <row r="121" spans="1:16" x14ac:dyDescent="0.25">
      <c r="A121" s="1" t="s">
        <v>292</v>
      </c>
      <c r="B121" s="1" t="s">
        <v>113</v>
      </c>
      <c r="C121" s="32">
        <v>5884.1</v>
      </c>
      <c r="D121" s="2">
        <f t="shared" si="1"/>
        <v>1155284.19</v>
      </c>
      <c r="E121" s="39">
        <v>2</v>
      </c>
      <c r="F121">
        <v>0</v>
      </c>
      <c r="H121" s="55"/>
      <c r="I121" s="56"/>
      <c r="J121" s="56"/>
      <c r="K121" s="56"/>
      <c r="L121" s="56"/>
      <c r="M121" s="56"/>
      <c r="N121" s="56"/>
      <c r="O121" s="56"/>
      <c r="P121" s="57"/>
    </row>
    <row r="122" spans="1:16" ht="15.75" thickBot="1" x14ac:dyDescent="0.3">
      <c r="A122" s="1" t="s">
        <v>293</v>
      </c>
      <c r="B122" s="1" t="s">
        <v>114</v>
      </c>
      <c r="C122" s="32">
        <v>257.5</v>
      </c>
      <c r="D122" s="2">
        <f t="shared" si="1"/>
        <v>116312.75</v>
      </c>
      <c r="E122" s="39">
        <v>1</v>
      </c>
      <c r="F122">
        <v>0</v>
      </c>
      <c r="H122" s="58"/>
      <c r="I122" s="59"/>
      <c r="J122" s="59"/>
      <c r="K122" s="59"/>
      <c r="L122" s="59"/>
      <c r="M122" s="59"/>
      <c r="N122" s="59"/>
      <c r="O122" s="59"/>
      <c r="P122" s="60"/>
    </row>
    <row r="123" spans="1:16" x14ac:dyDescent="0.25">
      <c r="A123" s="1" t="s">
        <v>294</v>
      </c>
      <c r="B123" s="1" t="s">
        <v>115</v>
      </c>
      <c r="C123" s="32">
        <v>1411.9</v>
      </c>
      <c r="D123" s="2">
        <f t="shared" si="1"/>
        <v>277212.45</v>
      </c>
      <c r="E123" s="39">
        <v>2</v>
      </c>
      <c r="F123">
        <v>0</v>
      </c>
      <c r="H123" s="14"/>
    </row>
    <row r="124" spans="1:16" x14ac:dyDescent="0.25">
      <c r="A124" s="1" t="s">
        <v>295</v>
      </c>
      <c r="B124" s="1" t="s">
        <v>116</v>
      </c>
      <c r="C124" s="32">
        <v>3282.5</v>
      </c>
      <c r="D124" s="2">
        <f t="shared" si="1"/>
        <v>644486.05000000005</v>
      </c>
      <c r="E124" s="39">
        <v>2</v>
      </c>
      <c r="F124">
        <v>0</v>
      </c>
      <c r="H124" s="14"/>
    </row>
    <row r="125" spans="1:16" x14ac:dyDescent="0.25">
      <c r="A125" s="1" t="s">
        <v>296</v>
      </c>
      <c r="B125" s="1" t="s">
        <v>117</v>
      </c>
      <c r="C125" s="32">
        <v>210.5</v>
      </c>
      <c r="D125" s="2">
        <f t="shared" si="1"/>
        <v>95082.85</v>
      </c>
      <c r="E125" s="39">
        <v>1</v>
      </c>
      <c r="F125">
        <v>0</v>
      </c>
      <c r="H125" s="14"/>
    </row>
    <row r="126" spans="1:16" x14ac:dyDescent="0.25">
      <c r="A126" s="1" t="s">
        <v>297</v>
      </c>
      <c r="B126" s="1" t="s">
        <v>118</v>
      </c>
      <c r="C126" s="32">
        <v>798.5</v>
      </c>
      <c r="D126" s="2">
        <f t="shared" si="1"/>
        <v>360682.45</v>
      </c>
      <c r="E126" s="39">
        <v>1</v>
      </c>
      <c r="F126">
        <v>0</v>
      </c>
      <c r="H126" s="14"/>
    </row>
    <row r="127" spans="1:16" x14ac:dyDescent="0.25">
      <c r="A127" s="1" t="s">
        <v>298</v>
      </c>
      <c r="B127" s="1" t="s">
        <v>119</v>
      </c>
      <c r="C127" s="32">
        <v>1450.2</v>
      </c>
      <c r="D127" s="2">
        <f t="shared" si="1"/>
        <v>284732.27</v>
      </c>
      <c r="E127" s="39">
        <v>2</v>
      </c>
      <c r="F127">
        <v>0</v>
      </c>
      <c r="H127" s="14"/>
    </row>
    <row r="128" spans="1:16" x14ac:dyDescent="0.25">
      <c r="A128" s="1" t="s">
        <v>299</v>
      </c>
      <c r="B128" s="1" t="s">
        <v>120</v>
      </c>
      <c r="C128" s="32">
        <v>782.6</v>
      </c>
      <c r="D128" s="2">
        <f t="shared" si="1"/>
        <v>353500.42</v>
      </c>
      <c r="E128" s="39">
        <v>1</v>
      </c>
      <c r="F128">
        <v>0</v>
      </c>
      <c r="H128" s="14"/>
    </row>
    <row r="129" spans="1:8" x14ac:dyDescent="0.25">
      <c r="A129" s="1" t="s">
        <v>300</v>
      </c>
      <c r="B129" s="1" t="s">
        <v>121</v>
      </c>
      <c r="C129" s="32">
        <v>160.69999999999999</v>
      </c>
      <c r="D129" s="2">
        <f t="shared" si="1"/>
        <v>72588.19</v>
      </c>
      <c r="E129" s="39">
        <v>1</v>
      </c>
      <c r="F129">
        <v>0</v>
      </c>
      <c r="H129" s="14"/>
    </row>
    <row r="130" spans="1:8" x14ac:dyDescent="0.25">
      <c r="A130" s="1" t="s">
        <v>301</v>
      </c>
      <c r="B130" s="1" t="s">
        <v>122</v>
      </c>
      <c r="C130" s="32">
        <v>382.4</v>
      </c>
      <c r="D130" s="2">
        <f t="shared" si="1"/>
        <v>172730.08</v>
      </c>
      <c r="E130" s="39">
        <v>1</v>
      </c>
      <c r="F130">
        <v>0</v>
      </c>
      <c r="H130" s="14"/>
    </row>
    <row r="131" spans="1:8" x14ac:dyDescent="0.25">
      <c r="A131" s="1" t="s">
        <v>302</v>
      </c>
      <c r="B131" s="1" t="s">
        <v>123</v>
      </c>
      <c r="C131" s="32">
        <v>224</v>
      </c>
      <c r="D131" s="2">
        <f t="shared" si="1"/>
        <v>101180.8</v>
      </c>
      <c r="E131" s="39">
        <v>1</v>
      </c>
      <c r="F131">
        <v>0</v>
      </c>
      <c r="H131" s="14"/>
    </row>
    <row r="132" spans="1:8" x14ac:dyDescent="0.25">
      <c r="A132" s="1" t="s">
        <v>303</v>
      </c>
      <c r="B132" s="1" t="s">
        <v>124</v>
      </c>
      <c r="C132" s="32">
        <v>331.8</v>
      </c>
      <c r="D132" s="2">
        <f t="shared" si="1"/>
        <v>149874.06</v>
      </c>
      <c r="E132" s="39">
        <v>1</v>
      </c>
      <c r="F132">
        <v>0</v>
      </c>
      <c r="H132" s="14"/>
    </row>
    <row r="133" spans="1:8" x14ac:dyDescent="0.25">
      <c r="A133" s="1" t="s">
        <v>304</v>
      </c>
      <c r="B133" s="1" t="s">
        <v>125</v>
      </c>
      <c r="C133" s="32">
        <v>178</v>
      </c>
      <c r="D133" s="2">
        <f t="shared" si="1"/>
        <v>80402.600000000006</v>
      </c>
      <c r="E133" s="39">
        <v>1</v>
      </c>
      <c r="F133">
        <v>0</v>
      </c>
      <c r="H133" s="14"/>
    </row>
    <row r="134" spans="1:8" x14ac:dyDescent="0.25">
      <c r="A134" s="1" t="s">
        <v>305</v>
      </c>
      <c r="B134" s="1" t="s">
        <v>126</v>
      </c>
      <c r="C134" s="32">
        <v>325.7</v>
      </c>
      <c r="D134" s="2">
        <f t="shared" si="1"/>
        <v>147118.69</v>
      </c>
      <c r="E134" s="39">
        <v>1</v>
      </c>
      <c r="F134">
        <v>0</v>
      </c>
      <c r="H134" s="14"/>
    </row>
    <row r="135" spans="1:8" x14ac:dyDescent="0.25">
      <c r="A135" s="1" t="s">
        <v>306</v>
      </c>
      <c r="B135" s="1" t="s">
        <v>127</v>
      </c>
      <c r="C135" s="32">
        <v>817</v>
      </c>
      <c r="D135" s="2">
        <f t="shared" si="1"/>
        <v>369038.9</v>
      </c>
      <c r="E135" s="39">
        <v>1</v>
      </c>
      <c r="F135">
        <v>0</v>
      </c>
      <c r="H135" s="14"/>
    </row>
    <row r="136" spans="1:8" x14ac:dyDescent="0.25">
      <c r="A136" s="1" t="s">
        <v>307</v>
      </c>
      <c r="B136" s="1" t="s">
        <v>128</v>
      </c>
      <c r="C136" s="32">
        <v>614.29999999999995</v>
      </c>
      <c r="D136" s="2">
        <f t="shared" si="1"/>
        <v>277479.31</v>
      </c>
      <c r="E136" s="39">
        <v>1</v>
      </c>
      <c r="F136">
        <v>0</v>
      </c>
      <c r="H136" s="14"/>
    </row>
    <row r="137" spans="1:8" x14ac:dyDescent="0.25">
      <c r="A137" s="1" t="s">
        <v>308</v>
      </c>
      <c r="B137" s="1" t="s">
        <v>129</v>
      </c>
      <c r="C137" s="32">
        <v>602.79999999999995</v>
      </c>
      <c r="D137" s="2">
        <f t="shared" ref="D137:D185" si="2">ROUND(IF(E137=0,0,IF(E137=2,C137*$K$9,C137*$K$8)),2)</f>
        <v>272284.76</v>
      </c>
      <c r="E137" s="39">
        <v>1</v>
      </c>
      <c r="F137">
        <v>0</v>
      </c>
      <c r="H137" s="14"/>
    </row>
    <row r="138" spans="1:8" x14ac:dyDescent="0.25">
      <c r="A138" s="1" t="s">
        <v>309</v>
      </c>
      <c r="B138" s="1" t="s">
        <v>130</v>
      </c>
      <c r="C138" s="32">
        <v>320.3</v>
      </c>
      <c r="D138" s="2">
        <f t="shared" si="2"/>
        <v>144679.51</v>
      </c>
      <c r="E138" s="39">
        <v>1</v>
      </c>
      <c r="F138">
        <v>0</v>
      </c>
      <c r="H138" s="14"/>
    </row>
    <row r="139" spans="1:8" x14ac:dyDescent="0.25">
      <c r="A139" s="1" t="s">
        <v>310</v>
      </c>
      <c r="B139" s="1" t="s">
        <v>131</v>
      </c>
      <c r="C139" s="32">
        <v>1653</v>
      </c>
      <c r="D139" s="2">
        <f t="shared" si="2"/>
        <v>324550.02</v>
      </c>
      <c r="E139" s="39">
        <v>2</v>
      </c>
      <c r="F139">
        <v>0</v>
      </c>
      <c r="H139" s="14"/>
    </row>
    <row r="140" spans="1:8" x14ac:dyDescent="0.25">
      <c r="A140" s="1" t="s">
        <v>311</v>
      </c>
      <c r="B140" s="1" t="s">
        <v>132</v>
      </c>
      <c r="C140" s="32">
        <v>186.8</v>
      </c>
      <c r="D140" s="2">
        <f t="shared" si="2"/>
        <v>84377.56</v>
      </c>
      <c r="E140" s="39">
        <v>1</v>
      </c>
      <c r="F140">
        <v>0</v>
      </c>
      <c r="H140" s="14"/>
    </row>
    <row r="141" spans="1:8" x14ac:dyDescent="0.25">
      <c r="A141" s="1" t="s">
        <v>312</v>
      </c>
      <c r="B141" s="1" t="s">
        <v>133</v>
      </c>
      <c r="C141" s="32">
        <v>1517</v>
      </c>
      <c r="D141" s="2">
        <f t="shared" si="2"/>
        <v>297847.78000000003</v>
      </c>
      <c r="E141" s="39">
        <v>2</v>
      </c>
      <c r="F141">
        <v>0</v>
      </c>
      <c r="H141" s="14"/>
    </row>
    <row r="142" spans="1:8" x14ac:dyDescent="0.25">
      <c r="A142" s="1" t="s">
        <v>313</v>
      </c>
      <c r="B142" s="1" t="s">
        <v>134</v>
      </c>
      <c r="C142" s="32">
        <v>285</v>
      </c>
      <c r="D142" s="2">
        <f t="shared" si="2"/>
        <v>128734.5</v>
      </c>
      <c r="E142" s="39">
        <v>1</v>
      </c>
      <c r="F142">
        <v>0</v>
      </c>
      <c r="H142" s="14"/>
    </row>
    <row r="143" spans="1:8" x14ac:dyDescent="0.25">
      <c r="A143" s="1" t="s">
        <v>314</v>
      </c>
      <c r="B143" s="1" t="s">
        <v>135</v>
      </c>
      <c r="C143" s="32">
        <v>257.60000000000002</v>
      </c>
      <c r="D143" s="2">
        <f t="shared" si="2"/>
        <v>116357.92</v>
      </c>
      <c r="E143" s="39">
        <v>1</v>
      </c>
      <c r="F143">
        <v>0</v>
      </c>
      <c r="H143" s="14"/>
    </row>
    <row r="144" spans="1:8" x14ac:dyDescent="0.25">
      <c r="A144" s="1" t="s">
        <v>315</v>
      </c>
      <c r="B144" s="1" t="s">
        <v>400</v>
      </c>
      <c r="C144" s="32">
        <v>15772</v>
      </c>
      <c r="D144" s="2">
        <f t="shared" si="2"/>
        <v>0</v>
      </c>
      <c r="F144">
        <v>0</v>
      </c>
      <c r="H144" s="14"/>
    </row>
    <row r="145" spans="1:8" x14ac:dyDescent="0.25">
      <c r="A145" s="1" t="s">
        <v>316</v>
      </c>
      <c r="B145" s="1" t="s">
        <v>137</v>
      </c>
      <c r="C145" s="32">
        <v>10124</v>
      </c>
      <c r="D145" s="2">
        <f t="shared" si="2"/>
        <v>0</v>
      </c>
      <c r="F145">
        <v>0</v>
      </c>
      <c r="H145" s="14"/>
    </row>
    <row r="146" spans="1:8" x14ac:dyDescent="0.25">
      <c r="A146" s="1" t="s">
        <v>317</v>
      </c>
      <c r="B146" s="1" t="s">
        <v>138</v>
      </c>
      <c r="C146" s="32">
        <v>699.4</v>
      </c>
      <c r="D146" s="2">
        <f t="shared" si="2"/>
        <v>315918.98</v>
      </c>
      <c r="E146" s="39">
        <v>1</v>
      </c>
      <c r="F146">
        <v>0</v>
      </c>
      <c r="H146" s="14"/>
    </row>
    <row r="147" spans="1:8" x14ac:dyDescent="0.25">
      <c r="A147" s="1" t="s">
        <v>318</v>
      </c>
      <c r="B147" s="1" t="s">
        <v>139</v>
      </c>
      <c r="C147" s="32">
        <v>477.1</v>
      </c>
      <c r="D147" s="2">
        <f t="shared" si="2"/>
        <v>215506.07</v>
      </c>
      <c r="E147" s="39">
        <v>1</v>
      </c>
      <c r="F147">
        <v>0</v>
      </c>
      <c r="H147" s="14"/>
    </row>
    <row r="148" spans="1:8" x14ac:dyDescent="0.25">
      <c r="A148" s="1" t="s">
        <v>319</v>
      </c>
      <c r="B148" s="1" t="s">
        <v>140</v>
      </c>
      <c r="C148" s="32">
        <v>427.7</v>
      </c>
      <c r="D148" s="2">
        <f t="shared" si="2"/>
        <v>193192.09</v>
      </c>
      <c r="E148" s="39">
        <v>1</v>
      </c>
      <c r="F148">
        <v>0</v>
      </c>
      <c r="H148" s="14"/>
    </row>
    <row r="149" spans="1:8" x14ac:dyDescent="0.25">
      <c r="A149" s="1" t="s">
        <v>320</v>
      </c>
      <c r="B149" s="1" t="s">
        <v>141</v>
      </c>
      <c r="C149" s="32">
        <v>1092</v>
      </c>
      <c r="D149" s="2">
        <f t="shared" si="2"/>
        <v>214403.28</v>
      </c>
      <c r="E149" s="39">
        <v>2</v>
      </c>
      <c r="F149">
        <v>0</v>
      </c>
      <c r="H149" s="14"/>
    </row>
    <row r="150" spans="1:8" x14ac:dyDescent="0.25">
      <c r="A150" s="1" t="s">
        <v>321</v>
      </c>
      <c r="B150" s="1" t="s">
        <v>142</v>
      </c>
      <c r="C150" s="32">
        <v>360.6</v>
      </c>
      <c r="D150" s="2">
        <f t="shared" si="2"/>
        <v>162883.01999999999</v>
      </c>
      <c r="E150" s="39">
        <v>1</v>
      </c>
      <c r="F150">
        <v>0</v>
      </c>
      <c r="H150" s="14"/>
    </row>
    <row r="151" spans="1:8" x14ac:dyDescent="0.25">
      <c r="A151" s="1" t="s">
        <v>322</v>
      </c>
      <c r="B151" s="1" t="s">
        <v>143</v>
      </c>
      <c r="C151" s="32">
        <v>406</v>
      </c>
      <c r="D151" s="2">
        <f t="shared" si="2"/>
        <v>183390.2</v>
      </c>
      <c r="E151" s="39">
        <v>1</v>
      </c>
      <c r="F151">
        <v>0</v>
      </c>
      <c r="H151" s="14"/>
    </row>
    <row r="152" spans="1:8" x14ac:dyDescent="0.25">
      <c r="A152" s="1" t="s">
        <v>323</v>
      </c>
      <c r="B152" s="1" t="s">
        <v>144</v>
      </c>
      <c r="C152" s="32">
        <v>2631.5</v>
      </c>
      <c r="D152" s="2">
        <f t="shared" si="2"/>
        <v>516668.71</v>
      </c>
      <c r="E152" s="40">
        <v>2</v>
      </c>
      <c r="F152">
        <v>127</v>
      </c>
      <c r="H152" s="14"/>
    </row>
    <row r="153" spans="1:8" x14ac:dyDescent="0.25">
      <c r="A153" s="1" t="s">
        <v>324</v>
      </c>
      <c r="B153" s="1" t="s">
        <v>145</v>
      </c>
      <c r="C153" s="32">
        <v>312</v>
      </c>
      <c r="D153" s="2">
        <f t="shared" si="2"/>
        <v>140930.4</v>
      </c>
      <c r="E153" s="39">
        <v>1</v>
      </c>
      <c r="F153">
        <v>0</v>
      </c>
      <c r="H153" s="14"/>
    </row>
    <row r="154" spans="1:8" x14ac:dyDescent="0.25">
      <c r="A154" s="1" t="s">
        <v>325</v>
      </c>
      <c r="B154" s="1" t="s">
        <v>146</v>
      </c>
      <c r="C154" s="32">
        <v>161.30000000000001</v>
      </c>
      <c r="D154" s="2">
        <f t="shared" si="2"/>
        <v>72859.210000000006</v>
      </c>
      <c r="E154" s="39">
        <v>1</v>
      </c>
      <c r="F154">
        <v>0</v>
      </c>
      <c r="H154" s="14"/>
    </row>
    <row r="155" spans="1:8" x14ac:dyDescent="0.25">
      <c r="A155" s="1" t="s">
        <v>326</v>
      </c>
      <c r="B155" s="1" t="s">
        <v>147</v>
      </c>
      <c r="C155" s="32">
        <v>227.1</v>
      </c>
      <c r="D155" s="2">
        <f t="shared" si="2"/>
        <v>102581.07</v>
      </c>
      <c r="E155" s="39">
        <v>1</v>
      </c>
      <c r="F155">
        <v>0</v>
      </c>
      <c r="H155" s="14"/>
    </row>
    <row r="156" spans="1:8" x14ac:dyDescent="0.25">
      <c r="A156" s="1" t="s">
        <v>327</v>
      </c>
      <c r="B156" s="1" t="s">
        <v>148</v>
      </c>
      <c r="C156" s="32">
        <v>622.4</v>
      </c>
      <c r="D156" s="2">
        <f t="shared" si="2"/>
        <v>281138.08</v>
      </c>
      <c r="E156" s="39">
        <v>1</v>
      </c>
      <c r="F156">
        <v>0</v>
      </c>
      <c r="H156" s="14"/>
    </row>
    <row r="157" spans="1:8" x14ac:dyDescent="0.25">
      <c r="A157" s="1" t="s">
        <v>328</v>
      </c>
      <c r="B157" s="1" t="s">
        <v>149</v>
      </c>
      <c r="C157" s="32">
        <v>86</v>
      </c>
      <c r="D157" s="2">
        <f t="shared" si="2"/>
        <v>38846.199999999997</v>
      </c>
      <c r="E157" s="39">
        <v>1</v>
      </c>
      <c r="F157">
        <v>0</v>
      </c>
      <c r="H157" s="14"/>
    </row>
    <row r="158" spans="1:8" x14ac:dyDescent="0.25">
      <c r="A158" s="1" t="s">
        <v>329</v>
      </c>
      <c r="B158" s="1" t="s">
        <v>150</v>
      </c>
      <c r="C158" s="32">
        <v>905.3</v>
      </c>
      <c r="D158" s="2">
        <f t="shared" si="2"/>
        <v>408924.01</v>
      </c>
      <c r="E158" s="39">
        <v>1</v>
      </c>
      <c r="F158">
        <v>0</v>
      </c>
      <c r="H158" s="14"/>
    </row>
    <row r="159" spans="1:8" x14ac:dyDescent="0.25">
      <c r="A159" s="1" t="s">
        <v>330</v>
      </c>
      <c r="B159" s="1" t="s">
        <v>151</v>
      </c>
      <c r="C159" s="32">
        <v>191.3</v>
      </c>
      <c r="D159" s="2">
        <f t="shared" si="2"/>
        <v>86410.21</v>
      </c>
      <c r="E159" s="39">
        <v>1</v>
      </c>
      <c r="F159">
        <v>0</v>
      </c>
      <c r="H159" s="14"/>
    </row>
    <row r="160" spans="1:8" x14ac:dyDescent="0.25">
      <c r="A160" s="1" t="s">
        <v>331</v>
      </c>
      <c r="B160" s="1" t="s">
        <v>152</v>
      </c>
      <c r="C160" s="32">
        <v>789.2</v>
      </c>
      <c r="D160" s="2">
        <f t="shared" si="2"/>
        <v>356481.64</v>
      </c>
      <c r="E160" s="39">
        <v>1</v>
      </c>
      <c r="F160">
        <v>0</v>
      </c>
      <c r="H160" s="14"/>
    </row>
    <row r="161" spans="1:8" x14ac:dyDescent="0.25">
      <c r="A161" s="1" t="s">
        <v>332</v>
      </c>
      <c r="B161" s="1" t="s">
        <v>153</v>
      </c>
      <c r="C161" s="32">
        <v>142.6</v>
      </c>
      <c r="D161" s="2">
        <f t="shared" si="2"/>
        <v>64412.42</v>
      </c>
      <c r="E161" s="39">
        <v>1</v>
      </c>
      <c r="F161">
        <v>0</v>
      </c>
      <c r="H161" s="14"/>
    </row>
    <row r="162" spans="1:8" x14ac:dyDescent="0.25">
      <c r="A162" s="1" t="s">
        <v>333</v>
      </c>
      <c r="B162" s="1" t="s">
        <v>154</v>
      </c>
      <c r="C162" s="32">
        <v>3541</v>
      </c>
      <c r="D162" s="2">
        <f t="shared" si="2"/>
        <v>695239.94</v>
      </c>
      <c r="E162" s="39">
        <v>2</v>
      </c>
      <c r="F162">
        <v>0</v>
      </c>
      <c r="H162" s="14"/>
    </row>
    <row r="163" spans="1:8" x14ac:dyDescent="0.25">
      <c r="A163" s="1" t="s">
        <v>334</v>
      </c>
      <c r="B163" s="1" t="s">
        <v>155</v>
      </c>
      <c r="C163" s="32">
        <v>347</v>
      </c>
      <c r="D163" s="2">
        <f t="shared" si="2"/>
        <v>156739.9</v>
      </c>
      <c r="E163" s="39">
        <v>1</v>
      </c>
      <c r="F163">
        <v>0</v>
      </c>
      <c r="H163" s="14"/>
    </row>
    <row r="164" spans="1:8" x14ac:dyDescent="0.25">
      <c r="A164" s="1" t="s">
        <v>335</v>
      </c>
      <c r="B164" s="1" t="s">
        <v>156</v>
      </c>
      <c r="C164" s="32">
        <v>2106.3000000000002</v>
      </c>
      <c r="D164" s="2">
        <f t="shared" si="2"/>
        <v>413550.94</v>
      </c>
      <c r="E164" s="39">
        <v>2</v>
      </c>
      <c r="F164">
        <v>0</v>
      </c>
      <c r="H164" s="14"/>
    </row>
    <row r="165" spans="1:8" x14ac:dyDescent="0.25">
      <c r="A165" s="1" t="s">
        <v>336</v>
      </c>
      <c r="B165" s="1" t="s">
        <v>157</v>
      </c>
      <c r="C165" s="32">
        <v>416</v>
      </c>
      <c r="D165" s="2">
        <f t="shared" si="2"/>
        <v>187907.20000000001</v>
      </c>
      <c r="E165" s="39">
        <v>1</v>
      </c>
      <c r="F165">
        <v>0</v>
      </c>
      <c r="H165" s="14"/>
    </row>
    <row r="166" spans="1:8" x14ac:dyDescent="0.25">
      <c r="A166" s="1" t="s">
        <v>337</v>
      </c>
      <c r="B166" s="1" t="s">
        <v>158</v>
      </c>
      <c r="C166" s="32">
        <v>101.3</v>
      </c>
      <c r="D166" s="2">
        <f t="shared" si="2"/>
        <v>45757.21</v>
      </c>
      <c r="E166" s="39">
        <v>1</v>
      </c>
      <c r="F166">
        <v>0</v>
      </c>
      <c r="H166" s="14"/>
    </row>
    <row r="167" spans="1:8" x14ac:dyDescent="0.25">
      <c r="A167" s="1" t="s">
        <v>338</v>
      </c>
      <c r="B167" s="1" t="s">
        <v>159</v>
      </c>
      <c r="C167" s="32">
        <v>217.7</v>
      </c>
      <c r="D167" s="2">
        <f t="shared" si="2"/>
        <v>98335.09</v>
      </c>
      <c r="E167" s="39">
        <v>1</v>
      </c>
      <c r="F167">
        <v>0</v>
      </c>
      <c r="H167" s="14"/>
    </row>
    <row r="168" spans="1:8" x14ac:dyDescent="0.25">
      <c r="A168" s="1" t="s">
        <v>339</v>
      </c>
      <c r="B168" s="1" t="s">
        <v>160</v>
      </c>
      <c r="C168" s="32">
        <v>132</v>
      </c>
      <c r="D168" s="2">
        <f t="shared" si="2"/>
        <v>59624.4</v>
      </c>
      <c r="E168" s="39">
        <v>1</v>
      </c>
      <c r="F168">
        <v>0</v>
      </c>
      <c r="H168" s="14"/>
    </row>
    <row r="169" spans="1:8" x14ac:dyDescent="0.25">
      <c r="A169" s="1" t="s">
        <v>340</v>
      </c>
      <c r="B169" s="1" t="s">
        <v>161</v>
      </c>
      <c r="C169" s="32">
        <v>84</v>
      </c>
      <c r="D169" s="2">
        <f t="shared" si="2"/>
        <v>37942.800000000003</v>
      </c>
      <c r="E169" s="39">
        <v>1</v>
      </c>
      <c r="F169">
        <v>0</v>
      </c>
      <c r="H169" s="14"/>
    </row>
    <row r="170" spans="1:8" x14ac:dyDescent="0.25">
      <c r="A170" s="1" t="s">
        <v>341</v>
      </c>
      <c r="B170" s="1" t="s">
        <v>162</v>
      </c>
      <c r="C170" s="32">
        <v>1869.7</v>
      </c>
      <c r="D170" s="2">
        <f t="shared" si="2"/>
        <v>367096.9</v>
      </c>
      <c r="E170" s="39">
        <v>2</v>
      </c>
      <c r="F170">
        <v>0</v>
      </c>
      <c r="H170" s="14"/>
    </row>
    <row r="171" spans="1:8" x14ac:dyDescent="0.25">
      <c r="A171" s="1" t="s">
        <v>342</v>
      </c>
      <c r="B171" s="1" t="s">
        <v>163</v>
      </c>
      <c r="C171" s="32">
        <v>2049.5</v>
      </c>
      <c r="D171" s="2">
        <f t="shared" si="2"/>
        <v>402398.83</v>
      </c>
      <c r="E171" s="39">
        <v>2</v>
      </c>
      <c r="F171">
        <v>0</v>
      </c>
      <c r="H171" s="14"/>
    </row>
    <row r="172" spans="1:8" x14ac:dyDescent="0.25">
      <c r="A172" s="1" t="s">
        <v>343</v>
      </c>
      <c r="B172" s="1" t="s">
        <v>164</v>
      </c>
      <c r="C172" s="32">
        <v>2573.5</v>
      </c>
      <c r="D172" s="2">
        <f t="shared" si="2"/>
        <v>505280.99</v>
      </c>
      <c r="E172" s="39">
        <v>2</v>
      </c>
      <c r="F172">
        <v>0</v>
      </c>
      <c r="H172" s="14"/>
    </row>
    <row r="173" spans="1:8" x14ac:dyDescent="0.25">
      <c r="A173" s="1" t="s">
        <v>344</v>
      </c>
      <c r="B173" s="1" t="s">
        <v>165</v>
      </c>
      <c r="C173" s="32">
        <v>7929</v>
      </c>
      <c r="D173" s="2">
        <f t="shared" si="2"/>
        <v>0</v>
      </c>
      <c r="E173" s="40"/>
      <c r="F173">
        <v>0</v>
      </c>
      <c r="H173" s="14"/>
    </row>
    <row r="174" spans="1:8" x14ac:dyDescent="0.25">
      <c r="A174" s="1" t="s">
        <v>345</v>
      </c>
      <c r="B174" s="1" t="s">
        <v>166</v>
      </c>
      <c r="C174" s="32">
        <v>3767</v>
      </c>
      <c r="D174" s="2">
        <f t="shared" si="2"/>
        <v>739612.78</v>
      </c>
      <c r="E174" s="39">
        <v>2</v>
      </c>
      <c r="F174">
        <v>0</v>
      </c>
      <c r="H174" s="14"/>
    </row>
    <row r="175" spans="1:8" x14ac:dyDescent="0.25">
      <c r="A175" s="1" t="s">
        <v>346</v>
      </c>
      <c r="B175" s="1" t="s">
        <v>167</v>
      </c>
      <c r="C175" s="32">
        <v>22681.1</v>
      </c>
      <c r="D175" s="2">
        <f t="shared" si="2"/>
        <v>0</v>
      </c>
      <c r="F175">
        <v>0</v>
      </c>
      <c r="H175" s="14"/>
    </row>
    <row r="176" spans="1:8" x14ac:dyDescent="0.25">
      <c r="A176" s="1" t="s">
        <v>347</v>
      </c>
      <c r="B176" s="1" t="s">
        <v>168</v>
      </c>
      <c r="C176" s="32">
        <v>1127.3</v>
      </c>
      <c r="D176" s="2">
        <f t="shared" si="2"/>
        <v>221334.08</v>
      </c>
      <c r="E176" s="39">
        <v>2</v>
      </c>
      <c r="F176">
        <v>0</v>
      </c>
    </row>
    <row r="177" spans="1:7" x14ac:dyDescent="0.25">
      <c r="A177" s="1" t="s">
        <v>348</v>
      </c>
      <c r="B177" s="1" t="s">
        <v>169</v>
      </c>
      <c r="C177" s="32">
        <v>2365</v>
      </c>
      <c r="D177" s="2">
        <f t="shared" si="2"/>
        <v>464344.1</v>
      </c>
      <c r="E177" s="39">
        <v>2</v>
      </c>
      <c r="F177">
        <v>0</v>
      </c>
    </row>
    <row r="178" spans="1:7" x14ac:dyDescent="0.25">
      <c r="A178" s="1" t="s">
        <v>349</v>
      </c>
      <c r="B178" s="1" t="s">
        <v>170</v>
      </c>
      <c r="C178" s="32">
        <v>1041.5</v>
      </c>
      <c r="D178" s="2">
        <f t="shared" si="2"/>
        <v>204488.11</v>
      </c>
      <c r="E178" s="39">
        <v>2</v>
      </c>
      <c r="F178">
        <v>0</v>
      </c>
    </row>
    <row r="179" spans="1:7" x14ac:dyDescent="0.25">
      <c r="A179" s="1" t="s">
        <v>350</v>
      </c>
      <c r="B179" s="1" t="s">
        <v>171</v>
      </c>
      <c r="C179" s="32">
        <v>182.5</v>
      </c>
      <c r="D179" s="2">
        <f t="shared" si="2"/>
        <v>82435.25</v>
      </c>
      <c r="E179" s="39">
        <v>1</v>
      </c>
      <c r="F179">
        <v>0</v>
      </c>
    </row>
    <row r="180" spans="1:7" x14ac:dyDescent="0.25">
      <c r="A180" s="1" t="s">
        <v>351</v>
      </c>
      <c r="B180" s="1" t="s">
        <v>172</v>
      </c>
      <c r="C180" s="32">
        <v>204</v>
      </c>
      <c r="D180" s="2">
        <f t="shared" si="2"/>
        <v>92146.8</v>
      </c>
      <c r="E180" s="39">
        <v>1</v>
      </c>
      <c r="F180">
        <v>0</v>
      </c>
    </row>
    <row r="181" spans="1:7" x14ac:dyDescent="0.25">
      <c r="A181" s="1" t="s">
        <v>352</v>
      </c>
      <c r="B181" s="1" t="s">
        <v>173</v>
      </c>
      <c r="C181" s="32">
        <v>70.3</v>
      </c>
      <c r="D181" s="2">
        <f t="shared" si="2"/>
        <v>31754.51</v>
      </c>
      <c r="E181" s="39">
        <v>1</v>
      </c>
      <c r="F181">
        <v>0</v>
      </c>
    </row>
    <row r="182" spans="1:7" x14ac:dyDescent="0.25">
      <c r="A182" s="1" t="s">
        <v>353</v>
      </c>
      <c r="B182" s="1" t="s">
        <v>174</v>
      </c>
      <c r="C182" s="32">
        <v>853.8</v>
      </c>
      <c r="D182" s="2">
        <f t="shared" si="2"/>
        <v>385661.46</v>
      </c>
      <c r="E182" s="39">
        <v>1</v>
      </c>
      <c r="F182">
        <v>0</v>
      </c>
    </row>
    <row r="183" spans="1:7" x14ac:dyDescent="0.25">
      <c r="A183" s="1" t="s">
        <v>354</v>
      </c>
      <c r="B183" s="1" t="s">
        <v>175</v>
      </c>
      <c r="C183" s="32">
        <v>721.2</v>
      </c>
      <c r="D183" s="2">
        <f t="shared" si="2"/>
        <v>325766.03999999998</v>
      </c>
      <c r="E183" s="39">
        <v>1</v>
      </c>
      <c r="F183">
        <v>0</v>
      </c>
    </row>
    <row r="184" spans="1:7" x14ac:dyDescent="0.25">
      <c r="A184" s="1" t="s">
        <v>355</v>
      </c>
      <c r="B184" s="1" t="s">
        <v>176</v>
      </c>
      <c r="C184" s="32">
        <v>190.6</v>
      </c>
      <c r="D184" s="2">
        <f t="shared" si="2"/>
        <v>86094.02</v>
      </c>
      <c r="E184" s="39">
        <v>1</v>
      </c>
      <c r="F184">
        <v>0</v>
      </c>
    </row>
    <row r="185" spans="1:7" x14ac:dyDescent="0.25">
      <c r="A185" s="1" t="s">
        <v>356</v>
      </c>
      <c r="B185" s="1" t="s">
        <v>177</v>
      </c>
      <c r="C185" s="32">
        <v>58.2</v>
      </c>
      <c r="D185" s="2">
        <f t="shared" si="2"/>
        <v>26288.94</v>
      </c>
      <c r="E185" s="39">
        <v>1</v>
      </c>
      <c r="F185">
        <v>0</v>
      </c>
    </row>
    <row r="186" spans="1:7" x14ac:dyDescent="0.25">
      <c r="C186" s="32"/>
      <c r="D186" s="2"/>
      <c r="F186"/>
    </row>
    <row r="187" spans="1:7" x14ac:dyDescent="0.25">
      <c r="A187" s="13" t="s">
        <v>366</v>
      </c>
      <c r="B187" s="1" t="s">
        <v>393</v>
      </c>
      <c r="C187" s="32">
        <f>SUMIF(E8:E185,2,F8:F185)</f>
        <v>1451</v>
      </c>
      <c r="D187" s="2">
        <f>ROUND((C187*K9),2)</f>
        <v>284889.34000000003</v>
      </c>
      <c r="E187" s="40">
        <v>2</v>
      </c>
    </row>
    <row r="188" spans="1:7" x14ac:dyDescent="0.25">
      <c r="A188" s="13" t="s">
        <v>366</v>
      </c>
      <c r="B188" s="1" t="s">
        <v>392</v>
      </c>
      <c r="C188" s="32">
        <f>SUMIF(E9:E186,1,F9:F186)</f>
        <v>0</v>
      </c>
      <c r="D188" s="2">
        <f>ROUND((C188*K8),2)</f>
        <v>0</v>
      </c>
      <c r="E188" s="39">
        <v>1</v>
      </c>
      <c r="F188"/>
    </row>
    <row r="190" spans="1:7" x14ac:dyDescent="0.25">
      <c r="A190" s="11" t="s">
        <v>363</v>
      </c>
      <c r="B190" s="11"/>
      <c r="C190" s="33">
        <f>SUM(C8:C188)</f>
        <v>867257.60000000009</v>
      </c>
      <c r="D190" s="12">
        <f>SUM(D8:D188)</f>
        <v>34999962.190000013</v>
      </c>
      <c r="G190" s="20"/>
    </row>
    <row r="191" spans="1:7" x14ac:dyDescent="0.25">
      <c r="D191" s="2"/>
      <c r="G191" s="20"/>
    </row>
    <row r="192" spans="1:7" hidden="1" x14ac:dyDescent="0.25">
      <c r="D192" s="2">
        <f>J7-D190</f>
        <v>37.809999987483025</v>
      </c>
    </row>
    <row r="193" spans="1:4" x14ac:dyDescent="0.25">
      <c r="D193" s="2"/>
    </row>
    <row r="194" spans="1:4" x14ac:dyDescent="0.25">
      <c r="D194" s="2"/>
    </row>
    <row r="195" spans="1:4" x14ac:dyDescent="0.25">
      <c r="D195" s="2"/>
    </row>
    <row r="196" spans="1:4" x14ac:dyDescent="0.25">
      <c r="D196" s="2"/>
    </row>
    <row r="198" spans="1:4" x14ac:dyDescent="0.25">
      <c r="A198" s="1" t="s">
        <v>407</v>
      </c>
    </row>
    <row r="200" spans="1:4" ht="15.75" customHeight="1" x14ac:dyDescent="0.25"/>
  </sheetData>
  <autoFilter ref="A7:F188" xr:uid="{00000000-0009-0000-0000-000000000000}"/>
  <sortState xmlns:xlrd2="http://schemas.microsoft.com/office/spreadsheetml/2017/richdata2" ref="A8:F188">
    <sortCondition ref="A8:A188"/>
  </sortState>
  <mergeCells count="3">
    <mergeCell ref="A1:D1"/>
    <mergeCell ref="A2:D2"/>
    <mergeCell ref="H12:P122"/>
  </mergeCells>
  <hyperlinks>
    <hyperlink ref="N11" r:id="rId1" display="HB20-2427 - Signed Bill" xr:uid="{8A3ECD40-0B42-4344-957C-E36552D45990}"/>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12"/>
  <sheetViews>
    <sheetView workbookViewId="0">
      <selection activeCell="A3" sqref="A3"/>
    </sheetView>
  </sheetViews>
  <sheetFormatPr defaultRowHeight="15" x14ac:dyDescent="0.25"/>
  <cols>
    <col min="1" max="1" width="18.140625" bestFit="1" customWidth="1"/>
    <col min="2" max="2" width="12.5703125" style="44" bestFit="1" customWidth="1"/>
    <col min="3" max="3" width="27.5703125" bestFit="1" customWidth="1"/>
    <col min="4" max="4" width="12.140625" bestFit="1" customWidth="1"/>
    <col min="5" max="5" width="15.5703125" bestFit="1" customWidth="1"/>
    <col min="6" max="6" width="19.5703125" bestFit="1" customWidth="1"/>
    <col min="7" max="256" width="21.7109375" customWidth="1"/>
    <col min="257" max="257" width="18.140625" bestFit="1" customWidth="1"/>
    <col min="258" max="258" width="12.5703125" bestFit="1" customWidth="1"/>
    <col min="259" max="259" width="24.85546875" bestFit="1" customWidth="1"/>
    <col min="260" max="260" width="12.140625" bestFit="1" customWidth="1"/>
    <col min="261" max="261" width="15.5703125" bestFit="1" customWidth="1"/>
    <col min="262" max="262" width="19.5703125" bestFit="1" customWidth="1"/>
    <col min="263" max="512" width="21.7109375" customWidth="1"/>
    <col min="513" max="513" width="18.140625" bestFit="1" customWidth="1"/>
    <col min="514" max="514" width="12.5703125" bestFit="1" customWidth="1"/>
    <col min="515" max="515" width="24.85546875" bestFit="1" customWidth="1"/>
    <col min="516" max="516" width="12.140625" bestFit="1" customWidth="1"/>
    <col min="517" max="517" width="15.5703125" bestFit="1" customWidth="1"/>
    <col min="518" max="518" width="19.5703125" bestFit="1" customWidth="1"/>
    <col min="519" max="768" width="21.7109375" customWidth="1"/>
    <col min="769" max="769" width="18.140625" bestFit="1" customWidth="1"/>
    <col min="770" max="770" width="12.5703125" bestFit="1" customWidth="1"/>
    <col min="771" max="771" width="24.85546875" bestFit="1" customWidth="1"/>
    <col min="772" max="772" width="12.140625" bestFit="1" customWidth="1"/>
    <col min="773" max="773" width="15.5703125" bestFit="1" customWidth="1"/>
    <col min="774" max="774" width="19.5703125" bestFit="1" customWidth="1"/>
    <col min="775" max="1024" width="21.7109375" customWidth="1"/>
    <col min="1025" max="1025" width="18.140625" bestFit="1" customWidth="1"/>
    <col min="1026" max="1026" width="12.5703125" bestFit="1" customWidth="1"/>
    <col min="1027" max="1027" width="24.85546875" bestFit="1" customWidth="1"/>
    <col min="1028" max="1028" width="12.140625" bestFit="1" customWidth="1"/>
    <col min="1029" max="1029" width="15.5703125" bestFit="1" customWidth="1"/>
    <col min="1030" max="1030" width="19.5703125" bestFit="1" customWidth="1"/>
    <col min="1031" max="1280" width="21.7109375" customWidth="1"/>
    <col min="1281" max="1281" width="18.140625" bestFit="1" customWidth="1"/>
    <col min="1282" max="1282" width="12.5703125" bestFit="1" customWidth="1"/>
    <col min="1283" max="1283" width="24.85546875" bestFit="1" customWidth="1"/>
    <col min="1284" max="1284" width="12.140625" bestFit="1" customWidth="1"/>
    <col min="1285" max="1285" width="15.5703125" bestFit="1" customWidth="1"/>
    <col min="1286" max="1286" width="19.5703125" bestFit="1" customWidth="1"/>
    <col min="1287" max="1536" width="21.7109375" customWidth="1"/>
    <col min="1537" max="1537" width="18.140625" bestFit="1" customWidth="1"/>
    <col min="1538" max="1538" width="12.5703125" bestFit="1" customWidth="1"/>
    <col min="1539" max="1539" width="24.85546875" bestFit="1" customWidth="1"/>
    <col min="1540" max="1540" width="12.140625" bestFit="1" customWidth="1"/>
    <col min="1541" max="1541" width="15.5703125" bestFit="1" customWidth="1"/>
    <col min="1542" max="1542" width="19.5703125" bestFit="1" customWidth="1"/>
    <col min="1543" max="1792" width="21.7109375" customWidth="1"/>
    <col min="1793" max="1793" width="18.140625" bestFit="1" customWidth="1"/>
    <col min="1794" max="1794" width="12.5703125" bestFit="1" customWidth="1"/>
    <col min="1795" max="1795" width="24.85546875" bestFit="1" customWidth="1"/>
    <col min="1796" max="1796" width="12.140625" bestFit="1" customWidth="1"/>
    <col min="1797" max="1797" width="15.5703125" bestFit="1" customWidth="1"/>
    <col min="1798" max="1798" width="19.5703125" bestFit="1" customWidth="1"/>
    <col min="1799" max="2048" width="21.7109375" customWidth="1"/>
    <col min="2049" max="2049" width="18.140625" bestFit="1" customWidth="1"/>
    <col min="2050" max="2050" width="12.5703125" bestFit="1" customWidth="1"/>
    <col min="2051" max="2051" width="24.85546875" bestFit="1" customWidth="1"/>
    <col min="2052" max="2052" width="12.140625" bestFit="1" customWidth="1"/>
    <col min="2053" max="2053" width="15.5703125" bestFit="1" customWidth="1"/>
    <col min="2054" max="2054" width="19.5703125" bestFit="1" customWidth="1"/>
    <col min="2055" max="2304" width="21.7109375" customWidth="1"/>
    <col min="2305" max="2305" width="18.140625" bestFit="1" customWidth="1"/>
    <col min="2306" max="2306" width="12.5703125" bestFit="1" customWidth="1"/>
    <col min="2307" max="2307" width="24.85546875" bestFit="1" customWidth="1"/>
    <col min="2308" max="2308" width="12.140625" bestFit="1" customWidth="1"/>
    <col min="2309" max="2309" width="15.5703125" bestFit="1" customWidth="1"/>
    <col min="2310" max="2310" width="19.5703125" bestFit="1" customWidth="1"/>
    <col min="2311" max="2560" width="21.7109375" customWidth="1"/>
    <col min="2561" max="2561" width="18.140625" bestFit="1" customWidth="1"/>
    <col min="2562" max="2562" width="12.5703125" bestFit="1" customWidth="1"/>
    <col min="2563" max="2563" width="24.85546875" bestFit="1" customWidth="1"/>
    <col min="2564" max="2564" width="12.140625" bestFit="1" customWidth="1"/>
    <col min="2565" max="2565" width="15.5703125" bestFit="1" customWidth="1"/>
    <col min="2566" max="2566" width="19.5703125" bestFit="1" customWidth="1"/>
    <col min="2567" max="2816" width="21.7109375" customWidth="1"/>
    <col min="2817" max="2817" width="18.140625" bestFit="1" customWidth="1"/>
    <col min="2818" max="2818" width="12.5703125" bestFit="1" customWidth="1"/>
    <col min="2819" max="2819" width="24.85546875" bestFit="1" customWidth="1"/>
    <col min="2820" max="2820" width="12.140625" bestFit="1" customWidth="1"/>
    <col min="2821" max="2821" width="15.5703125" bestFit="1" customWidth="1"/>
    <col min="2822" max="2822" width="19.5703125" bestFit="1" customWidth="1"/>
    <col min="2823" max="3072" width="21.7109375" customWidth="1"/>
    <col min="3073" max="3073" width="18.140625" bestFit="1" customWidth="1"/>
    <col min="3074" max="3074" width="12.5703125" bestFit="1" customWidth="1"/>
    <col min="3075" max="3075" width="24.85546875" bestFit="1" customWidth="1"/>
    <col min="3076" max="3076" width="12.140625" bestFit="1" customWidth="1"/>
    <col min="3077" max="3077" width="15.5703125" bestFit="1" customWidth="1"/>
    <col min="3078" max="3078" width="19.5703125" bestFit="1" customWidth="1"/>
    <col min="3079" max="3328" width="21.7109375" customWidth="1"/>
    <col min="3329" max="3329" width="18.140625" bestFit="1" customWidth="1"/>
    <col min="3330" max="3330" width="12.5703125" bestFit="1" customWidth="1"/>
    <col min="3331" max="3331" width="24.85546875" bestFit="1" customWidth="1"/>
    <col min="3332" max="3332" width="12.140625" bestFit="1" customWidth="1"/>
    <col min="3333" max="3333" width="15.5703125" bestFit="1" customWidth="1"/>
    <col min="3334" max="3334" width="19.5703125" bestFit="1" customWidth="1"/>
    <col min="3335" max="3584" width="21.7109375" customWidth="1"/>
    <col min="3585" max="3585" width="18.140625" bestFit="1" customWidth="1"/>
    <col min="3586" max="3586" width="12.5703125" bestFit="1" customWidth="1"/>
    <col min="3587" max="3587" width="24.85546875" bestFit="1" customWidth="1"/>
    <col min="3588" max="3588" width="12.140625" bestFit="1" customWidth="1"/>
    <col min="3589" max="3589" width="15.5703125" bestFit="1" customWidth="1"/>
    <col min="3590" max="3590" width="19.5703125" bestFit="1" customWidth="1"/>
    <col min="3591" max="3840" width="21.7109375" customWidth="1"/>
    <col min="3841" max="3841" width="18.140625" bestFit="1" customWidth="1"/>
    <col min="3842" max="3842" width="12.5703125" bestFit="1" customWidth="1"/>
    <col min="3843" max="3843" width="24.85546875" bestFit="1" customWidth="1"/>
    <col min="3844" max="3844" width="12.140625" bestFit="1" customWidth="1"/>
    <col min="3845" max="3845" width="15.5703125" bestFit="1" customWidth="1"/>
    <col min="3846" max="3846" width="19.5703125" bestFit="1" customWidth="1"/>
    <col min="3847" max="4096" width="21.7109375" customWidth="1"/>
    <col min="4097" max="4097" width="18.140625" bestFit="1" customWidth="1"/>
    <col min="4098" max="4098" width="12.5703125" bestFit="1" customWidth="1"/>
    <col min="4099" max="4099" width="24.85546875" bestFit="1" customWidth="1"/>
    <col min="4100" max="4100" width="12.140625" bestFit="1" customWidth="1"/>
    <col min="4101" max="4101" width="15.5703125" bestFit="1" customWidth="1"/>
    <col min="4102" max="4102" width="19.5703125" bestFit="1" customWidth="1"/>
    <col min="4103" max="4352" width="21.7109375" customWidth="1"/>
    <col min="4353" max="4353" width="18.140625" bestFit="1" customWidth="1"/>
    <col min="4354" max="4354" width="12.5703125" bestFit="1" customWidth="1"/>
    <col min="4355" max="4355" width="24.85546875" bestFit="1" customWidth="1"/>
    <col min="4356" max="4356" width="12.140625" bestFit="1" customWidth="1"/>
    <col min="4357" max="4357" width="15.5703125" bestFit="1" customWidth="1"/>
    <col min="4358" max="4358" width="19.5703125" bestFit="1" customWidth="1"/>
    <col min="4359" max="4608" width="21.7109375" customWidth="1"/>
    <col min="4609" max="4609" width="18.140625" bestFit="1" customWidth="1"/>
    <col min="4610" max="4610" width="12.5703125" bestFit="1" customWidth="1"/>
    <col min="4611" max="4611" width="24.85546875" bestFit="1" customWidth="1"/>
    <col min="4612" max="4612" width="12.140625" bestFit="1" customWidth="1"/>
    <col min="4613" max="4613" width="15.5703125" bestFit="1" customWidth="1"/>
    <col min="4614" max="4614" width="19.5703125" bestFit="1" customWidth="1"/>
    <col min="4615" max="4864" width="21.7109375" customWidth="1"/>
    <col min="4865" max="4865" width="18.140625" bestFit="1" customWidth="1"/>
    <col min="4866" max="4866" width="12.5703125" bestFit="1" customWidth="1"/>
    <col min="4867" max="4867" width="24.85546875" bestFit="1" customWidth="1"/>
    <col min="4868" max="4868" width="12.140625" bestFit="1" customWidth="1"/>
    <col min="4869" max="4869" width="15.5703125" bestFit="1" customWidth="1"/>
    <col min="4870" max="4870" width="19.5703125" bestFit="1" customWidth="1"/>
    <col min="4871" max="5120" width="21.7109375" customWidth="1"/>
    <col min="5121" max="5121" width="18.140625" bestFit="1" customWidth="1"/>
    <col min="5122" max="5122" width="12.5703125" bestFit="1" customWidth="1"/>
    <col min="5123" max="5123" width="24.85546875" bestFit="1" customWidth="1"/>
    <col min="5124" max="5124" width="12.140625" bestFit="1" customWidth="1"/>
    <col min="5125" max="5125" width="15.5703125" bestFit="1" customWidth="1"/>
    <col min="5126" max="5126" width="19.5703125" bestFit="1" customWidth="1"/>
    <col min="5127" max="5376" width="21.7109375" customWidth="1"/>
    <col min="5377" max="5377" width="18.140625" bestFit="1" customWidth="1"/>
    <col min="5378" max="5378" width="12.5703125" bestFit="1" customWidth="1"/>
    <col min="5379" max="5379" width="24.85546875" bestFit="1" customWidth="1"/>
    <col min="5380" max="5380" width="12.140625" bestFit="1" customWidth="1"/>
    <col min="5381" max="5381" width="15.5703125" bestFit="1" customWidth="1"/>
    <col min="5382" max="5382" width="19.5703125" bestFit="1" customWidth="1"/>
    <col min="5383" max="5632" width="21.7109375" customWidth="1"/>
    <col min="5633" max="5633" width="18.140625" bestFit="1" customWidth="1"/>
    <col min="5634" max="5634" width="12.5703125" bestFit="1" customWidth="1"/>
    <col min="5635" max="5635" width="24.85546875" bestFit="1" customWidth="1"/>
    <col min="5636" max="5636" width="12.140625" bestFit="1" customWidth="1"/>
    <col min="5637" max="5637" width="15.5703125" bestFit="1" customWidth="1"/>
    <col min="5638" max="5638" width="19.5703125" bestFit="1" customWidth="1"/>
    <col min="5639" max="5888" width="21.7109375" customWidth="1"/>
    <col min="5889" max="5889" width="18.140625" bestFit="1" customWidth="1"/>
    <col min="5890" max="5890" width="12.5703125" bestFit="1" customWidth="1"/>
    <col min="5891" max="5891" width="24.85546875" bestFit="1" customWidth="1"/>
    <col min="5892" max="5892" width="12.140625" bestFit="1" customWidth="1"/>
    <col min="5893" max="5893" width="15.5703125" bestFit="1" customWidth="1"/>
    <col min="5894" max="5894" width="19.5703125" bestFit="1" customWidth="1"/>
    <col min="5895" max="6144" width="21.7109375" customWidth="1"/>
    <col min="6145" max="6145" width="18.140625" bestFit="1" customWidth="1"/>
    <col min="6146" max="6146" width="12.5703125" bestFit="1" customWidth="1"/>
    <col min="6147" max="6147" width="24.85546875" bestFit="1" customWidth="1"/>
    <col min="6148" max="6148" width="12.140625" bestFit="1" customWidth="1"/>
    <col min="6149" max="6149" width="15.5703125" bestFit="1" customWidth="1"/>
    <col min="6150" max="6150" width="19.5703125" bestFit="1" customWidth="1"/>
    <col min="6151" max="6400" width="21.7109375" customWidth="1"/>
    <col min="6401" max="6401" width="18.140625" bestFit="1" customWidth="1"/>
    <col min="6402" max="6402" width="12.5703125" bestFit="1" customWidth="1"/>
    <col min="6403" max="6403" width="24.85546875" bestFit="1" customWidth="1"/>
    <col min="6404" max="6404" width="12.140625" bestFit="1" customWidth="1"/>
    <col min="6405" max="6405" width="15.5703125" bestFit="1" customWidth="1"/>
    <col min="6406" max="6406" width="19.5703125" bestFit="1" customWidth="1"/>
    <col min="6407" max="6656" width="21.7109375" customWidth="1"/>
    <col min="6657" max="6657" width="18.140625" bestFit="1" customWidth="1"/>
    <col min="6658" max="6658" width="12.5703125" bestFit="1" customWidth="1"/>
    <col min="6659" max="6659" width="24.85546875" bestFit="1" customWidth="1"/>
    <col min="6660" max="6660" width="12.140625" bestFit="1" customWidth="1"/>
    <col min="6661" max="6661" width="15.5703125" bestFit="1" customWidth="1"/>
    <col min="6662" max="6662" width="19.5703125" bestFit="1" customWidth="1"/>
    <col min="6663" max="6912" width="21.7109375" customWidth="1"/>
    <col min="6913" max="6913" width="18.140625" bestFit="1" customWidth="1"/>
    <col min="6914" max="6914" width="12.5703125" bestFit="1" customWidth="1"/>
    <col min="6915" max="6915" width="24.85546875" bestFit="1" customWidth="1"/>
    <col min="6916" max="6916" width="12.140625" bestFit="1" customWidth="1"/>
    <col min="6917" max="6917" width="15.5703125" bestFit="1" customWidth="1"/>
    <col min="6918" max="6918" width="19.5703125" bestFit="1" customWidth="1"/>
    <col min="6919" max="7168" width="21.7109375" customWidth="1"/>
    <col min="7169" max="7169" width="18.140625" bestFit="1" customWidth="1"/>
    <col min="7170" max="7170" width="12.5703125" bestFit="1" customWidth="1"/>
    <col min="7171" max="7171" width="24.85546875" bestFit="1" customWidth="1"/>
    <col min="7172" max="7172" width="12.140625" bestFit="1" customWidth="1"/>
    <col min="7173" max="7173" width="15.5703125" bestFit="1" customWidth="1"/>
    <col min="7174" max="7174" width="19.5703125" bestFit="1" customWidth="1"/>
    <col min="7175" max="7424" width="21.7109375" customWidth="1"/>
    <col min="7425" max="7425" width="18.140625" bestFit="1" customWidth="1"/>
    <col min="7426" max="7426" width="12.5703125" bestFit="1" customWidth="1"/>
    <col min="7427" max="7427" width="24.85546875" bestFit="1" customWidth="1"/>
    <col min="7428" max="7428" width="12.140625" bestFit="1" customWidth="1"/>
    <col min="7429" max="7429" width="15.5703125" bestFit="1" customWidth="1"/>
    <col min="7430" max="7430" width="19.5703125" bestFit="1" customWidth="1"/>
    <col min="7431" max="7680" width="21.7109375" customWidth="1"/>
    <col min="7681" max="7681" width="18.140625" bestFit="1" customWidth="1"/>
    <col min="7682" max="7682" width="12.5703125" bestFit="1" customWidth="1"/>
    <col min="7683" max="7683" width="24.85546875" bestFit="1" customWidth="1"/>
    <col min="7684" max="7684" width="12.140625" bestFit="1" customWidth="1"/>
    <col min="7685" max="7685" width="15.5703125" bestFit="1" customWidth="1"/>
    <col min="7686" max="7686" width="19.5703125" bestFit="1" customWidth="1"/>
    <col min="7687" max="7936" width="21.7109375" customWidth="1"/>
    <col min="7937" max="7937" width="18.140625" bestFit="1" customWidth="1"/>
    <col min="7938" max="7938" width="12.5703125" bestFit="1" customWidth="1"/>
    <col min="7939" max="7939" width="24.85546875" bestFit="1" customWidth="1"/>
    <col min="7940" max="7940" width="12.140625" bestFit="1" customWidth="1"/>
    <col min="7941" max="7941" width="15.5703125" bestFit="1" customWidth="1"/>
    <col min="7942" max="7942" width="19.5703125" bestFit="1" customWidth="1"/>
    <col min="7943" max="8192" width="21.7109375" customWidth="1"/>
    <col min="8193" max="8193" width="18.140625" bestFit="1" customWidth="1"/>
    <col min="8194" max="8194" width="12.5703125" bestFit="1" customWidth="1"/>
    <col min="8195" max="8195" width="24.85546875" bestFit="1" customWidth="1"/>
    <col min="8196" max="8196" width="12.140625" bestFit="1" customWidth="1"/>
    <col min="8197" max="8197" width="15.5703125" bestFit="1" customWidth="1"/>
    <col min="8198" max="8198" width="19.5703125" bestFit="1" customWidth="1"/>
    <col min="8199" max="8448" width="21.7109375" customWidth="1"/>
    <col min="8449" max="8449" width="18.140625" bestFit="1" customWidth="1"/>
    <col min="8450" max="8450" width="12.5703125" bestFit="1" customWidth="1"/>
    <col min="8451" max="8451" width="24.85546875" bestFit="1" customWidth="1"/>
    <col min="8452" max="8452" width="12.140625" bestFit="1" customWidth="1"/>
    <col min="8453" max="8453" width="15.5703125" bestFit="1" customWidth="1"/>
    <col min="8454" max="8454" width="19.5703125" bestFit="1" customWidth="1"/>
    <col min="8455" max="8704" width="21.7109375" customWidth="1"/>
    <col min="8705" max="8705" width="18.140625" bestFit="1" customWidth="1"/>
    <col min="8706" max="8706" width="12.5703125" bestFit="1" customWidth="1"/>
    <col min="8707" max="8707" width="24.85546875" bestFit="1" customWidth="1"/>
    <col min="8708" max="8708" width="12.140625" bestFit="1" customWidth="1"/>
    <col min="8709" max="8709" width="15.5703125" bestFit="1" customWidth="1"/>
    <col min="8710" max="8710" width="19.5703125" bestFit="1" customWidth="1"/>
    <col min="8711" max="8960" width="21.7109375" customWidth="1"/>
    <col min="8961" max="8961" width="18.140625" bestFit="1" customWidth="1"/>
    <col min="8962" max="8962" width="12.5703125" bestFit="1" customWidth="1"/>
    <col min="8963" max="8963" width="24.85546875" bestFit="1" customWidth="1"/>
    <col min="8964" max="8964" width="12.140625" bestFit="1" customWidth="1"/>
    <col min="8965" max="8965" width="15.5703125" bestFit="1" customWidth="1"/>
    <col min="8966" max="8966" width="19.5703125" bestFit="1" customWidth="1"/>
    <col min="8967" max="9216" width="21.7109375" customWidth="1"/>
    <col min="9217" max="9217" width="18.140625" bestFit="1" customWidth="1"/>
    <col min="9218" max="9218" width="12.5703125" bestFit="1" customWidth="1"/>
    <col min="9219" max="9219" width="24.85546875" bestFit="1" customWidth="1"/>
    <col min="9220" max="9220" width="12.140625" bestFit="1" customWidth="1"/>
    <col min="9221" max="9221" width="15.5703125" bestFit="1" customWidth="1"/>
    <col min="9222" max="9222" width="19.5703125" bestFit="1" customWidth="1"/>
    <col min="9223" max="9472" width="21.7109375" customWidth="1"/>
    <col min="9473" max="9473" width="18.140625" bestFit="1" customWidth="1"/>
    <col min="9474" max="9474" width="12.5703125" bestFit="1" customWidth="1"/>
    <col min="9475" max="9475" width="24.85546875" bestFit="1" customWidth="1"/>
    <col min="9476" max="9476" width="12.140625" bestFit="1" customWidth="1"/>
    <col min="9477" max="9477" width="15.5703125" bestFit="1" customWidth="1"/>
    <col min="9478" max="9478" width="19.5703125" bestFit="1" customWidth="1"/>
    <col min="9479" max="9728" width="21.7109375" customWidth="1"/>
    <col min="9729" max="9729" width="18.140625" bestFit="1" customWidth="1"/>
    <col min="9730" max="9730" width="12.5703125" bestFit="1" customWidth="1"/>
    <col min="9731" max="9731" width="24.85546875" bestFit="1" customWidth="1"/>
    <col min="9732" max="9732" width="12.140625" bestFit="1" customWidth="1"/>
    <col min="9733" max="9733" width="15.5703125" bestFit="1" customWidth="1"/>
    <col min="9734" max="9734" width="19.5703125" bestFit="1" customWidth="1"/>
    <col min="9735" max="9984" width="21.7109375" customWidth="1"/>
    <col min="9985" max="9985" width="18.140625" bestFit="1" customWidth="1"/>
    <col min="9986" max="9986" width="12.5703125" bestFit="1" customWidth="1"/>
    <col min="9987" max="9987" width="24.85546875" bestFit="1" customWidth="1"/>
    <col min="9988" max="9988" width="12.140625" bestFit="1" customWidth="1"/>
    <col min="9989" max="9989" width="15.5703125" bestFit="1" customWidth="1"/>
    <col min="9990" max="9990" width="19.5703125" bestFit="1" customWidth="1"/>
    <col min="9991" max="10240" width="21.7109375" customWidth="1"/>
    <col min="10241" max="10241" width="18.140625" bestFit="1" customWidth="1"/>
    <col min="10242" max="10242" width="12.5703125" bestFit="1" customWidth="1"/>
    <col min="10243" max="10243" width="24.85546875" bestFit="1" customWidth="1"/>
    <col min="10244" max="10244" width="12.140625" bestFit="1" customWidth="1"/>
    <col min="10245" max="10245" width="15.5703125" bestFit="1" customWidth="1"/>
    <col min="10246" max="10246" width="19.5703125" bestFit="1" customWidth="1"/>
    <col min="10247" max="10496" width="21.7109375" customWidth="1"/>
    <col min="10497" max="10497" width="18.140625" bestFit="1" customWidth="1"/>
    <col min="10498" max="10498" width="12.5703125" bestFit="1" customWidth="1"/>
    <col min="10499" max="10499" width="24.85546875" bestFit="1" customWidth="1"/>
    <col min="10500" max="10500" width="12.140625" bestFit="1" customWidth="1"/>
    <col min="10501" max="10501" width="15.5703125" bestFit="1" customWidth="1"/>
    <col min="10502" max="10502" width="19.5703125" bestFit="1" customWidth="1"/>
    <col min="10503" max="10752" width="21.7109375" customWidth="1"/>
    <col min="10753" max="10753" width="18.140625" bestFit="1" customWidth="1"/>
    <col min="10754" max="10754" width="12.5703125" bestFit="1" customWidth="1"/>
    <col min="10755" max="10755" width="24.85546875" bestFit="1" customWidth="1"/>
    <col min="10756" max="10756" width="12.140625" bestFit="1" customWidth="1"/>
    <col min="10757" max="10757" width="15.5703125" bestFit="1" customWidth="1"/>
    <col min="10758" max="10758" width="19.5703125" bestFit="1" customWidth="1"/>
    <col min="10759" max="11008" width="21.7109375" customWidth="1"/>
    <col min="11009" max="11009" width="18.140625" bestFit="1" customWidth="1"/>
    <col min="11010" max="11010" width="12.5703125" bestFit="1" customWidth="1"/>
    <col min="11011" max="11011" width="24.85546875" bestFit="1" customWidth="1"/>
    <col min="11012" max="11012" width="12.140625" bestFit="1" customWidth="1"/>
    <col min="11013" max="11013" width="15.5703125" bestFit="1" customWidth="1"/>
    <col min="11014" max="11014" width="19.5703125" bestFit="1" customWidth="1"/>
    <col min="11015" max="11264" width="21.7109375" customWidth="1"/>
    <col min="11265" max="11265" width="18.140625" bestFit="1" customWidth="1"/>
    <col min="11266" max="11266" width="12.5703125" bestFit="1" customWidth="1"/>
    <col min="11267" max="11267" width="24.85546875" bestFit="1" customWidth="1"/>
    <col min="11268" max="11268" width="12.140625" bestFit="1" customWidth="1"/>
    <col min="11269" max="11269" width="15.5703125" bestFit="1" customWidth="1"/>
    <col min="11270" max="11270" width="19.5703125" bestFit="1" customWidth="1"/>
    <col min="11271" max="11520" width="21.7109375" customWidth="1"/>
    <col min="11521" max="11521" width="18.140625" bestFit="1" customWidth="1"/>
    <col min="11522" max="11522" width="12.5703125" bestFit="1" customWidth="1"/>
    <col min="11523" max="11523" width="24.85546875" bestFit="1" customWidth="1"/>
    <col min="11524" max="11524" width="12.140625" bestFit="1" customWidth="1"/>
    <col min="11525" max="11525" width="15.5703125" bestFit="1" customWidth="1"/>
    <col min="11526" max="11526" width="19.5703125" bestFit="1" customWidth="1"/>
    <col min="11527" max="11776" width="21.7109375" customWidth="1"/>
    <col min="11777" max="11777" width="18.140625" bestFit="1" customWidth="1"/>
    <col min="11778" max="11778" width="12.5703125" bestFit="1" customWidth="1"/>
    <col min="11779" max="11779" width="24.85546875" bestFit="1" customWidth="1"/>
    <col min="11780" max="11780" width="12.140625" bestFit="1" customWidth="1"/>
    <col min="11781" max="11781" width="15.5703125" bestFit="1" customWidth="1"/>
    <col min="11782" max="11782" width="19.5703125" bestFit="1" customWidth="1"/>
    <col min="11783" max="12032" width="21.7109375" customWidth="1"/>
    <col min="12033" max="12033" width="18.140625" bestFit="1" customWidth="1"/>
    <col min="12034" max="12034" width="12.5703125" bestFit="1" customWidth="1"/>
    <col min="12035" max="12035" width="24.85546875" bestFit="1" customWidth="1"/>
    <col min="12036" max="12036" width="12.140625" bestFit="1" customWidth="1"/>
    <col min="12037" max="12037" width="15.5703125" bestFit="1" customWidth="1"/>
    <col min="12038" max="12038" width="19.5703125" bestFit="1" customWidth="1"/>
    <col min="12039" max="12288" width="21.7109375" customWidth="1"/>
    <col min="12289" max="12289" width="18.140625" bestFit="1" customWidth="1"/>
    <col min="12290" max="12290" width="12.5703125" bestFit="1" customWidth="1"/>
    <col min="12291" max="12291" width="24.85546875" bestFit="1" customWidth="1"/>
    <col min="12292" max="12292" width="12.140625" bestFit="1" customWidth="1"/>
    <col min="12293" max="12293" width="15.5703125" bestFit="1" customWidth="1"/>
    <col min="12294" max="12294" width="19.5703125" bestFit="1" customWidth="1"/>
    <col min="12295" max="12544" width="21.7109375" customWidth="1"/>
    <col min="12545" max="12545" width="18.140625" bestFit="1" customWidth="1"/>
    <col min="12546" max="12546" width="12.5703125" bestFit="1" customWidth="1"/>
    <col min="12547" max="12547" width="24.85546875" bestFit="1" customWidth="1"/>
    <col min="12548" max="12548" width="12.140625" bestFit="1" customWidth="1"/>
    <col min="12549" max="12549" width="15.5703125" bestFit="1" customWidth="1"/>
    <col min="12550" max="12550" width="19.5703125" bestFit="1" customWidth="1"/>
    <col min="12551" max="12800" width="21.7109375" customWidth="1"/>
    <col min="12801" max="12801" width="18.140625" bestFit="1" customWidth="1"/>
    <col min="12802" max="12802" width="12.5703125" bestFit="1" customWidth="1"/>
    <col min="12803" max="12803" width="24.85546875" bestFit="1" customWidth="1"/>
    <col min="12804" max="12804" width="12.140625" bestFit="1" customWidth="1"/>
    <col min="12805" max="12805" width="15.5703125" bestFit="1" customWidth="1"/>
    <col min="12806" max="12806" width="19.5703125" bestFit="1" customWidth="1"/>
    <col min="12807" max="13056" width="21.7109375" customWidth="1"/>
    <col min="13057" max="13057" width="18.140625" bestFit="1" customWidth="1"/>
    <col min="13058" max="13058" width="12.5703125" bestFit="1" customWidth="1"/>
    <col min="13059" max="13059" width="24.85546875" bestFit="1" customWidth="1"/>
    <col min="13060" max="13060" width="12.140625" bestFit="1" customWidth="1"/>
    <col min="13061" max="13061" width="15.5703125" bestFit="1" customWidth="1"/>
    <col min="13062" max="13062" width="19.5703125" bestFit="1" customWidth="1"/>
    <col min="13063" max="13312" width="21.7109375" customWidth="1"/>
    <col min="13313" max="13313" width="18.140625" bestFit="1" customWidth="1"/>
    <col min="13314" max="13314" width="12.5703125" bestFit="1" customWidth="1"/>
    <col min="13315" max="13315" width="24.85546875" bestFit="1" customWidth="1"/>
    <col min="13316" max="13316" width="12.140625" bestFit="1" customWidth="1"/>
    <col min="13317" max="13317" width="15.5703125" bestFit="1" customWidth="1"/>
    <col min="13318" max="13318" width="19.5703125" bestFit="1" customWidth="1"/>
    <col min="13319" max="13568" width="21.7109375" customWidth="1"/>
    <col min="13569" max="13569" width="18.140625" bestFit="1" customWidth="1"/>
    <col min="13570" max="13570" width="12.5703125" bestFit="1" customWidth="1"/>
    <col min="13571" max="13571" width="24.85546875" bestFit="1" customWidth="1"/>
    <col min="13572" max="13572" width="12.140625" bestFit="1" customWidth="1"/>
    <col min="13573" max="13573" width="15.5703125" bestFit="1" customWidth="1"/>
    <col min="13574" max="13574" width="19.5703125" bestFit="1" customWidth="1"/>
    <col min="13575" max="13824" width="21.7109375" customWidth="1"/>
    <col min="13825" max="13825" width="18.140625" bestFit="1" customWidth="1"/>
    <col min="13826" max="13826" width="12.5703125" bestFit="1" customWidth="1"/>
    <col min="13827" max="13827" width="24.85546875" bestFit="1" customWidth="1"/>
    <col min="13828" max="13828" width="12.140625" bestFit="1" customWidth="1"/>
    <col min="13829" max="13829" width="15.5703125" bestFit="1" customWidth="1"/>
    <col min="13830" max="13830" width="19.5703125" bestFit="1" customWidth="1"/>
    <col min="13831" max="14080" width="21.7109375" customWidth="1"/>
    <col min="14081" max="14081" width="18.140625" bestFit="1" customWidth="1"/>
    <col min="14082" max="14082" width="12.5703125" bestFit="1" customWidth="1"/>
    <col min="14083" max="14083" width="24.85546875" bestFit="1" customWidth="1"/>
    <col min="14084" max="14084" width="12.140625" bestFit="1" customWidth="1"/>
    <col min="14085" max="14085" width="15.5703125" bestFit="1" customWidth="1"/>
    <col min="14086" max="14086" width="19.5703125" bestFit="1" customWidth="1"/>
    <col min="14087" max="14336" width="21.7109375" customWidth="1"/>
    <col min="14337" max="14337" width="18.140625" bestFit="1" customWidth="1"/>
    <col min="14338" max="14338" width="12.5703125" bestFit="1" customWidth="1"/>
    <col min="14339" max="14339" width="24.85546875" bestFit="1" customWidth="1"/>
    <col min="14340" max="14340" width="12.140625" bestFit="1" customWidth="1"/>
    <col min="14341" max="14341" width="15.5703125" bestFit="1" customWidth="1"/>
    <col min="14342" max="14342" width="19.5703125" bestFit="1" customWidth="1"/>
    <col min="14343" max="14592" width="21.7109375" customWidth="1"/>
    <col min="14593" max="14593" width="18.140625" bestFit="1" customWidth="1"/>
    <col min="14594" max="14594" width="12.5703125" bestFit="1" customWidth="1"/>
    <col min="14595" max="14595" width="24.85546875" bestFit="1" customWidth="1"/>
    <col min="14596" max="14596" width="12.140625" bestFit="1" customWidth="1"/>
    <col min="14597" max="14597" width="15.5703125" bestFit="1" customWidth="1"/>
    <col min="14598" max="14598" width="19.5703125" bestFit="1" customWidth="1"/>
    <col min="14599" max="14848" width="21.7109375" customWidth="1"/>
    <col min="14849" max="14849" width="18.140625" bestFit="1" customWidth="1"/>
    <col min="14850" max="14850" width="12.5703125" bestFit="1" customWidth="1"/>
    <col min="14851" max="14851" width="24.85546875" bestFit="1" customWidth="1"/>
    <col min="14852" max="14852" width="12.140625" bestFit="1" customWidth="1"/>
    <col min="14853" max="14853" width="15.5703125" bestFit="1" customWidth="1"/>
    <col min="14854" max="14854" width="19.5703125" bestFit="1" customWidth="1"/>
    <col min="14855" max="15104" width="21.7109375" customWidth="1"/>
    <col min="15105" max="15105" width="18.140625" bestFit="1" customWidth="1"/>
    <col min="15106" max="15106" width="12.5703125" bestFit="1" customWidth="1"/>
    <col min="15107" max="15107" width="24.85546875" bestFit="1" customWidth="1"/>
    <col min="15108" max="15108" width="12.140625" bestFit="1" customWidth="1"/>
    <col min="15109" max="15109" width="15.5703125" bestFit="1" customWidth="1"/>
    <col min="15110" max="15110" width="19.5703125" bestFit="1" customWidth="1"/>
    <col min="15111" max="15360" width="21.7109375" customWidth="1"/>
    <col min="15361" max="15361" width="18.140625" bestFit="1" customWidth="1"/>
    <col min="15362" max="15362" width="12.5703125" bestFit="1" customWidth="1"/>
    <col min="15363" max="15363" width="24.85546875" bestFit="1" customWidth="1"/>
    <col min="15364" max="15364" width="12.140625" bestFit="1" customWidth="1"/>
    <col min="15365" max="15365" width="15.5703125" bestFit="1" customWidth="1"/>
    <col min="15366" max="15366" width="19.5703125" bestFit="1" customWidth="1"/>
    <col min="15367" max="15616" width="21.7109375" customWidth="1"/>
    <col min="15617" max="15617" width="18.140625" bestFit="1" customWidth="1"/>
    <col min="15618" max="15618" width="12.5703125" bestFit="1" customWidth="1"/>
    <col min="15619" max="15619" width="24.85546875" bestFit="1" customWidth="1"/>
    <col min="15620" max="15620" width="12.140625" bestFit="1" customWidth="1"/>
    <col min="15621" max="15621" width="15.5703125" bestFit="1" customWidth="1"/>
    <col min="15622" max="15622" width="19.5703125" bestFit="1" customWidth="1"/>
    <col min="15623" max="15872" width="21.7109375" customWidth="1"/>
    <col min="15873" max="15873" width="18.140625" bestFit="1" customWidth="1"/>
    <col min="15874" max="15874" width="12.5703125" bestFit="1" customWidth="1"/>
    <col min="15875" max="15875" width="24.85546875" bestFit="1" customWidth="1"/>
    <col min="15876" max="15876" width="12.140625" bestFit="1" customWidth="1"/>
    <col min="15877" max="15877" width="15.5703125" bestFit="1" customWidth="1"/>
    <col min="15878" max="15878" width="19.5703125" bestFit="1" customWidth="1"/>
    <col min="15879" max="16128" width="21.7109375" customWidth="1"/>
    <col min="16129" max="16129" width="18.140625" bestFit="1" customWidth="1"/>
    <col min="16130" max="16130" width="12.5703125" bestFit="1" customWidth="1"/>
    <col min="16131" max="16131" width="24.85546875" bestFit="1" customWidth="1"/>
    <col min="16132" max="16132" width="12.140625" bestFit="1" customWidth="1"/>
    <col min="16133" max="16133" width="15.5703125" bestFit="1" customWidth="1"/>
    <col min="16134" max="16134" width="19.5703125" bestFit="1" customWidth="1"/>
    <col min="16135" max="16384" width="21.7109375" customWidth="1"/>
  </cols>
  <sheetData>
    <row r="1" spans="1:6" ht="39" x14ac:dyDescent="0.25">
      <c r="A1" s="21" t="s">
        <v>391</v>
      </c>
      <c r="B1" s="43" t="s">
        <v>380</v>
      </c>
      <c r="C1" s="22" t="s">
        <v>381</v>
      </c>
      <c r="D1" s="23" t="s">
        <v>414</v>
      </c>
      <c r="E1" s="23" t="s">
        <v>382</v>
      </c>
      <c r="F1" s="23" t="s">
        <v>383</v>
      </c>
    </row>
    <row r="2" spans="1:6" x14ac:dyDescent="0.25">
      <c r="A2" s="24"/>
      <c r="C2" s="24"/>
      <c r="D2" s="24"/>
      <c r="E2" s="24"/>
    </row>
    <row r="3" spans="1:6" x14ac:dyDescent="0.25">
      <c r="A3" s="42" t="s">
        <v>206</v>
      </c>
      <c r="B3" s="41" t="s">
        <v>408</v>
      </c>
      <c r="C3" s="27" t="s">
        <v>384</v>
      </c>
      <c r="D3" s="26">
        <f>VLOOKUP(B3,'[1]CSI Counts'!$B$2:$M$45,12,FALSE)</f>
        <v>117</v>
      </c>
      <c r="E3" s="16">
        <f>Distributions!$K$9</f>
        <v>196.34</v>
      </c>
      <c r="F3" s="16">
        <f>D3*E3</f>
        <v>22971.78</v>
      </c>
    </row>
    <row r="4" spans="1:6" x14ac:dyDescent="0.25">
      <c r="A4" s="42">
        <v>1180</v>
      </c>
      <c r="B4" s="41" t="s">
        <v>409</v>
      </c>
      <c r="C4" s="25" t="s">
        <v>404</v>
      </c>
      <c r="D4" s="26">
        <f>VLOOKUP(B4,'[1]CSI Counts'!$B$2:$M$45,12,FALSE)</f>
        <v>310</v>
      </c>
      <c r="E4" s="16">
        <f>Distributions!$K$9</f>
        <v>196.34</v>
      </c>
      <c r="F4" s="16">
        <f t="shared" ref="F4:F8" si="0">D4*E4</f>
        <v>60865.4</v>
      </c>
    </row>
    <row r="5" spans="1:6" x14ac:dyDescent="0.25">
      <c r="A5" s="42">
        <v>1180</v>
      </c>
      <c r="B5" s="41" t="s">
        <v>410</v>
      </c>
      <c r="C5" s="27" t="s">
        <v>385</v>
      </c>
      <c r="D5" s="26">
        <f>VLOOKUP(B5,'[1]CSI Counts'!$B$2:$M$45,12,FALSE)</f>
        <v>391</v>
      </c>
      <c r="E5" s="16">
        <f>Distributions!$K$9</f>
        <v>196.34</v>
      </c>
      <c r="F5" s="16">
        <f t="shared" si="0"/>
        <v>76768.94</v>
      </c>
    </row>
    <row r="6" spans="1:6" x14ac:dyDescent="0.25">
      <c r="A6" s="42" t="s">
        <v>265</v>
      </c>
      <c r="B6" s="41" t="s">
        <v>386</v>
      </c>
      <c r="C6" s="25" t="s">
        <v>405</v>
      </c>
      <c r="D6" s="26">
        <f>VLOOKUP(B6,'[1]CSI Counts'!$B$2:$M$45,12,FALSE)</f>
        <v>204</v>
      </c>
      <c r="E6" s="16">
        <f>Distributions!$K$9</f>
        <v>196.34</v>
      </c>
      <c r="F6" s="16">
        <f t="shared" si="0"/>
        <v>40053.360000000001</v>
      </c>
    </row>
    <row r="7" spans="1:6" x14ac:dyDescent="0.25">
      <c r="A7" s="42" t="s">
        <v>265</v>
      </c>
      <c r="B7" s="41" t="s">
        <v>387</v>
      </c>
      <c r="C7" s="25" t="s">
        <v>388</v>
      </c>
      <c r="D7" s="26">
        <f>VLOOKUP(B7,'[1]CSI Counts'!$B$2:$M$45,12,FALSE)</f>
        <v>275</v>
      </c>
      <c r="E7" s="16">
        <f>Distributions!$K$9</f>
        <v>196.34</v>
      </c>
      <c r="F7" s="16">
        <f t="shared" si="0"/>
        <v>53993.5</v>
      </c>
    </row>
    <row r="8" spans="1:6" x14ac:dyDescent="0.25">
      <c r="A8" s="48" t="s">
        <v>289</v>
      </c>
      <c r="B8" s="41" t="s">
        <v>415</v>
      </c>
      <c r="C8" s="25" t="s">
        <v>416</v>
      </c>
      <c r="D8" s="26">
        <f>VLOOKUP(B8,'[1]CSI Counts'!$B$2:$M$45,12,FALSE)</f>
        <v>27</v>
      </c>
      <c r="E8" s="16">
        <f>Distributions!$K$9</f>
        <v>196.34</v>
      </c>
      <c r="F8" s="16">
        <f t="shared" si="0"/>
        <v>5301.18</v>
      </c>
    </row>
    <row r="9" spans="1:6" x14ac:dyDescent="0.25">
      <c r="A9" s="42" t="s">
        <v>323</v>
      </c>
      <c r="B9" s="41" t="s">
        <v>389</v>
      </c>
      <c r="C9" s="25" t="s">
        <v>390</v>
      </c>
      <c r="D9" s="26">
        <f>VLOOKUP(B9,'[1]CSI Counts'!$B$2:$M$45,12,FALSE)</f>
        <v>127</v>
      </c>
      <c r="E9" s="16">
        <f>Distributions!$K$9</f>
        <v>196.34</v>
      </c>
      <c r="F9" s="16">
        <f t="shared" ref="F9" si="1">D9*E9</f>
        <v>24935.18</v>
      </c>
    </row>
    <row r="10" spans="1:6" x14ac:dyDescent="0.25">
      <c r="A10" s="25"/>
      <c r="B10" s="41"/>
      <c r="C10" s="25"/>
      <c r="D10" s="26">
        <f>SUM(D3:D9)</f>
        <v>1451</v>
      </c>
      <c r="E10" s="16"/>
      <c r="F10" s="16">
        <f>SUM(F3:F9)</f>
        <v>284889.33999999997</v>
      </c>
    </row>
    <row r="11" spans="1:6" x14ac:dyDescent="0.25">
      <c r="A11" s="27"/>
      <c r="B11" s="41"/>
      <c r="C11" s="27"/>
      <c r="D11" s="28"/>
      <c r="E11" s="16"/>
      <c r="F11" s="16"/>
    </row>
    <row r="12" spans="1:6" x14ac:dyDescent="0.25">
      <c r="F12" s="16"/>
    </row>
  </sheetData>
  <sortState xmlns:xlrd2="http://schemas.microsoft.com/office/spreadsheetml/2017/richdata2" ref="A3:F11">
    <sortCondition ref="A3:A11"/>
    <sortCondition ref="B3:B11"/>
  </sortState>
  <pageMargins left="0.7" right="0.7" top="0.75" bottom="0.75" header="0.3" footer="0.3"/>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3:D182"/>
  <sheetViews>
    <sheetView workbookViewId="0">
      <selection activeCell="C4" sqref="C4"/>
    </sheetView>
  </sheetViews>
  <sheetFormatPr defaultRowHeight="15" x14ac:dyDescent="0.25"/>
  <cols>
    <col min="1" max="1" width="5" bestFit="1" customWidth="1"/>
    <col min="2" max="2" width="34.140625" bestFit="1" customWidth="1"/>
    <col min="3" max="3" width="33.140625" bestFit="1" customWidth="1"/>
    <col min="4" max="4" width="33.7109375" bestFit="1" customWidth="1"/>
  </cols>
  <sheetData>
    <row r="3" spans="1:4" x14ac:dyDescent="0.25">
      <c r="A3" t="s">
        <v>398</v>
      </c>
      <c r="B3" t="s">
        <v>397</v>
      </c>
      <c r="C3" t="s">
        <v>396</v>
      </c>
      <c r="D3" t="s">
        <v>395</v>
      </c>
    </row>
    <row r="4" spans="1:4" x14ac:dyDescent="0.25">
      <c r="A4" t="s">
        <v>179</v>
      </c>
      <c r="B4" t="s">
        <v>0</v>
      </c>
      <c r="C4">
        <v>0</v>
      </c>
      <c r="D4">
        <v>0</v>
      </c>
    </row>
    <row r="5" spans="1:4" x14ac:dyDescent="0.25">
      <c r="A5" t="s">
        <v>180</v>
      </c>
      <c r="B5" t="s">
        <v>1</v>
      </c>
      <c r="C5">
        <v>3242</v>
      </c>
      <c r="D5">
        <v>4554.5</v>
      </c>
    </row>
    <row r="6" spans="1:4" x14ac:dyDescent="0.25">
      <c r="A6" t="s">
        <v>181</v>
      </c>
      <c r="B6" t="s">
        <v>2</v>
      </c>
      <c r="C6">
        <v>619</v>
      </c>
      <c r="D6">
        <v>776.5</v>
      </c>
    </row>
    <row r="7" spans="1:4" x14ac:dyDescent="0.25">
      <c r="A7" t="s">
        <v>182</v>
      </c>
      <c r="B7" t="s">
        <v>3</v>
      </c>
      <c r="C7">
        <v>582</v>
      </c>
      <c r="D7">
        <v>615</v>
      </c>
    </row>
    <row r="8" spans="1:4" x14ac:dyDescent="0.25">
      <c r="A8" t="s">
        <v>183</v>
      </c>
      <c r="B8" t="s">
        <v>4</v>
      </c>
      <c r="C8">
        <v>0</v>
      </c>
      <c r="D8">
        <v>0</v>
      </c>
    </row>
    <row r="9" spans="1:4" x14ac:dyDescent="0.25">
      <c r="A9" t="s">
        <v>184</v>
      </c>
      <c r="B9" t="s">
        <v>5</v>
      </c>
      <c r="C9">
        <v>0</v>
      </c>
      <c r="D9">
        <v>0</v>
      </c>
    </row>
    <row r="10" spans="1:4" x14ac:dyDescent="0.25">
      <c r="A10" t="s">
        <v>185</v>
      </c>
      <c r="B10" t="s">
        <v>6</v>
      </c>
      <c r="C10">
        <v>828</v>
      </c>
      <c r="D10">
        <v>1063.5</v>
      </c>
    </row>
    <row r="11" spans="1:4" x14ac:dyDescent="0.25">
      <c r="A11" t="s">
        <v>186</v>
      </c>
      <c r="B11" t="s">
        <v>7</v>
      </c>
      <c r="C11">
        <v>0</v>
      </c>
      <c r="D11">
        <v>0</v>
      </c>
    </row>
    <row r="12" spans="1:4" x14ac:dyDescent="0.25">
      <c r="A12" t="s">
        <v>187</v>
      </c>
      <c r="B12" t="s">
        <v>8</v>
      </c>
      <c r="C12">
        <v>0</v>
      </c>
      <c r="D12">
        <v>0</v>
      </c>
    </row>
    <row r="13" spans="1:4" x14ac:dyDescent="0.25">
      <c r="A13" t="s">
        <v>188</v>
      </c>
      <c r="B13" t="s">
        <v>9</v>
      </c>
      <c r="C13">
        <v>0</v>
      </c>
      <c r="D13">
        <v>0</v>
      </c>
    </row>
    <row r="14" spans="1:4" x14ac:dyDescent="0.25">
      <c r="A14" t="s">
        <v>189</v>
      </c>
      <c r="B14" t="s">
        <v>10</v>
      </c>
      <c r="C14">
        <v>0</v>
      </c>
      <c r="D14">
        <v>0</v>
      </c>
    </row>
    <row r="15" spans="1:4" x14ac:dyDescent="0.25">
      <c r="A15" t="s">
        <v>190</v>
      </c>
      <c r="B15" t="s">
        <v>11</v>
      </c>
      <c r="C15">
        <v>0</v>
      </c>
      <c r="D15">
        <v>0</v>
      </c>
    </row>
    <row r="16" spans="1:4" x14ac:dyDescent="0.25">
      <c r="A16" t="s">
        <v>191</v>
      </c>
      <c r="B16" t="s">
        <v>12</v>
      </c>
      <c r="C16">
        <v>0</v>
      </c>
      <c r="D16">
        <v>0</v>
      </c>
    </row>
    <row r="17" spans="1:4" x14ac:dyDescent="0.25">
      <c r="A17" t="s">
        <v>192</v>
      </c>
      <c r="B17" t="s">
        <v>13</v>
      </c>
      <c r="C17">
        <v>0</v>
      </c>
      <c r="D17">
        <v>0</v>
      </c>
    </row>
    <row r="18" spans="1:4" x14ac:dyDescent="0.25">
      <c r="A18" t="s">
        <v>193</v>
      </c>
      <c r="B18" t="s">
        <v>14</v>
      </c>
      <c r="C18">
        <v>231</v>
      </c>
      <c r="D18">
        <v>1004.5</v>
      </c>
    </row>
    <row r="19" spans="1:4" x14ac:dyDescent="0.25">
      <c r="A19" t="s">
        <v>194</v>
      </c>
      <c r="B19" t="s">
        <v>15</v>
      </c>
      <c r="C19">
        <v>0</v>
      </c>
      <c r="D19">
        <v>0</v>
      </c>
    </row>
    <row r="20" spans="1:4" x14ac:dyDescent="0.25">
      <c r="A20" t="s">
        <v>195</v>
      </c>
      <c r="B20" t="s">
        <v>16</v>
      </c>
      <c r="C20">
        <v>0</v>
      </c>
      <c r="D20">
        <v>0</v>
      </c>
    </row>
    <row r="21" spans="1:4" x14ac:dyDescent="0.25">
      <c r="A21" t="s">
        <v>196</v>
      </c>
      <c r="B21" t="s">
        <v>17</v>
      </c>
      <c r="C21">
        <v>0</v>
      </c>
      <c r="D21">
        <v>0</v>
      </c>
    </row>
    <row r="22" spans="1:4" x14ac:dyDescent="0.25">
      <c r="A22" t="s">
        <v>197</v>
      </c>
      <c r="B22" t="s">
        <v>18</v>
      </c>
      <c r="C22">
        <v>0</v>
      </c>
      <c r="D22">
        <v>0</v>
      </c>
    </row>
    <row r="23" spans="1:4" x14ac:dyDescent="0.25">
      <c r="A23" t="s">
        <v>198</v>
      </c>
      <c r="B23" t="s">
        <v>19</v>
      </c>
      <c r="C23">
        <v>0</v>
      </c>
      <c r="D23">
        <v>0</v>
      </c>
    </row>
    <row r="24" spans="1:4" x14ac:dyDescent="0.25">
      <c r="A24" t="s">
        <v>199</v>
      </c>
      <c r="B24" t="s">
        <v>20</v>
      </c>
      <c r="C24">
        <v>0</v>
      </c>
      <c r="D24">
        <v>0</v>
      </c>
    </row>
    <row r="25" spans="1:4" x14ac:dyDescent="0.25">
      <c r="A25" t="s">
        <v>200</v>
      </c>
      <c r="B25" t="s">
        <v>21</v>
      </c>
      <c r="C25">
        <v>0</v>
      </c>
      <c r="D25">
        <v>0</v>
      </c>
    </row>
    <row r="26" spans="1:4" x14ac:dyDescent="0.25">
      <c r="A26" t="s">
        <v>201</v>
      </c>
      <c r="B26" t="s">
        <v>22</v>
      </c>
      <c r="C26">
        <v>0</v>
      </c>
      <c r="D26">
        <v>0</v>
      </c>
    </row>
    <row r="27" spans="1:4" x14ac:dyDescent="0.25">
      <c r="A27" t="s">
        <v>202</v>
      </c>
      <c r="B27" t="s">
        <v>23</v>
      </c>
      <c r="C27">
        <v>0</v>
      </c>
      <c r="D27">
        <v>0</v>
      </c>
    </row>
    <row r="28" spans="1:4" x14ac:dyDescent="0.25">
      <c r="A28" t="s">
        <v>203</v>
      </c>
      <c r="B28" t="s">
        <v>24</v>
      </c>
      <c r="C28">
        <v>0</v>
      </c>
      <c r="D28">
        <v>0</v>
      </c>
    </row>
    <row r="29" spans="1:4" x14ac:dyDescent="0.25">
      <c r="A29" t="s">
        <v>204</v>
      </c>
      <c r="B29" t="s">
        <v>25</v>
      </c>
      <c r="C29">
        <v>0</v>
      </c>
      <c r="D29">
        <v>0</v>
      </c>
    </row>
    <row r="30" spans="1:4" x14ac:dyDescent="0.25">
      <c r="A30" t="s">
        <v>205</v>
      </c>
      <c r="B30" t="s">
        <v>26</v>
      </c>
      <c r="C30">
        <v>0</v>
      </c>
      <c r="D30">
        <v>0</v>
      </c>
    </row>
    <row r="31" spans="1:4" x14ac:dyDescent="0.25">
      <c r="A31" t="s">
        <v>206</v>
      </c>
      <c r="B31" t="s">
        <v>27</v>
      </c>
      <c r="C31">
        <v>77</v>
      </c>
      <c r="D31">
        <v>82</v>
      </c>
    </row>
    <row r="32" spans="1:4" x14ac:dyDescent="0.25">
      <c r="A32" t="s">
        <v>207</v>
      </c>
      <c r="B32" t="s">
        <v>28</v>
      </c>
      <c r="C32">
        <v>0</v>
      </c>
      <c r="D32">
        <v>0</v>
      </c>
    </row>
    <row r="33" spans="1:4" x14ac:dyDescent="0.25">
      <c r="A33" t="s">
        <v>208</v>
      </c>
      <c r="B33" t="s">
        <v>29</v>
      </c>
      <c r="C33">
        <v>0</v>
      </c>
      <c r="D33">
        <v>0</v>
      </c>
    </row>
    <row r="34" spans="1:4" x14ac:dyDescent="0.25">
      <c r="A34" t="s">
        <v>209</v>
      </c>
      <c r="B34" t="s">
        <v>30</v>
      </c>
      <c r="C34">
        <v>0</v>
      </c>
      <c r="D34">
        <v>0</v>
      </c>
    </row>
    <row r="35" spans="1:4" x14ac:dyDescent="0.25">
      <c r="A35" t="s">
        <v>210</v>
      </c>
      <c r="B35" t="s">
        <v>31</v>
      </c>
      <c r="C35">
        <v>0</v>
      </c>
      <c r="D35">
        <v>0</v>
      </c>
    </row>
    <row r="36" spans="1:4" x14ac:dyDescent="0.25">
      <c r="A36" t="s">
        <v>211</v>
      </c>
      <c r="B36" t="s">
        <v>32</v>
      </c>
      <c r="C36">
        <v>0</v>
      </c>
      <c r="D36">
        <v>0</v>
      </c>
    </row>
    <row r="37" spans="1:4" x14ac:dyDescent="0.25">
      <c r="A37" t="s">
        <v>212</v>
      </c>
      <c r="B37" t="s">
        <v>33</v>
      </c>
      <c r="C37">
        <v>0</v>
      </c>
      <c r="D37">
        <v>0</v>
      </c>
    </row>
    <row r="38" spans="1:4" x14ac:dyDescent="0.25">
      <c r="A38" t="s">
        <v>213</v>
      </c>
      <c r="B38" t="s">
        <v>34</v>
      </c>
      <c r="C38">
        <v>0</v>
      </c>
      <c r="D38">
        <v>0</v>
      </c>
    </row>
    <row r="39" spans="1:4" x14ac:dyDescent="0.25">
      <c r="A39" t="s">
        <v>214</v>
      </c>
      <c r="B39" t="s">
        <v>35</v>
      </c>
      <c r="C39">
        <v>0</v>
      </c>
      <c r="D39">
        <v>0</v>
      </c>
    </row>
    <row r="40" spans="1:4" x14ac:dyDescent="0.25">
      <c r="A40" t="s">
        <v>215</v>
      </c>
      <c r="B40" t="s">
        <v>36</v>
      </c>
      <c r="C40">
        <v>0</v>
      </c>
      <c r="D40">
        <v>0</v>
      </c>
    </row>
    <row r="41" spans="1:4" x14ac:dyDescent="0.25">
      <c r="A41" t="s">
        <v>216</v>
      </c>
      <c r="B41" t="s">
        <v>37</v>
      </c>
      <c r="C41">
        <v>0</v>
      </c>
      <c r="D41">
        <v>0</v>
      </c>
    </row>
    <row r="42" spans="1:4" x14ac:dyDescent="0.25">
      <c r="A42" t="s">
        <v>217</v>
      </c>
      <c r="B42" t="s">
        <v>38</v>
      </c>
      <c r="C42">
        <v>0</v>
      </c>
      <c r="D42">
        <v>0</v>
      </c>
    </row>
    <row r="43" spans="1:4" x14ac:dyDescent="0.25">
      <c r="A43" t="s">
        <v>218</v>
      </c>
      <c r="B43" t="s">
        <v>39</v>
      </c>
      <c r="C43">
        <v>0</v>
      </c>
      <c r="D43">
        <v>0</v>
      </c>
    </row>
    <row r="44" spans="1:4" x14ac:dyDescent="0.25">
      <c r="A44" t="s">
        <v>219</v>
      </c>
      <c r="B44" t="s">
        <v>40</v>
      </c>
      <c r="C44">
        <v>0</v>
      </c>
      <c r="D44">
        <v>0</v>
      </c>
    </row>
    <row r="45" spans="1:4" x14ac:dyDescent="0.25">
      <c r="A45" t="s">
        <v>220</v>
      </c>
      <c r="B45" t="s">
        <v>41</v>
      </c>
      <c r="C45">
        <v>0</v>
      </c>
      <c r="D45">
        <v>604</v>
      </c>
    </row>
    <row r="46" spans="1:4" x14ac:dyDescent="0.25">
      <c r="A46" t="s">
        <v>221</v>
      </c>
      <c r="B46" t="s">
        <v>42</v>
      </c>
      <c r="C46">
        <v>294</v>
      </c>
      <c r="D46">
        <v>310.5</v>
      </c>
    </row>
    <row r="47" spans="1:4" x14ac:dyDescent="0.25">
      <c r="A47" t="s">
        <v>222</v>
      </c>
      <c r="B47" t="s">
        <v>43</v>
      </c>
      <c r="C47">
        <v>0</v>
      </c>
      <c r="D47">
        <v>0</v>
      </c>
    </row>
    <row r="48" spans="1:4" x14ac:dyDescent="0.25">
      <c r="A48" t="s">
        <v>223</v>
      </c>
      <c r="B48" t="s">
        <v>44</v>
      </c>
      <c r="C48">
        <v>0</v>
      </c>
      <c r="D48">
        <v>0</v>
      </c>
    </row>
    <row r="49" spans="1:4" x14ac:dyDescent="0.25">
      <c r="A49" t="s">
        <v>224</v>
      </c>
      <c r="B49" t="s">
        <v>45</v>
      </c>
      <c r="C49">
        <v>0</v>
      </c>
      <c r="D49">
        <v>0</v>
      </c>
    </row>
    <row r="50" spans="1:4" x14ac:dyDescent="0.25">
      <c r="A50" t="s">
        <v>225</v>
      </c>
      <c r="B50" t="s">
        <v>46</v>
      </c>
      <c r="C50">
        <v>0</v>
      </c>
      <c r="D50">
        <v>0</v>
      </c>
    </row>
    <row r="51" spans="1:4" x14ac:dyDescent="0.25">
      <c r="A51" t="s">
        <v>226</v>
      </c>
      <c r="B51" t="s">
        <v>47</v>
      </c>
      <c r="C51">
        <v>0</v>
      </c>
      <c r="D51">
        <v>0</v>
      </c>
    </row>
    <row r="52" spans="1:4" x14ac:dyDescent="0.25">
      <c r="A52" t="s">
        <v>227</v>
      </c>
      <c r="B52" t="s">
        <v>48</v>
      </c>
      <c r="C52">
        <v>13</v>
      </c>
      <c r="D52">
        <v>15.5</v>
      </c>
    </row>
    <row r="53" spans="1:4" x14ac:dyDescent="0.25">
      <c r="A53" t="s">
        <v>228</v>
      </c>
      <c r="B53" t="s">
        <v>49</v>
      </c>
      <c r="C53">
        <v>0</v>
      </c>
      <c r="D53">
        <v>0</v>
      </c>
    </row>
    <row r="54" spans="1:4" x14ac:dyDescent="0.25">
      <c r="A54" t="s">
        <v>229</v>
      </c>
      <c r="B54" t="s">
        <v>50</v>
      </c>
      <c r="C54">
        <v>0</v>
      </c>
      <c r="D54">
        <v>0</v>
      </c>
    </row>
    <row r="55" spans="1:4" x14ac:dyDescent="0.25">
      <c r="A55" t="s">
        <v>230</v>
      </c>
      <c r="B55" t="s">
        <v>51</v>
      </c>
      <c r="C55">
        <v>0</v>
      </c>
      <c r="D55">
        <v>0</v>
      </c>
    </row>
    <row r="56" spans="1:4" x14ac:dyDescent="0.25">
      <c r="A56" t="s">
        <v>231</v>
      </c>
      <c r="B56" t="s">
        <v>52</v>
      </c>
      <c r="C56">
        <v>2571</v>
      </c>
      <c r="D56">
        <v>3805.5</v>
      </c>
    </row>
    <row r="57" spans="1:4" x14ac:dyDescent="0.25">
      <c r="A57" t="s">
        <v>232</v>
      </c>
      <c r="B57" t="s">
        <v>53</v>
      </c>
      <c r="C57">
        <v>0</v>
      </c>
      <c r="D57">
        <v>0</v>
      </c>
    </row>
    <row r="58" spans="1:4" x14ac:dyDescent="0.25">
      <c r="A58" t="s">
        <v>233</v>
      </c>
      <c r="B58" t="s">
        <v>54</v>
      </c>
      <c r="C58">
        <v>0</v>
      </c>
      <c r="D58">
        <v>0</v>
      </c>
    </row>
    <row r="59" spans="1:4" x14ac:dyDescent="0.25">
      <c r="A59" t="s">
        <v>234</v>
      </c>
      <c r="B59" t="s">
        <v>55</v>
      </c>
      <c r="C59">
        <v>0</v>
      </c>
      <c r="D59">
        <v>0</v>
      </c>
    </row>
    <row r="60" spans="1:4" x14ac:dyDescent="0.25">
      <c r="A60" t="s">
        <v>235</v>
      </c>
      <c r="B60" t="s">
        <v>56</v>
      </c>
      <c r="C60">
        <v>0</v>
      </c>
      <c r="D60">
        <v>0</v>
      </c>
    </row>
    <row r="61" spans="1:4" x14ac:dyDescent="0.25">
      <c r="A61" t="s">
        <v>236</v>
      </c>
      <c r="B61" t="s">
        <v>57</v>
      </c>
      <c r="C61">
        <v>0</v>
      </c>
      <c r="D61">
        <v>0</v>
      </c>
    </row>
    <row r="62" spans="1:4" x14ac:dyDescent="0.25">
      <c r="A62" t="s">
        <v>237</v>
      </c>
      <c r="B62" t="s">
        <v>58</v>
      </c>
      <c r="C62">
        <v>0</v>
      </c>
      <c r="D62">
        <v>0</v>
      </c>
    </row>
    <row r="63" spans="1:4" x14ac:dyDescent="0.25">
      <c r="A63" t="s">
        <v>238</v>
      </c>
      <c r="B63" t="s">
        <v>59</v>
      </c>
      <c r="C63">
        <v>0</v>
      </c>
      <c r="D63">
        <v>0</v>
      </c>
    </row>
    <row r="64" spans="1:4" x14ac:dyDescent="0.25">
      <c r="A64" t="s">
        <v>239</v>
      </c>
      <c r="B64" t="s">
        <v>60</v>
      </c>
      <c r="C64">
        <v>0</v>
      </c>
      <c r="D64">
        <v>0</v>
      </c>
    </row>
    <row r="65" spans="1:4" x14ac:dyDescent="0.25">
      <c r="A65" t="s">
        <v>240</v>
      </c>
      <c r="B65" t="s">
        <v>61</v>
      </c>
      <c r="C65">
        <v>0</v>
      </c>
      <c r="D65">
        <v>0</v>
      </c>
    </row>
    <row r="66" spans="1:4" x14ac:dyDescent="0.25">
      <c r="A66" t="s">
        <v>241</v>
      </c>
      <c r="B66" t="s">
        <v>62</v>
      </c>
      <c r="C66">
        <v>0</v>
      </c>
      <c r="D66">
        <v>0</v>
      </c>
    </row>
    <row r="67" spans="1:4" x14ac:dyDescent="0.25">
      <c r="A67" t="s">
        <v>242</v>
      </c>
      <c r="B67" t="s">
        <v>63</v>
      </c>
      <c r="C67">
        <v>0</v>
      </c>
      <c r="D67">
        <v>0</v>
      </c>
    </row>
    <row r="68" spans="1:4" x14ac:dyDescent="0.25">
      <c r="A68" t="s">
        <v>243</v>
      </c>
      <c r="B68" t="s">
        <v>64</v>
      </c>
      <c r="C68">
        <v>0</v>
      </c>
      <c r="D68">
        <v>0</v>
      </c>
    </row>
    <row r="69" spans="1:4" x14ac:dyDescent="0.25">
      <c r="A69" t="s">
        <v>244</v>
      </c>
      <c r="B69" t="s">
        <v>65</v>
      </c>
      <c r="C69">
        <v>0</v>
      </c>
      <c r="D69">
        <v>0</v>
      </c>
    </row>
    <row r="70" spans="1:4" x14ac:dyDescent="0.25">
      <c r="A70" t="s">
        <v>245</v>
      </c>
      <c r="B70" t="s">
        <v>66</v>
      </c>
      <c r="C70">
        <v>558</v>
      </c>
      <c r="D70">
        <v>600</v>
      </c>
    </row>
    <row r="71" spans="1:4" x14ac:dyDescent="0.25">
      <c r="A71" t="s">
        <v>246</v>
      </c>
      <c r="B71" t="s">
        <v>67</v>
      </c>
      <c r="C71">
        <v>0</v>
      </c>
      <c r="D71">
        <v>0</v>
      </c>
    </row>
    <row r="72" spans="1:4" x14ac:dyDescent="0.25">
      <c r="A72" t="s">
        <v>247</v>
      </c>
      <c r="B72" t="s">
        <v>68</v>
      </c>
      <c r="C72">
        <v>0</v>
      </c>
      <c r="D72">
        <v>0</v>
      </c>
    </row>
    <row r="73" spans="1:4" x14ac:dyDescent="0.25">
      <c r="A73" t="s">
        <v>248</v>
      </c>
      <c r="B73" t="s">
        <v>69</v>
      </c>
      <c r="C73">
        <v>0</v>
      </c>
      <c r="D73">
        <v>0</v>
      </c>
    </row>
    <row r="74" spans="1:4" x14ac:dyDescent="0.25">
      <c r="A74" t="s">
        <v>249</v>
      </c>
      <c r="B74" t="s">
        <v>70</v>
      </c>
      <c r="C74">
        <v>0</v>
      </c>
      <c r="D74">
        <v>0</v>
      </c>
    </row>
    <row r="75" spans="1:4" x14ac:dyDescent="0.25">
      <c r="A75" t="s">
        <v>250</v>
      </c>
      <c r="B75" t="s">
        <v>71</v>
      </c>
      <c r="C75">
        <v>16</v>
      </c>
      <c r="D75">
        <v>17</v>
      </c>
    </row>
    <row r="76" spans="1:4" x14ac:dyDescent="0.25">
      <c r="A76" t="s">
        <v>251</v>
      </c>
      <c r="B76" t="s">
        <v>72</v>
      </c>
      <c r="C76">
        <v>0</v>
      </c>
      <c r="D76">
        <v>0</v>
      </c>
    </row>
    <row r="77" spans="1:4" x14ac:dyDescent="0.25">
      <c r="A77" t="s">
        <v>252</v>
      </c>
      <c r="B77" t="s">
        <v>73</v>
      </c>
      <c r="C77">
        <v>0</v>
      </c>
      <c r="D77">
        <v>0</v>
      </c>
    </row>
    <row r="78" spans="1:4" x14ac:dyDescent="0.25">
      <c r="A78" t="s">
        <v>253</v>
      </c>
      <c r="B78" t="s">
        <v>74</v>
      </c>
      <c r="C78">
        <v>0</v>
      </c>
      <c r="D78">
        <v>0</v>
      </c>
    </row>
    <row r="79" spans="1:4" x14ac:dyDescent="0.25">
      <c r="A79" t="s">
        <v>254</v>
      </c>
      <c r="B79" t="s">
        <v>75</v>
      </c>
      <c r="C79">
        <v>0</v>
      </c>
      <c r="D79">
        <v>0</v>
      </c>
    </row>
    <row r="80" spans="1:4" x14ac:dyDescent="0.25">
      <c r="A80" t="s">
        <v>255</v>
      </c>
      <c r="B80" t="s">
        <v>76</v>
      </c>
      <c r="C80">
        <v>0</v>
      </c>
      <c r="D80">
        <v>0</v>
      </c>
    </row>
    <row r="81" spans="1:4" x14ac:dyDescent="0.25">
      <c r="A81" t="s">
        <v>256</v>
      </c>
      <c r="B81" t="s">
        <v>77</v>
      </c>
      <c r="C81">
        <v>477</v>
      </c>
      <c r="D81">
        <v>634</v>
      </c>
    </row>
    <row r="82" spans="1:4" x14ac:dyDescent="0.25">
      <c r="A82" t="s">
        <v>257</v>
      </c>
      <c r="B82" t="s">
        <v>78</v>
      </c>
      <c r="C82">
        <v>0</v>
      </c>
      <c r="D82">
        <v>0</v>
      </c>
    </row>
    <row r="83" spans="1:4" x14ac:dyDescent="0.25">
      <c r="A83" t="s">
        <v>258</v>
      </c>
      <c r="B83" t="s">
        <v>79</v>
      </c>
      <c r="C83">
        <v>0</v>
      </c>
      <c r="D83">
        <v>0</v>
      </c>
    </row>
    <row r="84" spans="1:4" x14ac:dyDescent="0.25">
      <c r="A84" t="s">
        <v>259</v>
      </c>
      <c r="B84" t="s">
        <v>80</v>
      </c>
      <c r="C84">
        <v>0</v>
      </c>
      <c r="D84">
        <v>0</v>
      </c>
    </row>
    <row r="85" spans="1:4" x14ac:dyDescent="0.25">
      <c r="A85" t="s">
        <v>260</v>
      </c>
      <c r="B85" t="s">
        <v>81</v>
      </c>
      <c r="C85">
        <v>0</v>
      </c>
      <c r="D85">
        <v>0</v>
      </c>
    </row>
    <row r="86" spans="1:4" x14ac:dyDescent="0.25">
      <c r="A86" t="s">
        <v>261</v>
      </c>
      <c r="B86" t="s">
        <v>82</v>
      </c>
      <c r="C86">
        <v>0</v>
      </c>
      <c r="D86">
        <v>0</v>
      </c>
    </row>
    <row r="87" spans="1:4" x14ac:dyDescent="0.25">
      <c r="A87" t="s">
        <v>262</v>
      </c>
      <c r="B87" t="s">
        <v>83</v>
      </c>
      <c r="C87">
        <v>0</v>
      </c>
      <c r="D87">
        <v>0</v>
      </c>
    </row>
    <row r="88" spans="1:4" x14ac:dyDescent="0.25">
      <c r="A88" t="s">
        <v>263</v>
      </c>
      <c r="B88" t="s">
        <v>84</v>
      </c>
      <c r="C88">
        <v>0</v>
      </c>
      <c r="D88">
        <v>0</v>
      </c>
    </row>
    <row r="89" spans="1:4" x14ac:dyDescent="0.25">
      <c r="A89" t="s">
        <v>264</v>
      </c>
      <c r="B89" t="s">
        <v>85</v>
      </c>
      <c r="C89">
        <v>0</v>
      </c>
      <c r="D89">
        <v>0</v>
      </c>
    </row>
    <row r="90" spans="1:4" x14ac:dyDescent="0.25">
      <c r="A90" t="s">
        <v>265</v>
      </c>
      <c r="B90" t="s">
        <v>86</v>
      </c>
      <c r="C90">
        <v>251</v>
      </c>
      <c r="D90">
        <v>503</v>
      </c>
    </row>
    <row r="91" spans="1:4" x14ac:dyDescent="0.25">
      <c r="A91" t="s">
        <v>266</v>
      </c>
      <c r="B91" t="s">
        <v>87</v>
      </c>
      <c r="C91">
        <v>0</v>
      </c>
      <c r="D91">
        <v>0</v>
      </c>
    </row>
    <row r="92" spans="1:4" x14ac:dyDescent="0.25">
      <c r="A92" t="s">
        <v>267</v>
      </c>
      <c r="B92" t="s">
        <v>88</v>
      </c>
      <c r="C92">
        <v>0</v>
      </c>
      <c r="D92">
        <v>0</v>
      </c>
    </row>
    <row r="93" spans="1:4" x14ac:dyDescent="0.25">
      <c r="A93" t="s">
        <v>268</v>
      </c>
      <c r="B93" t="s">
        <v>89</v>
      </c>
      <c r="C93">
        <v>663</v>
      </c>
      <c r="D93">
        <v>1703.5</v>
      </c>
    </row>
    <row r="94" spans="1:4" x14ac:dyDescent="0.25">
      <c r="A94" t="s">
        <v>269</v>
      </c>
      <c r="B94" t="s">
        <v>90</v>
      </c>
      <c r="C94">
        <v>0</v>
      </c>
      <c r="D94">
        <v>0</v>
      </c>
    </row>
    <row r="95" spans="1:4" x14ac:dyDescent="0.25">
      <c r="A95" t="s">
        <v>270</v>
      </c>
      <c r="B95" t="s">
        <v>91</v>
      </c>
      <c r="C95">
        <v>0</v>
      </c>
      <c r="D95">
        <v>0</v>
      </c>
    </row>
    <row r="96" spans="1:4" x14ac:dyDescent="0.25">
      <c r="A96" t="s">
        <v>271</v>
      </c>
      <c r="B96" t="s">
        <v>92</v>
      </c>
      <c r="C96">
        <v>0</v>
      </c>
      <c r="D96">
        <v>0</v>
      </c>
    </row>
    <row r="97" spans="1:4" x14ac:dyDescent="0.25">
      <c r="A97" t="s">
        <v>272</v>
      </c>
      <c r="B97" t="s">
        <v>93</v>
      </c>
      <c r="C97">
        <v>0</v>
      </c>
      <c r="D97">
        <v>0</v>
      </c>
    </row>
    <row r="98" spans="1:4" x14ac:dyDescent="0.25">
      <c r="A98" t="s">
        <v>273</v>
      </c>
      <c r="B98" t="s">
        <v>94</v>
      </c>
      <c r="C98">
        <v>0</v>
      </c>
      <c r="D98">
        <v>0</v>
      </c>
    </row>
    <row r="99" spans="1:4" x14ac:dyDescent="0.25">
      <c r="A99" t="s">
        <v>274</v>
      </c>
      <c r="B99" t="s">
        <v>95</v>
      </c>
      <c r="C99">
        <v>0</v>
      </c>
      <c r="D99">
        <v>0</v>
      </c>
    </row>
    <row r="100" spans="1:4" x14ac:dyDescent="0.25">
      <c r="A100" t="s">
        <v>275</v>
      </c>
      <c r="B100" t="s">
        <v>96</v>
      </c>
      <c r="C100">
        <v>0</v>
      </c>
      <c r="D100">
        <v>0</v>
      </c>
    </row>
    <row r="101" spans="1:4" x14ac:dyDescent="0.25">
      <c r="A101" t="s">
        <v>276</v>
      </c>
      <c r="B101" t="s">
        <v>97</v>
      </c>
      <c r="C101">
        <v>0</v>
      </c>
      <c r="D101">
        <v>0</v>
      </c>
    </row>
    <row r="102" spans="1:4" x14ac:dyDescent="0.25">
      <c r="A102" t="s">
        <v>277</v>
      </c>
      <c r="B102" t="s">
        <v>98</v>
      </c>
      <c r="C102">
        <v>0</v>
      </c>
      <c r="D102">
        <v>0</v>
      </c>
    </row>
    <row r="103" spans="1:4" x14ac:dyDescent="0.25">
      <c r="A103" t="s">
        <v>278</v>
      </c>
      <c r="B103" t="s">
        <v>99</v>
      </c>
      <c r="C103">
        <v>0</v>
      </c>
      <c r="D103">
        <v>0</v>
      </c>
    </row>
    <row r="104" spans="1:4" x14ac:dyDescent="0.25">
      <c r="A104" t="s">
        <v>279</v>
      </c>
      <c r="B104" t="s">
        <v>100</v>
      </c>
      <c r="C104">
        <v>0</v>
      </c>
      <c r="D104">
        <v>0</v>
      </c>
    </row>
    <row r="105" spans="1:4" x14ac:dyDescent="0.25">
      <c r="A105" t="s">
        <v>280</v>
      </c>
      <c r="B105" t="s">
        <v>101</v>
      </c>
      <c r="C105">
        <v>0</v>
      </c>
      <c r="D105">
        <v>0</v>
      </c>
    </row>
    <row r="106" spans="1:4" x14ac:dyDescent="0.25">
      <c r="A106" t="s">
        <v>281</v>
      </c>
      <c r="B106" t="s">
        <v>102</v>
      </c>
      <c r="C106">
        <v>0</v>
      </c>
      <c r="D106">
        <v>0</v>
      </c>
    </row>
    <row r="107" spans="1:4" x14ac:dyDescent="0.25">
      <c r="A107" t="s">
        <v>282</v>
      </c>
      <c r="B107" t="s">
        <v>103</v>
      </c>
      <c r="C107">
        <v>0</v>
      </c>
      <c r="D107">
        <v>0</v>
      </c>
    </row>
    <row r="108" spans="1:4" x14ac:dyDescent="0.25">
      <c r="A108" t="s">
        <v>283</v>
      </c>
      <c r="B108" t="s">
        <v>104</v>
      </c>
      <c r="C108">
        <v>0</v>
      </c>
      <c r="D108">
        <v>0</v>
      </c>
    </row>
    <row r="109" spans="1:4" x14ac:dyDescent="0.25">
      <c r="A109" t="s">
        <v>284</v>
      </c>
      <c r="B109" t="s">
        <v>105</v>
      </c>
      <c r="C109">
        <v>0</v>
      </c>
      <c r="D109">
        <v>0</v>
      </c>
    </row>
    <row r="110" spans="1:4" x14ac:dyDescent="0.25">
      <c r="A110" t="s">
        <v>285</v>
      </c>
      <c r="B110" t="s">
        <v>106</v>
      </c>
      <c r="C110">
        <v>0</v>
      </c>
      <c r="D110">
        <v>0</v>
      </c>
    </row>
    <row r="111" spans="1:4" x14ac:dyDescent="0.25">
      <c r="A111" t="s">
        <v>286</v>
      </c>
      <c r="B111" t="s">
        <v>107</v>
      </c>
      <c r="C111">
        <v>645</v>
      </c>
      <c r="D111">
        <v>830</v>
      </c>
    </row>
    <row r="112" spans="1:4" x14ac:dyDescent="0.25">
      <c r="A112" t="s">
        <v>287</v>
      </c>
      <c r="B112" t="s">
        <v>108</v>
      </c>
      <c r="C112">
        <v>0</v>
      </c>
      <c r="D112">
        <v>0</v>
      </c>
    </row>
    <row r="113" spans="1:4" x14ac:dyDescent="0.25">
      <c r="A113" t="s">
        <v>288</v>
      </c>
      <c r="B113" t="s">
        <v>109</v>
      </c>
      <c r="C113">
        <v>0</v>
      </c>
      <c r="D113">
        <v>0</v>
      </c>
    </row>
    <row r="114" spans="1:4" x14ac:dyDescent="0.25">
      <c r="A114" t="s">
        <v>289</v>
      </c>
      <c r="B114" t="s">
        <v>110</v>
      </c>
      <c r="C114">
        <v>0</v>
      </c>
      <c r="D114">
        <v>0</v>
      </c>
    </row>
    <row r="115" spans="1:4" x14ac:dyDescent="0.25">
      <c r="A115" t="s">
        <v>290</v>
      </c>
      <c r="B115" t="s">
        <v>111</v>
      </c>
      <c r="C115">
        <v>0</v>
      </c>
      <c r="D115">
        <v>0</v>
      </c>
    </row>
    <row r="116" spans="1:4" x14ac:dyDescent="0.25">
      <c r="A116" t="s">
        <v>291</v>
      </c>
      <c r="B116" t="s">
        <v>112</v>
      </c>
      <c r="C116">
        <v>0</v>
      </c>
      <c r="D116">
        <v>0</v>
      </c>
    </row>
    <row r="117" spans="1:4" x14ac:dyDescent="0.25">
      <c r="A117" t="s">
        <v>292</v>
      </c>
      <c r="B117" t="s">
        <v>113</v>
      </c>
      <c r="C117">
        <v>0</v>
      </c>
      <c r="D117">
        <v>0</v>
      </c>
    </row>
    <row r="118" spans="1:4" x14ac:dyDescent="0.25">
      <c r="A118" t="s">
        <v>293</v>
      </c>
      <c r="B118" t="s">
        <v>114</v>
      </c>
      <c r="C118">
        <v>0</v>
      </c>
      <c r="D118">
        <v>0</v>
      </c>
    </row>
    <row r="119" spans="1:4" x14ac:dyDescent="0.25">
      <c r="A119" t="s">
        <v>294</v>
      </c>
      <c r="B119" t="s">
        <v>115</v>
      </c>
      <c r="C119">
        <v>0</v>
      </c>
      <c r="D119">
        <v>0</v>
      </c>
    </row>
    <row r="120" spans="1:4" x14ac:dyDescent="0.25">
      <c r="A120" t="s">
        <v>295</v>
      </c>
      <c r="B120" t="s">
        <v>116</v>
      </c>
      <c r="C120">
        <v>0</v>
      </c>
      <c r="D120">
        <v>0</v>
      </c>
    </row>
    <row r="121" spans="1:4" x14ac:dyDescent="0.25">
      <c r="A121" t="s">
        <v>296</v>
      </c>
      <c r="B121" t="s">
        <v>117</v>
      </c>
      <c r="C121">
        <v>0</v>
      </c>
      <c r="D121">
        <v>0</v>
      </c>
    </row>
    <row r="122" spans="1:4" x14ac:dyDescent="0.25">
      <c r="A122" t="s">
        <v>297</v>
      </c>
      <c r="B122" t="s">
        <v>118</v>
      </c>
      <c r="C122">
        <v>0</v>
      </c>
      <c r="D122">
        <v>0</v>
      </c>
    </row>
    <row r="123" spans="1:4" x14ac:dyDescent="0.25">
      <c r="A123" t="s">
        <v>298</v>
      </c>
      <c r="B123" t="s">
        <v>119</v>
      </c>
      <c r="C123">
        <v>0</v>
      </c>
      <c r="D123">
        <v>0</v>
      </c>
    </row>
    <row r="124" spans="1:4" x14ac:dyDescent="0.25">
      <c r="A124" t="s">
        <v>299</v>
      </c>
      <c r="B124" t="s">
        <v>120</v>
      </c>
      <c r="C124">
        <v>0</v>
      </c>
      <c r="D124">
        <v>0</v>
      </c>
    </row>
    <row r="125" spans="1:4" x14ac:dyDescent="0.25">
      <c r="A125" t="s">
        <v>300</v>
      </c>
      <c r="B125" t="s">
        <v>121</v>
      </c>
      <c r="C125">
        <v>0</v>
      </c>
      <c r="D125">
        <v>0</v>
      </c>
    </row>
    <row r="126" spans="1:4" x14ac:dyDescent="0.25">
      <c r="A126" t="s">
        <v>301</v>
      </c>
      <c r="B126" t="s">
        <v>122</v>
      </c>
      <c r="C126">
        <v>0</v>
      </c>
      <c r="D126">
        <v>0</v>
      </c>
    </row>
    <row r="127" spans="1:4" x14ac:dyDescent="0.25">
      <c r="A127" t="s">
        <v>302</v>
      </c>
      <c r="B127" t="s">
        <v>123</v>
      </c>
      <c r="C127">
        <v>0</v>
      </c>
      <c r="D127">
        <v>0</v>
      </c>
    </row>
    <row r="128" spans="1:4" x14ac:dyDescent="0.25">
      <c r="A128" t="s">
        <v>303</v>
      </c>
      <c r="B128" t="s">
        <v>124</v>
      </c>
      <c r="C128">
        <v>0</v>
      </c>
      <c r="D128">
        <v>0</v>
      </c>
    </row>
    <row r="129" spans="1:4" x14ac:dyDescent="0.25">
      <c r="A129" t="s">
        <v>304</v>
      </c>
      <c r="B129" t="s">
        <v>125</v>
      </c>
      <c r="C129">
        <v>0</v>
      </c>
      <c r="D129">
        <v>0</v>
      </c>
    </row>
    <row r="130" spans="1:4" x14ac:dyDescent="0.25">
      <c r="A130" t="s">
        <v>305</v>
      </c>
      <c r="B130" t="s">
        <v>126</v>
      </c>
      <c r="C130">
        <v>0</v>
      </c>
      <c r="D130">
        <v>0</v>
      </c>
    </row>
    <row r="131" spans="1:4" x14ac:dyDescent="0.25">
      <c r="A131" t="s">
        <v>306</v>
      </c>
      <c r="B131" t="s">
        <v>127</v>
      </c>
      <c r="C131">
        <v>0</v>
      </c>
      <c r="D131">
        <v>0</v>
      </c>
    </row>
    <row r="132" spans="1:4" x14ac:dyDescent="0.25">
      <c r="A132" t="s">
        <v>307</v>
      </c>
      <c r="B132" t="s">
        <v>128</v>
      </c>
      <c r="C132">
        <v>0</v>
      </c>
      <c r="D132">
        <v>0</v>
      </c>
    </row>
    <row r="133" spans="1:4" x14ac:dyDescent="0.25">
      <c r="A133" t="s">
        <v>308</v>
      </c>
      <c r="B133" t="s">
        <v>129</v>
      </c>
      <c r="C133">
        <v>0</v>
      </c>
      <c r="D133">
        <v>0</v>
      </c>
    </row>
    <row r="134" spans="1:4" x14ac:dyDescent="0.25">
      <c r="A134" t="s">
        <v>309</v>
      </c>
      <c r="B134" t="s">
        <v>130</v>
      </c>
      <c r="C134">
        <v>0</v>
      </c>
      <c r="D134">
        <v>0</v>
      </c>
    </row>
    <row r="135" spans="1:4" x14ac:dyDescent="0.25">
      <c r="A135" t="s">
        <v>310</v>
      </c>
      <c r="B135" t="s">
        <v>131</v>
      </c>
      <c r="C135">
        <v>0</v>
      </c>
      <c r="D135">
        <v>0</v>
      </c>
    </row>
    <row r="136" spans="1:4" x14ac:dyDescent="0.25">
      <c r="A136" t="s">
        <v>311</v>
      </c>
      <c r="B136" t="s">
        <v>132</v>
      </c>
      <c r="C136">
        <v>0</v>
      </c>
      <c r="D136">
        <v>0</v>
      </c>
    </row>
    <row r="137" spans="1:4" x14ac:dyDescent="0.25">
      <c r="A137" t="s">
        <v>312</v>
      </c>
      <c r="B137" t="s">
        <v>133</v>
      </c>
      <c r="C137">
        <v>0</v>
      </c>
      <c r="D137">
        <v>0</v>
      </c>
    </row>
    <row r="138" spans="1:4" x14ac:dyDescent="0.25">
      <c r="A138" t="s">
        <v>313</v>
      </c>
      <c r="B138" t="s">
        <v>134</v>
      </c>
      <c r="C138">
        <v>0</v>
      </c>
      <c r="D138">
        <v>0</v>
      </c>
    </row>
    <row r="139" spans="1:4" x14ac:dyDescent="0.25">
      <c r="A139" t="s">
        <v>314</v>
      </c>
      <c r="B139" t="s">
        <v>135</v>
      </c>
      <c r="C139">
        <v>0</v>
      </c>
      <c r="D139">
        <v>0</v>
      </c>
    </row>
    <row r="140" spans="1:4" x14ac:dyDescent="0.25">
      <c r="A140" t="s">
        <v>315</v>
      </c>
      <c r="B140" t="s">
        <v>136</v>
      </c>
      <c r="C140">
        <v>0</v>
      </c>
      <c r="D140">
        <v>0</v>
      </c>
    </row>
    <row r="141" spans="1:4" x14ac:dyDescent="0.25">
      <c r="A141" t="s">
        <v>316</v>
      </c>
      <c r="B141" t="s">
        <v>137</v>
      </c>
      <c r="C141">
        <v>0</v>
      </c>
      <c r="D141">
        <v>0</v>
      </c>
    </row>
    <row r="142" spans="1:4" x14ac:dyDescent="0.25">
      <c r="A142" t="s">
        <v>317</v>
      </c>
      <c r="B142" t="s">
        <v>138</v>
      </c>
      <c r="C142">
        <v>0</v>
      </c>
      <c r="D142">
        <v>0</v>
      </c>
    </row>
    <row r="143" spans="1:4" x14ac:dyDescent="0.25">
      <c r="A143" t="s">
        <v>318</v>
      </c>
      <c r="B143" t="s">
        <v>139</v>
      </c>
      <c r="C143">
        <v>0</v>
      </c>
      <c r="D143">
        <v>0</v>
      </c>
    </row>
    <row r="144" spans="1:4" x14ac:dyDescent="0.25">
      <c r="A144" t="s">
        <v>319</v>
      </c>
      <c r="B144" t="s">
        <v>140</v>
      </c>
      <c r="C144">
        <v>0</v>
      </c>
      <c r="D144">
        <v>0</v>
      </c>
    </row>
    <row r="145" spans="1:4" x14ac:dyDescent="0.25">
      <c r="A145" t="s">
        <v>320</v>
      </c>
      <c r="B145" t="s">
        <v>141</v>
      </c>
      <c r="C145">
        <v>0</v>
      </c>
      <c r="D145">
        <v>0</v>
      </c>
    </row>
    <row r="146" spans="1:4" x14ac:dyDescent="0.25">
      <c r="A146" t="s">
        <v>321</v>
      </c>
      <c r="B146" t="s">
        <v>142</v>
      </c>
      <c r="C146">
        <v>0</v>
      </c>
      <c r="D146">
        <v>0</v>
      </c>
    </row>
    <row r="147" spans="1:4" x14ac:dyDescent="0.25">
      <c r="A147" t="s">
        <v>322</v>
      </c>
      <c r="B147" t="s">
        <v>143</v>
      </c>
      <c r="C147">
        <v>0</v>
      </c>
      <c r="D147">
        <v>0</v>
      </c>
    </row>
    <row r="148" spans="1:4" x14ac:dyDescent="0.25">
      <c r="A148" t="s">
        <v>323</v>
      </c>
      <c r="B148" t="s">
        <v>144</v>
      </c>
      <c r="C148">
        <v>111</v>
      </c>
      <c r="D148">
        <v>122.5</v>
      </c>
    </row>
    <row r="149" spans="1:4" x14ac:dyDescent="0.25">
      <c r="A149" t="s">
        <v>324</v>
      </c>
      <c r="B149" t="s">
        <v>145</v>
      </c>
      <c r="C149">
        <v>0</v>
      </c>
      <c r="D149">
        <v>0</v>
      </c>
    </row>
    <row r="150" spans="1:4" x14ac:dyDescent="0.25">
      <c r="A150" t="s">
        <v>325</v>
      </c>
      <c r="B150" t="s">
        <v>146</v>
      </c>
      <c r="C150">
        <v>0</v>
      </c>
      <c r="D150">
        <v>0</v>
      </c>
    </row>
    <row r="151" spans="1:4" x14ac:dyDescent="0.25">
      <c r="A151" t="s">
        <v>326</v>
      </c>
      <c r="B151" t="s">
        <v>147</v>
      </c>
      <c r="C151">
        <v>0</v>
      </c>
      <c r="D151">
        <v>0</v>
      </c>
    </row>
    <row r="152" spans="1:4" x14ac:dyDescent="0.25">
      <c r="A152" t="s">
        <v>327</v>
      </c>
      <c r="B152" t="s">
        <v>148</v>
      </c>
      <c r="C152">
        <v>0</v>
      </c>
      <c r="D152">
        <v>0</v>
      </c>
    </row>
    <row r="153" spans="1:4" x14ac:dyDescent="0.25">
      <c r="A153" t="s">
        <v>328</v>
      </c>
      <c r="B153" t="s">
        <v>149</v>
      </c>
      <c r="C153">
        <v>0</v>
      </c>
      <c r="D153">
        <v>0</v>
      </c>
    </row>
    <row r="154" spans="1:4" x14ac:dyDescent="0.25">
      <c r="A154" t="s">
        <v>329</v>
      </c>
      <c r="B154" t="s">
        <v>150</v>
      </c>
      <c r="C154">
        <v>0</v>
      </c>
      <c r="D154">
        <v>0</v>
      </c>
    </row>
    <row r="155" spans="1:4" x14ac:dyDescent="0.25">
      <c r="A155" t="s">
        <v>330</v>
      </c>
      <c r="B155" t="s">
        <v>151</v>
      </c>
      <c r="C155">
        <v>0</v>
      </c>
      <c r="D155">
        <v>0</v>
      </c>
    </row>
    <row r="156" spans="1:4" x14ac:dyDescent="0.25">
      <c r="A156" t="s">
        <v>331</v>
      </c>
      <c r="B156" t="s">
        <v>152</v>
      </c>
      <c r="C156">
        <v>0</v>
      </c>
      <c r="D156">
        <v>0</v>
      </c>
    </row>
    <row r="157" spans="1:4" x14ac:dyDescent="0.25">
      <c r="A157" t="s">
        <v>332</v>
      </c>
      <c r="B157" t="s">
        <v>153</v>
      </c>
      <c r="C157">
        <v>0</v>
      </c>
      <c r="D157">
        <v>0</v>
      </c>
    </row>
    <row r="158" spans="1:4" x14ac:dyDescent="0.25">
      <c r="A158" t="s">
        <v>333</v>
      </c>
      <c r="B158" t="s">
        <v>154</v>
      </c>
      <c r="C158">
        <v>0</v>
      </c>
      <c r="D158">
        <v>0</v>
      </c>
    </row>
    <row r="159" spans="1:4" x14ac:dyDescent="0.25">
      <c r="A159" t="s">
        <v>334</v>
      </c>
      <c r="B159" t="s">
        <v>155</v>
      </c>
      <c r="C159">
        <v>0</v>
      </c>
      <c r="D159">
        <v>0</v>
      </c>
    </row>
    <row r="160" spans="1:4" x14ac:dyDescent="0.25">
      <c r="A160" t="s">
        <v>335</v>
      </c>
      <c r="B160" t="s">
        <v>156</v>
      </c>
      <c r="C160">
        <v>0</v>
      </c>
      <c r="D160">
        <v>0</v>
      </c>
    </row>
    <row r="161" spans="1:4" x14ac:dyDescent="0.25">
      <c r="A161" t="s">
        <v>336</v>
      </c>
      <c r="B161" t="s">
        <v>157</v>
      </c>
      <c r="C161">
        <v>0</v>
      </c>
      <c r="D161">
        <v>0</v>
      </c>
    </row>
    <row r="162" spans="1:4" x14ac:dyDescent="0.25">
      <c r="A162" t="s">
        <v>337</v>
      </c>
      <c r="B162" t="s">
        <v>158</v>
      </c>
      <c r="C162">
        <v>0</v>
      </c>
      <c r="D162">
        <v>0</v>
      </c>
    </row>
    <row r="163" spans="1:4" x14ac:dyDescent="0.25">
      <c r="A163" t="s">
        <v>338</v>
      </c>
      <c r="B163" t="s">
        <v>159</v>
      </c>
      <c r="C163">
        <v>0</v>
      </c>
      <c r="D163">
        <v>0</v>
      </c>
    </row>
    <row r="164" spans="1:4" x14ac:dyDescent="0.25">
      <c r="A164" t="s">
        <v>339</v>
      </c>
      <c r="B164" t="s">
        <v>160</v>
      </c>
      <c r="C164">
        <v>0</v>
      </c>
      <c r="D164">
        <v>0</v>
      </c>
    </row>
    <row r="165" spans="1:4" x14ac:dyDescent="0.25">
      <c r="A165" t="s">
        <v>340</v>
      </c>
      <c r="B165" t="s">
        <v>161</v>
      </c>
      <c r="C165">
        <v>0</v>
      </c>
      <c r="D165">
        <v>0</v>
      </c>
    </row>
    <row r="166" spans="1:4" x14ac:dyDescent="0.25">
      <c r="A166" t="s">
        <v>341</v>
      </c>
      <c r="B166" t="s">
        <v>162</v>
      </c>
      <c r="C166">
        <v>0</v>
      </c>
      <c r="D166">
        <v>0</v>
      </c>
    </row>
    <row r="167" spans="1:4" x14ac:dyDescent="0.25">
      <c r="A167" t="s">
        <v>342</v>
      </c>
      <c r="B167" t="s">
        <v>163</v>
      </c>
      <c r="C167">
        <v>0</v>
      </c>
      <c r="D167">
        <v>0</v>
      </c>
    </row>
    <row r="168" spans="1:4" x14ac:dyDescent="0.25">
      <c r="A168" t="s">
        <v>343</v>
      </c>
      <c r="B168" t="s">
        <v>164</v>
      </c>
      <c r="C168">
        <v>0</v>
      </c>
      <c r="D168">
        <v>0</v>
      </c>
    </row>
    <row r="169" spans="1:4" x14ac:dyDescent="0.25">
      <c r="A169" t="s">
        <v>344</v>
      </c>
      <c r="B169" t="s">
        <v>165</v>
      </c>
      <c r="C169">
        <v>0</v>
      </c>
      <c r="D169">
        <v>0</v>
      </c>
    </row>
    <row r="170" spans="1:4" x14ac:dyDescent="0.25">
      <c r="A170" t="s">
        <v>345</v>
      </c>
      <c r="B170" t="s">
        <v>166</v>
      </c>
      <c r="C170">
        <v>0</v>
      </c>
      <c r="D170">
        <v>0</v>
      </c>
    </row>
    <row r="171" spans="1:4" x14ac:dyDescent="0.25">
      <c r="A171" t="s">
        <v>346</v>
      </c>
      <c r="B171" t="s">
        <v>167</v>
      </c>
      <c r="C171">
        <v>0</v>
      </c>
      <c r="D171">
        <v>0</v>
      </c>
    </row>
    <row r="172" spans="1:4" x14ac:dyDescent="0.25">
      <c r="A172" t="s">
        <v>347</v>
      </c>
      <c r="B172" t="s">
        <v>168</v>
      </c>
      <c r="C172">
        <v>0</v>
      </c>
      <c r="D172">
        <v>0</v>
      </c>
    </row>
    <row r="173" spans="1:4" x14ac:dyDescent="0.25">
      <c r="A173" t="s">
        <v>348</v>
      </c>
      <c r="B173" t="s">
        <v>169</v>
      </c>
      <c r="C173">
        <v>0</v>
      </c>
      <c r="D173">
        <v>0</v>
      </c>
    </row>
    <row r="174" spans="1:4" x14ac:dyDescent="0.25">
      <c r="A174" t="s">
        <v>349</v>
      </c>
      <c r="B174" t="s">
        <v>170</v>
      </c>
      <c r="C174">
        <v>0</v>
      </c>
      <c r="D174">
        <v>0</v>
      </c>
    </row>
    <row r="175" spans="1:4" x14ac:dyDescent="0.25">
      <c r="A175" t="s">
        <v>350</v>
      </c>
      <c r="B175" t="s">
        <v>171</v>
      </c>
      <c r="C175">
        <v>0</v>
      </c>
      <c r="D175">
        <v>0</v>
      </c>
    </row>
    <row r="176" spans="1:4" x14ac:dyDescent="0.25">
      <c r="A176" t="s">
        <v>351</v>
      </c>
      <c r="B176" t="s">
        <v>172</v>
      </c>
      <c r="C176">
        <v>0</v>
      </c>
      <c r="D176">
        <v>0</v>
      </c>
    </row>
    <row r="177" spans="1:4" x14ac:dyDescent="0.25">
      <c r="A177" t="s">
        <v>352</v>
      </c>
      <c r="B177" t="s">
        <v>173</v>
      </c>
      <c r="C177">
        <v>0</v>
      </c>
      <c r="D177">
        <v>0</v>
      </c>
    </row>
    <row r="178" spans="1:4" x14ac:dyDescent="0.25">
      <c r="A178" t="s">
        <v>353</v>
      </c>
      <c r="B178" t="s">
        <v>174</v>
      </c>
      <c r="C178">
        <v>0</v>
      </c>
      <c r="D178">
        <v>0</v>
      </c>
    </row>
    <row r="179" spans="1:4" x14ac:dyDescent="0.25">
      <c r="A179" t="s">
        <v>354</v>
      </c>
      <c r="B179" t="s">
        <v>175</v>
      </c>
      <c r="C179">
        <v>0</v>
      </c>
      <c r="D179">
        <v>0</v>
      </c>
    </row>
    <row r="180" spans="1:4" x14ac:dyDescent="0.25">
      <c r="A180" t="s">
        <v>355</v>
      </c>
      <c r="B180" t="s">
        <v>176</v>
      </c>
      <c r="C180">
        <v>0</v>
      </c>
      <c r="D180">
        <v>0</v>
      </c>
    </row>
    <row r="181" spans="1:4" x14ac:dyDescent="0.25">
      <c r="A181" t="s">
        <v>356</v>
      </c>
      <c r="B181" t="s">
        <v>177</v>
      </c>
      <c r="C181">
        <v>0</v>
      </c>
      <c r="D181">
        <v>0</v>
      </c>
    </row>
    <row r="182" spans="1:4" x14ac:dyDescent="0.25">
      <c r="C182">
        <f>SUM(C4:C181)</f>
        <v>11178</v>
      </c>
      <c r="D182">
        <f>SUM(D4:D181)</f>
        <v>17241.5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148"/>
  <sheetViews>
    <sheetView topLeftCell="A124" workbookViewId="0">
      <selection activeCell="A2" sqref="A2"/>
    </sheetView>
  </sheetViews>
  <sheetFormatPr defaultRowHeight="15" x14ac:dyDescent="0.25"/>
  <cols>
    <col min="2" max="2" width="12.5703125" bestFit="1" customWidth="1"/>
    <col min="3" max="3" width="15.28515625" bestFit="1" customWidth="1"/>
    <col min="4" max="4" width="9.7109375" bestFit="1" customWidth="1"/>
  </cols>
  <sheetData>
    <row r="1" spans="1:11" x14ac:dyDescent="0.25">
      <c r="A1" s="19" t="s">
        <v>368</v>
      </c>
      <c r="B1" s="19" t="s">
        <v>369</v>
      </c>
      <c r="C1" s="19" t="s">
        <v>370</v>
      </c>
      <c r="D1" s="19" t="s">
        <v>371</v>
      </c>
      <c r="E1" s="19" t="s">
        <v>372</v>
      </c>
      <c r="F1" s="19" t="s">
        <v>373</v>
      </c>
      <c r="G1" s="19" t="s">
        <v>374</v>
      </c>
      <c r="H1" s="19" t="s">
        <v>375</v>
      </c>
      <c r="I1" s="19" t="s">
        <v>376</v>
      </c>
      <c r="J1" s="19" t="s">
        <v>377</v>
      </c>
      <c r="K1" s="19" t="s">
        <v>378</v>
      </c>
    </row>
    <row r="2" spans="1:11" x14ac:dyDescent="0.25">
      <c r="A2" t="s">
        <v>183</v>
      </c>
      <c r="C2" s="16">
        <v>175575.66</v>
      </c>
      <c r="D2" s="17">
        <v>43332</v>
      </c>
      <c r="G2">
        <v>1</v>
      </c>
      <c r="J2" s="18" t="s">
        <v>379</v>
      </c>
      <c r="K2" s="18" t="s">
        <v>379</v>
      </c>
    </row>
    <row r="3" spans="1:11" x14ac:dyDescent="0.25">
      <c r="A3" t="s">
        <v>184</v>
      </c>
      <c r="C3" s="16">
        <v>354533.89</v>
      </c>
      <c r="D3" s="17">
        <v>43332</v>
      </c>
      <c r="G3">
        <v>1</v>
      </c>
      <c r="J3" s="18" t="s">
        <v>379</v>
      </c>
      <c r="K3" s="18" t="s">
        <v>379</v>
      </c>
    </row>
    <row r="4" spans="1:11" x14ac:dyDescent="0.25">
      <c r="A4" t="s">
        <v>186</v>
      </c>
      <c r="C4" s="16">
        <v>392907.96</v>
      </c>
      <c r="D4" s="17">
        <v>43332</v>
      </c>
      <c r="G4">
        <v>1</v>
      </c>
      <c r="J4" s="18" t="s">
        <v>379</v>
      </c>
      <c r="K4" s="18" t="s">
        <v>379</v>
      </c>
    </row>
    <row r="5" spans="1:11" x14ac:dyDescent="0.25">
      <c r="A5" t="s">
        <v>187</v>
      </c>
      <c r="C5" s="16">
        <v>110210.49</v>
      </c>
      <c r="D5" s="17">
        <v>43332</v>
      </c>
      <c r="G5">
        <v>1</v>
      </c>
      <c r="J5" s="18" t="s">
        <v>379</v>
      </c>
      <c r="K5" s="18" t="s">
        <v>379</v>
      </c>
    </row>
    <row r="6" spans="1:11" x14ac:dyDescent="0.25">
      <c r="A6" t="s">
        <v>192</v>
      </c>
      <c r="C6" s="16">
        <v>66963.81</v>
      </c>
      <c r="D6" s="17">
        <v>43332</v>
      </c>
      <c r="G6">
        <v>1</v>
      </c>
      <c r="J6" s="18" t="s">
        <v>379</v>
      </c>
      <c r="K6" s="18" t="s">
        <v>379</v>
      </c>
    </row>
    <row r="7" spans="1:11" x14ac:dyDescent="0.25">
      <c r="A7" t="s">
        <v>194</v>
      </c>
      <c r="C7" s="16">
        <v>455551.29</v>
      </c>
      <c r="D7" s="17">
        <v>43332</v>
      </c>
      <c r="G7">
        <v>1</v>
      </c>
      <c r="J7" s="18" t="s">
        <v>379</v>
      </c>
      <c r="K7" s="18" t="s">
        <v>379</v>
      </c>
    </row>
    <row r="8" spans="1:11" x14ac:dyDescent="0.25">
      <c r="A8" t="s">
        <v>195</v>
      </c>
      <c r="C8" s="16">
        <v>271493.55</v>
      </c>
      <c r="D8" s="17">
        <v>43332</v>
      </c>
      <c r="G8">
        <v>1</v>
      </c>
      <c r="J8" s="18" t="s">
        <v>379</v>
      </c>
      <c r="K8" s="18" t="s">
        <v>379</v>
      </c>
    </row>
    <row r="9" spans="1:11" x14ac:dyDescent="0.25">
      <c r="A9" t="s">
        <v>196</v>
      </c>
      <c r="C9" s="16">
        <v>52918.82</v>
      </c>
      <c r="D9" s="17">
        <v>43332</v>
      </c>
      <c r="G9">
        <v>1</v>
      </c>
      <c r="J9" s="18" t="s">
        <v>379</v>
      </c>
      <c r="K9" s="18" t="s">
        <v>379</v>
      </c>
    </row>
    <row r="10" spans="1:11" x14ac:dyDescent="0.25">
      <c r="A10" t="s">
        <v>197</v>
      </c>
      <c r="C10" s="16">
        <v>18529</v>
      </c>
      <c r="D10" s="17">
        <v>43332</v>
      </c>
      <c r="G10">
        <v>1</v>
      </c>
      <c r="J10" s="18" t="s">
        <v>379</v>
      </c>
      <c r="K10" s="18" t="s">
        <v>379</v>
      </c>
    </row>
    <row r="11" spans="1:11" x14ac:dyDescent="0.25">
      <c r="A11" t="s">
        <v>198</v>
      </c>
      <c r="C11" s="16">
        <v>111396.35</v>
      </c>
      <c r="D11" s="17">
        <v>43332</v>
      </c>
      <c r="G11">
        <v>1</v>
      </c>
      <c r="J11" s="18" t="s">
        <v>379</v>
      </c>
      <c r="K11" s="18" t="s">
        <v>379</v>
      </c>
    </row>
    <row r="12" spans="1:11" x14ac:dyDescent="0.25">
      <c r="A12" t="s">
        <v>199</v>
      </c>
      <c r="C12" s="16">
        <v>18529</v>
      </c>
      <c r="D12" s="17">
        <v>43332</v>
      </c>
      <c r="G12">
        <v>1</v>
      </c>
      <c r="J12" s="18" t="s">
        <v>379</v>
      </c>
      <c r="K12" s="18" t="s">
        <v>379</v>
      </c>
    </row>
    <row r="13" spans="1:11" x14ac:dyDescent="0.25">
      <c r="A13" t="s">
        <v>200</v>
      </c>
      <c r="C13" s="16">
        <v>18529</v>
      </c>
      <c r="D13" s="17">
        <v>43332</v>
      </c>
      <c r="G13">
        <v>1</v>
      </c>
      <c r="J13" s="18" t="s">
        <v>379</v>
      </c>
      <c r="K13" s="18" t="s">
        <v>379</v>
      </c>
    </row>
    <row r="14" spans="1:11" x14ac:dyDescent="0.25">
      <c r="A14" t="s">
        <v>201</v>
      </c>
      <c r="C14" s="16">
        <v>282674.46999999997</v>
      </c>
      <c r="D14" s="17">
        <v>43332</v>
      </c>
      <c r="G14">
        <v>1</v>
      </c>
      <c r="J14" s="18" t="s">
        <v>379</v>
      </c>
      <c r="K14" s="18" t="s">
        <v>379</v>
      </c>
    </row>
    <row r="15" spans="1:11" x14ac:dyDescent="0.25">
      <c r="A15" t="s">
        <v>202</v>
      </c>
      <c r="C15" s="16">
        <v>90643.87</v>
      </c>
      <c r="D15" s="17">
        <v>43332</v>
      </c>
      <c r="G15">
        <v>1</v>
      </c>
      <c r="J15" s="18" t="s">
        <v>379</v>
      </c>
      <c r="K15" s="18" t="s">
        <v>379</v>
      </c>
    </row>
    <row r="16" spans="1:11" x14ac:dyDescent="0.25">
      <c r="A16" t="s">
        <v>205</v>
      </c>
      <c r="C16" s="16">
        <v>357424.41</v>
      </c>
      <c r="D16" s="17">
        <v>43332</v>
      </c>
      <c r="G16">
        <v>1</v>
      </c>
      <c r="J16" s="18" t="s">
        <v>379</v>
      </c>
      <c r="K16" s="18" t="s">
        <v>379</v>
      </c>
    </row>
    <row r="17" spans="1:11" x14ac:dyDescent="0.25">
      <c r="A17" t="s">
        <v>206</v>
      </c>
      <c r="C17" s="16">
        <v>200384.9</v>
      </c>
      <c r="D17" s="17">
        <v>43332</v>
      </c>
      <c r="G17">
        <v>1</v>
      </c>
      <c r="J17" s="18" t="s">
        <v>379</v>
      </c>
      <c r="K17" s="18" t="s">
        <v>379</v>
      </c>
    </row>
    <row r="18" spans="1:11" x14ac:dyDescent="0.25">
      <c r="A18" t="s">
        <v>207</v>
      </c>
      <c r="C18" s="16">
        <v>41208.5</v>
      </c>
      <c r="D18" s="17">
        <v>43332</v>
      </c>
      <c r="G18">
        <v>1</v>
      </c>
      <c r="J18" s="18" t="s">
        <v>379</v>
      </c>
      <c r="K18" s="18" t="s">
        <v>379</v>
      </c>
    </row>
    <row r="19" spans="1:11" x14ac:dyDescent="0.25">
      <c r="A19" t="s">
        <v>208</v>
      </c>
      <c r="C19" s="16">
        <v>62665.08</v>
      </c>
      <c r="D19" s="17">
        <v>43332</v>
      </c>
      <c r="G19">
        <v>1</v>
      </c>
      <c r="J19" s="18" t="s">
        <v>379</v>
      </c>
      <c r="K19" s="18" t="s">
        <v>379</v>
      </c>
    </row>
    <row r="20" spans="1:11" x14ac:dyDescent="0.25">
      <c r="A20" t="s">
        <v>209</v>
      </c>
      <c r="C20" s="16">
        <v>296389.88</v>
      </c>
      <c r="D20" s="17">
        <v>43332</v>
      </c>
      <c r="G20">
        <v>1</v>
      </c>
      <c r="J20" s="18" t="s">
        <v>379</v>
      </c>
      <c r="K20" s="18" t="s">
        <v>379</v>
      </c>
    </row>
    <row r="21" spans="1:11" x14ac:dyDescent="0.25">
      <c r="A21" t="s">
        <v>210</v>
      </c>
      <c r="C21" s="16">
        <v>173430</v>
      </c>
      <c r="D21" s="17">
        <v>43332</v>
      </c>
      <c r="G21">
        <v>1</v>
      </c>
      <c r="J21" s="18" t="s">
        <v>379</v>
      </c>
      <c r="K21" s="18" t="s">
        <v>379</v>
      </c>
    </row>
    <row r="22" spans="1:11" x14ac:dyDescent="0.25">
      <c r="A22" t="s">
        <v>211</v>
      </c>
      <c r="C22" s="16">
        <v>136225.21</v>
      </c>
      <c r="D22" s="17">
        <v>43332</v>
      </c>
      <c r="G22">
        <v>1</v>
      </c>
      <c r="J22" s="18" t="s">
        <v>379</v>
      </c>
      <c r="K22" s="18" t="s">
        <v>379</v>
      </c>
    </row>
    <row r="23" spans="1:11" x14ac:dyDescent="0.25">
      <c r="A23" t="s">
        <v>212</v>
      </c>
      <c r="C23" s="16">
        <v>75338.91</v>
      </c>
      <c r="D23" s="17">
        <v>43332</v>
      </c>
      <c r="G23">
        <v>1</v>
      </c>
      <c r="J23" s="18" t="s">
        <v>379</v>
      </c>
      <c r="K23" s="18" t="s">
        <v>379</v>
      </c>
    </row>
    <row r="24" spans="1:11" x14ac:dyDescent="0.25">
      <c r="A24" t="s">
        <v>213</v>
      </c>
      <c r="C24" s="16">
        <v>80489.98</v>
      </c>
      <c r="D24" s="17">
        <v>43332</v>
      </c>
      <c r="G24">
        <v>1</v>
      </c>
      <c r="J24" s="18" t="s">
        <v>379</v>
      </c>
      <c r="K24" s="18" t="s">
        <v>379</v>
      </c>
    </row>
    <row r="25" spans="1:11" x14ac:dyDescent="0.25">
      <c r="A25" t="s">
        <v>214</v>
      </c>
      <c r="C25" s="16">
        <v>103762.4</v>
      </c>
      <c r="D25" s="17">
        <v>43332</v>
      </c>
      <c r="G25">
        <v>1</v>
      </c>
      <c r="J25" s="18" t="s">
        <v>379</v>
      </c>
      <c r="K25" s="18" t="s">
        <v>379</v>
      </c>
    </row>
    <row r="26" spans="1:11" x14ac:dyDescent="0.25">
      <c r="A26" t="s">
        <v>215</v>
      </c>
      <c r="C26" s="16">
        <v>166575.71</v>
      </c>
      <c r="D26" s="17">
        <v>43332</v>
      </c>
      <c r="G26">
        <v>1</v>
      </c>
      <c r="J26" s="18" t="s">
        <v>379</v>
      </c>
      <c r="K26" s="18" t="s">
        <v>379</v>
      </c>
    </row>
    <row r="27" spans="1:11" x14ac:dyDescent="0.25">
      <c r="A27" t="s">
        <v>216</v>
      </c>
      <c r="C27" s="16">
        <v>133853.5</v>
      </c>
      <c r="D27" s="17">
        <v>43332</v>
      </c>
      <c r="G27">
        <v>1</v>
      </c>
      <c r="J27" s="18" t="s">
        <v>379</v>
      </c>
      <c r="K27" s="18" t="s">
        <v>379</v>
      </c>
    </row>
    <row r="28" spans="1:11" x14ac:dyDescent="0.25">
      <c r="A28" t="s">
        <v>217</v>
      </c>
      <c r="C28" s="16">
        <v>788732.68</v>
      </c>
      <c r="D28" s="17">
        <v>43332</v>
      </c>
      <c r="G28">
        <v>1</v>
      </c>
      <c r="J28" s="18" t="s">
        <v>379</v>
      </c>
      <c r="K28" s="18" t="s">
        <v>379</v>
      </c>
    </row>
    <row r="29" spans="1:11" x14ac:dyDescent="0.25">
      <c r="A29" t="s">
        <v>219</v>
      </c>
      <c r="C29" s="16">
        <v>105244.72</v>
      </c>
      <c r="D29" s="17">
        <v>43332</v>
      </c>
      <c r="G29">
        <v>1</v>
      </c>
      <c r="J29" s="18" t="s">
        <v>379</v>
      </c>
      <c r="K29" s="18" t="s">
        <v>379</v>
      </c>
    </row>
    <row r="30" spans="1:11" x14ac:dyDescent="0.25">
      <c r="A30" t="s">
        <v>222</v>
      </c>
      <c r="C30" s="16">
        <v>391784.84</v>
      </c>
      <c r="D30" s="17">
        <v>43332</v>
      </c>
      <c r="G30">
        <v>1</v>
      </c>
      <c r="J30" s="18" t="s">
        <v>379</v>
      </c>
      <c r="K30" s="18" t="s">
        <v>379</v>
      </c>
    </row>
    <row r="31" spans="1:11" x14ac:dyDescent="0.25">
      <c r="A31" t="s">
        <v>223</v>
      </c>
      <c r="C31" s="16">
        <v>97647.83</v>
      </c>
      <c r="D31" s="17">
        <v>43332</v>
      </c>
      <c r="G31">
        <v>1</v>
      </c>
      <c r="J31" s="18" t="s">
        <v>379</v>
      </c>
      <c r="K31" s="18" t="s">
        <v>379</v>
      </c>
    </row>
    <row r="32" spans="1:11" x14ac:dyDescent="0.25">
      <c r="A32" t="s">
        <v>224</v>
      </c>
      <c r="C32" s="16">
        <v>111952.22</v>
      </c>
      <c r="D32" s="17">
        <v>43332</v>
      </c>
      <c r="G32">
        <v>1</v>
      </c>
      <c r="J32" s="18" t="s">
        <v>379</v>
      </c>
      <c r="K32" s="18" t="s">
        <v>379</v>
      </c>
    </row>
    <row r="33" spans="1:11" x14ac:dyDescent="0.25">
      <c r="A33" t="s">
        <v>225</v>
      </c>
      <c r="C33" s="16">
        <v>78525.899999999994</v>
      </c>
      <c r="D33" s="17">
        <v>43332</v>
      </c>
      <c r="G33">
        <v>1</v>
      </c>
      <c r="J33" s="18" t="s">
        <v>379</v>
      </c>
      <c r="K33" s="18" t="s">
        <v>379</v>
      </c>
    </row>
    <row r="34" spans="1:11" x14ac:dyDescent="0.25">
      <c r="A34" t="s">
        <v>226</v>
      </c>
      <c r="C34" s="16">
        <v>18529</v>
      </c>
      <c r="D34" s="17">
        <v>43332</v>
      </c>
      <c r="G34">
        <v>1</v>
      </c>
      <c r="J34" s="18" t="s">
        <v>379</v>
      </c>
      <c r="K34" s="18" t="s">
        <v>379</v>
      </c>
    </row>
    <row r="35" spans="1:11" x14ac:dyDescent="0.25">
      <c r="A35" t="s">
        <v>227</v>
      </c>
      <c r="C35" s="16">
        <v>161461.71</v>
      </c>
      <c r="D35" s="17">
        <v>43332</v>
      </c>
      <c r="G35">
        <v>1</v>
      </c>
      <c r="J35" s="18" t="s">
        <v>379</v>
      </c>
      <c r="K35" s="18" t="s">
        <v>379</v>
      </c>
    </row>
    <row r="36" spans="1:11" x14ac:dyDescent="0.25">
      <c r="A36" t="s">
        <v>235</v>
      </c>
      <c r="C36" s="16">
        <v>361871.37</v>
      </c>
      <c r="D36" s="17">
        <v>43332</v>
      </c>
      <c r="G36">
        <v>1</v>
      </c>
      <c r="J36" s="18" t="s">
        <v>379</v>
      </c>
      <c r="K36" s="18" t="s">
        <v>379</v>
      </c>
    </row>
    <row r="37" spans="1:11" x14ac:dyDescent="0.25">
      <c r="A37" t="s">
        <v>236</v>
      </c>
      <c r="C37" s="16">
        <v>235948.29</v>
      </c>
      <c r="D37" s="17">
        <v>43332</v>
      </c>
      <c r="G37">
        <v>1</v>
      </c>
      <c r="J37" s="18" t="s">
        <v>379</v>
      </c>
      <c r="K37" s="18" t="s">
        <v>379</v>
      </c>
    </row>
    <row r="38" spans="1:11" x14ac:dyDescent="0.25">
      <c r="A38" t="s">
        <v>237</v>
      </c>
      <c r="C38" s="16">
        <v>95313.18</v>
      </c>
      <c r="D38" s="17">
        <v>43332</v>
      </c>
      <c r="G38">
        <v>1</v>
      </c>
      <c r="J38" s="18" t="s">
        <v>379</v>
      </c>
      <c r="K38" s="18" t="s">
        <v>379</v>
      </c>
    </row>
    <row r="39" spans="1:11" x14ac:dyDescent="0.25">
      <c r="A39" t="s">
        <v>240</v>
      </c>
      <c r="C39" s="16">
        <v>72114.87</v>
      </c>
      <c r="D39" s="17">
        <v>43332</v>
      </c>
      <c r="G39">
        <v>1</v>
      </c>
      <c r="J39" s="18" t="s">
        <v>379</v>
      </c>
      <c r="K39" s="18" t="s">
        <v>379</v>
      </c>
    </row>
    <row r="40" spans="1:11" x14ac:dyDescent="0.25">
      <c r="A40" t="s">
        <v>241</v>
      </c>
      <c r="C40" s="16">
        <v>104651.79</v>
      </c>
      <c r="D40" s="17">
        <v>43332</v>
      </c>
      <c r="G40">
        <v>1</v>
      </c>
      <c r="J40" s="18" t="s">
        <v>379</v>
      </c>
      <c r="K40" s="18" t="s">
        <v>379</v>
      </c>
    </row>
    <row r="41" spans="1:11" x14ac:dyDescent="0.25">
      <c r="A41" t="s">
        <v>242</v>
      </c>
      <c r="C41" s="16">
        <v>615235.63</v>
      </c>
      <c r="D41" s="17">
        <v>43332</v>
      </c>
      <c r="G41">
        <v>1</v>
      </c>
      <c r="J41" s="18" t="s">
        <v>379</v>
      </c>
      <c r="K41" s="18" t="s">
        <v>379</v>
      </c>
    </row>
    <row r="42" spans="1:11" x14ac:dyDescent="0.25">
      <c r="A42" t="s">
        <v>243</v>
      </c>
      <c r="C42" s="16">
        <v>227239.23</v>
      </c>
      <c r="D42" s="17">
        <v>43332</v>
      </c>
      <c r="G42">
        <v>1</v>
      </c>
      <c r="J42" s="18" t="s">
        <v>379</v>
      </c>
      <c r="K42" s="18" t="s">
        <v>379</v>
      </c>
    </row>
    <row r="43" spans="1:11" x14ac:dyDescent="0.25">
      <c r="A43" t="s">
        <v>244</v>
      </c>
      <c r="C43" s="16">
        <v>74078.94</v>
      </c>
      <c r="D43" s="17">
        <v>43332</v>
      </c>
      <c r="G43">
        <v>1</v>
      </c>
      <c r="J43" s="18" t="s">
        <v>379</v>
      </c>
      <c r="K43" s="18" t="s">
        <v>379</v>
      </c>
    </row>
    <row r="44" spans="1:11" x14ac:dyDescent="0.25">
      <c r="A44" t="s">
        <v>245</v>
      </c>
      <c r="C44" s="16">
        <v>919551.13</v>
      </c>
      <c r="D44" s="17">
        <v>43332</v>
      </c>
      <c r="G44">
        <v>1</v>
      </c>
      <c r="J44" s="18" t="s">
        <v>379</v>
      </c>
      <c r="K44" s="18" t="s">
        <v>379</v>
      </c>
    </row>
    <row r="45" spans="1:11" x14ac:dyDescent="0.25">
      <c r="A45" t="s">
        <v>246</v>
      </c>
      <c r="C45" s="16">
        <v>790392.21</v>
      </c>
      <c r="D45" s="17">
        <v>43332</v>
      </c>
      <c r="G45">
        <v>1</v>
      </c>
      <c r="J45" s="18" t="s">
        <v>379</v>
      </c>
      <c r="K45" s="18" t="s">
        <v>379</v>
      </c>
    </row>
    <row r="46" spans="1:11" x14ac:dyDescent="0.25">
      <c r="A46" t="s">
        <v>247</v>
      </c>
      <c r="C46" s="16">
        <v>184962.94</v>
      </c>
      <c r="D46" s="17">
        <v>43332</v>
      </c>
      <c r="G46">
        <v>1</v>
      </c>
      <c r="J46" s="18" t="s">
        <v>379</v>
      </c>
      <c r="K46" s="18" t="s">
        <v>379</v>
      </c>
    </row>
    <row r="47" spans="1:11" x14ac:dyDescent="0.25">
      <c r="A47" t="s">
        <v>248</v>
      </c>
      <c r="C47" s="16">
        <v>163055.20000000001</v>
      </c>
      <c r="D47" s="17">
        <v>43332</v>
      </c>
      <c r="G47">
        <v>1</v>
      </c>
      <c r="J47" s="18" t="s">
        <v>379</v>
      </c>
      <c r="K47" s="18" t="s">
        <v>379</v>
      </c>
    </row>
    <row r="48" spans="1:11" x14ac:dyDescent="0.25">
      <c r="A48" t="s">
        <v>249</v>
      </c>
      <c r="C48" s="16">
        <v>158645.29999999999</v>
      </c>
      <c r="D48" s="17">
        <v>43332</v>
      </c>
      <c r="G48">
        <v>1</v>
      </c>
      <c r="J48" s="18" t="s">
        <v>379</v>
      </c>
      <c r="K48" s="18" t="s">
        <v>379</v>
      </c>
    </row>
    <row r="49" spans="1:11" x14ac:dyDescent="0.25">
      <c r="A49" t="s">
        <v>250</v>
      </c>
      <c r="C49" s="16">
        <v>205480.85</v>
      </c>
      <c r="D49" s="17">
        <v>43332</v>
      </c>
      <c r="G49">
        <v>1</v>
      </c>
      <c r="J49" s="18" t="s">
        <v>379</v>
      </c>
      <c r="K49" s="18" t="s">
        <v>379</v>
      </c>
    </row>
    <row r="50" spans="1:11" x14ac:dyDescent="0.25">
      <c r="A50" t="s">
        <v>251</v>
      </c>
      <c r="C50" s="16">
        <v>328420.7</v>
      </c>
      <c r="D50" s="17">
        <v>43332</v>
      </c>
      <c r="G50">
        <v>1</v>
      </c>
      <c r="J50" s="18" t="s">
        <v>379</v>
      </c>
      <c r="K50" s="18" t="s">
        <v>379</v>
      </c>
    </row>
    <row r="51" spans="1:11" x14ac:dyDescent="0.25">
      <c r="A51" t="s">
        <v>252</v>
      </c>
      <c r="C51" s="16">
        <v>34315.71</v>
      </c>
      <c r="D51" s="17">
        <v>43332</v>
      </c>
      <c r="G51">
        <v>1</v>
      </c>
      <c r="J51" s="18" t="s">
        <v>379</v>
      </c>
      <c r="K51" s="18" t="s">
        <v>379</v>
      </c>
    </row>
    <row r="52" spans="1:11" x14ac:dyDescent="0.25">
      <c r="A52" t="s">
        <v>253</v>
      </c>
      <c r="C52" s="16">
        <v>194999.2</v>
      </c>
      <c r="D52" s="17">
        <v>43332</v>
      </c>
      <c r="G52">
        <v>1</v>
      </c>
      <c r="J52" s="18" t="s">
        <v>379</v>
      </c>
      <c r="K52" s="18" t="s">
        <v>379</v>
      </c>
    </row>
    <row r="53" spans="1:11" x14ac:dyDescent="0.25">
      <c r="A53" t="s">
        <v>254</v>
      </c>
      <c r="C53" s="16">
        <v>79378.240000000005</v>
      </c>
      <c r="D53" s="17">
        <v>43332</v>
      </c>
      <c r="G53">
        <v>1</v>
      </c>
      <c r="J53" s="18" t="s">
        <v>379</v>
      </c>
      <c r="K53" s="18" t="s">
        <v>379</v>
      </c>
    </row>
    <row r="54" spans="1:11" x14ac:dyDescent="0.25">
      <c r="A54" t="s">
        <v>255</v>
      </c>
      <c r="C54" s="16">
        <v>64851.5</v>
      </c>
      <c r="D54" s="17">
        <v>43332</v>
      </c>
      <c r="G54">
        <v>1</v>
      </c>
      <c r="J54" s="18" t="s">
        <v>379</v>
      </c>
      <c r="K54" s="18" t="s">
        <v>379</v>
      </c>
    </row>
    <row r="55" spans="1:11" x14ac:dyDescent="0.25">
      <c r="A55" t="s">
        <v>257</v>
      </c>
      <c r="C55" s="16">
        <v>62590.96</v>
      </c>
      <c r="D55" s="17">
        <v>43332</v>
      </c>
      <c r="G55">
        <v>1</v>
      </c>
      <c r="J55" s="18" t="s">
        <v>379</v>
      </c>
      <c r="K55" s="18" t="s">
        <v>379</v>
      </c>
    </row>
    <row r="56" spans="1:11" x14ac:dyDescent="0.25">
      <c r="A56" t="s">
        <v>258</v>
      </c>
      <c r="C56" s="16">
        <v>22049.51</v>
      </c>
      <c r="D56" s="17">
        <v>43332</v>
      </c>
      <c r="G56">
        <v>1</v>
      </c>
      <c r="J56" s="18" t="s">
        <v>379</v>
      </c>
      <c r="K56" s="18" t="s">
        <v>379</v>
      </c>
    </row>
    <row r="57" spans="1:11" x14ac:dyDescent="0.25">
      <c r="A57" t="s">
        <v>259</v>
      </c>
      <c r="C57" s="16">
        <v>61886.86</v>
      </c>
      <c r="D57" s="17">
        <v>43332</v>
      </c>
      <c r="G57">
        <v>1</v>
      </c>
      <c r="J57" s="18" t="s">
        <v>379</v>
      </c>
      <c r="K57" s="18" t="s">
        <v>379</v>
      </c>
    </row>
    <row r="58" spans="1:11" x14ac:dyDescent="0.25">
      <c r="A58" t="s">
        <v>260</v>
      </c>
      <c r="C58" s="16">
        <v>37206.230000000003</v>
      </c>
      <c r="D58" s="17">
        <v>43332</v>
      </c>
      <c r="G58">
        <v>1</v>
      </c>
      <c r="J58" s="18" t="s">
        <v>379</v>
      </c>
      <c r="K58" s="18" t="s">
        <v>379</v>
      </c>
    </row>
    <row r="59" spans="1:11" x14ac:dyDescent="0.25">
      <c r="A59" t="s">
        <v>261</v>
      </c>
      <c r="C59" s="16">
        <v>75042.45</v>
      </c>
      <c r="D59" s="17">
        <v>43332</v>
      </c>
      <c r="G59">
        <v>1</v>
      </c>
      <c r="J59" s="18" t="s">
        <v>379</v>
      </c>
      <c r="K59" s="18" t="s">
        <v>379</v>
      </c>
    </row>
    <row r="60" spans="1:11" x14ac:dyDescent="0.25">
      <c r="A60" t="s">
        <v>262</v>
      </c>
      <c r="C60" s="16">
        <v>41134.379999999997</v>
      </c>
      <c r="D60" s="17">
        <v>43332</v>
      </c>
      <c r="G60">
        <v>1</v>
      </c>
      <c r="J60" s="18" t="s">
        <v>379</v>
      </c>
      <c r="K60" s="18" t="s">
        <v>379</v>
      </c>
    </row>
    <row r="61" spans="1:11" x14ac:dyDescent="0.25">
      <c r="A61" t="s">
        <v>263</v>
      </c>
      <c r="C61" s="16">
        <v>266447.02</v>
      </c>
      <c r="D61" s="17">
        <v>43332</v>
      </c>
      <c r="G61">
        <v>1</v>
      </c>
      <c r="J61" s="18" t="s">
        <v>379</v>
      </c>
      <c r="K61" s="18" t="s">
        <v>379</v>
      </c>
    </row>
    <row r="62" spans="1:11" x14ac:dyDescent="0.25">
      <c r="A62" t="s">
        <v>264</v>
      </c>
      <c r="C62" s="16">
        <v>360648.46</v>
      </c>
      <c r="D62" s="17">
        <v>43332</v>
      </c>
      <c r="G62">
        <v>1</v>
      </c>
      <c r="J62" s="18" t="s">
        <v>379</v>
      </c>
      <c r="K62" s="18" t="s">
        <v>379</v>
      </c>
    </row>
    <row r="63" spans="1:11" x14ac:dyDescent="0.25">
      <c r="A63" t="s">
        <v>265</v>
      </c>
      <c r="C63" s="16">
        <v>837915.32</v>
      </c>
      <c r="D63" s="17">
        <v>43332</v>
      </c>
      <c r="G63">
        <v>1</v>
      </c>
      <c r="J63" s="18" t="s">
        <v>379</v>
      </c>
      <c r="K63" s="18" t="s">
        <v>379</v>
      </c>
    </row>
    <row r="64" spans="1:11" x14ac:dyDescent="0.25">
      <c r="A64" t="s">
        <v>266</v>
      </c>
      <c r="C64" s="16">
        <v>221891.83</v>
      </c>
      <c r="D64" s="17">
        <v>43332</v>
      </c>
      <c r="G64">
        <v>1</v>
      </c>
      <c r="J64" s="18" t="s">
        <v>379</v>
      </c>
      <c r="K64" s="18" t="s">
        <v>379</v>
      </c>
    </row>
    <row r="65" spans="1:11" x14ac:dyDescent="0.25">
      <c r="A65" t="s">
        <v>267</v>
      </c>
      <c r="C65" s="16">
        <v>305172.63</v>
      </c>
      <c r="D65" s="17">
        <v>43332</v>
      </c>
      <c r="G65">
        <v>1</v>
      </c>
      <c r="J65" s="18" t="s">
        <v>379</v>
      </c>
      <c r="K65" s="18" t="s">
        <v>379</v>
      </c>
    </row>
    <row r="66" spans="1:11" x14ac:dyDescent="0.25">
      <c r="A66" t="s">
        <v>270</v>
      </c>
      <c r="C66" s="16">
        <v>179682.6</v>
      </c>
      <c r="D66" s="17">
        <v>43332</v>
      </c>
      <c r="G66">
        <v>1</v>
      </c>
      <c r="J66" s="18" t="s">
        <v>379</v>
      </c>
      <c r="K66" s="18" t="s">
        <v>379</v>
      </c>
    </row>
    <row r="67" spans="1:11" x14ac:dyDescent="0.25">
      <c r="A67" t="s">
        <v>271</v>
      </c>
      <c r="C67" s="16">
        <v>175106.3</v>
      </c>
      <c r="D67" s="17">
        <v>43332</v>
      </c>
      <c r="G67">
        <v>1</v>
      </c>
      <c r="J67" s="18" t="s">
        <v>379</v>
      </c>
      <c r="K67" s="18" t="s">
        <v>379</v>
      </c>
    </row>
    <row r="68" spans="1:11" x14ac:dyDescent="0.25">
      <c r="A68" t="s">
        <v>272</v>
      </c>
      <c r="C68" s="16">
        <v>67260.27</v>
      </c>
      <c r="D68" s="17">
        <v>43332</v>
      </c>
      <c r="G68">
        <v>1</v>
      </c>
      <c r="J68" s="18" t="s">
        <v>379</v>
      </c>
      <c r="K68" s="18" t="s">
        <v>379</v>
      </c>
    </row>
    <row r="69" spans="1:11" x14ac:dyDescent="0.25">
      <c r="A69" t="s">
        <v>273</v>
      </c>
      <c r="C69" s="16">
        <v>130925.91</v>
      </c>
      <c r="D69" s="17">
        <v>43332</v>
      </c>
      <c r="G69">
        <v>1</v>
      </c>
      <c r="J69" s="18" t="s">
        <v>379</v>
      </c>
      <c r="K69" s="18" t="s">
        <v>379</v>
      </c>
    </row>
    <row r="70" spans="1:11" x14ac:dyDescent="0.25">
      <c r="A70" t="s">
        <v>274</v>
      </c>
      <c r="C70" s="16">
        <v>41579.08</v>
      </c>
      <c r="D70" s="17">
        <v>43332</v>
      </c>
      <c r="G70">
        <v>1</v>
      </c>
      <c r="J70" s="18" t="s">
        <v>379</v>
      </c>
      <c r="K70" s="18" t="s">
        <v>379</v>
      </c>
    </row>
    <row r="71" spans="1:11" x14ac:dyDescent="0.25">
      <c r="A71" t="s">
        <v>275</v>
      </c>
      <c r="C71" s="16">
        <v>166168.07</v>
      </c>
      <c r="D71" s="17">
        <v>43332</v>
      </c>
      <c r="G71">
        <v>1</v>
      </c>
      <c r="J71" s="18" t="s">
        <v>379</v>
      </c>
      <c r="K71" s="18" t="s">
        <v>379</v>
      </c>
    </row>
    <row r="72" spans="1:11" x14ac:dyDescent="0.25">
      <c r="A72" t="s">
        <v>276</v>
      </c>
      <c r="C72" s="16">
        <v>19158.990000000002</v>
      </c>
      <c r="D72" s="17">
        <v>43332</v>
      </c>
      <c r="G72">
        <v>1</v>
      </c>
      <c r="J72" s="18" t="s">
        <v>379</v>
      </c>
      <c r="K72" s="18" t="s">
        <v>379</v>
      </c>
    </row>
    <row r="73" spans="1:11" x14ac:dyDescent="0.25">
      <c r="A73" t="s">
        <v>277</v>
      </c>
      <c r="C73" s="16">
        <v>61516.28</v>
      </c>
      <c r="D73" s="17">
        <v>43332</v>
      </c>
      <c r="G73">
        <v>1</v>
      </c>
      <c r="J73" s="18" t="s">
        <v>379</v>
      </c>
      <c r="K73" s="18" t="s">
        <v>379</v>
      </c>
    </row>
    <row r="74" spans="1:11" x14ac:dyDescent="0.25">
      <c r="A74" t="s">
        <v>278</v>
      </c>
      <c r="C74" s="16">
        <v>179731.3</v>
      </c>
      <c r="D74" s="17">
        <v>43332</v>
      </c>
      <c r="G74">
        <v>1</v>
      </c>
      <c r="J74" s="18" t="s">
        <v>379</v>
      </c>
      <c r="K74" s="18" t="s">
        <v>379</v>
      </c>
    </row>
    <row r="75" spans="1:11" x14ac:dyDescent="0.25">
      <c r="A75" t="s">
        <v>279</v>
      </c>
      <c r="C75" s="16">
        <v>18529</v>
      </c>
      <c r="D75" s="17">
        <v>43332</v>
      </c>
      <c r="G75">
        <v>1</v>
      </c>
      <c r="J75" s="18" t="s">
        <v>379</v>
      </c>
      <c r="K75" s="18" t="s">
        <v>379</v>
      </c>
    </row>
    <row r="76" spans="1:11" x14ac:dyDescent="0.25">
      <c r="A76" t="s">
        <v>280</v>
      </c>
      <c r="C76" s="16">
        <v>356398.14</v>
      </c>
      <c r="D76" s="17">
        <v>43332</v>
      </c>
      <c r="G76">
        <v>1</v>
      </c>
      <c r="J76" s="18" t="s">
        <v>379</v>
      </c>
      <c r="K76" s="18" t="s">
        <v>379</v>
      </c>
    </row>
    <row r="77" spans="1:11" x14ac:dyDescent="0.25">
      <c r="A77" t="s">
        <v>281</v>
      </c>
      <c r="C77" s="16">
        <v>68038.490000000005</v>
      </c>
      <c r="D77" s="17">
        <v>43332</v>
      </c>
      <c r="G77">
        <v>1</v>
      </c>
      <c r="J77" s="18" t="s">
        <v>379</v>
      </c>
      <c r="K77" s="18" t="s">
        <v>379</v>
      </c>
    </row>
    <row r="78" spans="1:11" x14ac:dyDescent="0.25">
      <c r="A78" t="s">
        <v>282</v>
      </c>
      <c r="C78" s="16">
        <v>113471.6</v>
      </c>
      <c r="D78" s="17">
        <v>43332</v>
      </c>
      <c r="G78">
        <v>1</v>
      </c>
      <c r="J78" s="18" t="s">
        <v>379</v>
      </c>
      <c r="K78" s="18" t="s">
        <v>379</v>
      </c>
    </row>
    <row r="79" spans="1:11" x14ac:dyDescent="0.25">
      <c r="A79" t="s">
        <v>283</v>
      </c>
      <c r="C79" s="16">
        <v>59626.32</v>
      </c>
      <c r="D79" s="17">
        <v>43332</v>
      </c>
      <c r="G79">
        <v>1</v>
      </c>
      <c r="J79" s="18" t="s">
        <v>379</v>
      </c>
      <c r="K79" s="18" t="s">
        <v>379</v>
      </c>
    </row>
    <row r="80" spans="1:11" x14ac:dyDescent="0.25">
      <c r="A80" t="s">
        <v>284</v>
      </c>
      <c r="C80" s="16">
        <v>60033.96</v>
      </c>
      <c r="D80" s="17">
        <v>43332</v>
      </c>
      <c r="G80">
        <v>1</v>
      </c>
      <c r="J80" s="18" t="s">
        <v>379</v>
      </c>
      <c r="K80" s="18" t="s">
        <v>379</v>
      </c>
    </row>
    <row r="81" spans="1:11" x14ac:dyDescent="0.25">
      <c r="A81" t="s">
        <v>285</v>
      </c>
      <c r="C81" s="16">
        <v>164241.06</v>
      </c>
      <c r="D81" s="17">
        <v>43332</v>
      </c>
      <c r="G81">
        <v>1</v>
      </c>
      <c r="J81" s="18" t="s">
        <v>379</v>
      </c>
      <c r="K81" s="18" t="s">
        <v>379</v>
      </c>
    </row>
    <row r="82" spans="1:11" x14ac:dyDescent="0.25">
      <c r="A82" t="s">
        <v>287</v>
      </c>
      <c r="C82" s="16">
        <v>29868.75</v>
      </c>
      <c r="D82" s="17">
        <v>43332</v>
      </c>
      <c r="G82">
        <v>1</v>
      </c>
      <c r="J82" s="18" t="s">
        <v>379</v>
      </c>
      <c r="K82" s="18" t="s">
        <v>379</v>
      </c>
    </row>
    <row r="83" spans="1:11" x14ac:dyDescent="0.25">
      <c r="A83" t="s">
        <v>288</v>
      </c>
      <c r="C83" s="16">
        <v>346910.29</v>
      </c>
      <c r="D83" s="17">
        <v>43332</v>
      </c>
      <c r="G83">
        <v>1</v>
      </c>
      <c r="J83" s="18" t="s">
        <v>379</v>
      </c>
      <c r="K83" s="18" t="s">
        <v>379</v>
      </c>
    </row>
    <row r="84" spans="1:11" x14ac:dyDescent="0.25">
      <c r="A84" t="s">
        <v>289</v>
      </c>
      <c r="C84" s="16">
        <v>453522.97</v>
      </c>
      <c r="D84" s="17">
        <v>43332</v>
      </c>
      <c r="G84">
        <v>1</v>
      </c>
      <c r="J84" s="18" t="s">
        <v>379</v>
      </c>
      <c r="K84" s="18" t="s">
        <v>379</v>
      </c>
    </row>
    <row r="85" spans="1:11" x14ac:dyDescent="0.25">
      <c r="A85" t="s">
        <v>290</v>
      </c>
      <c r="C85" s="16">
        <v>257960.74</v>
      </c>
      <c r="D85" s="17">
        <v>43332</v>
      </c>
      <c r="G85">
        <v>1</v>
      </c>
      <c r="J85" s="18" t="s">
        <v>379</v>
      </c>
      <c r="K85" s="18" t="s">
        <v>379</v>
      </c>
    </row>
    <row r="86" spans="1:11" x14ac:dyDescent="0.25">
      <c r="A86" t="s">
        <v>291</v>
      </c>
      <c r="C86" s="16">
        <v>171356.19</v>
      </c>
      <c r="D86" s="17">
        <v>43332</v>
      </c>
      <c r="G86">
        <v>1</v>
      </c>
      <c r="J86" s="18" t="s">
        <v>379</v>
      </c>
      <c r="K86" s="18" t="s">
        <v>379</v>
      </c>
    </row>
    <row r="87" spans="1:11" x14ac:dyDescent="0.25">
      <c r="A87" t="s">
        <v>292</v>
      </c>
      <c r="C87" s="16">
        <v>984038.39</v>
      </c>
      <c r="D87" s="17">
        <v>43332</v>
      </c>
      <c r="G87">
        <v>1</v>
      </c>
      <c r="J87" s="18" t="s">
        <v>379</v>
      </c>
      <c r="K87" s="18" t="s">
        <v>379</v>
      </c>
    </row>
    <row r="88" spans="1:11" x14ac:dyDescent="0.25">
      <c r="A88" t="s">
        <v>293</v>
      </c>
      <c r="C88" s="16">
        <v>103799.46</v>
      </c>
      <c r="D88" s="17">
        <v>43332</v>
      </c>
      <c r="G88">
        <v>1</v>
      </c>
      <c r="J88" s="18" t="s">
        <v>379</v>
      </c>
      <c r="K88" s="18" t="s">
        <v>379</v>
      </c>
    </row>
    <row r="89" spans="1:11" x14ac:dyDescent="0.25">
      <c r="A89" t="s">
        <v>294</v>
      </c>
      <c r="C89" s="16">
        <v>246667.55</v>
      </c>
      <c r="D89" s="17">
        <v>43332</v>
      </c>
      <c r="G89">
        <v>1</v>
      </c>
      <c r="J89" s="18" t="s">
        <v>379</v>
      </c>
      <c r="K89" s="18" t="s">
        <v>379</v>
      </c>
    </row>
    <row r="90" spans="1:11" x14ac:dyDescent="0.25">
      <c r="A90" t="s">
        <v>295</v>
      </c>
      <c r="C90" s="16">
        <v>521681.32</v>
      </c>
      <c r="D90" s="17">
        <v>43332</v>
      </c>
      <c r="G90">
        <v>1</v>
      </c>
      <c r="J90" s="18" t="s">
        <v>379</v>
      </c>
      <c r="K90" s="18" t="s">
        <v>379</v>
      </c>
    </row>
    <row r="91" spans="1:11" x14ac:dyDescent="0.25">
      <c r="A91" t="s">
        <v>296</v>
      </c>
      <c r="C91" s="16">
        <v>79304.12</v>
      </c>
      <c r="D91" s="17">
        <v>43332</v>
      </c>
      <c r="G91">
        <v>1</v>
      </c>
      <c r="J91" s="18" t="s">
        <v>379</v>
      </c>
      <c r="K91" s="18" t="s">
        <v>379</v>
      </c>
    </row>
    <row r="92" spans="1:11" x14ac:dyDescent="0.25">
      <c r="A92" t="s">
        <v>297</v>
      </c>
      <c r="C92" s="16">
        <v>212787.04</v>
      </c>
      <c r="D92" s="17">
        <v>43332</v>
      </c>
      <c r="G92">
        <v>1</v>
      </c>
      <c r="J92" s="18" t="s">
        <v>379</v>
      </c>
      <c r="K92" s="18" t="s">
        <v>379</v>
      </c>
    </row>
    <row r="93" spans="1:11" x14ac:dyDescent="0.25">
      <c r="A93" t="s">
        <v>298</v>
      </c>
      <c r="C93" s="16">
        <v>239593.56</v>
      </c>
      <c r="D93" s="17">
        <v>43332</v>
      </c>
      <c r="G93">
        <v>1</v>
      </c>
      <c r="J93" s="18" t="s">
        <v>379</v>
      </c>
      <c r="K93" s="18" t="s">
        <v>379</v>
      </c>
    </row>
    <row r="94" spans="1:11" x14ac:dyDescent="0.25">
      <c r="A94" t="s">
        <v>299</v>
      </c>
      <c r="C94" s="16">
        <v>296315.77</v>
      </c>
      <c r="D94" s="17">
        <v>43332</v>
      </c>
      <c r="G94">
        <v>1</v>
      </c>
      <c r="J94" s="18" t="s">
        <v>379</v>
      </c>
      <c r="K94" s="18" t="s">
        <v>379</v>
      </c>
    </row>
    <row r="95" spans="1:11" x14ac:dyDescent="0.25">
      <c r="A95" t="s">
        <v>300</v>
      </c>
      <c r="C95" s="16">
        <v>49361.26</v>
      </c>
      <c r="D95" s="17">
        <v>43332</v>
      </c>
      <c r="G95">
        <v>1</v>
      </c>
      <c r="J95" s="18" t="s">
        <v>379</v>
      </c>
      <c r="K95" s="18" t="s">
        <v>379</v>
      </c>
    </row>
    <row r="96" spans="1:11" x14ac:dyDescent="0.25">
      <c r="A96" t="s">
        <v>301</v>
      </c>
      <c r="C96" s="16">
        <v>146008.51999999999</v>
      </c>
      <c r="D96" s="17">
        <v>43332</v>
      </c>
      <c r="G96">
        <v>1</v>
      </c>
      <c r="J96" s="18" t="s">
        <v>379</v>
      </c>
      <c r="K96" s="18" t="s">
        <v>379</v>
      </c>
    </row>
    <row r="97" spans="1:11" x14ac:dyDescent="0.25">
      <c r="A97" t="s">
        <v>302</v>
      </c>
      <c r="C97" s="16">
        <v>73671.3</v>
      </c>
      <c r="D97" s="17">
        <v>43332</v>
      </c>
      <c r="G97">
        <v>1</v>
      </c>
      <c r="J97" s="18" t="s">
        <v>379</v>
      </c>
      <c r="K97" s="18" t="s">
        <v>379</v>
      </c>
    </row>
    <row r="98" spans="1:11" x14ac:dyDescent="0.25">
      <c r="A98" t="s">
        <v>303</v>
      </c>
      <c r="C98" s="16">
        <v>133964.67000000001</v>
      </c>
      <c r="D98" s="17">
        <v>43332</v>
      </c>
      <c r="G98">
        <v>1</v>
      </c>
      <c r="J98" s="18" t="s">
        <v>379</v>
      </c>
      <c r="K98" s="18" t="s">
        <v>379</v>
      </c>
    </row>
    <row r="99" spans="1:11" x14ac:dyDescent="0.25">
      <c r="A99" t="s">
        <v>304</v>
      </c>
      <c r="C99" s="16">
        <v>63369.18</v>
      </c>
      <c r="D99" s="17">
        <v>43332</v>
      </c>
      <c r="G99">
        <v>1</v>
      </c>
      <c r="J99" s="18" t="s">
        <v>379</v>
      </c>
      <c r="K99" s="18" t="s">
        <v>379</v>
      </c>
    </row>
    <row r="100" spans="1:11" x14ac:dyDescent="0.25">
      <c r="A100" t="s">
        <v>305</v>
      </c>
      <c r="C100" s="16">
        <v>120438.5</v>
      </c>
      <c r="D100" s="17">
        <v>43332</v>
      </c>
      <c r="G100">
        <v>1</v>
      </c>
      <c r="J100" s="18" t="s">
        <v>379</v>
      </c>
      <c r="K100" s="18" t="s">
        <v>379</v>
      </c>
    </row>
    <row r="101" spans="1:11" x14ac:dyDescent="0.25">
      <c r="A101" t="s">
        <v>306</v>
      </c>
      <c r="C101" s="16">
        <v>342304.75</v>
      </c>
      <c r="D101" s="17">
        <v>43332</v>
      </c>
      <c r="G101">
        <v>1</v>
      </c>
      <c r="J101" s="18" t="s">
        <v>379</v>
      </c>
      <c r="K101" s="18" t="s">
        <v>379</v>
      </c>
    </row>
    <row r="102" spans="1:11" x14ac:dyDescent="0.25">
      <c r="A102" t="s">
        <v>307</v>
      </c>
      <c r="C102" s="16">
        <v>246139.24</v>
      </c>
      <c r="D102" s="17">
        <v>43332</v>
      </c>
      <c r="G102">
        <v>1</v>
      </c>
      <c r="J102" s="18" t="s">
        <v>379</v>
      </c>
      <c r="K102" s="18" t="s">
        <v>379</v>
      </c>
    </row>
    <row r="103" spans="1:11" x14ac:dyDescent="0.25">
      <c r="A103" t="s">
        <v>308</v>
      </c>
      <c r="C103" s="16">
        <v>217678.69</v>
      </c>
      <c r="D103" s="17">
        <v>43332</v>
      </c>
      <c r="G103">
        <v>1</v>
      </c>
      <c r="J103" s="18" t="s">
        <v>379</v>
      </c>
      <c r="K103" s="18" t="s">
        <v>379</v>
      </c>
    </row>
    <row r="104" spans="1:11" x14ac:dyDescent="0.25">
      <c r="A104" t="s">
        <v>309</v>
      </c>
      <c r="C104" s="16">
        <v>115250.38</v>
      </c>
      <c r="D104" s="17">
        <v>43332</v>
      </c>
      <c r="G104">
        <v>1</v>
      </c>
      <c r="J104" s="18" t="s">
        <v>379</v>
      </c>
      <c r="K104" s="18" t="s">
        <v>379</v>
      </c>
    </row>
    <row r="105" spans="1:11" x14ac:dyDescent="0.25">
      <c r="A105" t="s">
        <v>310</v>
      </c>
      <c r="C105" s="16">
        <v>277997.59000000003</v>
      </c>
      <c r="D105" s="17">
        <v>43332</v>
      </c>
      <c r="G105">
        <v>1</v>
      </c>
      <c r="J105" s="18" t="s">
        <v>379</v>
      </c>
      <c r="K105" s="18" t="s">
        <v>379</v>
      </c>
    </row>
    <row r="106" spans="1:11" x14ac:dyDescent="0.25">
      <c r="A106" t="s">
        <v>311</v>
      </c>
      <c r="C106" s="16">
        <v>71670.17</v>
      </c>
      <c r="D106" s="17">
        <v>43332</v>
      </c>
      <c r="G106">
        <v>1</v>
      </c>
      <c r="J106" s="18" t="s">
        <v>379</v>
      </c>
      <c r="K106" s="18" t="s">
        <v>379</v>
      </c>
    </row>
    <row r="107" spans="1:11" x14ac:dyDescent="0.25">
      <c r="A107" t="s">
        <v>312</v>
      </c>
      <c r="C107" s="16">
        <v>248662.34</v>
      </c>
      <c r="D107" s="17">
        <v>43332</v>
      </c>
      <c r="G107">
        <v>1</v>
      </c>
      <c r="J107" s="18" t="s">
        <v>379</v>
      </c>
      <c r="K107" s="18" t="s">
        <v>379</v>
      </c>
    </row>
    <row r="108" spans="1:11" x14ac:dyDescent="0.25">
      <c r="A108" t="s">
        <v>313</v>
      </c>
      <c r="C108" s="16">
        <v>106652.92</v>
      </c>
      <c r="D108" s="17">
        <v>43332</v>
      </c>
      <c r="G108">
        <v>1</v>
      </c>
      <c r="J108" s="18" t="s">
        <v>379</v>
      </c>
      <c r="K108" s="18" t="s">
        <v>379</v>
      </c>
    </row>
    <row r="109" spans="1:11" x14ac:dyDescent="0.25">
      <c r="A109" t="s">
        <v>314</v>
      </c>
      <c r="C109" s="16">
        <v>88049.81</v>
      </c>
      <c r="D109" s="17">
        <v>43332</v>
      </c>
      <c r="G109">
        <v>1</v>
      </c>
      <c r="J109" s="18" t="s">
        <v>379</v>
      </c>
      <c r="K109" s="18" t="s">
        <v>379</v>
      </c>
    </row>
    <row r="110" spans="1:11" x14ac:dyDescent="0.25">
      <c r="A110" t="s">
        <v>317</v>
      </c>
      <c r="C110" s="16">
        <v>256144.9</v>
      </c>
      <c r="D110" s="17">
        <v>43332</v>
      </c>
      <c r="G110">
        <v>1</v>
      </c>
      <c r="J110" s="18" t="s">
        <v>379</v>
      </c>
      <c r="K110" s="18" t="s">
        <v>379</v>
      </c>
    </row>
    <row r="111" spans="1:11" x14ac:dyDescent="0.25">
      <c r="A111" t="s">
        <v>318</v>
      </c>
      <c r="C111" s="16">
        <v>180805.98</v>
      </c>
      <c r="D111" s="17">
        <v>43332</v>
      </c>
      <c r="G111">
        <v>1</v>
      </c>
      <c r="J111" s="18" t="s">
        <v>379</v>
      </c>
      <c r="K111" s="18" t="s">
        <v>379</v>
      </c>
    </row>
    <row r="112" spans="1:11" x14ac:dyDescent="0.25">
      <c r="A112" t="s">
        <v>319</v>
      </c>
      <c r="C112" s="16">
        <v>162647.56</v>
      </c>
      <c r="D112" s="17">
        <v>43332</v>
      </c>
      <c r="G112">
        <v>1</v>
      </c>
      <c r="J112" s="18" t="s">
        <v>379</v>
      </c>
      <c r="K112" s="18" t="s">
        <v>379</v>
      </c>
    </row>
    <row r="113" spans="1:11" x14ac:dyDescent="0.25">
      <c r="A113" t="s">
        <v>320</v>
      </c>
      <c r="C113" s="16">
        <v>186739.82</v>
      </c>
      <c r="D113" s="17">
        <v>43332</v>
      </c>
      <c r="G113">
        <v>1</v>
      </c>
      <c r="J113" s="18" t="s">
        <v>379</v>
      </c>
      <c r="K113" s="18" t="s">
        <v>379</v>
      </c>
    </row>
    <row r="114" spans="1:11" x14ac:dyDescent="0.25">
      <c r="A114" t="s">
        <v>321</v>
      </c>
      <c r="C114" s="16">
        <v>150751.94</v>
      </c>
      <c r="D114" s="17">
        <v>43332</v>
      </c>
      <c r="G114">
        <v>1</v>
      </c>
      <c r="J114" s="18" t="s">
        <v>379</v>
      </c>
      <c r="K114" s="18" t="s">
        <v>379</v>
      </c>
    </row>
    <row r="115" spans="1:11" x14ac:dyDescent="0.25">
      <c r="A115" t="s">
        <v>322</v>
      </c>
      <c r="C115" s="16">
        <v>148899.04</v>
      </c>
      <c r="D115" s="17">
        <v>43332</v>
      </c>
      <c r="G115">
        <v>1</v>
      </c>
      <c r="J115" s="18" t="s">
        <v>379</v>
      </c>
      <c r="K115" s="18" t="s">
        <v>379</v>
      </c>
    </row>
    <row r="116" spans="1:11" x14ac:dyDescent="0.25">
      <c r="A116" t="s">
        <v>323</v>
      </c>
      <c r="C116" s="16">
        <v>431898.7</v>
      </c>
      <c r="D116" s="17">
        <v>43332</v>
      </c>
      <c r="G116">
        <v>1</v>
      </c>
      <c r="J116" s="18" t="s">
        <v>379</v>
      </c>
      <c r="K116" s="18" t="s">
        <v>379</v>
      </c>
    </row>
    <row r="117" spans="1:11" x14ac:dyDescent="0.25">
      <c r="A117" t="s">
        <v>324</v>
      </c>
      <c r="C117" s="16">
        <v>126701.3</v>
      </c>
      <c r="D117" s="17">
        <v>43332</v>
      </c>
      <c r="G117">
        <v>1</v>
      </c>
      <c r="J117" s="18" t="s">
        <v>379</v>
      </c>
      <c r="K117" s="18" t="s">
        <v>379</v>
      </c>
    </row>
    <row r="118" spans="1:11" x14ac:dyDescent="0.25">
      <c r="A118" t="s">
        <v>325</v>
      </c>
      <c r="C118" s="16">
        <v>45729.57</v>
      </c>
      <c r="D118" s="17">
        <v>43332</v>
      </c>
      <c r="G118">
        <v>1</v>
      </c>
      <c r="J118" s="18" t="s">
        <v>379</v>
      </c>
      <c r="K118" s="18" t="s">
        <v>379</v>
      </c>
    </row>
    <row r="119" spans="1:11" x14ac:dyDescent="0.25">
      <c r="A119" t="s">
        <v>326</v>
      </c>
      <c r="C119" s="16">
        <v>81490.539999999994</v>
      </c>
      <c r="D119" s="17">
        <v>43332</v>
      </c>
      <c r="G119">
        <v>1</v>
      </c>
      <c r="J119" s="18" t="s">
        <v>379</v>
      </c>
      <c r="K119" s="18" t="s">
        <v>379</v>
      </c>
    </row>
    <row r="120" spans="1:11" x14ac:dyDescent="0.25">
      <c r="A120" t="s">
        <v>327</v>
      </c>
      <c r="C120" s="16">
        <v>240358.19</v>
      </c>
      <c r="D120" s="17">
        <v>43332</v>
      </c>
      <c r="G120">
        <v>1</v>
      </c>
      <c r="J120" s="18" t="s">
        <v>379</v>
      </c>
      <c r="K120" s="18" t="s">
        <v>379</v>
      </c>
    </row>
    <row r="121" spans="1:11" x14ac:dyDescent="0.25">
      <c r="A121" t="s">
        <v>328</v>
      </c>
      <c r="C121" s="16">
        <v>24977.09</v>
      </c>
      <c r="D121" s="17">
        <v>43332</v>
      </c>
      <c r="G121">
        <v>1</v>
      </c>
      <c r="J121" s="18" t="s">
        <v>379</v>
      </c>
      <c r="K121" s="18" t="s">
        <v>379</v>
      </c>
    </row>
    <row r="122" spans="1:11" x14ac:dyDescent="0.25">
      <c r="A122" t="s">
        <v>329</v>
      </c>
      <c r="C122" s="16">
        <v>333596.12</v>
      </c>
      <c r="D122" s="17">
        <v>43332</v>
      </c>
      <c r="G122">
        <v>1</v>
      </c>
      <c r="J122" s="18" t="s">
        <v>379</v>
      </c>
      <c r="K122" s="18" t="s">
        <v>379</v>
      </c>
    </row>
    <row r="123" spans="1:11" x14ac:dyDescent="0.25">
      <c r="A123" t="s">
        <v>330</v>
      </c>
      <c r="C123" s="16">
        <v>90643.87</v>
      </c>
      <c r="D123" s="17">
        <v>43332</v>
      </c>
      <c r="G123">
        <v>1</v>
      </c>
      <c r="J123" s="18" t="s">
        <v>379</v>
      </c>
      <c r="K123" s="18" t="s">
        <v>379</v>
      </c>
    </row>
    <row r="124" spans="1:11" x14ac:dyDescent="0.25">
      <c r="A124" t="s">
        <v>331</v>
      </c>
      <c r="C124" s="16">
        <v>184697.07</v>
      </c>
      <c r="D124" s="17">
        <v>43332</v>
      </c>
      <c r="G124">
        <v>1</v>
      </c>
      <c r="J124" s="18" t="s">
        <v>379</v>
      </c>
      <c r="K124" s="18" t="s">
        <v>379</v>
      </c>
    </row>
    <row r="125" spans="1:11" x14ac:dyDescent="0.25">
      <c r="A125" t="s">
        <v>332</v>
      </c>
      <c r="C125" s="16">
        <v>47323.07</v>
      </c>
      <c r="D125" s="17">
        <v>43332</v>
      </c>
      <c r="G125">
        <v>1</v>
      </c>
      <c r="J125" s="18" t="s">
        <v>379</v>
      </c>
      <c r="K125" s="18" t="s">
        <v>379</v>
      </c>
    </row>
    <row r="126" spans="1:11" x14ac:dyDescent="0.25">
      <c r="A126" t="s">
        <v>333</v>
      </c>
      <c r="C126" s="16">
        <v>569070.31999999995</v>
      </c>
      <c r="D126" s="17">
        <v>43332</v>
      </c>
      <c r="G126">
        <v>1</v>
      </c>
      <c r="J126" s="18" t="s">
        <v>379</v>
      </c>
      <c r="K126" s="18" t="s">
        <v>379</v>
      </c>
    </row>
    <row r="127" spans="1:11" x14ac:dyDescent="0.25">
      <c r="A127" t="s">
        <v>334</v>
      </c>
      <c r="C127" s="16">
        <v>128443.03</v>
      </c>
      <c r="D127" s="17">
        <v>43332</v>
      </c>
      <c r="G127">
        <v>1</v>
      </c>
      <c r="J127" s="18" t="s">
        <v>379</v>
      </c>
      <c r="K127" s="18" t="s">
        <v>379</v>
      </c>
    </row>
    <row r="128" spans="1:11" x14ac:dyDescent="0.25">
      <c r="A128" t="s">
        <v>335</v>
      </c>
      <c r="C128" s="16">
        <v>393561.71</v>
      </c>
      <c r="D128" s="17">
        <v>43332</v>
      </c>
      <c r="G128">
        <v>1</v>
      </c>
      <c r="J128" s="18" t="s">
        <v>379</v>
      </c>
      <c r="K128" s="18" t="s">
        <v>379</v>
      </c>
    </row>
    <row r="129" spans="1:11" x14ac:dyDescent="0.25">
      <c r="A129" t="s">
        <v>336</v>
      </c>
      <c r="C129" s="16">
        <v>131518.84</v>
      </c>
      <c r="D129" s="17">
        <v>43332</v>
      </c>
      <c r="G129">
        <v>1</v>
      </c>
      <c r="J129" s="18" t="s">
        <v>379</v>
      </c>
      <c r="K129" s="18" t="s">
        <v>379</v>
      </c>
    </row>
    <row r="130" spans="1:11" x14ac:dyDescent="0.25">
      <c r="A130" t="s">
        <v>337</v>
      </c>
      <c r="C130" s="16">
        <v>37317.410000000003</v>
      </c>
      <c r="D130" s="17">
        <v>43332</v>
      </c>
      <c r="G130">
        <v>1</v>
      </c>
      <c r="J130" s="18" t="s">
        <v>379</v>
      </c>
      <c r="K130" s="18" t="s">
        <v>379</v>
      </c>
    </row>
    <row r="131" spans="1:11" x14ac:dyDescent="0.25">
      <c r="A131" t="s">
        <v>338</v>
      </c>
      <c r="C131" s="16">
        <v>85678.1</v>
      </c>
      <c r="D131" s="17">
        <v>43332</v>
      </c>
      <c r="G131">
        <v>1</v>
      </c>
      <c r="J131" s="18" t="s">
        <v>379</v>
      </c>
      <c r="K131" s="18" t="s">
        <v>379</v>
      </c>
    </row>
    <row r="132" spans="1:11" x14ac:dyDescent="0.25">
      <c r="A132" t="s">
        <v>339</v>
      </c>
      <c r="C132" s="16">
        <v>43394.92</v>
      </c>
      <c r="D132" s="17">
        <v>43332</v>
      </c>
      <c r="G132">
        <v>1</v>
      </c>
      <c r="J132" s="18" t="s">
        <v>379</v>
      </c>
      <c r="K132" s="18" t="s">
        <v>379</v>
      </c>
    </row>
    <row r="133" spans="1:11" x14ac:dyDescent="0.25">
      <c r="A133" t="s">
        <v>340</v>
      </c>
      <c r="C133" s="16">
        <v>34945.69</v>
      </c>
      <c r="D133" s="17">
        <v>43332</v>
      </c>
      <c r="G133">
        <v>1</v>
      </c>
      <c r="J133" s="18" t="s">
        <v>379</v>
      </c>
      <c r="K133" s="18" t="s">
        <v>379</v>
      </c>
    </row>
    <row r="134" spans="1:11" x14ac:dyDescent="0.25">
      <c r="A134" t="s">
        <v>341</v>
      </c>
      <c r="C134" s="16">
        <v>312412.03000000003</v>
      </c>
      <c r="D134" s="17">
        <v>43332</v>
      </c>
      <c r="G134">
        <v>1</v>
      </c>
      <c r="J134" s="18" t="s">
        <v>379</v>
      </c>
      <c r="K134" s="18" t="s">
        <v>379</v>
      </c>
    </row>
    <row r="135" spans="1:11" x14ac:dyDescent="0.25">
      <c r="A135" t="s">
        <v>342</v>
      </c>
      <c r="C135" s="16">
        <v>318865.78999999998</v>
      </c>
      <c r="D135" s="17">
        <v>43332</v>
      </c>
      <c r="G135">
        <v>1</v>
      </c>
      <c r="J135" s="18" t="s">
        <v>379</v>
      </c>
      <c r="K135" s="18" t="s">
        <v>379</v>
      </c>
    </row>
    <row r="136" spans="1:11" x14ac:dyDescent="0.25">
      <c r="A136" t="s">
        <v>343</v>
      </c>
      <c r="C136" s="16">
        <v>382732.82</v>
      </c>
      <c r="D136" s="17">
        <v>43332</v>
      </c>
      <c r="G136">
        <v>1</v>
      </c>
      <c r="J136" s="18" t="s">
        <v>379</v>
      </c>
      <c r="K136" s="18" t="s">
        <v>379</v>
      </c>
    </row>
    <row r="137" spans="1:11" x14ac:dyDescent="0.25">
      <c r="A137" t="s">
        <v>344</v>
      </c>
      <c r="C137" s="16">
        <v>999929.71</v>
      </c>
      <c r="D137" s="17">
        <v>43332</v>
      </c>
      <c r="G137">
        <v>1</v>
      </c>
      <c r="J137" s="18" t="s">
        <v>379</v>
      </c>
      <c r="K137" s="18" t="s">
        <v>379</v>
      </c>
    </row>
    <row r="138" spans="1:11" x14ac:dyDescent="0.25">
      <c r="A138" t="s">
        <v>345</v>
      </c>
      <c r="C138" s="16">
        <v>620800.93999999994</v>
      </c>
      <c r="D138" s="17">
        <v>43332</v>
      </c>
      <c r="G138">
        <v>1</v>
      </c>
      <c r="J138" s="18" t="s">
        <v>379</v>
      </c>
      <c r="K138" s="18" t="s">
        <v>379</v>
      </c>
    </row>
    <row r="139" spans="1:11" x14ac:dyDescent="0.25">
      <c r="A139" t="s">
        <v>347</v>
      </c>
      <c r="C139" s="16">
        <v>188047.33</v>
      </c>
      <c r="D139" s="17">
        <v>43332</v>
      </c>
      <c r="G139">
        <v>1</v>
      </c>
      <c r="J139" s="18" t="s">
        <v>379</v>
      </c>
      <c r="K139" s="18" t="s">
        <v>379</v>
      </c>
    </row>
    <row r="140" spans="1:11" x14ac:dyDescent="0.25">
      <c r="A140" t="s">
        <v>348</v>
      </c>
      <c r="C140" s="16">
        <v>378827.04</v>
      </c>
      <c r="D140" s="17">
        <v>43332</v>
      </c>
      <c r="G140">
        <v>1</v>
      </c>
      <c r="J140" s="18" t="s">
        <v>379</v>
      </c>
      <c r="K140" s="18" t="s">
        <v>379</v>
      </c>
    </row>
    <row r="141" spans="1:11" x14ac:dyDescent="0.25">
      <c r="A141" t="s">
        <v>349</v>
      </c>
      <c r="C141" s="16">
        <v>334559.62</v>
      </c>
      <c r="D141" s="17">
        <v>43332</v>
      </c>
      <c r="G141">
        <v>1</v>
      </c>
      <c r="J141" s="18" t="s">
        <v>379</v>
      </c>
      <c r="K141" s="18" t="s">
        <v>379</v>
      </c>
    </row>
    <row r="142" spans="1:11" x14ac:dyDescent="0.25">
      <c r="A142" t="s">
        <v>350</v>
      </c>
      <c r="C142" s="16">
        <v>61516.28</v>
      </c>
      <c r="D142" s="17">
        <v>43332</v>
      </c>
      <c r="G142">
        <v>1</v>
      </c>
      <c r="J142" s="18" t="s">
        <v>379</v>
      </c>
      <c r="K142" s="18" t="s">
        <v>379</v>
      </c>
    </row>
    <row r="143" spans="1:11" x14ac:dyDescent="0.25">
      <c r="A143" t="s">
        <v>351</v>
      </c>
      <c r="C143" s="16">
        <v>73226.61</v>
      </c>
      <c r="D143" s="17">
        <v>43332</v>
      </c>
      <c r="G143">
        <v>1</v>
      </c>
      <c r="J143" s="18" t="s">
        <v>379</v>
      </c>
      <c r="K143" s="18" t="s">
        <v>379</v>
      </c>
    </row>
    <row r="144" spans="1:11" x14ac:dyDescent="0.25">
      <c r="A144" t="s">
        <v>352</v>
      </c>
      <c r="C144" s="16">
        <v>29868.75</v>
      </c>
      <c r="D144" s="17">
        <v>43332</v>
      </c>
      <c r="G144">
        <v>1</v>
      </c>
      <c r="J144" s="18" t="s">
        <v>379</v>
      </c>
      <c r="K144" s="18" t="s">
        <v>379</v>
      </c>
    </row>
    <row r="145" spans="1:11" x14ac:dyDescent="0.25">
      <c r="A145" t="s">
        <v>353</v>
      </c>
      <c r="C145" s="16">
        <v>285531.89</v>
      </c>
      <c r="D145" s="17">
        <v>43332</v>
      </c>
      <c r="G145">
        <v>1</v>
      </c>
      <c r="J145" s="18" t="s">
        <v>379</v>
      </c>
      <c r="K145" s="18" t="s">
        <v>379</v>
      </c>
    </row>
    <row r="146" spans="1:11" x14ac:dyDescent="0.25">
      <c r="A146" t="s">
        <v>354</v>
      </c>
      <c r="C146" s="16">
        <v>248177.43</v>
      </c>
      <c r="D146" s="17">
        <v>43332</v>
      </c>
      <c r="G146">
        <v>1</v>
      </c>
      <c r="J146" s="18" t="s">
        <v>379</v>
      </c>
      <c r="K146" s="18" t="s">
        <v>379</v>
      </c>
    </row>
    <row r="147" spans="1:11" x14ac:dyDescent="0.25">
      <c r="A147" t="s">
        <v>355</v>
      </c>
      <c r="C147" s="16">
        <v>75524.2</v>
      </c>
      <c r="D147" s="17">
        <v>43332</v>
      </c>
      <c r="G147">
        <v>1</v>
      </c>
      <c r="J147" s="18" t="s">
        <v>379</v>
      </c>
      <c r="K147" s="18" t="s">
        <v>379</v>
      </c>
    </row>
    <row r="148" spans="1:11" x14ac:dyDescent="0.25">
      <c r="A148" t="s">
        <v>356</v>
      </c>
      <c r="C148" s="16">
        <v>23976.53</v>
      </c>
      <c r="D148" s="17">
        <v>43332</v>
      </c>
      <c r="G148">
        <v>1</v>
      </c>
      <c r="J148" s="18" t="s">
        <v>379</v>
      </c>
      <c r="K148" s="18" t="s">
        <v>379</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Distributions</vt:lpstr>
      <vt:lpstr>CSI by School</vt:lpstr>
      <vt:lpstr>CSI Membership by Dist of Resid</vt:lpstr>
      <vt:lpstr>Sheet3</vt:lpstr>
    </vt:vector>
  </TitlesOfParts>
  <Company>CDE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Tim Kahle</dc:creator>
  <cp:lastModifiedBy>Kahle, Tim</cp:lastModifiedBy>
  <cp:lastPrinted>2019-08-15T22:20:55Z</cp:lastPrinted>
  <dcterms:created xsi:type="dcterms:W3CDTF">2017-05-10T18:33:12Z</dcterms:created>
  <dcterms:modified xsi:type="dcterms:W3CDTF">2022-03-17T22:28:22Z</dcterms:modified>
</cp:coreProperties>
</file>