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PSFARUNS\FY20 Projections\"/>
    </mc:Choice>
  </mc:AlternateContent>
  <bookViews>
    <workbookView xWindow="0" yWindow="0" windowWidth="24000" windowHeight="9735"/>
  </bookViews>
  <sheets>
    <sheet name="All FY19-20 Projections" sheetId="1" r:id="rId1"/>
  </sheets>
  <externalReferences>
    <externalReference r:id="rId2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'All FY19-20 Projections'!$A$4:$C$326</definedName>
    <definedName name="RURAL" localSheetId="0">#REF!</definedName>
    <definedName name="RURAL">#REF!</definedName>
    <definedName name="SUMMARY" localSheetId="0">'[1]district disk'!#REF!</definedName>
    <definedName name="SUMMARY">#REF!</definedName>
    <definedName name="URBAN" localSheetId="0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28" i="1" l="1"/>
  <c r="BX128" i="1"/>
  <c r="EH128" i="1"/>
  <c r="EX128" i="1"/>
  <c r="C59" i="1" l="1"/>
  <c r="C81" i="1"/>
  <c r="C86" i="1" s="1"/>
  <c r="C94" i="1" s="1"/>
  <c r="C82" i="1"/>
  <c r="C83" i="1"/>
  <c r="C84" i="1"/>
  <c r="C85" i="1"/>
  <c r="C89" i="1"/>
  <c r="C90" i="1"/>
  <c r="C91" i="1"/>
  <c r="C101" i="1" s="1"/>
  <c r="C92" i="1"/>
  <c r="C93" i="1"/>
  <c r="C95" i="1"/>
  <c r="C96" i="1"/>
  <c r="C97" i="1"/>
  <c r="C98" i="1"/>
  <c r="C114" i="1"/>
  <c r="C116" i="1"/>
  <c r="C117" i="1"/>
  <c r="C128" i="1"/>
  <c r="C129" i="1"/>
  <c r="C130" i="1" s="1"/>
  <c r="C131" i="1" s="1"/>
  <c r="C134" i="1" s="1"/>
  <c r="C136" i="1" s="1"/>
  <c r="C133" i="1"/>
  <c r="C138" i="1"/>
  <c r="C163" i="1"/>
  <c r="C165" i="1" s="1"/>
  <c r="C170" i="1" s="1"/>
  <c r="C164" i="1"/>
  <c r="C167" i="1"/>
  <c r="C168" i="1"/>
  <c r="C188" i="1"/>
  <c r="C189" i="1"/>
  <c r="C123" i="1" l="1"/>
  <c r="C99" i="1"/>
  <c r="C100" i="1" l="1"/>
  <c r="C108" i="1"/>
  <c r="C147" i="1"/>
  <c r="C111" i="1"/>
  <c r="C173" i="1"/>
  <c r="C105" i="1"/>
  <c r="C107" i="1" s="1"/>
  <c r="C109" i="1" s="1"/>
  <c r="C119" i="1" s="1"/>
  <c r="C190" i="1"/>
  <c r="C192" i="1" s="1"/>
  <c r="C115" i="1" l="1"/>
  <c r="C120" i="1" s="1"/>
  <c r="C124" i="1" s="1"/>
  <c r="C118" i="1"/>
  <c r="GB283" i="1" l="1"/>
  <c r="AZ247" i="1"/>
  <c r="FX320" i="1" l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X306" i="1"/>
  <c r="FP306" i="1"/>
  <c r="FH306" i="1"/>
  <c r="EZ306" i="1"/>
  <c r="ER306" i="1"/>
  <c r="EJ306" i="1"/>
  <c r="EB306" i="1"/>
  <c r="DT306" i="1"/>
  <c r="DL306" i="1"/>
  <c r="DD306" i="1"/>
  <c r="CV306" i="1"/>
  <c r="CN306" i="1"/>
  <c r="CF306" i="1"/>
  <c r="BX306" i="1"/>
  <c r="BP306" i="1"/>
  <c r="BH306" i="1"/>
  <c r="AZ306" i="1"/>
  <c r="AR306" i="1"/>
  <c r="AJ306" i="1"/>
  <c r="AB306" i="1"/>
  <c r="T306" i="1"/>
  <c r="L306" i="1"/>
  <c r="D306" i="1"/>
  <c r="FX297" i="1"/>
  <c r="FW297" i="1"/>
  <c r="FW306" i="1" s="1"/>
  <c r="FV297" i="1"/>
  <c r="FV306" i="1" s="1"/>
  <c r="FU297" i="1"/>
  <c r="FU306" i="1" s="1"/>
  <c r="FT297" i="1"/>
  <c r="FT306" i="1" s="1"/>
  <c r="FS297" i="1"/>
  <c r="FS306" i="1" s="1"/>
  <c r="FR297" i="1"/>
  <c r="FR306" i="1" s="1"/>
  <c r="FQ297" i="1"/>
  <c r="FQ306" i="1" s="1"/>
  <c r="FP297" i="1"/>
  <c r="FO297" i="1"/>
  <c r="FO306" i="1" s="1"/>
  <c r="FN297" i="1"/>
  <c r="FN306" i="1" s="1"/>
  <c r="FM297" i="1"/>
  <c r="FM306" i="1" s="1"/>
  <c r="FL297" i="1"/>
  <c r="FL306" i="1" s="1"/>
  <c r="FK297" i="1"/>
  <c r="FK306" i="1" s="1"/>
  <c r="FJ297" i="1"/>
  <c r="FJ306" i="1" s="1"/>
  <c r="FI297" i="1"/>
  <c r="FI306" i="1" s="1"/>
  <c r="FH297" i="1"/>
  <c r="FG297" i="1"/>
  <c r="FG306" i="1" s="1"/>
  <c r="FF297" i="1"/>
  <c r="FF306" i="1" s="1"/>
  <c r="FE297" i="1"/>
  <c r="FE306" i="1" s="1"/>
  <c r="FD297" i="1"/>
  <c r="FD306" i="1" s="1"/>
  <c r="FC297" i="1"/>
  <c r="FC306" i="1" s="1"/>
  <c r="FB297" i="1"/>
  <c r="FB306" i="1" s="1"/>
  <c r="FA297" i="1"/>
  <c r="FA306" i="1" s="1"/>
  <c r="EZ297" i="1"/>
  <c r="EY297" i="1"/>
  <c r="EY306" i="1" s="1"/>
  <c r="EX297" i="1"/>
  <c r="EX306" i="1" s="1"/>
  <c r="EW297" i="1"/>
  <c r="EW306" i="1" s="1"/>
  <c r="EV297" i="1"/>
  <c r="EV306" i="1" s="1"/>
  <c r="EU297" i="1"/>
  <c r="EU306" i="1" s="1"/>
  <c r="ET297" i="1"/>
  <c r="ET306" i="1" s="1"/>
  <c r="ES297" i="1"/>
  <c r="ES306" i="1" s="1"/>
  <c r="ER297" i="1"/>
  <c r="EQ297" i="1"/>
  <c r="EQ306" i="1" s="1"/>
  <c r="EP297" i="1"/>
  <c r="EP306" i="1" s="1"/>
  <c r="EO297" i="1"/>
  <c r="EO306" i="1" s="1"/>
  <c r="EN297" i="1"/>
  <c r="EN306" i="1" s="1"/>
  <c r="EM297" i="1"/>
  <c r="EM306" i="1" s="1"/>
  <c r="EL297" i="1"/>
  <c r="EL306" i="1" s="1"/>
  <c r="EK297" i="1"/>
  <c r="EK306" i="1" s="1"/>
  <c r="EJ297" i="1"/>
  <c r="EI297" i="1"/>
  <c r="EI306" i="1" s="1"/>
  <c r="EH297" i="1"/>
  <c r="EH306" i="1" s="1"/>
  <c r="EG297" i="1"/>
  <c r="EG306" i="1" s="1"/>
  <c r="EF297" i="1"/>
  <c r="EF306" i="1" s="1"/>
  <c r="EE297" i="1"/>
  <c r="EE306" i="1" s="1"/>
  <c r="ED297" i="1"/>
  <c r="ED306" i="1" s="1"/>
  <c r="EC297" i="1"/>
  <c r="EC306" i="1" s="1"/>
  <c r="EB297" i="1"/>
  <c r="EA297" i="1"/>
  <c r="EA306" i="1" s="1"/>
  <c r="DZ297" i="1"/>
  <c r="DZ306" i="1" s="1"/>
  <c r="DY297" i="1"/>
  <c r="DY306" i="1" s="1"/>
  <c r="DX297" i="1"/>
  <c r="DX306" i="1" s="1"/>
  <c r="DW297" i="1"/>
  <c r="DW306" i="1" s="1"/>
  <c r="DV297" i="1"/>
  <c r="DV306" i="1" s="1"/>
  <c r="DU297" i="1"/>
  <c r="DU306" i="1" s="1"/>
  <c r="DT297" i="1"/>
  <c r="DS297" i="1"/>
  <c r="DS306" i="1" s="1"/>
  <c r="DR297" i="1"/>
  <c r="DR306" i="1" s="1"/>
  <c r="DQ297" i="1"/>
  <c r="DQ306" i="1" s="1"/>
  <c r="DP297" i="1"/>
  <c r="DP306" i="1" s="1"/>
  <c r="DO297" i="1"/>
  <c r="DO306" i="1" s="1"/>
  <c r="DN297" i="1"/>
  <c r="DN306" i="1" s="1"/>
  <c r="DM297" i="1"/>
  <c r="DM306" i="1" s="1"/>
  <c r="DL297" i="1"/>
  <c r="DK297" i="1"/>
  <c r="DK306" i="1" s="1"/>
  <c r="DJ297" i="1"/>
  <c r="DJ306" i="1" s="1"/>
  <c r="DI297" i="1"/>
  <c r="DI306" i="1" s="1"/>
  <c r="DH297" i="1"/>
  <c r="DH306" i="1" s="1"/>
  <c r="DG297" i="1"/>
  <c r="DG306" i="1" s="1"/>
  <c r="DF297" i="1"/>
  <c r="DF306" i="1" s="1"/>
  <c r="DE297" i="1"/>
  <c r="DE306" i="1" s="1"/>
  <c r="DD297" i="1"/>
  <c r="DC297" i="1"/>
  <c r="DC306" i="1" s="1"/>
  <c r="DB297" i="1"/>
  <c r="DB306" i="1" s="1"/>
  <c r="DA297" i="1"/>
  <c r="DA306" i="1" s="1"/>
  <c r="CZ297" i="1"/>
  <c r="CZ306" i="1" s="1"/>
  <c r="CY297" i="1"/>
  <c r="CY306" i="1" s="1"/>
  <c r="CX297" i="1"/>
  <c r="CX306" i="1" s="1"/>
  <c r="CW297" i="1"/>
  <c r="CW306" i="1" s="1"/>
  <c r="CV297" i="1"/>
  <c r="CU297" i="1"/>
  <c r="CU306" i="1" s="1"/>
  <c r="CT297" i="1"/>
  <c r="CT306" i="1" s="1"/>
  <c r="CS297" i="1"/>
  <c r="CS306" i="1" s="1"/>
  <c r="CR297" i="1"/>
  <c r="CR306" i="1" s="1"/>
  <c r="CQ297" i="1"/>
  <c r="CQ306" i="1" s="1"/>
  <c r="CP297" i="1"/>
  <c r="CP306" i="1" s="1"/>
  <c r="CO297" i="1"/>
  <c r="CO306" i="1" s="1"/>
  <c r="CN297" i="1"/>
  <c r="CM297" i="1"/>
  <c r="CM306" i="1" s="1"/>
  <c r="CL297" i="1"/>
  <c r="CL306" i="1" s="1"/>
  <c r="CK297" i="1"/>
  <c r="CK306" i="1" s="1"/>
  <c r="CJ297" i="1"/>
  <c r="CJ306" i="1" s="1"/>
  <c r="CI297" i="1"/>
  <c r="CI306" i="1" s="1"/>
  <c r="CH297" i="1"/>
  <c r="CH306" i="1" s="1"/>
  <c r="CG297" i="1"/>
  <c r="CG306" i="1" s="1"/>
  <c r="CF297" i="1"/>
  <c r="CE297" i="1"/>
  <c r="CE306" i="1" s="1"/>
  <c r="CD297" i="1"/>
  <c r="CD306" i="1" s="1"/>
  <c r="CC297" i="1"/>
  <c r="CC306" i="1" s="1"/>
  <c r="CB297" i="1"/>
  <c r="CB306" i="1" s="1"/>
  <c r="CA297" i="1"/>
  <c r="CA306" i="1" s="1"/>
  <c r="BZ297" i="1"/>
  <c r="BZ306" i="1" s="1"/>
  <c r="BY297" i="1"/>
  <c r="BY306" i="1" s="1"/>
  <c r="BX297" i="1"/>
  <c r="BW297" i="1"/>
  <c r="BW306" i="1" s="1"/>
  <c r="BV297" i="1"/>
  <c r="BV306" i="1" s="1"/>
  <c r="BU297" i="1"/>
  <c r="BU306" i="1" s="1"/>
  <c r="BT297" i="1"/>
  <c r="BT306" i="1" s="1"/>
  <c r="BS297" i="1"/>
  <c r="BS306" i="1" s="1"/>
  <c r="BR297" i="1"/>
  <c r="BR306" i="1" s="1"/>
  <c r="BQ297" i="1"/>
  <c r="BQ306" i="1" s="1"/>
  <c r="BP297" i="1"/>
  <c r="BO297" i="1"/>
  <c r="BO306" i="1" s="1"/>
  <c r="BN297" i="1"/>
  <c r="BN306" i="1" s="1"/>
  <c r="BM297" i="1"/>
  <c r="BM306" i="1" s="1"/>
  <c r="BL297" i="1"/>
  <c r="BL306" i="1" s="1"/>
  <c r="BK297" i="1"/>
  <c r="BK306" i="1" s="1"/>
  <c r="BJ297" i="1"/>
  <c r="BJ306" i="1" s="1"/>
  <c r="BI297" i="1"/>
  <c r="BI306" i="1" s="1"/>
  <c r="BH297" i="1"/>
  <c r="BG297" i="1"/>
  <c r="BG306" i="1" s="1"/>
  <c r="BF297" i="1"/>
  <c r="BF306" i="1" s="1"/>
  <c r="BE297" i="1"/>
  <c r="BE306" i="1" s="1"/>
  <c r="BD297" i="1"/>
  <c r="BD306" i="1" s="1"/>
  <c r="BC297" i="1"/>
  <c r="BC306" i="1" s="1"/>
  <c r="BB297" i="1"/>
  <c r="BB306" i="1" s="1"/>
  <c r="BA297" i="1"/>
  <c r="BA306" i="1" s="1"/>
  <c r="AZ297" i="1"/>
  <c r="AY297" i="1"/>
  <c r="AY306" i="1" s="1"/>
  <c r="AX297" i="1"/>
  <c r="AX306" i="1" s="1"/>
  <c r="AW297" i="1"/>
  <c r="AW306" i="1" s="1"/>
  <c r="AV297" i="1"/>
  <c r="AV306" i="1" s="1"/>
  <c r="AU297" i="1"/>
  <c r="AU306" i="1" s="1"/>
  <c r="AT297" i="1"/>
  <c r="AT306" i="1" s="1"/>
  <c r="AS297" i="1"/>
  <c r="AS306" i="1" s="1"/>
  <c r="AR297" i="1"/>
  <c r="AQ297" i="1"/>
  <c r="AQ306" i="1" s="1"/>
  <c r="AP297" i="1"/>
  <c r="AP306" i="1" s="1"/>
  <c r="AO297" i="1"/>
  <c r="AO306" i="1" s="1"/>
  <c r="AN297" i="1"/>
  <c r="AN306" i="1" s="1"/>
  <c r="AM297" i="1"/>
  <c r="AM306" i="1" s="1"/>
  <c r="AL297" i="1"/>
  <c r="AL306" i="1" s="1"/>
  <c r="AK297" i="1"/>
  <c r="AK306" i="1" s="1"/>
  <c r="AJ297" i="1"/>
  <c r="AI297" i="1"/>
  <c r="AI306" i="1" s="1"/>
  <c r="AH297" i="1"/>
  <c r="AH306" i="1" s="1"/>
  <c r="AG297" i="1"/>
  <c r="AG306" i="1" s="1"/>
  <c r="AF297" i="1"/>
  <c r="AF306" i="1" s="1"/>
  <c r="AE297" i="1"/>
  <c r="AE306" i="1" s="1"/>
  <c r="AD297" i="1"/>
  <c r="AD306" i="1" s="1"/>
  <c r="AC297" i="1"/>
  <c r="AC306" i="1" s="1"/>
  <c r="AB297" i="1"/>
  <c r="AA297" i="1"/>
  <c r="AA306" i="1" s="1"/>
  <c r="Z297" i="1"/>
  <c r="Z306" i="1" s="1"/>
  <c r="Y297" i="1"/>
  <c r="Y306" i="1" s="1"/>
  <c r="X297" i="1"/>
  <c r="X306" i="1" s="1"/>
  <c r="W297" i="1"/>
  <c r="W306" i="1" s="1"/>
  <c r="V297" i="1"/>
  <c r="V306" i="1" s="1"/>
  <c r="U297" i="1"/>
  <c r="U306" i="1" s="1"/>
  <c r="T297" i="1"/>
  <c r="S297" i="1"/>
  <c r="S306" i="1" s="1"/>
  <c r="R297" i="1"/>
  <c r="R306" i="1" s="1"/>
  <c r="Q297" i="1"/>
  <c r="Q306" i="1" s="1"/>
  <c r="P297" i="1"/>
  <c r="P306" i="1" s="1"/>
  <c r="O297" i="1"/>
  <c r="O306" i="1" s="1"/>
  <c r="N297" i="1"/>
  <c r="N306" i="1" s="1"/>
  <c r="M297" i="1"/>
  <c r="M306" i="1" s="1"/>
  <c r="L297" i="1"/>
  <c r="K297" i="1"/>
  <c r="K306" i="1" s="1"/>
  <c r="J297" i="1"/>
  <c r="J306" i="1" s="1"/>
  <c r="I297" i="1"/>
  <c r="I306" i="1" s="1"/>
  <c r="H297" i="1"/>
  <c r="H306" i="1" s="1"/>
  <c r="G297" i="1"/>
  <c r="G306" i="1" s="1"/>
  <c r="F297" i="1"/>
  <c r="F306" i="1" s="1"/>
  <c r="E297" i="1"/>
  <c r="E306" i="1" s="1"/>
  <c r="D297" i="1"/>
  <c r="C297" i="1"/>
  <c r="FY296" i="1"/>
  <c r="FY305" i="1" s="1"/>
  <c r="FZ283" i="1"/>
  <c r="FY283" i="1"/>
  <c r="FY297" i="1" s="1"/>
  <c r="FY306" i="1" s="1"/>
  <c r="FY282" i="1"/>
  <c r="FY281" i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GC268" i="1"/>
  <c r="AZ264" i="1"/>
  <c r="AZ315" i="1" s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FZ224" i="1"/>
  <c r="FZ214" i="1"/>
  <c r="C198" i="1"/>
  <c r="X197" i="1"/>
  <c r="C196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FY167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FY166" i="1"/>
  <c r="FZ164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FZ163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FX128" i="1"/>
  <c r="FW128" i="1"/>
  <c r="FV128" i="1"/>
  <c r="FV130" i="1" s="1"/>
  <c r="FU128" i="1"/>
  <c r="FT128" i="1"/>
  <c r="FS128" i="1"/>
  <c r="FR128" i="1"/>
  <c r="FR130" i="1" s="1"/>
  <c r="FQ128" i="1"/>
  <c r="FP128" i="1"/>
  <c r="FO128" i="1"/>
  <c r="FN128" i="1"/>
  <c r="FN130" i="1" s="1"/>
  <c r="FM128" i="1"/>
  <c r="FL128" i="1"/>
  <c r="FK128" i="1"/>
  <c r="FJ128" i="1"/>
  <c r="FJ130" i="1" s="1"/>
  <c r="FI128" i="1"/>
  <c r="FH128" i="1"/>
  <c r="FG128" i="1"/>
  <c r="FF128" i="1"/>
  <c r="FF130" i="1" s="1"/>
  <c r="FE128" i="1"/>
  <c r="FD128" i="1"/>
  <c r="FC128" i="1"/>
  <c r="FB128" i="1"/>
  <c r="FB130" i="1" s="1"/>
  <c r="FA128" i="1"/>
  <c r="EZ128" i="1"/>
  <c r="EY128" i="1"/>
  <c r="EX130" i="1"/>
  <c r="EW128" i="1"/>
  <c r="EV128" i="1"/>
  <c r="EU128" i="1"/>
  <c r="ET128" i="1"/>
  <c r="ET130" i="1" s="1"/>
  <c r="ES128" i="1"/>
  <c r="ER128" i="1"/>
  <c r="EQ128" i="1"/>
  <c r="EP128" i="1"/>
  <c r="EP130" i="1" s="1"/>
  <c r="EO128" i="1"/>
  <c r="EN128" i="1"/>
  <c r="EM128" i="1"/>
  <c r="EL128" i="1"/>
  <c r="EL130" i="1" s="1"/>
  <c r="EK128" i="1"/>
  <c r="EJ128" i="1"/>
  <c r="EI128" i="1"/>
  <c r="EH130" i="1"/>
  <c r="EG128" i="1"/>
  <c r="EF128" i="1"/>
  <c r="EE128" i="1"/>
  <c r="ED128" i="1"/>
  <c r="ED130" i="1" s="1"/>
  <c r="EC128" i="1"/>
  <c r="EB128" i="1"/>
  <c r="EA128" i="1"/>
  <c r="DZ128" i="1"/>
  <c r="DZ130" i="1" s="1"/>
  <c r="DY128" i="1"/>
  <c r="DX128" i="1"/>
  <c r="DW128" i="1"/>
  <c r="DV128" i="1"/>
  <c r="DV130" i="1" s="1"/>
  <c r="DU128" i="1"/>
  <c r="DT128" i="1"/>
  <c r="DS128" i="1"/>
  <c r="DR128" i="1"/>
  <c r="DR130" i="1" s="1"/>
  <c r="DQ128" i="1"/>
  <c r="DP128" i="1"/>
  <c r="DO128" i="1"/>
  <c r="DN128" i="1"/>
  <c r="DN130" i="1" s="1"/>
  <c r="DM128" i="1"/>
  <c r="DL128" i="1"/>
  <c r="DK128" i="1"/>
  <c r="DJ128" i="1"/>
  <c r="DJ130" i="1" s="1"/>
  <c r="DI128" i="1"/>
  <c r="DH128" i="1"/>
  <c r="DG128" i="1"/>
  <c r="DF128" i="1"/>
  <c r="DF130" i="1" s="1"/>
  <c r="DE128" i="1"/>
  <c r="DD128" i="1"/>
  <c r="DC128" i="1"/>
  <c r="DB128" i="1"/>
  <c r="DB130" i="1" s="1"/>
  <c r="DA128" i="1"/>
  <c r="CZ128" i="1"/>
  <c r="CY128" i="1"/>
  <c r="CX128" i="1"/>
  <c r="CX130" i="1" s="1"/>
  <c r="CW128" i="1"/>
  <c r="CV128" i="1"/>
  <c r="CU128" i="1"/>
  <c r="CT128" i="1"/>
  <c r="CT130" i="1" s="1"/>
  <c r="CS128" i="1"/>
  <c r="CR128" i="1"/>
  <c r="CQ128" i="1"/>
  <c r="CP128" i="1"/>
  <c r="CP130" i="1" s="1"/>
  <c r="CO128" i="1"/>
  <c r="CN128" i="1"/>
  <c r="CM128" i="1"/>
  <c r="CL128" i="1"/>
  <c r="CL130" i="1" s="1"/>
  <c r="CK128" i="1"/>
  <c r="CJ128" i="1"/>
  <c r="CI128" i="1"/>
  <c r="CH128" i="1"/>
  <c r="CH130" i="1" s="1"/>
  <c r="CG128" i="1"/>
  <c r="CF128" i="1"/>
  <c r="CE128" i="1"/>
  <c r="CD128" i="1"/>
  <c r="CD130" i="1" s="1"/>
  <c r="CC128" i="1"/>
  <c r="CB128" i="1"/>
  <c r="CA128" i="1"/>
  <c r="BZ128" i="1"/>
  <c r="BZ130" i="1" s="1"/>
  <c r="BY128" i="1"/>
  <c r="BW128" i="1"/>
  <c r="BV128" i="1"/>
  <c r="BV130" i="1" s="1"/>
  <c r="BU128" i="1"/>
  <c r="BT128" i="1"/>
  <c r="BS128" i="1"/>
  <c r="BR128" i="1"/>
  <c r="BR130" i="1" s="1"/>
  <c r="BQ128" i="1"/>
  <c r="BP128" i="1"/>
  <c r="BO128" i="1"/>
  <c r="BN128" i="1"/>
  <c r="BN130" i="1" s="1"/>
  <c r="BM128" i="1"/>
  <c r="BL128" i="1"/>
  <c r="BK128" i="1"/>
  <c r="BJ128" i="1"/>
  <c r="BJ130" i="1" s="1"/>
  <c r="BI128" i="1"/>
  <c r="BH128" i="1"/>
  <c r="BG128" i="1"/>
  <c r="BF128" i="1"/>
  <c r="BF130" i="1" s="1"/>
  <c r="BE128" i="1"/>
  <c r="BD128" i="1"/>
  <c r="BC128" i="1"/>
  <c r="BB128" i="1"/>
  <c r="BB130" i="1" s="1"/>
  <c r="BA128" i="1"/>
  <c r="AZ128" i="1"/>
  <c r="AY128" i="1"/>
  <c r="AX128" i="1"/>
  <c r="AX130" i="1" s="1"/>
  <c r="AW128" i="1"/>
  <c r="AV128" i="1"/>
  <c r="AU128" i="1"/>
  <c r="AT128" i="1"/>
  <c r="AT130" i="1" s="1"/>
  <c r="AS128" i="1"/>
  <c r="AR128" i="1"/>
  <c r="AQ128" i="1"/>
  <c r="AP128" i="1"/>
  <c r="AP130" i="1" s="1"/>
  <c r="AO128" i="1"/>
  <c r="AN128" i="1"/>
  <c r="AM128" i="1"/>
  <c r="AL128" i="1"/>
  <c r="AL130" i="1" s="1"/>
  <c r="AK128" i="1"/>
  <c r="AI128" i="1"/>
  <c r="AH128" i="1"/>
  <c r="AH130" i="1" s="1"/>
  <c r="AG128" i="1"/>
  <c r="AF128" i="1"/>
  <c r="AE128" i="1"/>
  <c r="AD128" i="1"/>
  <c r="AD130" i="1" s="1"/>
  <c r="AC128" i="1"/>
  <c r="AB128" i="1"/>
  <c r="AA128" i="1"/>
  <c r="Z128" i="1"/>
  <c r="Z130" i="1" s="1"/>
  <c r="Y128" i="1"/>
  <c r="X128" i="1"/>
  <c r="W128" i="1"/>
  <c r="V128" i="1"/>
  <c r="V130" i="1" s="1"/>
  <c r="U128" i="1"/>
  <c r="T128" i="1"/>
  <c r="S128" i="1"/>
  <c r="R128" i="1"/>
  <c r="R130" i="1" s="1"/>
  <c r="Q128" i="1"/>
  <c r="P128" i="1"/>
  <c r="O128" i="1"/>
  <c r="N128" i="1"/>
  <c r="N130" i="1" s="1"/>
  <c r="M128" i="1"/>
  <c r="L128" i="1"/>
  <c r="K128" i="1"/>
  <c r="J128" i="1"/>
  <c r="J130" i="1" s="1"/>
  <c r="I128" i="1"/>
  <c r="H128" i="1"/>
  <c r="G128" i="1"/>
  <c r="F128" i="1"/>
  <c r="F130" i="1" s="1"/>
  <c r="E128" i="1"/>
  <c r="D128" i="1"/>
  <c r="X123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FZ116" i="1" s="1"/>
  <c r="D116" i="1"/>
  <c r="FZ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FX97" i="1"/>
  <c r="FW97" i="1"/>
  <c r="FV97" i="1"/>
  <c r="FV199" i="1" s="1"/>
  <c r="FU97" i="1"/>
  <c r="FT97" i="1"/>
  <c r="FS97" i="1"/>
  <c r="FR97" i="1"/>
  <c r="FR199" i="1" s="1"/>
  <c r="FQ97" i="1"/>
  <c r="FP97" i="1"/>
  <c r="FO97" i="1"/>
  <c r="FN97" i="1"/>
  <c r="FN199" i="1" s="1"/>
  <c r="FM97" i="1"/>
  <c r="FL97" i="1"/>
  <c r="FK97" i="1"/>
  <c r="FJ97" i="1"/>
  <c r="FJ199" i="1" s="1"/>
  <c r="FI97" i="1"/>
  <c r="FH97" i="1"/>
  <c r="FG97" i="1"/>
  <c r="FF97" i="1"/>
  <c r="FF199" i="1" s="1"/>
  <c r="FE97" i="1"/>
  <c r="FD97" i="1"/>
  <c r="FC97" i="1"/>
  <c r="FB97" i="1"/>
  <c r="FB199" i="1" s="1"/>
  <c r="FA97" i="1"/>
  <c r="EZ97" i="1"/>
  <c r="EY97" i="1"/>
  <c r="EX97" i="1"/>
  <c r="EX199" i="1" s="1"/>
  <c r="EW97" i="1"/>
  <c r="EV97" i="1"/>
  <c r="EU97" i="1"/>
  <c r="ET97" i="1"/>
  <c r="ET199" i="1" s="1"/>
  <c r="ES97" i="1"/>
  <c r="ER97" i="1"/>
  <c r="EQ97" i="1"/>
  <c r="EP97" i="1"/>
  <c r="EP199" i="1" s="1"/>
  <c r="EO97" i="1"/>
  <c r="EN97" i="1"/>
  <c r="EM97" i="1"/>
  <c r="EL97" i="1"/>
  <c r="EL199" i="1" s="1"/>
  <c r="EK97" i="1"/>
  <c r="EJ97" i="1"/>
  <c r="EI97" i="1"/>
  <c r="EH97" i="1"/>
  <c r="EH199" i="1" s="1"/>
  <c r="EG97" i="1"/>
  <c r="EF97" i="1"/>
  <c r="EE97" i="1"/>
  <c r="ED97" i="1"/>
  <c r="ED199" i="1" s="1"/>
  <c r="EC97" i="1"/>
  <c r="EB97" i="1"/>
  <c r="EA97" i="1"/>
  <c r="DZ97" i="1"/>
  <c r="DZ199" i="1" s="1"/>
  <c r="DY97" i="1"/>
  <c r="DX97" i="1"/>
  <c r="DW97" i="1"/>
  <c r="DV97" i="1"/>
  <c r="DV199" i="1" s="1"/>
  <c r="DU97" i="1"/>
  <c r="DT97" i="1"/>
  <c r="DS97" i="1"/>
  <c r="DR97" i="1"/>
  <c r="DR199" i="1" s="1"/>
  <c r="DQ97" i="1"/>
  <c r="DP97" i="1"/>
  <c r="DO97" i="1"/>
  <c r="DN97" i="1"/>
  <c r="DN199" i="1" s="1"/>
  <c r="DM97" i="1"/>
  <c r="DL97" i="1"/>
  <c r="DK97" i="1"/>
  <c r="DJ97" i="1"/>
  <c r="DJ199" i="1" s="1"/>
  <c r="DI97" i="1"/>
  <c r="DH97" i="1"/>
  <c r="DG97" i="1"/>
  <c r="DF97" i="1"/>
  <c r="DF199" i="1" s="1"/>
  <c r="DE97" i="1"/>
  <c r="DD97" i="1"/>
  <c r="DC97" i="1"/>
  <c r="DB97" i="1"/>
  <c r="DB199" i="1" s="1"/>
  <c r="DA97" i="1"/>
  <c r="CZ97" i="1"/>
  <c r="CY97" i="1"/>
  <c r="CX97" i="1"/>
  <c r="CX199" i="1" s="1"/>
  <c r="CW97" i="1"/>
  <c r="CV97" i="1"/>
  <c r="CU97" i="1"/>
  <c r="CT97" i="1"/>
  <c r="CT199" i="1" s="1"/>
  <c r="CS97" i="1"/>
  <c r="CR97" i="1"/>
  <c r="CQ97" i="1"/>
  <c r="CP97" i="1"/>
  <c r="CP199" i="1" s="1"/>
  <c r="CO97" i="1"/>
  <c r="CN97" i="1"/>
  <c r="CM97" i="1"/>
  <c r="CL97" i="1"/>
  <c r="CL199" i="1" s="1"/>
  <c r="CK97" i="1"/>
  <c r="CJ97" i="1"/>
  <c r="CI97" i="1"/>
  <c r="CH97" i="1"/>
  <c r="CH199" i="1" s="1"/>
  <c r="CG97" i="1"/>
  <c r="CF97" i="1"/>
  <c r="CE97" i="1"/>
  <c r="CD97" i="1"/>
  <c r="CD199" i="1" s="1"/>
  <c r="CC97" i="1"/>
  <c r="CB97" i="1"/>
  <c r="CA97" i="1"/>
  <c r="BZ97" i="1"/>
  <c r="BZ199" i="1" s="1"/>
  <c r="BY97" i="1"/>
  <c r="BX97" i="1"/>
  <c r="BW97" i="1"/>
  <c r="BV97" i="1"/>
  <c r="BV199" i="1" s="1"/>
  <c r="BU97" i="1"/>
  <c r="BT97" i="1"/>
  <c r="BS97" i="1"/>
  <c r="BR97" i="1"/>
  <c r="BR199" i="1" s="1"/>
  <c r="BQ97" i="1"/>
  <c r="BP97" i="1"/>
  <c r="BO97" i="1"/>
  <c r="BN97" i="1"/>
  <c r="BN199" i="1" s="1"/>
  <c r="BM97" i="1"/>
  <c r="BL97" i="1"/>
  <c r="BK97" i="1"/>
  <c r="BJ97" i="1"/>
  <c r="BJ199" i="1" s="1"/>
  <c r="BI97" i="1"/>
  <c r="BH97" i="1"/>
  <c r="BG97" i="1"/>
  <c r="BF97" i="1"/>
  <c r="BF199" i="1" s="1"/>
  <c r="BE97" i="1"/>
  <c r="BD97" i="1"/>
  <c r="BC97" i="1"/>
  <c r="BB97" i="1"/>
  <c r="BB199" i="1" s="1"/>
  <c r="BA97" i="1"/>
  <c r="AZ97" i="1"/>
  <c r="AY97" i="1"/>
  <c r="AX97" i="1"/>
  <c r="AX199" i="1" s="1"/>
  <c r="AW97" i="1"/>
  <c r="AV97" i="1"/>
  <c r="AU97" i="1"/>
  <c r="AT97" i="1"/>
  <c r="AT199" i="1" s="1"/>
  <c r="AS97" i="1"/>
  <c r="AR97" i="1"/>
  <c r="AQ97" i="1"/>
  <c r="AP97" i="1"/>
  <c r="AP199" i="1" s="1"/>
  <c r="AO97" i="1"/>
  <c r="AN97" i="1"/>
  <c r="AM97" i="1"/>
  <c r="AL97" i="1"/>
  <c r="AL199" i="1" s="1"/>
  <c r="AK97" i="1"/>
  <c r="AJ97" i="1"/>
  <c r="AI97" i="1"/>
  <c r="AH97" i="1"/>
  <c r="AH199" i="1" s="1"/>
  <c r="AG97" i="1"/>
  <c r="AF97" i="1"/>
  <c r="AE97" i="1"/>
  <c r="AD97" i="1"/>
  <c r="AD199" i="1" s="1"/>
  <c r="AC97" i="1"/>
  <c r="AB97" i="1"/>
  <c r="AA97" i="1"/>
  <c r="Z97" i="1"/>
  <c r="Z199" i="1" s="1"/>
  <c r="Y97" i="1"/>
  <c r="X97" i="1"/>
  <c r="W97" i="1"/>
  <c r="V97" i="1"/>
  <c r="V199" i="1" s="1"/>
  <c r="U97" i="1"/>
  <c r="T97" i="1"/>
  <c r="S97" i="1"/>
  <c r="R97" i="1"/>
  <c r="R199" i="1" s="1"/>
  <c r="Q97" i="1"/>
  <c r="P97" i="1"/>
  <c r="O97" i="1"/>
  <c r="N97" i="1"/>
  <c r="N199" i="1" s="1"/>
  <c r="M97" i="1"/>
  <c r="L97" i="1"/>
  <c r="K97" i="1"/>
  <c r="J97" i="1"/>
  <c r="J199" i="1" s="1"/>
  <c r="I97" i="1"/>
  <c r="H97" i="1"/>
  <c r="G97" i="1"/>
  <c r="F97" i="1"/>
  <c r="F199" i="1" s="1"/>
  <c r="E97" i="1"/>
  <c r="D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FZ96" i="1" s="1"/>
  <c r="D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X99" i="1" s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Z95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Y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Y94" i="1"/>
  <c r="FY326" i="1" s="1"/>
  <c r="FX91" i="1"/>
  <c r="FX101" i="1" s="1"/>
  <c r="FW91" i="1"/>
  <c r="FV91" i="1"/>
  <c r="FV101" i="1" s="1"/>
  <c r="FU91" i="1"/>
  <c r="FU101" i="1" s="1"/>
  <c r="FT91" i="1"/>
  <c r="FT101" i="1" s="1"/>
  <c r="FS91" i="1"/>
  <c r="FR91" i="1"/>
  <c r="FR101" i="1" s="1"/>
  <c r="FQ91" i="1"/>
  <c r="FQ101" i="1" s="1"/>
  <c r="FP91" i="1"/>
  <c r="FP101" i="1" s="1"/>
  <c r="FO91" i="1"/>
  <c r="FN91" i="1"/>
  <c r="FN101" i="1" s="1"/>
  <c r="FM91" i="1"/>
  <c r="FM101" i="1" s="1"/>
  <c r="FL91" i="1"/>
  <c r="FL101" i="1" s="1"/>
  <c r="FK91" i="1"/>
  <c r="FJ91" i="1"/>
  <c r="FJ101" i="1" s="1"/>
  <c r="FI91" i="1"/>
  <c r="FI101" i="1" s="1"/>
  <c r="FH91" i="1"/>
  <c r="FH101" i="1" s="1"/>
  <c r="FG91" i="1"/>
  <c r="FF91" i="1"/>
  <c r="FF101" i="1" s="1"/>
  <c r="FE91" i="1"/>
  <c r="FE101" i="1" s="1"/>
  <c r="FD91" i="1"/>
  <c r="FD101" i="1" s="1"/>
  <c r="FC91" i="1"/>
  <c r="FB91" i="1"/>
  <c r="FB101" i="1" s="1"/>
  <c r="FA91" i="1"/>
  <c r="FA101" i="1" s="1"/>
  <c r="EZ91" i="1"/>
  <c r="EZ101" i="1" s="1"/>
  <c r="EY91" i="1"/>
  <c r="EX91" i="1"/>
  <c r="EX101" i="1" s="1"/>
  <c r="EW91" i="1"/>
  <c r="EW101" i="1" s="1"/>
  <c r="EV91" i="1"/>
  <c r="EV101" i="1" s="1"/>
  <c r="EU91" i="1"/>
  <c r="ET91" i="1"/>
  <c r="ET101" i="1" s="1"/>
  <c r="ES91" i="1"/>
  <c r="ES101" i="1" s="1"/>
  <c r="ER91" i="1"/>
  <c r="ER101" i="1" s="1"/>
  <c r="EQ91" i="1"/>
  <c r="EP91" i="1"/>
  <c r="EP101" i="1" s="1"/>
  <c r="EO91" i="1"/>
  <c r="EO101" i="1" s="1"/>
  <c r="EN91" i="1"/>
  <c r="EN101" i="1" s="1"/>
  <c r="EM91" i="1"/>
  <c r="EL91" i="1"/>
  <c r="EL101" i="1" s="1"/>
  <c r="EK91" i="1"/>
  <c r="EK101" i="1" s="1"/>
  <c r="EJ91" i="1"/>
  <c r="EJ101" i="1" s="1"/>
  <c r="EI91" i="1"/>
  <c r="EH91" i="1"/>
  <c r="EH101" i="1" s="1"/>
  <c r="EG91" i="1"/>
  <c r="EG101" i="1" s="1"/>
  <c r="EF91" i="1"/>
  <c r="EF101" i="1" s="1"/>
  <c r="EE91" i="1"/>
  <c r="ED91" i="1"/>
  <c r="ED101" i="1" s="1"/>
  <c r="EC91" i="1"/>
  <c r="EC101" i="1" s="1"/>
  <c r="EB91" i="1"/>
  <c r="EB101" i="1" s="1"/>
  <c r="EA91" i="1"/>
  <c r="DZ91" i="1"/>
  <c r="DZ101" i="1" s="1"/>
  <c r="DY91" i="1"/>
  <c r="DY101" i="1" s="1"/>
  <c r="DX91" i="1"/>
  <c r="DX101" i="1" s="1"/>
  <c r="DW91" i="1"/>
  <c r="DV91" i="1"/>
  <c r="DV101" i="1" s="1"/>
  <c r="DU91" i="1"/>
  <c r="DU101" i="1" s="1"/>
  <c r="DT91" i="1"/>
  <c r="DT101" i="1" s="1"/>
  <c r="DS91" i="1"/>
  <c r="DR91" i="1"/>
  <c r="DR101" i="1" s="1"/>
  <c r="DQ91" i="1"/>
  <c r="DQ101" i="1" s="1"/>
  <c r="DP91" i="1"/>
  <c r="DP101" i="1" s="1"/>
  <c r="DO91" i="1"/>
  <c r="DN91" i="1"/>
  <c r="DN101" i="1" s="1"/>
  <c r="DM91" i="1"/>
  <c r="DM101" i="1" s="1"/>
  <c r="DL91" i="1"/>
  <c r="DL101" i="1" s="1"/>
  <c r="DK91" i="1"/>
  <c r="DJ91" i="1"/>
  <c r="DJ101" i="1" s="1"/>
  <c r="DI91" i="1"/>
  <c r="DI101" i="1" s="1"/>
  <c r="DH91" i="1"/>
  <c r="DH101" i="1" s="1"/>
  <c r="DG91" i="1"/>
  <c r="DF91" i="1"/>
  <c r="DF101" i="1" s="1"/>
  <c r="DE91" i="1"/>
  <c r="DE101" i="1" s="1"/>
  <c r="DD91" i="1"/>
  <c r="DD101" i="1" s="1"/>
  <c r="DC91" i="1"/>
  <c r="DB91" i="1"/>
  <c r="DB101" i="1" s="1"/>
  <c r="DA91" i="1"/>
  <c r="DA101" i="1" s="1"/>
  <c r="CZ91" i="1"/>
  <c r="CZ101" i="1" s="1"/>
  <c r="CY91" i="1"/>
  <c r="CX91" i="1"/>
  <c r="CX101" i="1" s="1"/>
  <c r="CW91" i="1"/>
  <c r="CW101" i="1" s="1"/>
  <c r="CV91" i="1"/>
  <c r="CV101" i="1" s="1"/>
  <c r="CU91" i="1"/>
  <c r="CT91" i="1"/>
  <c r="CT101" i="1" s="1"/>
  <c r="CS91" i="1"/>
  <c r="CS101" i="1" s="1"/>
  <c r="CR91" i="1"/>
  <c r="CR101" i="1" s="1"/>
  <c r="CQ91" i="1"/>
  <c r="CP91" i="1"/>
  <c r="CP101" i="1" s="1"/>
  <c r="CO91" i="1"/>
  <c r="CO101" i="1" s="1"/>
  <c r="CN91" i="1"/>
  <c r="CN101" i="1" s="1"/>
  <c r="CM91" i="1"/>
  <c r="CL91" i="1"/>
  <c r="CL101" i="1" s="1"/>
  <c r="CK91" i="1"/>
  <c r="CK101" i="1" s="1"/>
  <c r="CJ91" i="1"/>
  <c r="CJ101" i="1" s="1"/>
  <c r="CI91" i="1"/>
  <c r="CH91" i="1"/>
  <c r="CH101" i="1" s="1"/>
  <c r="CG91" i="1"/>
  <c r="CG101" i="1" s="1"/>
  <c r="CF91" i="1"/>
  <c r="CF101" i="1" s="1"/>
  <c r="CE91" i="1"/>
  <c r="CD91" i="1"/>
  <c r="CD101" i="1" s="1"/>
  <c r="CC91" i="1"/>
  <c r="CC101" i="1" s="1"/>
  <c r="CB91" i="1"/>
  <c r="CB101" i="1" s="1"/>
  <c r="CA91" i="1"/>
  <c r="BZ91" i="1"/>
  <c r="BZ101" i="1" s="1"/>
  <c r="BY91" i="1"/>
  <c r="BY101" i="1" s="1"/>
  <c r="BX91" i="1"/>
  <c r="BX101" i="1" s="1"/>
  <c r="BW91" i="1"/>
  <c r="BV91" i="1"/>
  <c r="BV101" i="1" s="1"/>
  <c r="BU91" i="1"/>
  <c r="BU101" i="1" s="1"/>
  <c r="BT91" i="1"/>
  <c r="BT101" i="1" s="1"/>
  <c r="BS91" i="1"/>
  <c r="BR91" i="1"/>
  <c r="BR101" i="1" s="1"/>
  <c r="BQ91" i="1"/>
  <c r="BQ101" i="1" s="1"/>
  <c r="BP91" i="1"/>
  <c r="BP101" i="1" s="1"/>
  <c r="BO91" i="1"/>
  <c r="BN91" i="1"/>
  <c r="BN101" i="1" s="1"/>
  <c r="BM91" i="1"/>
  <c r="BM101" i="1" s="1"/>
  <c r="BL91" i="1"/>
  <c r="BL101" i="1" s="1"/>
  <c r="BK91" i="1"/>
  <c r="BJ91" i="1"/>
  <c r="BJ101" i="1" s="1"/>
  <c r="BI91" i="1"/>
  <c r="BI101" i="1" s="1"/>
  <c r="BH91" i="1"/>
  <c r="BH101" i="1" s="1"/>
  <c r="BG91" i="1"/>
  <c r="BF91" i="1"/>
  <c r="BF101" i="1" s="1"/>
  <c r="BE91" i="1"/>
  <c r="BE101" i="1" s="1"/>
  <c r="BD91" i="1"/>
  <c r="BD101" i="1" s="1"/>
  <c r="BC91" i="1"/>
  <c r="BB91" i="1"/>
  <c r="BB101" i="1" s="1"/>
  <c r="BA91" i="1"/>
  <c r="BA101" i="1" s="1"/>
  <c r="AZ91" i="1"/>
  <c r="AZ101" i="1" s="1"/>
  <c r="AY91" i="1"/>
  <c r="AX91" i="1"/>
  <c r="AX101" i="1" s="1"/>
  <c r="AW91" i="1"/>
  <c r="AW101" i="1" s="1"/>
  <c r="AV91" i="1"/>
  <c r="AV101" i="1" s="1"/>
  <c r="AU91" i="1"/>
  <c r="AT91" i="1"/>
  <c r="AT101" i="1" s="1"/>
  <c r="AS91" i="1"/>
  <c r="AS101" i="1" s="1"/>
  <c r="AR91" i="1"/>
  <c r="AR101" i="1" s="1"/>
  <c r="AQ91" i="1"/>
  <c r="AP91" i="1"/>
  <c r="AP101" i="1" s="1"/>
  <c r="AO91" i="1"/>
  <c r="AO101" i="1" s="1"/>
  <c r="AN91" i="1"/>
  <c r="AN101" i="1" s="1"/>
  <c r="AM91" i="1"/>
  <c r="AL91" i="1"/>
  <c r="AL101" i="1" s="1"/>
  <c r="AK91" i="1"/>
  <c r="AK101" i="1" s="1"/>
  <c r="AJ91" i="1"/>
  <c r="AJ101" i="1" s="1"/>
  <c r="AI91" i="1"/>
  <c r="AH91" i="1"/>
  <c r="AH101" i="1" s="1"/>
  <c r="AG91" i="1"/>
  <c r="AG101" i="1" s="1"/>
  <c r="AF91" i="1"/>
  <c r="AF101" i="1" s="1"/>
  <c r="AE91" i="1"/>
  <c r="AD91" i="1"/>
  <c r="AD101" i="1" s="1"/>
  <c r="AC91" i="1"/>
  <c r="AC101" i="1" s="1"/>
  <c r="AB91" i="1"/>
  <c r="AB101" i="1" s="1"/>
  <c r="AA91" i="1"/>
  <c r="Z91" i="1"/>
  <c r="Z101" i="1" s="1"/>
  <c r="Y91" i="1"/>
  <c r="Y101" i="1" s="1"/>
  <c r="X91" i="1"/>
  <c r="X101" i="1" s="1"/>
  <c r="W91" i="1"/>
  <c r="V91" i="1"/>
  <c r="V101" i="1" s="1"/>
  <c r="U91" i="1"/>
  <c r="U101" i="1" s="1"/>
  <c r="T91" i="1"/>
  <c r="T101" i="1" s="1"/>
  <c r="S91" i="1"/>
  <c r="R91" i="1"/>
  <c r="R101" i="1" s="1"/>
  <c r="Q91" i="1"/>
  <c r="Q101" i="1" s="1"/>
  <c r="P91" i="1"/>
  <c r="P101" i="1" s="1"/>
  <c r="O91" i="1"/>
  <c r="N91" i="1"/>
  <c r="N101" i="1" s="1"/>
  <c r="M91" i="1"/>
  <c r="M101" i="1" s="1"/>
  <c r="L91" i="1"/>
  <c r="L101" i="1" s="1"/>
  <c r="K91" i="1"/>
  <c r="J91" i="1"/>
  <c r="J101" i="1" s="1"/>
  <c r="I91" i="1"/>
  <c r="I101" i="1" s="1"/>
  <c r="H91" i="1"/>
  <c r="H101" i="1" s="1"/>
  <c r="G91" i="1"/>
  <c r="F91" i="1"/>
  <c r="F101" i="1" s="1"/>
  <c r="E91" i="1"/>
  <c r="E101" i="1" s="1"/>
  <c r="D91" i="1"/>
  <c r="FZ91" i="1" s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FZ90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Z89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FZ85" i="1" s="1"/>
  <c r="D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FZ84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FZ83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FZ82" i="1" s="1"/>
  <c r="D82" i="1"/>
  <c r="CG77" i="1"/>
  <c r="FZ77" i="1" s="1"/>
  <c r="FZ76" i="1"/>
  <c r="FZ75" i="1"/>
  <c r="FZ74" i="1"/>
  <c r="FZ69" i="1"/>
  <c r="FZ64" i="1"/>
  <c r="FY59" i="1"/>
  <c r="FX59" i="1"/>
  <c r="FX257" i="1" s="1"/>
  <c r="FX258" i="1" s="1"/>
  <c r="FW59" i="1"/>
  <c r="FW257" i="1" s="1"/>
  <c r="FW258" i="1" s="1"/>
  <c r="FV59" i="1"/>
  <c r="FV257" i="1" s="1"/>
  <c r="FV258" i="1" s="1"/>
  <c r="FU59" i="1"/>
  <c r="FU257" i="1" s="1"/>
  <c r="FU258" i="1" s="1"/>
  <c r="FT59" i="1"/>
  <c r="FT257" i="1" s="1"/>
  <c r="FT258" i="1" s="1"/>
  <c r="FS59" i="1"/>
  <c r="FS257" i="1" s="1"/>
  <c r="FS258" i="1" s="1"/>
  <c r="FR59" i="1"/>
  <c r="FR257" i="1" s="1"/>
  <c r="FR258" i="1" s="1"/>
  <c r="FQ59" i="1"/>
  <c r="FQ257" i="1" s="1"/>
  <c r="FQ258" i="1" s="1"/>
  <c r="FP59" i="1"/>
  <c r="FP257" i="1" s="1"/>
  <c r="FP258" i="1" s="1"/>
  <c r="FO59" i="1"/>
  <c r="FO257" i="1" s="1"/>
  <c r="FO258" i="1" s="1"/>
  <c r="FN59" i="1"/>
  <c r="FN257" i="1" s="1"/>
  <c r="FN258" i="1" s="1"/>
  <c r="FM59" i="1"/>
  <c r="FM257" i="1" s="1"/>
  <c r="FM258" i="1" s="1"/>
  <c r="FL59" i="1"/>
  <c r="FL257" i="1" s="1"/>
  <c r="FL258" i="1" s="1"/>
  <c r="FK59" i="1"/>
  <c r="FK257" i="1" s="1"/>
  <c r="FK258" i="1" s="1"/>
  <c r="FJ59" i="1"/>
  <c r="FJ257" i="1" s="1"/>
  <c r="FJ258" i="1" s="1"/>
  <c r="FI59" i="1"/>
  <c r="FI257" i="1" s="1"/>
  <c r="FI258" i="1" s="1"/>
  <c r="FH59" i="1"/>
  <c r="FH257" i="1" s="1"/>
  <c r="FH258" i="1" s="1"/>
  <c r="FG59" i="1"/>
  <c r="FG257" i="1" s="1"/>
  <c r="FG258" i="1" s="1"/>
  <c r="FF59" i="1"/>
  <c r="FF257" i="1" s="1"/>
  <c r="FF258" i="1" s="1"/>
  <c r="FE59" i="1"/>
  <c r="FE257" i="1" s="1"/>
  <c r="FE258" i="1" s="1"/>
  <c r="FD59" i="1"/>
  <c r="FD257" i="1" s="1"/>
  <c r="FD258" i="1" s="1"/>
  <c r="FC59" i="1"/>
  <c r="FC257" i="1" s="1"/>
  <c r="FC258" i="1" s="1"/>
  <c r="FB59" i="1"/>
  <c r="FA59" i="1"/>
  <c r="FA257" i="1" s="1"/>
  <c r="FA258" i="1" s="1"/>
  <c r="EZ59" i="1"/>
  <c r="EZ257" i="1" s="1"/>
  <c r="EZ258" i="1" s="1"/>
  <c r="EY59" i="1"/>
  <c r="EY257" i="1" s="1"/>
  <c r="EY258" i="1" s="1"/>
  <c r="EX59" i="1"/>
  <c r="EX257" i="1" s="1"/>
  <c r="EX258" i="1" s="1"/>
  <c r="EW59" i="1"/>
  <c r="EW257" i="1" s="1"/>
  <c r="EW258" i="1" s="1"/>
  <c r="EV59" i="1"/>
  <c r="EV257" i="1" s="1"/>
  <c r="EV258" i="1" s="1"/>
  <c r="EU59" i="1"/>
  <c r="EU257" i="1" s="1"/>
  <c r="EU258" i="1" s="1"/>
  <c r="ET59" i="1"/>
  <c r="ET257" i="1" s="1"/>
  <c r="ET258" i="1" s="1"/>
  <c r="ES59" i="1"/>
  <c r="ES257" i="1" s="1"/>
  <c r="ES258" i="1" s="1"/>
  <c r="ER59" i="1"/>
  <c r="ER257" i="1" s="1"/>
  <c r="ER258" i="1" s="1"/>
  <c r="EQ59" i="1"/>
  <c r="EQ257" i="1" s="1"/>
  <c r="EQ258" i="1" s="1"/>
  <c r="EP59" i="1"/>
  <c r="EP257" i="1" s="1"/>
  <c r="EP258" i="1" s="1"/>
  <c r="EO59" i="1"/>
  <c r="EO257" i="1" s="1"/>
  <c r="EO258" i="1" s="1"/>
  <c r="EN59" i="1"/>
  <c r="EN257" i="1" s="1"/>
  <c r="EN258" i="1" s="1"/>
  <c r="EM59" i="1"/>
  <c r="EM257" i="1" s="1"/>
  <c r="EM258" i="1" s="1"/>
  <c r="EL59" i="1"/>
  <c r="EL257" i="1" s="1"/>
  <c r="EL258" i="1" s="1"/>
  <c r="EK59" i="1"/>
  <c r="EK257" i="1" s="1"/>
  <c r="EK258" i="1" s="1"/>
  <c r="EJ59" i="1"/>
  <c r="EJ257" i="1" s="1"/>
  <c r="EJ258" i="1" s="1"/>
  <c r="EI59" i="1"/>
  <c r="EI257" i="1" s="1"/>
  <c r="EI258" i="1" s="1"/>
  <c r="EH59" i="1"/>
  <c r="EH257" i="1" s="1"/>
  <c r="EH258" i="1" s="1"/>
  <c r="EG59" i="1"/>
  <c r="EG257" i="1" s="1"/>
  <c r="EG258" i="1" s="1"/>
  <c r="EF59" i="1"/>
  <c r="EF257" i="1" s="1"/>
  <c r="EF258" i="1" s="1"/>
  <c r="EE59" i="1"/>
  <c r="EE257" i="1" s="1"/>
  <c r="EE258" i="1" s="1"/>
  <c r="ED59" i="1"/>
  <c r="ED257" i="1" s="1"/>
  <c r="ED258" i="1" s="1"/>
  <c r="EC59" i="1"/>
  <c r="EC257" i="1" s="1"/>
  <c r="EC258" i="1" s="1"/>
  <c r="EB59" i="1"/>
  <c r="EB257" i="1" s="1"/>
  <c r="EB258" i="1" s="1"/>
  <c r="EA59" i="1"/>
  <c r="EA257" i="1" s="1"/>
  <c r="EA258" i="1" s="1"/>
  <c r="DZ59" i="1"/>
  <c r="DZ257" i="1" s="1"/>
  <c r="DZ258" i="1" s="1"/>
  <c r="DY59" i="1"/>
  <c r="DY257" i="1" s="1"/>
  <c r="DY258" i="1" s="1"/>
  <c r="DX59" i="1"/>
  <c r="DX257" i="1" s="1"/>
  <c r="DX258" i="1" s="1"/>
  <c r="DW59" i="1"/>
  <c r="DW257" i="1" s="1"/>
  <c r="DW258" i="1" s="1"/>
  <c r="DV59" i="1"/>
  <c r="DV257" i="1" s="1"/>
  <c r="DV258" i="1" s="1"/>
  <c r="DU59" i="1"/>
  <c r="DU257" i="1" s="1"/>
  <c r="DU258" i="1" s="1"/>
  <c r="DT59" i="1"/>
  <c r="DT257" i="1" s="1"/>
  <c r="DT258" i="1" s="1"/>
  <c r="DS59" i="1"/>
  <c r="DS257" i="1" s="1"/>
  <c r="DS258" i="1" s="1"/>
  <c r="DR59" i="1"/>
  <c r="DR257" i="1" s="1"/>
  <c r="DR258" i="1" s="1"/>
  <c r="DQ59" i="1"/>
  <c r="DQ257" i="1" s="1"/>
  <c r="DQ258" i="1" s="1"/>
  <c r="DP59" i="1"/>
  <c r="DP257" i="1" s="1"/>
  <c r="DP258" i="1" s="1"/>
  <c r="DO59" i="1"/>
  <c r="DO257" i="1" s="1"/>
  <c r="DO258" i="1" s="1"/>
  <c r="DN59" i="1"/>
  <c r="DN257" i="1" s="1"/>
  <c r="DN258" i="1" s="1"/>
  <c r="DM59" i="1"/>
  <c r="DM257" i="1" s="1"/>
  <c r="DM258" i="1" s="1"/>
  <c r="DL59" i="1"/>
  <c r="DL257" i="1" s="1"/>
  <c r="DL258" i="1" s="1"/>
  <c r="DK59" i="1"/>
  <c r="DK257" i="1" s="1"/>
  <c r="DK258" i="1" s="1"/>
  <c r="DJ59" i="1"/>
  <c r="DJ257" i="1" s="1"/>
  <c r="DJ258" i="1" s="1"/>
  <c r="DI59" i="1"/>
  <c r="DI257" i="1" s="1"/>
  <c r="DI258" i="1" s="1"/>
  <c r="DH59" i="1"/>
  <c r="DH257" i="1" s="1"/>
  <c r="DH258" i="1" s="1"/>
  <c r="DG59" i="1"/>
  <c r="DG257" i="1" s="1"/>
  <c r="DG258" i="1" s="1"/>
  <c r="DF59" i="1"/>
  <c r="DF257" i="1" s="1"/>
  <c r="DF258" i="1" s="1"/>
  <c r="DE59" i="1"/>
  <c r="DE257" i="1" s="1"/>
  <c r="DE258" i="1" s="1"/>
  <c r="DD59" i="1"/>
  <c r="DD257" i="1" s="1"/>
  <c r="DD258" i="1" s="1"/>
  <c r="DC59" i="1"/>
  <c r="DC257" i="1" s="1"/>
  <c r="DC258" i="1" s="1"/>
  <c r="DB59" i="1"/>
  <c r="DB257" i="1" s="1"/>
  <c r="DB258" i="1" s="1"/>
  <c r="DA59" i="1"/>
  <c r="DA257" i="1" s="1"/>
  <c r="DA258" i="1" s="1"/>
  <c r="CZ59" i="1"/>
  <c r="CZ257" i="1" s="1"/>
  <c r="CZ258" i="1" s="1"/>
  <c r="CY59" i="1"/>
  <c r="CY257" i="1" s="1"/>
  <c r="CY258" i="1" s="1"/>
  <c r="CX59" i="1"/>
  <c r="CX257" i="1" s="1"/>
  <c r="CX258" i="1" s="1"/>
  <c r="CW59" i="1"/>
  <c r="CW257" i="1" s="1"/>
  <c r="CW258" i="1" s="1"/>
  <c r="CV59" i="1"/>
  <c r="CV257" i="1" s="1"/>
  <c r="CV258" i="1" s="1"/>
  <c r="CU59" i="1"/>
  <c r="CU257" i="1" s="1"/>
  <c r="CU258" i="1" s="1"/>
  <c r="CT59" i="1"/>
  <c r="CT257" i="1" s="1"/>
  <c r="CT258" i="1" s="1"/>
  <c r="CS59" i="1"/>
  <c r="CS257" i="1" s="1"/>
  <c r="CS258" i="1" s="1"/>
  <c r="CR59" i="1"/>
  <c r="CR257" i="1" s="1"/>
  <c r="CR258" i="1" s="1"/>
  <c r="CQ59" i="1"/>
  <c r="CQ257" i="1" s="1"/>
  <c r="CQ258" i="1" s="1"/>
  <c r="CP59" i="1"/>
  <c r="CP257" i="1" s="1"/>
  <c r="CP258" i="1" s="1"/>
  <c r="CO59" i="1"/>
  <c r="CO257" i="1" s="1"/>
  <c r="CO258" i="1" s="1"/>
  <c r="CN59" i="1"/>
  <c r="CN257" i="1" s="1"/>
  <c r="CN258" i="1" s="1"/>
  <c r="CM59" i="1"/>
  <c r="CM257" i="1" s="1"/>
  <c r="CM258" i="1" s="1"/>
  <c r="CL59" i="1"/>
  <c r="CL257" i="1" s="1"/>
  <c r="CL258" i="1" s="1"/>
  <c r="CK59" i="1"/>
  <c r="CK257" i="1" s="1"/>
  <c r="CK258" i="1" s="1"/>
  <c r="CJ59" i="1"/>
  <c r="CJ257" i="1" s="1"/>
  <c r="CJ258" i="1" s="1"/>
  <c r="CI59" i="1"/>
  <c r="CI257" i="1" s="1"/>
  <c r="CI258" i="1" s="1"/>
  <c r="CH59" i="1"/>
  <c r="CH257" i="1" s="1"/>
  <c r="CH258" i="1" s="1"/>
  <c r="CG59" i="1"/>
  <c r="CG257" i="1" s="1"/>
  <c r="CG258" i="1" s="1"/>
  <c r="CF59" i="1"/>
  <c r="CF257" i="1" s="1"/>
  <c r="CF258" i="1" s="1"/>
  <c r="CE59" i="1"/>
  <c r="CE257" i="1" s="1"/>
  <c r="CE258" i="1" s="1"/>
  <c r="CD59" i="1"/>
  <c r="CD257" i="1" s="1"/>
  <c r="CD258" i="1" s="1"/>
  <c r="CC59" i="1"/>
  <c r="CC257" i="1" s="1"/>
  <c r="CC258" i="1" s="1"/>
  <c r="CB59" i="1"/>
  <c r="CB257" i="1" s="1"/>
  <c r="CB258" i="1" s="1"/>
  <c r="CA59" i="1"/>
  <c r="CA257" i="1" s="1"/>
  <c r="CA258" i="1" s="1"/>
  <c r="BZ59" i="1"/>
  <c r="BZ257" i="1" s="1"/>
  <c r="BZ258" i="1" s="1"/>
  <c r="BY59" i="1"/>
  <c r="BY257" i="1" s="1"/>
  <c r="BY258" i="1" s="1"/>
  <c r="BX59" i="1"/>
  <c r="BX257" i="1" s="1"/>
  <c r="BX258" i="1" s="1"/>
  <c r="BW59" i="1"/>
  <c r="BW257" i="1" s="1"/>
  <c r="BW258" i="1" s="1"/>
  <c r="BV59" i="1"/>
  <c r="BV257" i="1" s="1"/>
  <c r="BV258" i="1" s="1"/>
  <c r="BU59" i="1"/>
  <c r="BU257" i="1" s="1"/>
  <c r="BU258" i="1" s="1"/>
  <c r="BT59" i="1"/>
  <c r="BT257" i="1" s="1"/>
  <c r="BT258" i="1" s="1"/>
  <c r="BS59" i="1"/>
  <c r="BS257" i="1" s="1"/>
  <c r="BS258" i="1" s="1"/>
  <c r="BR59" i="1"/>
  <c r="BR257" i="1" s="1"/>
  <c r="BR258" i="1" s="1"/>
  <c r="BQ59" i="1"/>
  <c r="BQ257" i="1" s="1"/>
  <c r="BQ258" i="1" s="1"/>
  <c r="BP59" i="1"/>
  <c r="BP257" i="1" s="1"/>
  <c r="BP258" i="1" s="1"/>
  <c r="BO59" i="1"/>
  <c r="BO257" i="1" s="1"/>
  <c r="BO258" i="1" s="1"/>
  <c r="BN59" i="1"/>
  <c r="BN257" i="1" s="1"/>
  <c r="BN258" i="1" s="1"/>
  <c r="BM59" i="1"/>
  <c r="BM257" i="1" s="1"/>
  <c r="BM258" i="1" s="1"/>
  <c r="BL59" i="1"/>
  <c r="BL257" i="1" s="1"/>
  <c r="BL258" i="1" s="1"/>
  <c r="BK59" i="1"/>
  <c r="BK257" i="1" s="1"/>
  <c r="BK258" i="1" s="1"/>
  <c r="BJ59" i="1"/>
  <c r="BJ257" i="1" s="1"/>
  <c r="BJ258" i="1" s="1"/>
  <c r="BI59" i="1"/>
  <c r="BI257" i="1" s="1"/>
  <c r="BI258" i="1" s="1"/>
  <c r="BH59" i="1"/>
  <c r="BH257" i="1" s="1"/>
  <c r="BH258" i="1" s="1"/>
  <c r="BG59" i="1"/>
  <c r="BG257" i="1" s="1"/>
  <c r="BG258" i="1" s="1"/>
  <c r="BF59" i="1"/>
  <c r="BF257" i="1" s="1"/>
  <c r="BF258" i="1" s="1"/>
  <c r="BE59" i="1"/>
  <c r="BE257" i="1" s="1"/>
  <c r="BE258" i="1" s="1"/>
  <c r="BD59" i="1"/>
  <c r="BD257" i="1" s="1"/>
  <c r="BD258" i="1" s="1"/>
  <c r="BC59" i="1"/>
  <c r="BC257" i="1" s="1"/>
  <c r="BC258" i="1" s="1"/>
  <c r="BB59" i="1"/>
  <c r="BB257" i="1" s="1"/>
  <c r="BB258" i="1" s="1"/>
  <c r="BA59" i="1"/>
  <c r="BA257" i="1" s="1"/>
  <c r="BA258" i="1" s="1"/>
  <c r="AZ59" i="1"/>
  <c r="AZ257" i="1" s="1"/>
  <c r="AZ258" i="1" s="1"/>
  <c r="AY59" i="1"/>
  <c r="AY257" i="1" s="1"/>
  <c r="AY258" i="1" s="1"/>
  <c r="AX59" i="1"/>
  <c r="AX257" i="1" s="1"/>
  <c r="AX258" i="1" s="1"/>
  <c r="AW59" i="1"/>
  <c r="AW257" i="1" s="1"/>
  <c r="AW258" i="1" s="1"/>
  <c r="AV59" i="1"/>
  <c r="AV257" i="1" s="1"/>
  <c r="AV258" i="1" s="1"/>
  <c r="AU59" i="1"/>
  <c r="AU257" i="1" s="1"/>
  <c r="AU258" i="1" s="1"/>
  <c r="AT59" i="1"/>
  <c r="AT257" i="1" s="1"/>
  <c r="AT258" i="1" s="1"/>
  <c r="AS59" i="1"/>
  <c r="AS257" i="1" s="1"/>
  <c r="AS258" i="1" s="1"/>
  <c r="AR59" i="1"/>
  <c r="AR257" i="1" s="1"/>
  <c r="AR258" i="1" s="1"/>
  <c r="AQ59" i="1"/>
  <c r="AQ257" i="1" s="1"/>
  <c r="AQ258" i="1" s="1"/>
  <c r="AP59" i="1"/>
  <c r="AP257" i="1" s="1"/>
  <c r="AP258" i="1" s="1"/>
  <c r="AO59" i="1"/>
  <c r="AO257" i="1" s="1"/>
  <c r="AO258" i="1" s="1"/>
  <c r="AN59" i="1"/>
  <c r="AN257" i="1" s="1"/>
  <c r="AN258" i="1" s="1"/>
  <c r="AM59" i="1"/>
  <c r="AM257" i="1" s="1"/>
  <c r="AM258" i="1" s="1"/>
  <c r="AL59" i="1"/>
  <c r="AL257" i="1" s="1"/>
  <c r="AL258" i="1" s="1"/>
  <c r="AK59" i="1"/>
  <c r="AK257" i="1" s="1"/>
  <c r="AK258" i="1" s="1"/>
  <c r="AJ59" i="1"/>
  <c r="AJ257" i="1" s="1"/>
  <c r="AJ258" i="1" s="1"/>
  <c r="AI59" i="1"/>
  <c r="AI257" i="1" s="1"/>
  <c r="AI258" i="1" s="1"/>
  <c r="AH59" i="1"/>
  <c r="AH257" i="1" s="1"/>
  <c r="AH258" i="1" s="1"/>
  <c r="AG59" i="1"/>
  <c r="AG257" i="1" s="1"/>
  <c r="AG258" i="1" s="1"/>
  <c r="AF59" i="1"/>
  <c r="AF257" i="1" s="1"/>
  <c r="AF258" i="1" s="1"/>
  <c r="AE59" i="1"/>
  <c r="AE257" i="1" s="1"/>
  <c r="AE258" i="1" s="1"/>
  <c r="AD59" i="1"/>
  <c r="AD257" i="1" s="1"/>
  <c r="AD258" i="1" s="1"/>
  <c r="AC59" i="1"/>
  <c r="AC257" i="1" s="1"/>
  <c r="AC258" i="1" s="1"/>
  <c r="AB59" i="1"/>
  <c r="AB257" i="1" s="1"/>
  <c r="AB258" i="1" s="1"/>
  <c r="AA59" i="1"/>
  <c r="AA257" i="1" s="1"/>
  <c r="AA258" i="1" s="1"/>
  <c r="Z59" i="1"/>
  <c r="Z257" i="1" s="1"/>
  <c r="Z258" i="1" s="1"/>
  <c r="Y59" i="1"/>
  <c r="Y257" i="1" s="1"/>
  <c r="Y258" i="1" s="1"/>
  <c r="X59" i="1"/>
  <c r="X257" i="1" s="1"/>
  <c r="X258" i="1" s="1"/>
  <c r="W59" i="1"/>
  <c r="W257" i="1" s="1"/>
  <c r="W258" i="1" s="1"/>
  <c r="V59" i="1"/>
  <c r="V257" i="1" s="1"/>
  <c r="V258" i="1" s="1"/>
  <c r="U59" i="1"/>
  <c r="U257" i="1" s="1"/>
  <c r="U258" i="1" s="1"/>
  <c r="T59" i="1"/>
  <c r="T257" i="1" s="1"/>
  <c r="T258" i="1" s="1"/>
  <c r="S59" i="1"/>
  <c r="S257" i="1" s="1"/>
  <c r="S258" i="1" s="1"/>
  <c r="R59" i="1"/>
  <c r="R257" i="1" s="1"/>
  <c r="R258" i="1" s="1"/>
  <c r="Q59" i="1"/>
  <c r="Q257" i="1" s="1"/>
  <c r="Q258" i="1" s="1"/>
  <c r="P59" i="1"/>
  <c r="P257" i="1" s="1"/>
  <c r="P258" i="1" s="1"/>
  <c r="O59" i="1"/>
  <c r="O257" i="1" s="1"/>
  <c r="O258" i="1" s="1"/>
  <c r="N59" i="1"/>
  <c r="N257" i="1" s="1"/>
  <c r="N258" i="1" s="1"/>
  <c r="M59" i="1"/>
  <c r="M257" i="1" s="1"/>
  <c r="M258" i="1" s="1"/>
  <c r="L59" i="1"/>
  <c r="L257" i="1" s="1"/>
  <c r="L258" i="1" s="1"/>
  <c r="K59" i="1"/>
  <c r="K257" i="1" s="1"/>
  <c r="K258" i="1" s="1"/>
  <c r="J59" i="1"/>
  <c r="J257" i="1" s="1"/>
  <c r="J258" i="1" s="1"/>
  <c r="I59" i="1"/>
  <c r="I257" i="1" s="1"/>
  <c r="I258" i="1" s="1"/>
  <c r="H59" i="1"/>
  <c r="H257" i="1" s="1"/>
  <c r="H258" i="1" s="1"/>
  <c r="G59" i="1"/>
  <c r="G257" i="1" s="1"/>
  <c r="G258" i="1" s="1"/>
  <c r="F59" i="1"/>
  <c r="F257" i="1" s="1"/>
  <c r="F258" i="1" s="1"/>
  <c r="E59" i="1"/>
  <c r="E257" i="1" s="1"/>
  <c r="E258" i="1" s="1"/>
  <c r="D59" i="1"/>
  <c r="D257" i="1" s="1"/>
  <c r="D258" i="1" s="1"/>
  <c r="C257" i="1"/>
  <c r="C258" i="1" s="1"/>
  <c r="FZ58" i="1"/>
  <c r="FZ57" i="1"/>
  <c r="FZ55" i="1"/>
  <c r="FZ54" i="1"/>
  <c r="FZ53" i="1"/>
  <c r="FZ52" i="1"/>
  <c r="FZ48" i="1"/>
  <c r="FZ49" i="1" s="1"/>
  <c r="FZ45" i="1"/>
  <c r="FZ43" i="1"/>
  <c r="FZ42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FX35" i="1"/>
  <c r="FX196" i="1" s="1"/>
  <c r="FW35" i="1"/>
  <c r="FW196" i="1" s="1"/>
  <c r="FV35" i="1"/>
  <c r="FV196" i="1" s="1"/>
  <c r="FU35" i="1"/>
  <c r="FU196" i="1" s="1"/>
  <c r="FT35" i="1"/>
  <c r="FT196" i="1" s="1"/>
  <c r="FS35" i="1"/>
  <c r="FS196" i="1" s="1"/>
  <c r="FR35" i="1"/>
  <c r="FR196" i="1" s="1"/>
  <c r="FQ35" i="1"/>
  <c r="FQ196" i="1" s="1"/>
  <c r="FP35" i="1"/>
  <c r="FP196" i="1" s="1"/>
  <c r="FO35" i="1"/>
  <c r="FO196" i="1" s="1"/>
  <c r="FN35" i="1"/>
  <c r="FN196" i="1" s="1"/>
  <c r="FM35" i="1"/>
  <c r="FM196" i="1" s="1"/>
  <c r="FL35" i="1"/>
  <c r="FL196" i="1" s="1"/>
  <c r="FK35" i="1"/>
  <c r="FK196" i="1" s="1"/>
  <c r="FJ35" i="1"/>
  <c r="FJ196" i="1" s="1"/>
  <c r="FI35" i="1"/>
  <c r="FI196" i="1" s="1"/>
  <c r="FH35" i="1"/>
  <c r="FH196" i="1" s="1"/>
  <c r="FG35" i="1"/>
  <c r="FG196" i="1" s="1"/>
  <c r="FF35" i="1"/>
  <c r="FF196" i="1" s="1"/>
  <c r="FE35" i="1"/>
  <c r="FE196" i="1" s="1"/>
  <c r="FD35" i="1"/>
  <c r="FD196" i="1" s="1"/>
  <c r="FC35" i="1"/>
  <c r="FC196" i="1" s="1"/>
  <c r="FB35" i="1"/>
  <c r="FB196" i="1" s="1"/>
  <c r="FA35" i="1"/>
  <c r="FA196" i="1" s="1"/>
  <c r="EZ35" i="1"/>
  <c r="EZ196" i="1" s="1"/>
  <c r="EY35" i="1"/>
  <c r="EY196" i="1" s="1"/>
  <c r="EX35" i="1"/>
  <c r="EX196" i="1" s="1"/>
  <c r="EW35" i="1"/>
  <c r="EW196" i="1" s="1"/>
  <c r="EV35" i="1"/>
  <c r="EV196" i="1" s="1"/>
  <c r="EU35" i="1"/>
  <c r="EU196" i="1" s="1"/>
  <c r="ET35" i="1"/>
  <c r="ET196" i="1" s="1"/>
  <c r="ES35" i="1"/>
  <c r="ES196" i="1" s="1"/>
  <c r="ER35" i="1"/>
  <c r="ER196" i="1" s="1"/>
  <c r="EQ35" i="1"/>
  <c r="EQ196" i="1" s="1"/>
  <c r="EP35" i="1"/>
  <c r="EP196" i="1" s="1"/>
  <c r="EO35" i="1"/>
  <c r="EO196" i="1" s="1"/>
  <c r="EN35" i="1"/>
  <c r="EN196" i="1" s="1"/>
  <c r="EM35" i="1"/>
  <c r="EM196" i="1" s="1"/>
  <c r="EL35" i="1"/>
  <c r="EL196" i="1" s="1"/>
  <c r="EK35" i="1"/>
  <c r="EK196" i="1" s="1"/>
  <c r="EJ35" i="1"/>
  <c r="EJ196" i="1" s="1"/>
  <c r="EI35" i="1"/>
  <c r="EI196" i="1" s="1"/>
  <c r="EH35" i="1"/>
  <c r="EH196" i="1" s="1"/>
  <c r="EG35" i="1"/>
  <c r="EG196" i="1" s="1"/>
  <c r="EF35" i="1"/>
  <c r="EF196" i="1" s="1"/>
  <c r="EE35" i="1"/>
  <c r="EE196" i="1" s="1"/>
  <c r="ED35" i="1"/>
  <c r="ED196" i="1" s="1"/>
  <c r="EC35" i="1"/>
  <c r="EC196" i="1" s="1"/>
  <c r="EB35" i="1"/>
  <c r="EB196" i="1" s="1"/>
  <c r="EA35" i="1"/>
  <c r="EA196" i="1" s="1"/>
  <c r="DZ35" i="1"/>
  <c r="DZ196" i="1" s="1"/>
  <c r="DY35" i="1"/>
  <c r="DY196" i="1" s="1"/>
  <c r="DX35" i="1"/>
  <c r="DX196" i="1" s="1"/>
  <c r="DW35" i="1"/>
  <c r="DW196" i="1" s="1"/>
  <c r="DV35" i="1"/>
  <c r="DV196" i="1" s="1"/>
  <c r="DU35" i="1"/>
  <c r="DU196" i="1" s="1"/>
  <c r="DT35" i="1"/>
  <c r="DT196" i="1" s="1"/>
  <c r="DS35" i="1"/>
  <c r="DS196" i="1" s="1"/>
  <c r="DR35" i="1"/>
  <c r="DR196" i="1" s="1"/>
  <c r="DQ35" i="1"/>
  <c r="DQ196" i="1" s="1"/>
  <c r="DP35" i="1"/>
  <c r="DP196" i="1" s="1"/>
  <c r="DO35" i="1"/>
  <c r="DO196" i="1" s="1"/>
  <c r="DN35" i="1"/>
  <c r="DN196" i="1" s="1"/>
  <c r="DM35" i="1"/>
  <c r="DM196" i="1" s="1"/>
  <c r="DL35" i="1"/>
  <c r="DL196" i="1" s="1"/>
  <c r="DK35" i="1"/>
  <c r="DK196" i="1" s="1"/>
  <c r="DJ35" i="1"/>
  <c r="DJ196" i="1" s="1"/>
  <c r="DI35" i="1"/>
  <c r="DI196" i="1" s="1"/>
  <c r="DH35" i="1"/>
  <c r="DH196" i="1" s="1"/>
  <c r="DG35" i="1"/>
  <c r="DG196" i="1" s="1"/>
  <c r="DF35" i="1"/>
  <c r="DF196" i="1" s="1"/>
  <c r="DE35" i="1"/>
  <c r="DE196" i="1" s="1"/>
  <c r="DD35" i="1"/>
  <c r="DD196" i="1" s="1"/>
  <c r="DC35" i="1"/>
  <c r="DC196" i="1" s="1"/>
  <c r="DB35" i="1"/>
  <c r="DB196" i="1" s="1"/>
  <c r="DA35" i="1"/>
  <c r="DA196" i="1" s="1"/>
  <c r="CZ35" i="1"/>
  <c r="CZ196" i="1" s="1"/>
  <c r="CY35" i="1"/>
  <c r="CY196" i="1" s="1"/>
  <c r="CX35" i="1"/>
  <c r="CX196" i="1" s="1"/>
  <c r="CW35" i="1"/>
  <c r="CW196" i="1" s="1"/>
  <c r="CV35" i="1"/>
  <c r="CV196" i="1" s="1"/>
  <c r="CU35" i="1"/>
  <c r="CU196" i="1" s="1"/>
  <c r="CT35" i="1"/>
  <c r="CT196" i="1" s="1"/>
  <c r="CS35" i="1"/>
  <c r="CS196" i="1" s="1"/>
  <c r="CR35" i="1"/>
  <c r="CR196" i="1" s="1"/>
  <c r="CQ35" i="1"/>
  <c r="CQ196" i="1" s="1"/>
  <c r="CP35" i="1"/>
  <c r="CP196" i="1" s="1"/>
  <c r="CO35" i="1"/>
  <c r="CO196" i="1" s="1"/>
  <c r="CN35" i="1"/>
  <c r="CN196" i="1" s="1"/>
  <c r="CM35" i="1"/>
  <c r="CM196" i="1" s="1"/>
  <c r="CL35" i="1"/>
  <c r="CL196" i="1" s="1"/>
  <c r="CK35" i="1"/>
  <c r="CK196" i="1" s="1"/>
  <c r="CJ35" i="1"/>
  <c r="CJ196" i="1" s="1"/>
  <c r="CI35" i="1"/>
  <c r="CI196" i="1" s="1"/>
  <c r="CH35" i="1"/>
  <c r="CH196" i="1" s="1"/>
  <c r="CG35" i="1"/>
  <c r="CG196" i="1" s="1"/>
  <c r="CF35" i="1"/>
  <c r="CF196" i="1" s="1"/>
  <c r="CE35" i="1"/>
  <c r="CE196" i="1" s="1"/>
  <c r="CD35" i="1"/>
  <c r="CD196" i="1" s="1"/>
  <c r="CC35" i="1"/>
  <c r="CC196" i="1" s="1"/>
  <c r="CB35" i="1"/>
  <c r="CB196" i="1" s="1"/>
  <c r="CA35" i="1"/>
  <c r="CA196" i="1" s="1"/>
  <c r="BZ35" i="1"/>
  <c r="BZ196" i="1" s="1"/>
  <c r="BY35" i="1"/>
  <c r="BY196" i="1" s="1"/>
  <c r="BX35" i="1"/>
  <c r="BX196" i="1" s="1"/>
  <c r="BW35" i="1"/>
  <c r="BW196" i="1" s="1"/>
  <c r="BV35" i="1"/>
  <c r="BV196" i="1" s="1"/>
  <c r="BU35" i="1"/>
  <c r="BU196" i="1" s="1"/>
  <c r="BT35" i="1"/>
  <c r="BT196" i="1" s="1"/>
  <c r="BS35" i="1"/>
  <c r="BS196" i="1" s="1"/>
  <c r="BR35" i="1"/>
  <c r="BR196" i="1" s="1"/>
  <c r="BQ35" i="1"/>
  <c r="BQ196" i="1" s="1"/>
  <c r="BP35" i="1"/>
  <c r="BP196" i="1" s="1"/>
  <c r="BO35" i="1"/>
  <c r="BO196" i="1" s="1"/>
  <c r="BN35" i="1"/>
  <c r="BN196" i="1" s="1"/>
  <c r="BM35" i="1"/>
  <c r="BM196" i="1" s="1"/>
  <c r="BL35" i="1"/>
  <c r="BL196" i="1" s="1"/>
  <c r="BK35" i="1"/>
  <c r="BK196" i="1" s="1"/>
  <c r="BJ35" i="1"/>
  <c r="BJ196" i="1" s="1"/>
  <c r="BI35" i="1"/>
  <c r="BI196" i="1" s="1"/>
  <c r="BH35" i="1"/>
  <c r="BH196" i="1" s="1"/>
  <c r="BG35" i="1"/>
  <c r="BG196" i="1" s="1"/>
  <c r="BF35" i="1"/>
  <c r="BF196" i="1" s="1"/>
  <c r="BE35" i="1"/>
  <c r="BE196" i="1" s="1"/>
  <c r="BD35" i="1"/>
  <c r="BD196" i="1" s="1"/>
  <c r="BC35" i="1"/>
  <c r="BC196" i="1" s="1"/>
  <c r="BB35" i="1"/>
  <c r="BB196" i="1" s="1"/>
  <c r="BA35" i="1"/>
  <c r="BA196" i="1" s="1"/>
  <c r="AZ35" i="1"/>
  <c r="AZ196" i="1" s="1"/>
  <c r="AY35" i="1"/>
  <c r="AY196" i="1" s="1"/>
  <c r="AX35" i="1"/>
  <c r="AX196" i="1" s="1"/>
  <c r="AW35" i="1"/>
  <c r="AW196" i="1" s="1"/>
  <c r="AV35" i="1"/>
  <c r="AV196" i="1" s="1"/>
  <c r="AU35" i="1"/>
  <c r="AU196" i="1" s="1"/>
  <c r="AT35" i="1"/>
  <c r="AT196" i="1" s="1"/>
  <c r="AS35" i="1"/>
  <c r="AS196" i="1" s="1"/>
  <c r="AR35" i="1"/>
  <c r="AR196" i="1" s="1"/>
  <c r="AQ35" i="1"/>
  <c r="AQ196" i="1" s="1"/>
  <c r="AP35" i="1"/>
  <c r="AP196" i="1" s="1"/>
  <c r="AO35" i="1"/>
  <c r="AO196" i="1" s="1"/>
  <c r="AN35" i="1"/>
  <c r="AN196" i="1" s="1"/>
  <c r="AM35" i="1"/>
  <c r="AM196" i="1" s="1"/>
  <c r="AL35" i="1"/>
  <c r="AL196" i="1" s="1"/>
  <c r="AK35" i="1"/>
  <c r="AK196" i="1" s="1"/>
  <c r="AJ35" i="1"/>
  <c r="AJ196" i="1" s="1"/>
  <c r="AI35" i="1"/>
  <c r="AI196" i="1" s="1"/>
  <c r="AH35" i="1"/>
  <c r="AH196" i="1" s="1"/>
  <c r="AG35" i="1"/>
  <c r="AG196" i="1" s="1"/>
  <c r="AF35" i="1"/>
  <c r="AF196" i="1" s="1"/>
  <c r="AE35" i="1"/>
  <c r="AE196" i="1" s="1"/>
  <c r="AD35" i="1"/>
  <c r="AD196" i="1" s="1"/>
  <c r="AC35" i="1"/>
  <c r="AC196" i="1" s="1"/>
  <c r="AB35" i="1"/>
  <c r="AB196" i="1" s="1"/>
  <c r="AA35" i="1"/>
  <c r="AA196" i="1" s="1"/>
  <c r="Z35" i="1"/>
  <c r="Z196" i="1" s="1"/>
  <c r="Y35" i="1"/>
  <c r="Y196" i="1" s="1"/>
  <c r="X35" i="1"/>
  <c r="X196" i="1" s="1"/>
  <c r="W35" i="1"/>
  <c r="W196" i="1" s="1"/>
  <c r="V35" i="1"/>
  <c r="V196" i="1" s="1"/>
  <c r="U35" i="1"/>
  <c r="U196" i="1" s="1"/>
  <c r="T35" i="1"/>
  <c r="T196" i="1" s="1"/>
  <c r="S35" i="1"/>
  <c r="S196" i="1" s="1"/>
  <c r="R35" i="1"/>
  <c r="R196" i="1" s="1"/>
  <c r="Q35" i="1"/>
  <c r="Q196" i="1" s="1"/>
  <c r="P35" i="1"/>
  <c r="P196" i="1" s="1"/>
  <c r="O35" i="1"/>
  <c r="O196" i="1" s="1"/>
  <c r="N35" i="1"/>
  <c r="N196" i="1" s="1"/>
  <c r="M35" i="1"/>
  <c r="M196" i="1" s="1"/>
  <c r="L35" i="1"/>
  <c r="L196" i="1" s="1"/>
  <c r="K35" i="1"/>
  <c r="K196" i="1" s="1"/>
  <c r="J35" i="1"/>
  <c r="J196" i="1" s="1"/>
  <c r="I35" i="1"/>
  <c r="I196" i="1" s="1"/>
  <c r="H35" i="1"/>
  <c r="H196" i="1" s="1"/>
  <c r="G35" i="1"/>
  <c r="G196" i="1" s="1"/>
  <c r="F35" i="1"/>
  <c r="F196" i="1" s="1"/>
  <c r="E35" i="1"/>
  <c r="E196" i="1" s="1"/>
  <c r="D35" i="1"/>
  <c r="D196" i="1" s="1"/>
  <c r="FX34" i="1"/>
  <c r="FW34" i="1"/>
  <c r="FV34" i="1"/>
  <c r="FV117" i="1" s="1"/>
  <c r="FU34" i="1"/>
  <c r="FT34" i="1"/>
  <c r="FS34" i="1"/>
  <c r="FR34" i="1"/>
  <c r="FR117" i="1" s="1"/>
  <c r="FQ34" i="1"/>
  <c r="FP34" i="1"/>
  <c r="FO34" i="1"/>
  <c r="FN34" i="1"/>
  <c r="FN114" i="1" s="1"/>
  <c r="FM34" i="1"/>
  <c r="FL34" i="1"/>
  <c r="FK34" i="1"/>
  <c r="FJ34" i="1"/>
  <c r="FJ117" i="1" s="1"/>
  <c r="FI34" i="1"/>
  <c r="FH34" i="1"/>
  <c r="FG34" i="1"/>
  <c r="FF34" i="1"/>
  <c r="FF117" i="1" s="1"/>
  <c r="FE34" i="1"/>
  <c r="FD34" i="1"/>
  <c r="FC34" i="1"/>
  <c r="FB34" i="1"/>
  <c r="FB117" i="1" s="1"/>
  <c r="FA34" i="1"/>
  <c r="EZ34" i="1"/>
  <c r="EY34" i="1"/>
  <c r="EX34" i="1"/>
  <c r="EX114" i="1" s="1"/>
  <c r="EW34" i="1"/>
  <c r="EV34" i="1"/>
  <c r="EU34" i="1"/>
  <c r="ET34" i="1"/>
  <c r="ET117" i="1" s="1"/>
  <c r="ES34" i="1"/>
  <c r="ER34" i="1"/>
  <c r="EQ34" i="1"/>
  <c r="EP34" i="1"/>
  <c r="EP117" i="1" s="1"/>
  <c r="EO34" i="1"/>
  <c r="EN34" i="1"/>
  <c r="EM34" i="1"/>
  <c r="EL34" i="1"/>
  <c r="EL117" i="1" s="1"/>
  <c r="EK34" i="1"/>
  <c r="EJ34" i="1"/>
  <c r="EI34" i="1"/>
  <c r="EH34" i="1"/>
  <c r="EH114" i="1" s="1"/>
  <c r="EG34" i="1"/>
  <c r="EF34" i="1"/>
  <c r="EE34" i="1"/>
  <c r="ED34" i="1"/>
  <c r="ED117" i="1" s="1"/>
  <c r="EC34" i="1"/>
  <c r="EB34" i="1"/>
  <c r="EA34" i="1"/>
  <c r="DZ34" i="1"/>
  <c r="DZ117" i="1" s="1"/>
  <c r="DY34" i="1"/>
  <c r="DX34" i="1"/>
  <c r="DW34" i="1"/>
  <c r="DV34" i="1"/>
  <c r="DV117" i="1" s="1"/>
  <c r="DU34" i="1"/>
  <c r="DT34" i="1"/>
  <c r="DS34" i="1"/>
  <c r="DR34" i="1"/>
  <c r="DR114" i="1" s="1"/>
  <c r="DQ34" i="1"/>
  <c r="DP34" i="1"/>
  <c r="DO34" i="1"/>
  <c r="DN34" i="1"/>
  <c r="DN117" i="1" s="1"/>
  <c r="DM34" i="1"/>
  <c r="DL34" i="1"/>
  <c r="DK34" i="1"/>
  <c r="DJ34" i="1"/>
  <c r="DJ117" i="1" s="1"/>
  <c r="DI34" i="1"/>
  <c r="DH34" i="1"/>
  <c r="DG34" i="1"/>
  <c r="DF34" i="1"/>
  <c r="DF117" i="1" s="1"/>
  <c r="DE34" i="1"/>
  <c r="DD34" i="1"/>
  <c r="DC34" i="1"/>
  <c r="DB34" i="1"/>
  <c r="DB114" i="1" s="1"/>
  <c r="DA34" i="1"/>
  <c r="CZ34" i="1"/>
  <c r="CY34" i="1"/>
  <c r="CX34" i="1"/>
  <c r="CX117" i="1" s="1"/>
  <c r="CW34" i="1"/>
  <c r="CV34" i="1"/>
  <c r="CU34" i="1"/>
  <c r="CT34" i="1"/>
  <c r="CT117" i="1" s="1"/>
  <c r="CS34" i="1"/>
  <c r="CR34" i="1"/>
  <c r="CQ34" i="1"/>
  <c r="CP34" i="1"/>
  <c r="CP117" i="1" s="1"/>
  <c r="CO34" i="1"/>
  <c r="CN34" i="1"/>
  <c r="CM34" i="1"/>
  <c r="CL34" i="1"/>
  <c r="CL114" i="1" s="1"/>
  <c r="CK34" i="1"/>
  <c r="CJ34" i="1"/>
  <c r="CI34" i="1"/>
  <c r="CH34" i="1"/>
  <c r="CH117" i="1" s="1"/>
  <c r="CG34" i="1"/>
  <c r="CF34" i="1"/>
  <c r="CE34" i="1"/>
  <c r="CD34" i="1"/>
  <c r="CD117" i="1" s="1"/>
  <c r="CC34" i="1"/>
  <c r="CB34" i="1"/>
  <c r="CA34" i="1"/>
  <c r="BZ34" i="1"/>
  <c r="BZ117" i="1" s="1"/>
  <c r="BY34" i="1"/>
  <c r="BX34" i="1"/>
  <c r="BW34" i="1"/>
  <c r="BV34" i="1"/>
  <c r="BV114" i="1" s="1"/>
  <c r="BU34" i="1"/>
  <c r="BT34" i="1"/>
  <c r="BS34" i="1"/>
  <c r="BR34" i="1"/>
  <c r="BR117" i="1" s="1"/>
  <c r="BQ34" i="1"/>
  <c r="BP34" i="1"/>
  <c r="BO34" i="1"/>
  <c r="BN34" i="1"/>
  <c r="BN117" i="1" s="1"/>
  <c r="BM34" i="1"/>
  <c r="BL34" i="1"/>
  <c r="BK34" i="1"/>
  <c r="BJ34" i="1"/>
  <c r="BJ117" i="1" s="1"/>
  <c r="BI34" i="1"/>
  <c r="BH34" i="1"/>
  <c r="BG34" i="1"/>
  <c r="BF34" i="1"/>
  <c r="BF114" i="1" s="1"/>
  <c r="BE34" i="1"/>
  <c r="BD34" i="1"/>
  <c r="BC34" i="1"/>
  <c r="BB34" i="1"/>
  <c r="BB117" i="1" s="1"/>
  <c r="BA34" i="1"/>
  <c r="AZ34" i="1"/>
  <c r="AY34" i="1"/>
  <c r="AX34" i="1"/>
  <c r="AX117" i="1" s="1"/>
  <c r="AW34" i="1"/>
  <c r="AV34" i="1"/>
  <c r="AU34" i="1"/>
  <c r="AT34" i="1"/>
  <c r="AT117" i="1" s="1"/>
  <c r="AS34" i="1"/>
  <c r="AR34" i="1"/>
  <c r="AQ34" i="1"/>
  <c r="AP34" i="1"/>
  <c r="AP114" i="1" s="1"/>
  <c r="AO34" i="1"/>
  <c r="AN34" i="1"/>
  <c r="AM34" i="1"/>
  <c r="AL34" i="1"/>
  <c r="AL117" i="1" s="1"/>
  <c r="AK34" i="1"/>
  <c r="AJ34" i="1"/>
  <c r="AI34" i="1"/>
  <c r="AH34" i="1"/>
  <c r="AH117" i="1" s="1"/>
  <c r="AG34" i="1"/>
  <c r="AF34" i="1"/>
  <c r="AE34" i="1"/>
  <c r="AD34" i="1"/>
  <c r="AD117" i="1" s="1"/>
  <c r="AC34" i="1"/>
  <c r="AB34" i="1"/>
  <c r="AA34" i="1"/>
  <c r="Z34" i="1"/>
  <c r="Z114" i="1" s="1"/>
  <c r="Y34" i="1"/>
  <c r="X34" i="1"/>
  <c r="W34" i="1"/>
  <c r="V34" i="1"/>
  <c r="V117" i="1" s="1"/>
  <c r="U34" i="1"/>
  <c r="T34" i="1"/>
  <c r="S34" i="1"/>
  <c r="R34" i="1"/>
  <c r="R117" i="1" s="1"/>
  <c r="Q34" i="1"/>
  <c r="P34" i="1"/>
  <c r="O34" i="1"/>
  <c r="N34" i="1"/>
  <c r="N117" i="1" s="1"/>
  <c r="M34" i="1"/>
  <c r="L34" i="1"/>
  <c r="K34" i="1"/>
  <c r="J34" i="1"/>
  <c r="J114" i="1" s="1"/>
  <c r="I34" i="1"/>
  <c r="H34" i="1"/>
  <c r="G34" i="1"/>
  <c r="F34" i="1"/>
  <c r="F117" i="1" s="1"/>
  <c r="E34" i="1"/>
  <c r="D34" i="1"/>
  <c r="FZ31" i="1"/>
  <c r="FY31" i="1"/>
  <c r="FZ30" i="1"/>
  <c r="FY30" i="1"/>
  <c r="FZ24" i="1" s="1"/>
  <c r="FZ29" i="1"/>
  <c r="FY29" i="1"/>
  <c r="FZ27" i="1"/>
  <c r="FZ26" i="1"/>
  <c r="FY26" i="1"/>
  <c r="FZ25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X11" i="1"/>
  <c r="FX81" i="1" s="1"/>
  <c r="FX86" i="1" s="1"/>
  <c r="FX94" i="1" s="1"/>
  <c r="FT11" i="1"/>
  <c r="FT81" i="1" s="1"/>
  <c r="FT86" i="1" s="1"/>
  <c r="FT94" i="1" s="1"/>
  <c r="FP11" i="1"/>
  <c r="FP81" i="1" s="1"/>
  <c r="FP86" i="1" s="1"/>
  <c r="FP94" i="1" s="1"/>
  <c r="FL11" i="1"/>
  <c r="FL81" i="1" s="1"/>
  <c r="FL86" i="1" s="1"/>
  <c r="FL94" i="1" s="1"/>
  <c r="FH11" i="1"/>
  <c r="FH81" i="1" s="1"/>
  <c r="FH86" i="1" s="1"/>
  <c r="FH94" i="1" s="1"/>
  <c r="FD11" i="1"/>
  <c r="FD81" i="1" s="1"/>
  <c r="FD86" i="1" s="1"/>
  <c r="FD94" i="1" s="1"/>
  <c r="EZ11" i="1"/>
  <c r="EZ81" i="1" s="1"/>
  <c r="EZ86" i="1" s="1"/>
  <c r="EZ94" i="1" s="1"/>
  <c r="EV11" i="1"/>
  <c r="EV81" i="1" s="1"/>
  <c r="EV86" i="1" s="1"/>
  <c r="EV94" i="1" s="1"/>
  <c r="ER11" i="1"/>
  <c r="ER81" i="1" s="1"/>
  <c r="ER86" i="1" s="1"/>
  <c r="ER94" i="1" s="1"/>
  <c r="EN11" i="1"/>
  <c r="EN81" i="1" s="1"/>
  <c r="EN86" i="1" s="1"/>
  <c r="EN94" i="1" s="1"/>
  <c r="EJ11" i="1"/>
  <c r="EJ81" i="1" s="1"/>
  <c r="EJ86" i="1" s="1"/>
  <c r="EJ94" i="1" s="1"/>
  <c r="EF11" i="1"/>
  <c r="EF81" i="1" s="1"/>
  <c r="EF86" i="1" s="1"/>
  <c r="EF94" i="1" s="1"/>
  <c r="EB11" i="1"/>
  <c r="EB81" i="1" s="1"/>
  <c r="EB86" i="1" s="1"/>
  <c r="EB94" i="1" s="1"/>
  <c r="DX11" i="1"/>
  <c r="DX81" i="1" s="1"/>
  <c r="DX86" i="1" s="1"/>
  <c r="DX94" i="1" s="1"/>
  <c r="DT11" i="1"/>
  <c r="DT81" i="1" s="1"/>
  <c r="DT86" i="1" s="1"/>
  <c r="DT94" i="1" s="1"/>
  <c r="DP11" i="1"/>
  <c r="DP81" i="1" s="1"/>
  <c r="DP86" i="1" s="1"/>
  <c r="DP94" i="1" s="1"/>
  <c r="DL11" i="1"/>
  <c r="DL81" i="1" s="1"/>
  <c r="DL86" i="1" s="1"/>
  <c r="DL94" i="1" s="1"/>
  <c r="DH11" i="1"/>
  <c r="DH81" i="1" s="1"/>
  <c r="DH86" i="1" s="1"/>
  <c r="DH94" i="1" s="1"/>
  <c r="DD11" i="1"/>
  <c r="DD81" i="1" s="1"/>
  <c r="DD86" i="1" s="1"/>
  <c r="DD94" i="1" s="1"/>
  <c r="CZ11" i="1"/>
  <c r="CZ81" i="1" s="1"/>
  <c r="CZ86" i="1" s="1"/>
  <c r="CZ94" i="1" s="1"/>
  <c r="CV11" i="1"/>
  <c r="CV81" i="1" s="1"/>
  <c r="CV86" i="1" s="1"/>
  <c r="CV94" i="1" s="1"/>
  <c r="CR11" i="1"/>
  <c r="CR81" i="1" s="1"/>
  <c r="CR86" i="1" s="1"/>
  <c r="CR94" i="1" s="1"/>
  <c r="CN11" i="1"/>
  <c r="CN81" i="1" s="1"/>
  <c r="CN86" i="1" s="1"/>
  <c r="CN94" i="1" s="1"/>
  <c r="CJ11" i="1"/>
  <c r="CJ81" i="1" s="1"/>
  <c r="CJ86" i="1" s="1"/>
  <c r="CJ94" i="1" s="1"/>
  <c r="CF11" i="1"/>
  <c r="CF81" i="1" s="1"/>
  <c r="CF86" i="1" s="1"/>
  <c r="CF94" i="1" s="1"/>
  <c r="CB11" i="1"/>
  <c r="CB81" i="1" s="1"/>
  <c r="CB86" i="1" s="1"/>
  <c r="CB94" i="1" s="1"/>
  <c r="BX11" i="1"/>
  <c r="BX81" i="1" s="1"/>
  <c r="BX86" i="1" s="1"/>
  <c r="BX94" i="1" s="1"/>
  <c r="BT11" i="1"/>
  <c r="BT81" i="1" s="1"/>
  <c r="BT86" i="1" s="1"/>
  <c r="BT94" i="1" s="1"/>
  <c r="BP11" i="1"/>
  <c r="BP81" i="1" s="1"/>
  <c r="BP86" i="1" s="1"/>
  <c r="BP94" i="1" s="1"/>
  <c r="BL11" i="1"/>
  <c r="BL81" i="1" s="1"/>
  <c r="BL86" i="1" s="1"/>
  <c r="BL94" i="1" s="1"/>
  <c r="BH11" i="1"/>
  <c r="BH81" i="1" s="1"/>
  <c r="BH86" i="1" s="1"/>
  <c r="BH94" i="1" s="1"/>
  <c r="BD11" i="1"/>
  <c r="BD81" i="1" s="1"/>
  <c r="BD86" i="1" s="1"/>
  <c r="BD94" i="1" s="1"/>
  <c r="AZ11" i="1"/>
  <c r="AZ81" i="1" s="1"/>
  <c r="AZ86" i="1" s="1"/>
  <c r="AZ94" i="1" s="1"/>
  <c r="AV11" i="1"/>
  <c r="AV81" i="1" s="1"/>
  <c r="AV86" i="1" s="1"/>
  <c r="AV94" i="1" s="1"/>
  <c r="AR11" i="1"/>
  <c r="AR81" i="1" s="1"/>
  <c r="AR86" i="1" s="1"/>
  <c r="AR94" i="1" s="1"/>
  <c r="AN11" i="1"/>
  <c r="AN81" i="1" s="1"/>
  <c r="AN86" i="1" s="1"/>
  <c r="AN94" i="1" s="1"/>
  <c r="AJ11" i="1"/>
  <c r="AJ81" i="1" s="1"/>
  <c r="AJ86" i="1" s="1"/>
  <c r="AJ94" i="1" s="1"/>
  <c r="AF11" i="1"/>
  <c r="AF81" i="1" s="1"/>
  <c r="AF86" i="1" s="1"/>
  <c r="AF94" i="1" s="1"/>
  <c r="AB11" i="1"/>
  <c r="AB81" i="1" s="1"/>
  <c r="AB86" i="1" s="1"/>
  <c r="AB94" i="1" s="1"/>
  <c r="X11" i="1"/>
  <c r="X81" i="1" s="1"/>
  <c r="X86" i="1" s="1"/>
  <c r="T11" i="1"/>
  <c r="T81" i="1" s="1"/>
  <c r="T86" i="1" s="1"/>
  <c r="T94" i="1" s="1"/>
  <c r="P11" i="1"/>
  <c r="P81" i="1" s="1"/>
  <c r="P86" i="1" s="1"/>
  <c r="P94" i="1" s="1"/>
  <c r="L11" i="1"/>
  <c r="L81" i="1" s="1"/>
  <c r="L86" i="1" s="1"/>
  <c r="L94" i="1" s="1"/>
  <c r="H11" i="1"/>
  <c r="H81" i="1" s="1"/>
  <c r="H86" i="1" s="1"/>
  <c r="H94" i="1" s="1"/>
  <c r="D11" i="1"/>
  <c r="D81" i="1" s="1"/>
  <c r="D86" i="1" s="1"/>
  <c r="D94" i="1" s="1"/>
  <c r="FZ10" i="1"/>
  <c r="FZ9" i="1"/>
  <c r="FX8" i="1"/>
  <c r="FW8" i="1"/>
  <c r="FW11" i="1" s="1"/>
  <c r="FW81" i="1" s="1"/>
  <c r="FW86" i="1" s="1"/>
  <c r="FW94" i="1" s="1"/>
  <c r="FV8" i="1"/>
  <c r="FV11" i="1" s="1"/>
  <c r="FV81" i="1" s="1"/>
  <c r="FV86" i="1" s="1"/>
  <c r="FV94" i="1" s="1"/>
  <c r="FU8" i="1"/>
  <c r="FU11" i="1" s="1"/>
  <c r="FU81" i="1" s="1"/>
  <c r="FU86" i="1" s="1"/>
  <c r="FU94" i="1" s="1"/>
  <c r="FT8" i="1"/>
  <c r="FS8" i="1"/>
  <c r="FS11" i="1" s="1"/>
  <c r="FS81" i="1" s="1"/>
  <c r="FS86" i="1" s="1"/>
  <c r="FS94" i="1" s="1"/>
  <c r="FR8" i="1"/>
  <c r="FR11" i="1" s="1"/>
  <c r="FR81" i="1" s="1"/>
  <c r="FR86" i="1" s="1"/>
  <c r="FR94" i="1" s="1"/>
  <c r="FQ8" i="1"/>
  <c r="FQ11" i="1" s="1"/>
  <c r="FQ81" i="1" s="1"/>
  <c r="FQ86" i="1" s="1"/>
  <c r="FQ94" i="1" s="1"/>
  <c r="FP8" i="1"/>
  <c r="FO8" i="1"/>
  <c r="FO11" i="1" s="1"/>
  <c r="FO81" i="1" s="1"/>
  <c r="FO86" i="1" s="1"/>
  <c r="FO94" i="1" s="1"/>
  <c r="FN8" i="1"/>
  <c r="FN11" i="1" s="1"/>
  <c r="FN81" i="1" s="1"/>
  <c r="FN86" i="1" s="1"/>
  <c r="FN94" i="1" s="1"/>
  <c r="FM8" i="1"/>
  <c r="FM11" i="1" s="1"/>
  <c r="FM81" i="1" s="1"/>
  <c r="FM86" i="1" s="1"/>
  <c r="FM94" i="1" s="1"/>
  <c r="FL8" i="1"/>
  <c r="FK8" i="1"/>
  <c r="FK11" i="1" s="1"/>
  <c r="FK81" i="1" s="1"/>
  <c r="FK86" i="1" s="1"/>
  <c r="FK94" i="1" s="1"/>
  <c r="FJ8" i="1"/>
  <c r="FJ11" i="1" s="1"/>
  <c r="FJ81" i="1" s="1"/>
  <c r="FJ86" i="1" s="1"/>
  <c r="FJ94" i="1" s="1"/>
  <c r="FI8" i="1"/>
  <c r="FI11" i="1" s="1"/>
  <c r="FI81" i="1" s="1"/>
  <c r="FI86" i="1" s="1"/>
  <c r="FI94" i="1" s="1"/>
  <c r="FH8" i="1"/>
  <c r="FG8" i="1"/>
  <c r="FG11" i="1" s="1"/>
  <c r="FG81" i="1" s="1"/>
  <c r="FG86" i="1" s="1"/>
  <c r="FG94" i="1" s="1"/>
  <c r="FF8" i="1"/>
  <c r="FF11" i="1" s="1"/>
  <c r="FF81" i="1" s="1"/>
  <c r="FF86" i="1" s="1"/>
  <c r="FF94" i="1" s="1"/>
  <c r="FE8" i="1"/>
  <c r="FE11" i="1" s="1"/>
  <c r="FE81" i="1" s="1"/>
  <c r="FE86" i="1" s="1"/>
  <c r="FE94" i="1" s="1"/>
  <c r="FD8" i="1"/>
  <c r="FC8" i="1"/>
  <c r="FC11" i="1" s="1"/>
  <c r="FC81" i="1" s="1"/>
  <c r="FC86" i="1" s="1"/>
  <c r="FC94" i="1" s="1"/>
  <c r="FB8" i="1"/>
  <c r="FB11" i="1" s="1"/>
  <c r="FB81" i="1" s="1"/>
  <c r="FB86" i="1" s="1"/>
  <c r="FB94" i="1" s="1"/>
  <c r="FA8" i="1"/>
  <c r="FA11" i="1" s="1"/>
  <c r="FA81" i="1" s="1"/>
  <c r="FA86" i="1" s="1"/>
  <c r="FA94" i="1" s="1"/>
  <c r="EZ8" i="1"/>
  <c r="EY8" i="1"/>
  <c r="EY11" i="1" s="1"/>
  <c r="EY81" i="1" s="1"/>
  <c r="EY86" i="1" s="1"/>
  <c r="EY94" i="1" s="1"/>
  <c r="EX8" i="1"/>
  <c r="EX11" i="1" s="1"/>
  <c r="EX81" i="1" s="1"/>
  <c r="EX86" i="1" s="1"/>
  <c r="EX94" i="1" s="1"/>
  <c r="EW8" i="1"/>
  <c r="EW11" i="1" s="1"/>
  <c r="EW81" i="1" s="1"/>
  <c r="EW86" i="1" s="1"/>
  <c r="EW94" i="1" s="1"/>
  <c r="EV8" i="1"/>
  <c r="EU8" i="1"/>
  <c r="EU11" i="1" s="1"/>
  <c r="EU81" i="1" s="1"/>
  <c r="EU86" i="1" s="1"/>
  <c r="EU94" i="1" s="1"/>
  <c r="ET8" i="1"/>
  <c r="ET11" i="1" s="1"/>
  <c r="ET81" i="1" s="1"/>
  <c r="ET86" i="1" s="1"/>
  <c r="ET94" i="1" s="1"/>
  <c r="ES8" i="1"/>
  <c r="ES11" i="1" s="1"/>
  <c r="ES81" i="1" s="1"/>
  <c r="ES86" i="1" s="1"/>
  <c r="ES94" i="1" s="1"/>
  <c r="ER8" i="1"/>
  <c r="EQ8" i="1"/>
  <c r="EQ11" i="1" s="1"/>
  <c r="EQ81" i="1" s="1"/>
  <c r="EQ86" i="1" s="1"/>
  <c r="EQ94" i="1" s="1"/>
  <c r="EP8" i="1"/>
  <c r="EP11" i="1" s="1"/>
  <c r="EP81" i="1" s="1"/>
  <c r="EP86" i="1" s="1"/>
  <c r="EP94" i="1" s="1"/>
  <c r="EO8" i="1"/>
  <c r="EO11" i="1" s="1"/>
  <c r="EO81" i="1" s="1"/>
  <c r="EO86" i="1" s="1"/>
  <c r="EO94" i="1" s="1"/>
  <c r="EN8" i="1"/>
  <c r="EM8" i="1"/>
  <c r="EM11" i="1" s="1"/>
  <c r="EM81" i="1" s="1"/>
  <c r="EM86" i="1" s="1"/>
  <c r="EM94" i="1" s="1"/>
  <c r="EL8" i="1"/>
  <c r="EL11" i="1" s="1"/>
  <c r="EL81" i="1" s="1"/>
  <c r="EL86" i="1" s="1"/>
  <c r="EL94" i="1" s="1"/>
  <c r="EK8" i="1"/>
  <c r="EK11" i="1" s="1"/>
  <c r="EK81" i="1" s="1"/>
  <c r="EK86" i="1" s="1"/>
  <c r="EK94" i="1" s="1"/>
  <c r="EJ8" i="1"/>
  <c r="EI8" i="1"/>
  <c r="EI11" i="1" s="1"/>
  <c r="EI81" i="1" s="1"/>
  <c r="EI86" i="1" s="1"/>
  <c r="EI94" i="1" s="1"/>
  <c r="EH8" i="1"/>
  <c r="EH11" i="1" s="1"/>
  <c r="EH81" i="1" s="1"/>
  <c r="EH86" i="1" s="1"/>
  <c r="EH94" i="1" s="1"/>
  <c r="EG8" i="1"/>
  <c r="EG11" i="1" s="1"/>
  <c r="EG81" i="1" s="1"/>
  <c r="EG86" i="1" s="1"/>
  <c r="EG94" i="1" s="1"/>
  <c r="EF8" i="1"/>
  <c r="EE8" i="1"/>
  <c r="EE11" i="1" s="1"/>
  <c r="EE81" i="1" s="1"/>
  <c r="EE86" i="1" s="1"/>
  <c r="EE94" i="1" s="1"/>
  <c r="ED8" i="1"/>
  <c r="ED11" i="1" s="1"/>
  <c r="ED81" i="1" s="1"/>
  <c r="ED86" i="1" s="1"/>
  <c r="ED94" i="1" s="1"/>
  <c r="EC8" i="1"/>
  <c r="EC11" i="1" s="1"/>
  <c r="EC81" i="1" s="1"/>
  <c r="EC86" i="1" s="1"/>
  <c r="EC94" i="1" s="1"/>
  <c r="EB8" i="1"/>
  <c r="EA8" i="1"/>
  <c r="EA11" i="1" s="1"/>
  <c r="EA81" i="1" s="1"/>
  <c r="EA86" i="1" s="1"/>
  <c r="EA94" i="1" s="1"/>
  <c r="DZ8" i="1"/>
  <c r="DZ11" i="1" s="1"/>
  <c r="DZ81" i="1" s="1"/>
  <c r="DZ86" i="1" s="1"/>
  <c r="DZ94" i="1" s="1"/>
  <c r="DY8" i="1"/>
  <c r="DY11" i="1" s="1"/>
  <c r="DY81" i="1" s="1"/>
  <c r="DY86" i="1" s="1"/>
  <c r="DY94" i="1" s="1"/>
  <c r="DX8" i="1"/>
  <c r="DW8" i="1"/>
  <c r="DW11" i="1" s="1"/>
  <c r="DW81" i="1" s="1"/>
  <c r="DW86" i="1" s="1"/>
  <c r="DW94" i="1" s="1"/>
  <c r="DV8" i="1"/>
  <c r="DV11" i="1" s="1"/>
  <c r="DV81" i="1" s="1"/>
  <c r="DV86" i="1" s="1"/>
  <c r="DV94" i="1" s="1"/>
  <c r="DU8" i="1"/>
  <c r="DU11" i="1" s="1"/>
  <c r="DU81" i="1" s="1"/>
  <c r="DU86" i="1" s="1"/>
  <c r="DU94" i="1" s="1"/>
  <c r="DT8" i="1"/>
  <c r="DS8" i="1"/>
  <c r="DS11" i="1" s="1"/>
  <c r="DS81" i="1" s="1"/>
  <c r="DS86" i="1" s="1"/>
  <c r="DS94" i="1" s="1"/>
  <c r="DR8" i="1"/>
  <c r="DR11" i="1" s="1"/>
  <c r="DR81" i="1" s="1"/>
  <c r="DR86" i="1" s="1"/>
  <c r="DR94" i="1" s="1"/>
  <c r="DQ8" i="1"/>
  <c r="DQ11" i="1" s="1"/>
  <c r="DQ81" i="1" s="1"/>
  <c r="DQ86" i="1" s="1"/>
  <c r="DQ94" i="1" s="1"/>
  <c r="DP8" i="1"/>
  <c r="DO8" i="1"/>
  <c r="DO11" i="1" s="1"/>
  <c r="DO81" i="1" s="1"/>
  <c r="DO86" i="1" s="1"/>
  <c r="DO94" i="1" s="1"/>
  <c r="DN8" i="1"/>
  <c r="DN11" i="1" s="1"/>
  <c r="DN81" i="1" s="1"/>
  <c r="DN86" i="1" s="1"/>
  <c r="DN94" i="1" s="1"/>
  <c r="DM8" i="1"/>
  <c r="DM11" i="1" s="1"/>
  <c r="DM81" i="1" s="1"/>
  <c r="DM86" i="1" s="1"/>
  <c r="DM94" i="1" s="1"/>
  <c r="DL8" i="1"/>
  <c r="DK8" i="1"/>
  <c r="DK11" i="1" s="1"/>
  <c r="DK81" i="1" s="1"/>
  <c r="DK86" i="1" s="1"/>
  <c r="DK94" i="1" s="1"/>
  <c r="DJ8" i="1"/>
  <c r="DJ11" i="1" s="1"/>
  <c r="DJ81" i="1" s="1"/>
  <c r="DJ86" i="1" s="1"/>
  <c r="DJ94" i="1" s="1"/>
  <c r="DI8" i="1"/>
  <c r="DI11" i="1" s="1"/>
  <c r="DI81" i="1" s="1"/>
  <c r="DI86" i="1" s="1"/>
  <c r="DI94" i="1" s="1"/>
  <c r="DH8" i="1"/>
  <c r="DG8" i="1"/>
  <c r="DG11" i="1" s="1"/>
  <c r="DG81" i="1" s="1"/>
  <c r="DG86" i="1" s="1"/>
  <c r="DG94" i="1" s="1"/>
  <c r="DF8" i="1"/>
  <c r="DF11" i="1" s="1"/>
  <c r="DF81" i="1" s="1"/>
  <c r="DF86" i="1" s="1"/>
  <c r="DF94" i="1" s="1"/>
  <c r="DE8" i="1"/>
  <c r="DE11" i="1" s="1"/>
  <c r="DE81" i="1" s="1"/>
  <c r="DE86" i="1" s="1"/>
  <c r="DE94" i="1" s="1"/>
  <c r="DD8" i="1"/>
  <c r="DC8" i="1"/>
  <c r="DC11" i="1" s="1"/>
  <c r="DC81" i="1" s="1"/>
  <c r="DC86" i="1" s="1"/>
  <c r="DC94" i="1" s="1"/>
  <c r="DB8" i="1"/>
  <c r="DB11" i="1" s="1"/>
  <c r="DB81" i="1" s="1"/>
  <c r="DB86" i="1" s="1"/>
  <c r="DB94" i="1" s="1"/>
  <c r="DA8" i="1"/>
  <c r="DA11" i="1" s="1"/>
  <c r="DA81" i="1" s="1"/>
  <c r="DA86" i="1" s="1"/>
  <c r="DA94" i="1" s="1"/>
  <c r="CZ8" i="1"/>
  <c r="CY8" i="1"/>
  <c r="CY11" i="1" s="1"/>
  <c r="CY81" i="1" s="1"/>
  <c r="CY86" i="1" s="1"/>
  <c r="CY94" i="1" s="1"/>
  <c r="CX8" i="1"/>
  <c r="CX11" i="1" s="1"/>
  <c r="CX81" i="1" s="1"/>
  <c r="CX86" i="1" s="1"/>
  <c r="CX94" i="1" s="1"/>
  <c r="CW8" i="1"/>
  <c r="CW11" i="1" s="1"/>
  <c r="CW81" i="1" s="1"/>
  <c r="CW86" i="1" s="1"/>
  <c r="CW94" i="1" s="1"/>
  <c r="CV8" i="1"/>
  <c r="CU8" i="1"/>
  <c r="CU11" i="1" s="1"/>
  <c r="CU81" i="1" s="1"/>
  <c r="CU86" i="1" s="1"/>
  <c r="CU94" i="1" s="1"/>
  <c r="CT8" i="1"/>
  <c r="CT11" i="1" s="1"/>
  <c r="CT81" i="1" s="1"/>
  <c r="CT86" i="1" s="1"/>
  <c r="CT94" i="1" s="1"/>
  <c r="CS8" i="1"/>
  <c r="CS11" i="1" s="1"/>
  <c r="CS81" i="1" s="1"/>
  <c r="CS86" i="1" s="1"/>
  <c r="CS94" i="1" s="1"/>
  <c r="CR8" i="1"/>
  <c r="CQ8" i="1"/>
  <c r="CQ11" i="1" s="1"/>
  <c r="CQ81" i="1" s="1"/>
  <c r="CQ86" i="1" s="1"/>
  <c r="CQ94" i="1" s="1"/>
  <c r="CP8" i="1"/>
  <c r="CP11" i="1" s="1"/>
  <c r="CP81" i="1" s="1"/>
  <c r="CP86" i="1" s="1"/>
  <c r="CP94" i="1" s="1"/>
  <c r="CO8" i="1"/>
  <c r="CO11" i="1" s="1"/>
  <c r="CO81" i="1" s="1"/>
  <c r="CO86" i="1" s="1"/>
  <c r="CO94" i="1" s="1"/>
  <c r="CN8" i="1"/>
  <c r="CM8" i="1"/>
  <c r="CM11" i="1" s="1"/>
  <c r="CM81" i="1" s="1"/>
  <c r="CM86" i="1" s="1"/>
  <c r="CM94" i="1" s="1"/>
  <c r="CL8" i="1"/>
  <c r="CL11" i="1" s="1"/>
  <c r="CL81" i="1" s="1"/>
  <c r="CL86" i="1" s="1"/>
  <c r="CL94" i="1" s="1"/>
  <c r="CK8" i="1"/>
  <c r="CK11" i="1" s="1"/>
  <c r="CK81" i="1" s="1"/>
  <c r="CK86" i="1" s="1"/>
  <c r="CK94" i="1" s="1"/>
  <c r="CJ8" i="1"/>
  <c r="CI8" i="1"/>
  <c r="CI11" i="1" s="1"/>
  <c r="CI81" i="1" s="1"/>
  <c r="CI86" i="1" s="1"/>
  <c r="CI94" i="1" s="1"/>
  <c r="CH8" i="1"/>
  <c r="CH11" i="1" s="1"/>
  <c r="CH81" i="1" s="1"/>
  <c r="CH86" i="1" s="1"/>
  <c r="CH94" i="1" s="1"/>
  <c r="CG8" i="1"/>
  <c r="CG11" i="1" s="1"/>
  <c r="CG81" i="1" s="1"/>
  <c r="CG86" i="1" s="1"/>
  <c r="CG94" i="1" s="1"/>
  <c r="CF8" i="1"/>
  <c r="CE8" i="1"/>
  <c r="CE11" i="1" s="1"/>
  <c r="CE81" i="1" s="1"/>
  <c r="CE86" i="1" s="1"/>
  <c r="CE94" i="1" s="1"/>
  <c r="CD8" i="1"/>
  <c r="CD11" i="1" s="1"/>
  <c r="CD81" i="1" s="1"/>
  <c r="CD86" i="1" s="1"/>
  <c r="CD94" i="1" s="1"/>
  <c r="CC8" i="1"/>
  <c r="CC11" i="1" s="1"/>
  <c r="CC81" i="1" s="1"/>
  <c r="CC86" i="1" s="1"/>
  <c r="CC94" i="1" s="1"/>
  <c r="CB8" i="1"/>
  <c r="CA8" i="1"/>
  <c r="CA11" i="1" s="1"/>
  <c r="CA81" i="1" s="1"/>
  <c r="CA86" i="1" s="1"/>
  <c r="CA94" i="1" s="1"/>
  <c r="BZ8" i="1"/>
  <c r="BZ11" i="1" s="1"/>
  <c r="BZ81" i="1" s="1"/>
  <c r="BZ86" i="1" s="1"/>
  <c r="BZ94" i="1" s="1"/>
  <c r="BY8" i="1"/>
  <c r="BY11" i="1" s="1"/>
  <c r="BY81" i="1" s="1"/>
  <c r="BY86" i="1" s="1"/>
  <c r="BY94" i="1" s="1"/>
  <c r="BX8" i="1"/>
  <c r="BW8" i="1"/>
  <c r="BW11" i="1" s="1"/>
  <c r="BW81" i="1" s="1"/>
  <c r="BW86" i="1" s="1"/>
  <c r="BW94" i="1" s="1"/>
  <c r="BV8" i="1"/>
  <c r="BV11" i="1" s="1"/>
  <c r="BV81" i="1" s="1"/>
  <c r="BV86" i="1" s="1"/>
  <c r="BV94" i="1" s="1"/>
  <c r="BU8" i="1"/>
  <c r="BU11" i="1" s="1"/>
  <c r="BU81" i="1" s="1"/>
  <c r="BU86" i="1" s="1"/>
  <c r="BU94" i="1" s="1"/>
  <c r="BT8" i="1"/>
  <c r="BS8" i="1"/>
  <c r="BS11" i="1" s="1"/>
  <c r="BS81" i="1" s="1"/>
  <c r="BS86" i="1" s="1"/>
  <c r="BS94" i="1" s="1"/>
  <c r="BR8" i="1"/>
  <c r="BR11" i="1" s="1"/>
  <c r="BR81" i="1" s="1"/>
  <c r="BR86" i="1" s="1"/>
  <c r="BR94" i="1" s="1"/>
  <c r="BQ8" i="1"/>
  <c r="BQ11" i="1" s="1"/>
  <c r="BQ81" i="1" s="1"/>
  <c r="BQ86" i="1" s="1"/>
  <c r="BQ94" i="1" s="1"/>
  <c r="BP8" i="1"/>
  <c r="BO8" i="1"/>
  <c r="BO11" i="1" s="1"/>
  <c r="BO81" i="1" s="1"/>
  <c r="BO86" i="1" s="1"/>
  <c r="BO94" i="1" s="1"/>
  <c r="BN8" i="1"/>
  <c r="BN11" i="1" s="1"/>
  <c r="BN81" i="1" s="1"/>
  <c r="BN86" i="1" s="1"/>
  <c r="BN94" i="1" s="1"/>
  <c r="BM8" i="1"/>
  <c r="BM11" i="1" s="1"/>
  <c r="BM81" i="1" s="1"/>
  <c r="BM86" i="1" s="1"/>
  <c r="BM94" i="1" s="1"/>
  <c r="BL8" i="1"/>
  <c r="BK8" i="1"/>
  <c r="BK11" i="1" s="1"/>
  <c r="BK81" i="1" s="1"/>
  <c r="BK86" i="1" s="1"/>
  <c r="BK94" i="1" s="1"/>
  <c r="BJ8" i="1"/>
  <c r="BJ11" i="1" s="1"/>
  <c r="BJ81" i="1" s="1"/>
  <c r="BJ86" i="1" s="1"/>
  <c r="BJ94" i="1" s="1"/>
  <c r="BI8" i="1"/>
  <c r="BI11" i="1" s="1"/>
  <c r="BI81" i="1" s="1"/>
  <c r="BI86" i="1" s="1"/>
  <c r="BI94" i="1" s="1"/>
  <c r="BH8" i="1"/>
  <c r="BG8" i="1"/>
  <c r="BG11" i="1" s="1"/>
  <c r="BG81" i="1" s="1"/>
  <c r="BG86" i="1" s="1"/>
  <c r="BG94" i="1" s="1"/>
  <c r="BF8" i="1"/>
  <c r="BF11" i="1" s="1"/>
  <c r="BF81" i="1" s="1"/>
  <c r="BF86" i="1" s="1"/>
  <c r="BF94" i="1" s="1"/>
  <c r="BE8" i="1"/>
  <c r="BE11" i="1" s="1"/>
  <c r="BE81" i="1" s="1"/>
  <c r="BE86" i="1" s="1"/>
  <c r="BE94" i="1" s="1"/>
  <c r="BD8" i="1"/>
  <c r="BC8" i="1"/>
  <c r="BC11" i="1" s="1"/>
  <c r="BC81" i="1" s="1"/>
  <c r="BC86" i="1" s="1"/>
  <c r="BC94" i="1" s="1"/>
  <c r="BB8" i="1"/>
  <c r="BB11" i="1" s="1"/>
  <c r="BB81" i="1" s="1"/>
  <c r="BB86" i="1" s="1"/>
  <c r="BB94" i="1" s="1"/>
  <c r="BA8" i="1"/>
  <c r="BA11" i="1" s="1"/>
  <c r="BA81" i="1" s="1"/>
  <c r="BA86" i="1" s="1"/>
  <c r="BA94" i="1" s="1"/>
  <c r="AZ8" i="1"/>
  <c r="AY8" i="1"/>
  <c r="AY11" i="1" s="1"/>
  <c r="AY81" i="1" s="1"/>
  <c r="AY86" i="1" s="1"/>
  <c r="AY94" i="1" s="1"/>
  <c r="AX8" i="1"/>
  <c r="AX11" i="1" s="1"/>
  <c r="AX81" i="1" s="1"/>
  <c r="AX86" i="1" s="1"/>
  <c r="AX94" i="1" s="1"/>
  <c r="AW8" i="1"/>
  <c r="AW11" i="1" s="1"/>
  <c r="AW81" i="1" s="1"/>
  <c r="AW86" i="1" s="1"/>
  <c r="AW94" i="1" s="1"/>
  <c r="AV8" i="1"/>
  <c r="AU8" i="1"/>
  <c r="AU11" i="1" s="1"/>
  <c r="AU81" i="1" s="1"/>
  <c r="AU86" i="1" s="1"/>
  <c r="AU94" i="1" s="1"/>
  <c r="AT8" i="1"/>
  <c r="AT11" i="1" s="1"/>
  <c r="AT81" i="1" s="1"/>
  <c r="AT86" i="1" s="1"/>
  <c r="AT94" i="1" s="1"/>
  <c r="AS8" i="1"/>
  <c r="AS11" i="1" s="1"/>
  <c r="AS81" i="1" s="1"/>
  <c r="AS86" i="1" s="1"/>
  <c r="AS94" i="1" s="1"/>
  <c r="AR8" i="1"/>
  <c r="AQ8" i="1"/>
  <c r="AQ11" i="1" s="1"/>
  <c r="AQ81" i="1" s="1"/>
  <c r="AQ86" i="1" s="1"/>
  <c r="AQ94" i="1" s="1"/>
  <c r="AP8" i="1"/>
  <c r="AP11" i="1" s="1"/>
  <c r="AP81" i="1" s="1"/>
  <c r="AP86" i="1" s="1"/>
  <c r="AP94" i="1" s="1"/>
  <c r="AO8" i="1"/>
  <c r="AO11" i="1" s="1"/>
  <c r="AO81" i="1" s="1"/>
  <c r="AO86" i="1" s="1"/>
  <c r="AO94" i="1" s="1"/>
  <c r="AN8" i="1"/>
  <c r="AM8" i="1"/>
  <c r="AM11" i="1" s="1"/>
  <c r="AM81" i="1" s="1"/>
  <c r="AM86" i="1" s="1"/>
  <c r="AM94" i="1" s="1"/>
  <c r="AL8" i="1"/>
  <c r="AL11" i="1" s="1"/>
  <c r="AL81" i="1" s="1"/>
  <c r="AL86" i="1" s="1"/>
  <c r="AL94" i="1" s="1"/>
  <c r="AK8" i="1"/>
  <c r="AK11" i="1" s="1"/>
  <c r="AK81" i="1" s="1"/>
  <c r="AK86" i="1" s="1"/>
  <c r="AK94" i="1" s="1"/>
  <c r="AJ8" i="1"/>
  <c r="AI8" i="1"/>
  <c r="AI11" i="1" s="1"/>
  <c r="AI81" i="1" s="1"/>
  <c r="AI86" i="1" s="1"/>
  <c r="AI94" i="1" s="1"/>
  <c r="AH8" i="1"/>
  <c r="AH11" i="1" s="1"/>
  <c r="AH81" i="1" s="1"/>
  <c r="AH86" i="1" s="1"/>
  <c r="AH94" i="1" s="1"/>
  <c r="AG8" i="1"/>
  <c r="AG11" i="1" s="1"/>
  <c r="AG81" i="1" s="1"/>
  <c r="AG86" i="1" s="1"/>
  <c r="AG94" i="1" s="1"/>
  <c r="AF8" i="1"/>
  <c r="AE8" i="1"/>
  <c r="AE11" i="1" s="1"/>
  <c r="AE81" i="1" s="1"/>
  <c r="AE86" i="1" s="1"/>
  <c r="AE94" i="1" s="1"/>
  <c r="AD8" i="1"/>
  <c r="AD11" i="1" s="1"/>
  <c r="AD81" i="1" s="1"/>
  <c r="AD86" i="1" s="1"/>
  <c r="AD94" i="1" s="1"/>
  <c r="AC8" i="1"/>
  <c r="AC11" i="1" s="1"/>
  <c r="AC81" i="1" s="1"/>
  <c r="AC86" i="1" s="1"/>
  <c r="AC94" i="1" s="1"/>
  <c r="AB8" i="1"/>
  <c r="AA8" i="1"/>
  <c r="AA11" i="1" s="1"/>
  <c r="AA81" i="1" s="1"/>
  <c r="AA86" i="1" s="1"/>
  <c r="AA94" i="1" s="1"/>
  <c r="Z8" i="1"/>
  <c r="Z11" i="1" s="1"/>
  <c r="Z81" i="1" s="1"/>
  <c r="Z86" i="1" s="1"/>
  <c r="Z94" i="1" s="1"/>
  <c r="Y8" i="1"/>
  <c r="Y11" i="1" s="1"/>
  <c r="Y81" i="1" s="1"/>
  <c r="Y86" i="1" s="1"/>
  <c r="Y94" i="1" s="1"/>
  <c r="X8" i="1"/>
  <c r="W8" i="1"/>
  <c r="W11" i="1" s="1"/>
  <c r="W81" i="1" s="1"/>
  <c r="W86" i="1" s="1"/>
  <c r="W94" i="1" s="1"/>
  <c r="V8" i="1"/>
  <c r="V11" i="1" s="1"/>
  <c r="V81" i="1" s="1"/>
  <c r="V86" i="1" s="1"/>
  <c r="V94" i="1" s="1"/>
  <c r="U8" i="1"/>
  <c r="U11" i="1" s="1"/>
  <c r="U81" i="1" s="1"/>
  <c r="U86" i="1" s="1"/>
  <c r="U94" i="1" s="1"/>
  <c r="T8" i="1"/>
  <c r="S8" i="1"/>
  <c r="S11" i="1" s="1"/>
  <c r="S81" i="1" s="1"/>
  <c r="S86" i="1" s="1"/>
  <c r="S94" i="1" s="1"/>
  <c r="R8" i="1"/>
  <c r="R11" i="1" s="1"/>
  <c r="R81" i="1" s="1"/>
  <c r="R86" i="1" s="1"/>
  <c r="R94" i="1" s="1"/>
  <c r="Q8" i="1"/>
  <c r="Q11" i="1" s="1"/>
  <c r="Q81" i="1" s="1"/>
  <c r="Q86" i="1" s="1"/>
  <c r="Q94" i="1" s="1"/>
  <c r="P8" i="1"/>
  <c r="O8" i="1"/>
  <c r="O11" i="1" s="1"/>
  <c r="O81" i="1" s="1"/>
  <c r="O86" i="1" s="1"/>
  <c r="O94" i="1" s="1"/>
  <c r="N8" i="1"/>
  <c r="N11" i="1" s="1"/>
  <c r="N81" i="1" s="1"/>
  <c r="N86" i="1" s="1"/>
  <c r="N94" i="1" s="1"/>
  <c r="M8" i="1"/>
  <c r="M11" i="1" s="1"/>
  <c r="M81" i="1" s="1"/>
  <c r="M86" i="1" s="1"/>
  <c r="M94" i="1" s="1"/>
  <c r="L8" i="1"/>
  <c r="K8" i="1"/>
  <c r="K11" i="1" s="1"/>
  <c r="K81" i="1" s="1"/>
  <c r="K86" i="1" s="1"/>
  <c r="K94" i="1" s="1"/>
  <c r="J8" i="1"/>
  <c r="J11" i="1" s="1"/>
  <c r="J81" i="1" s="1"/>
  <c r="J86" i="1" s="1"/>
  <c r="J94" i="1" s="1"/>
  <c r="I8" i="1"/>
  <c r="I11" i="1" s="1"/>
  <c r="I81" i="1" s="1"/>
  <c r="I86" i="1" s="1"/>
  <c r="I94" i="1" s="1"/>
  <c r="H8" i="1"/>
  <c r="G8" i="1"/>
  <c r="G11" i="1" s="1"/>
  <c r="G81" i="1" s="1"/>
  <c r="G86" i="1" s="1"/>
  <c r="G94" i="1" s="1"/>
  <c r="F8" i="1"/>
  <c r="F11" i="1" s="1"/>
  <c r="F81" i="1" s="1"/>
  <c r="F86" i="1" s="1"/>
  <c r="F94" i="1" s="1"/>
  <c r="E8" i="1"/>
  <c r="E11" i="1" s="1"/>
  <c r="E81" i="1" s="1"/>
  <c r="E86" i="1" s="1"/>
  <c r="E94" i="1" s="1"/>
  <c r="D8" i="1"/>
  <c r="C8" i="1"/>
  <c r="C11" i="1" s="1"/>
  <c r="FZ7" i="1"/>
  <c r="FZ6" i="1"/>
  <c r="FZ5" i="1"/>
  <c r="FZ4" i="1"/>
  <c r="E130" i="1" l="1"/>
  <c r="I130" i="1"/>
  <c r="I131" i="1" s="1"/>
  <c r="I134" i="1" s="1"/>
  <c r="I136" i="1" s="1"/>
  <c r="M130" i="1"/>
  <c r="M131" i="1" s="1"/>
  <c r="M134" i="1" s="1"/>
  <c r="M136" i="1" s="1"/>
  <c r="M174" i="1" s="1"/>
  <c r="Q130" i="1"/>
  <c r="Q131" i="1" s="1"/>
  <c r="Q134" i="1" s="1"/>
  <c r="Q136" i="1" s="1"/>
  <c r="U130" i="1"/>
  <c r="Y130" i="1"/>
  <c r="AC130" i="1"/>
  <c r="AG130" i="1"/>
  <c r="AK130" i="1"/>
  <c r="AO130" i="1"/>
  <c r="AO131" i="1" s="1"/>
  <c r="AO134" i="1" s="1"/>
  <c r="AO136" i="1" s="1"/>
  <c r="AO174" i="1" s="1"/>
  <c r="AS130" i="1"/>
  <c r="AS131" i="1" s="1"/>
  <c r="AS134" i="1" s="1"/>
  <c r="AS136" i="1" s="1"/>
  <c r="AW130" i="1"/>
  <c r="AW131" i="1" s="1"/>
  <c r="AW134" i="1" s="1"/>
  <c r="AW136" i="1" s="1"/>
  <c r="BA130" i="1"/>
  <c r="BE130" i="1"/>
  <c r="BI130" i="1"/>
  <c r="BM130" i="1"/>
  <c r="BQ130" i="1"/>
  <c r="BU130" i="1"/>
  <c r="BU131" i="1" s="1"/>
  <c r="BU134" i="1" s="1"/>
  <c r="BU136" i="1" s="1"/>
  <c r="BY130" i="1"/>
  <c r="BY131" i="1" s="1"/>
  <c r="BY134" i="1" s="1"/>
  <c r="BY136" i="1" s="1"/>
  <c r="BY139" i="1" s="1"/>
  <c r="CC130" i="1"/>
  <c r="CC131" i="1" s="1"/>
  <c r="CC134" i="1" s="1"/>
  <c r="CC136" i="1" s="1"/>
  <c r="CC174" i="1" s="1"/>
  <c r="CG130" i="1"/>
  <c r="CK130" i="1"/>
  <c r="CO130" i="1"/>
  <c r="CS130" i="1"/>
  <c r="CS131" i="1" s="1"/>
  <c r="CS134" i="1" s="1"/>
  <c r="CS136" i="1" s="1"/>
  <c r="CW130" i="1"/>
  <c r="DA130" i="1"/>
  <c r="DE130" i="1"/>
  <c r="DI130" i="1"/>
  <c r="DM130" i="1"/>
  <c r="DQ130" i="1"/>
  <c r="DQ131" i="1" s="1"/>
  <c r="DQ134" i="1" s="1"/>
  <c r="DQ136" i="1" s="1"/>
  <c r="DU130" i="1"/>
  <c r="DU131" i="1" s="1"/>
  <c r="DU134" i="1" s="1"/>
  <c r="DU136" i="1" s="1"/>
  <c r="DY130" i="1"/>
  <c r="DY131" i="1" s="1"/>
  <c r="DY134" i="1" s="1"/>
  <c r="DY136" i="1" s="1"/>
  <c r="EC130" i="1"/>
  <c r="EG130" i="1"/>
  <c r="EK130" i="1"/>
  <c r="EO130" i="1"/>
  <c r="EO131" i="1" s="1"/>
  <c r="EO134" i="1" s="1"/>
  <c r="EO136" i="1" s="1"/>
  <c r="ES130" i="1"/>
  <c r="EW130" i="1"/>
  <c r="FA130" i="1"/>
  <c r="FE130" i="1"/>
  <c r="FE131" i="1" s="1"/>
  <c r="FE134" i="1" s="1"/>
  <c r="FE136" i="1" s="1"/>
  <c r="FI130" i="1"/>
  <c r="FM130" i="1"/>
  <c r="FQ130" i="1"/>
  <c r="FU130" i="1"/>
  <c r="FU131" i="1" s="1"/>
  <c r="FU134" i="1" s="1"/>
  <c r="FU136" i="1" s="1"/>
  <c r="U131" i="1"/>
  <c r="U134" i="1" s="1"/>
  <c r="U136" i="1" s="1"/>
  <c r="U174" i="1" s="1"/>
  <c r="AC131" i="1"/>
  <c r="AC134" i="1" s="1"/>
  <c r="AC136" i="1" s="1"/>
  <c r="AK131" i="1"/>
  <c r="AK134" i="1" s="1"/>
  <c r="AK136" i="1" s="1"/>
  <c r="AK174" i="1" s="1"/>
  <c r="BA131" i="1"/>
  <c r="BA134" i="1" s="1"/>
  <c r="BA136" i="1" s="1"/>
  <c r="BA139" i="1" s="1"/>
  <c r="BI131" i="1"/>
  <c r="BI134" i="1" s="1"/>
  <c r="BI136" i="1" s="1"/>
  <c r="BI141" i="1" s="1"/>
  <c r="BQ131" i="1"/>
  <c r="BQ134" i="1" s="1"/>
  <c r="BQ136" i="1" s="1"/>
  <c r="CK131" i="1"/>
  <c r="CK134" i="1" s="1"/>
  <c r="CK136" i="1" s="1"/>
  <c r="CK141" i="1" s="1"/>
  <c r="DA131" i="1"/>
  <c r="DA134" i="1" s="1"/>
  <c r="DA136" i="1" s="1"/>
  <c r="DE131" i="1"/>
  <c r="DE134" i="1" s="1"/>
  <c r="DE136" i="1" s="1"/>
  <c r="DE174" i="1" s="1"/>
  <c r="DI131" i="1"/>
  <c r="DI134" i="1" s="1"/>
  <c r="DI136" i="1" s="1"/>
  <c r="EC131" i="1"/>
  <c r="EC134" i="1" s="1"/>
  <c r="EC136" i="1" s="1"/>
  <c r="EC139" i="1" s="1"/>
  <c r="EG131" i="1"/>
  <c r="EG134" i="1" s="1"/>
  <c r="EG136" i="1" s="1"/>
  <c r="EG139" i="1" s="1"/>
  <c r="ES131" i="1"/>
  <c r="ES134" i="1" s="1"/>
  <c r="ES136" i="1" s="1"/>
  <c r="ES139" i="1" s="1"/>
  <c r="EW131" i="1"/>
  <c r="EW134" i="1" s="1"/>
  <c r="EW136" i="1" s="1"/>
  <c r="EW174" i="1" s="1"/>
  <c r="FA131" i="1"/>
  <c r="FA134" i="1" s="1"/>
  <c r="FA136" i="1" s="1"/>
  <c r="FI131" i="1"/>
  <c r="FI134" i="1" s="1"/>
  <c r="FI136" i="1" s="1"/>
  <c r="FM131" i="1"/>
  <c r="FM134" i="1" s="1"/>
  <c r="FM136" i="1" s="1"/>
  <c r="FM174" i="1" s="1"/>
  <c r="FQ131" i="1"/>
  <c r="FQ134" i="1" s="1"/>
  <c r="FQ136" i="1" s="1"/>
  <c r="FQ174" i="1" s="1"/>
  <c r="F131" i="1"/>
  <c r="F134" i="1" s="1"/>
  <c r="F136" i="1" s="1"/>
  <c r="F174" i="1" s="1"/>
  <c r="J131" i="1"/>
  <c r="J134" i="1" s="1"/>
  <c r="J136" i="1" s="1"/>
  <c r="N131" i="1"/>
  <c r="N134" i="1" s="1"/>
  <c r="N136" i="1" s="1"/>
  <c r="R131" i="1"/>
  <c r="R134" i="1" s="1"/>
  <c r="R136" i="1" s="1"/>
  <c r="R139" i="1" s="1"/>
  <c r="V131" i="1"/>
  <c r="V134" i="1" s="1"/>
  <c r="V136" i="1" s="1"/>
  <c r="Z131" i="1"/>
  <c r="Z134" i="1" s="1"/>
  <c r="Z136" i="1" s="1"/>
  <c r="Z174" i="1" s="1"/>
  <c r="AD131" i="1"/>
  <c r="AD134" i="1" s="1"/>
  <c r="AD136" i="1" s="1"/>
  <c r="AH131" i="1"/>
  <c r="AH134" i="1" s="1"/>
  <c r="AH136" i="1" s="1"/>
  <c r="AH174" i="1" s="1"/>
  <c r="AL131" i="1"/>
  <c r="AL134" i="1" s="1"/>
  <c r="AL136" i="1" s="1"/>
  <c r="AL139" i="1" s="1"/>
  <c r="AP131" i="1"/>
  <c r="AP134" i="1" s="1"/>
  <c r="AP136" i="1" s="1"/>
  <c r="AP174" i="1" s="1"/>
  <c r="AT131" i="1"/>
  <c r="AT134" i="1" s="1"/>
  <c r="AT136" i="1" s="1"/>
  <c r="AX131" i="1"/>
  <c r="AX134" i="1" s="1"/>
  <c r="AX136" i="1" s="1"/>
  <c r="AX174" i="1" s="1"/>
  <c r="BB131" i="1"/>
  <c r="BB134" i="1" s="1"/>
  <c r="BB136" i="1" s="1"/>
  <c r="BF131" i="1"/>
  <c r="BF134" i="1" s="1"/>
  <c r="BF136" i="1" s="1"/>
  <c r="BF139" i="1" s="1"/>
  <c r="BJ131" i="1"/>
  <c r="BJ134" i="1" s="1"/>
  <c r="BJ136" i="1" s="1"/>
  <c r="BN131" i="1"/>
  <c r="BN134" i="1" s="1"/>
  <c r="BN136" i="1" s="1"/>
  <c r="BR131" i="1"/>
  <c r="BR134" i="1" s="1"/>
  <c r="BR136" i="1" s="1"/>
  <c r="BV131" i="1"/>
  <c r="BV134" i="1" s="1"/>
  <c r="BV136" i="1" s="1"/>
  <c r="BZ131" i="1"/>
  <c r="BZ134" i="1" s="1"/>
  <c r="BZ136" i="1" s="1"/>
  <c r="CD131" i="1"/>
  <c r="CD134" i="1" s="1"/>
  <c r="CD136" i="1" s="1"/>
  <c r="CH131" i="1"/>
  <c r="CH134" i="1" s="1"/>
  <c r="CH136" i="1" s="1"/>
  <c r="CH174" i="1" s="1"/>
  <c r="CL131" i="1"/>
  <c r="CL134" i="1" s="1"/>
  <c r="CL136" i="1" s="1"/>
  <c r="CP131" i="1"/>
  <c r="CP134" i="1" s="1"/>
  <c r="CP136" i="1" s="1"/>
  <c r="CT131" i="1"/>
  <c r="CT134" i="1" s="1"/>
  <c r="CT136" i="1" s="1"/>
  <c r="CX131" i="1"/>
  <c r="CX134" i="1" s="1"/>
  <c r="CX136" i="1" s="1"/>
  <c r="DF131" i="1"/>
  <c r="DF134" i="1" s="1"/>
  <c r="DF136" i="1" s="1"/>
  <c r="DN131" i="1"/>
  <c r="DN134" i="1" s="1"/>
  <c r="DN136" i="1" s="1"/>
  <c r="DV131" i="1"/>
  <c r="DV134" i="1" s="1"/>
  <c r="DV136" i="1" s="1"/>
  <c r="DV174" i="1" s="1"/>
  <c r="ED131" i="1"/>
  <c r="ED134" i="1" s="1"/>
  <c r="ED136" i="1" s="1"/>
  <c r="EH131" i="1"/>
  <c r="EH134" i="1" s="1"/>
  <c r="EP131" i="1"/>
  <c r="EP134" i="1" s="1"/>
  <c r="EP136" i="1" s="1"/>
  <c r="EX131" i="1"/>
  <c r="EX134" i="1" s="1"/>
  <c r="FF131" i="1"/>
  <c r="FF134" i="1" s="1"/>
  <c r="FF136" i="1" s="1"/>
  <c r="FJ131" i="1"/>
  <c r="FJ134" i="1" s="1"/>
  <c r="FJ136" i="1" s="1"/>
  <c r="FJ139" i="1" s="1"/>
  <c r="FR131" i="1"/>
  <c r="FR134" i="1" s="1"/>
  <c r="FR136" i="1" s="1"/>
  <c r="G130" i="1"/>
  <c r="K130" i="1"/>
  <c r="O130" i="1"/>
  <c r="S130" i="1"/>
  <c r="W130" i="1"/>
  <c r="AA130" i="1"/>
  <c r="AE130" i="1"/>
  <c r="AI130" i="1"/>
  <c r="AM130" i="1"/>
  <c r="AQ130" i="1"/>
  <c r="AU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CY130" i="1"/>
  <c r="DC130" i="1"/>
  <c r="DG130" i="1"/>
  <c r="DK130" i="1"/>
  <c r="DO130" i="1"/>
  <c r="DS130" i="1"/>
  <c r="DW130" i="1"/>
  <c r="EA130" i="1"/>
  <c r="EE130" i="1"/>
  <c r="EI130" i="1"/>
  <c r="EM130" i="1"/>
  <c r="EQ130" i="1"/>
  <c r="EU130" i="1"/>
  <c r="EY130" i="1"/>
  <c r="FC130" i="1"/>
  <c r="FG130" i="1"/>
  <c r="FK130" i="1"/>
  <c r="FO130" i="1"/>
  <c r="FS130" i="1"/>
  <c r="FW130" i="1"/>
  <c r="E131" i="1"/>
  <c r="E134" i="1" s="1"/>
  <c r="E136" i="1" s="1"/>
  <c r="E141" i="1" s="1"/>
  <c r="Y131" i="1"/>
  <c r="Y134" i="1" s="1"/>
  <c r="Y136" i="1" s="1"/>
  <c r="Y139" i="1" s="1"/>
  <c r="AG131" i="1"/>
  <c r="AG134" i="1" s="1"/>
  <c r="AG136" i="1" s="1"/>
  <c r="BE131" i="1"/>
  <c r="BE134" i="1" s="1"/>
  <c r="BE136" i="1" s="1"/>
  <c r="BE141" i="1" s="1"/>
  <c r="BM131" i="1"/>
  <c r="BM134" i="1" s="1"/>
  <c r="BM136" i="1" s="1"/>
  <c r="BM174" i="1" s="1"/>
  <c r="CG131" i="1"/>
  <c r="CG134" i="1" s="1"/>
  <c r="CG136" i="1" s="1"/>
  <c r="CO131" i="1"/>
  <c r="CO134" i="1" s="1"/>
  <c r="CO136" i="1" s="1"/>
  <c r="CO139" i="1" s="1"/>
  <c r="CW134" i="1"/>
  <c r="CW136" i="1" s="1"/>
  <c r="CW139" i="1" s="1"/>
  <c r="CW131" i="1"/>
  <c r="DM131" i="1"/>
  <c r="DM134" i="1" s="1"/>
  <c r="DM136" i="1" s="1"/>
  <c r="DM139" i="1" s="1"/>
  <c r="EK131" i="1"/>
  <c r="EK134" i="1" s="1"/>
  <c r="EK136" i="1" s="1"/>
  <c r="EK174" i="1" s="1"/>
  <c r="DB131" i="1"/>
  <c r="DB134" i="1" s="1"/>
  <c r="DB136" i="1" s="1"/>
  <c r="DJ131" i="1"/>
  <c r="DJ134" i="1" s="1"/>
  <c r="DJ136" i="1" s="1"/>
  <c r="DJ141" i="1" s="1"/>
  <c r="DR131" i="1"/>
  <c r="DR134" i="1" s="1"/>
  <c r="DR136" i="1" s="1"/>
  <c r="DR141" i="1" s="1"/>
  <c r="DZ131" i="1"/>
  <c r="DZ134" i="1" s="1"/>
  <c r="DZ136" i="1" s="1"/>
  <c r="DZ139" i="1" s="1"/>
  <c r="EL131" i="1"/>
  <c r="EL134" i="1" s="1"/>
  <c r="EL136" i="1" s="1"/>
  <c r="ET131" i="1"/>
  <c r="ET134" i="1" s="1"/>
  <c r="ET136" i="1" s="1"/>
  <c r="ET174" i="1" s="1"/>
  <c r="FB131" i="1"/>
  <c r="FB134" i="1" s="1"/>
  <c r="FB136" i="1" s="1"/>
  <c r="FN131" i="1"/>
  <c r="FN134" i="1" s="1"/>
  <c r="FN136" i="1" s="1"/>
  <c r="FN174" i="1" s="1"/>
  <c r="FV131" i="1"/>
  <c r="FV134" i="1" s="1"/>
  <c r="FV136" i="1" s="1"/>
  <c r="FV141" i="1" s="1"/>
  <c r="M197" i="1"/>
  <c r="M99" i="1"/>
  <c r="M123" i="1"/>
  <c r="Y197" i="1"/>
  <c r="Y99" i="1"/>
  <c r="Y123" i="1"/>
  <c r="AK197" i="1"/>
  <c r="AK99" i="1"/>
  <c r="AK123" i="1"/>
  <c r="AW197" i="1"/>
  <c r="AW99" i="1"/>
  <c r="AW123" i="1"/>
  <c r="J197" i="1"/>
  <c r="J123" i="1"/>
  <c r="J99" i="1"/>
  <c r="Z197" i="1"/>
  <c r="Z123" i="1"/>
  <c r="Z99" i="1"/>
  <c r="AL197" i="1"/>
  <c r="AL123" i="1"/>
  <c r="AL99" i="1"/>
  <c r="BB197" i="1"/>
  <c r="BB123" i="1"/>
  <c r="BB99" i="1"/>
  <c r="BN197" i="1"/>
  <c r="BN123" i="1"/>
  <c r="BN99" i="1"/>
  <c r="BZ197" i="1"/>
  <c r="BZ123" i="1"/>
  <c r="BZ99" i="1"/>
  <c r="CL197" i="1"/>
  <c r="CL123" i="1"/>
  <c r="CL99" i="1"/>
  <c r="CX197" i="1"/>
  <c r="CX123" i="1"/>
  <c r="CX99" i="1"/>
  <c r="DJ197" i="1"/>
  <c r="DJ123" i="1"/>
  <c r="DJ99" i="1"/>
  <c r="DV197" i="1"/>
  <c r="DV123" i="1"/>
  <c r="DV99" i="1"/>
  <c r="EH197" i="1"/>
  <c r="EH123" i="1"/>
  <c r="EH99" i="1"/>
  <c r="EL197" i="1"/>
  <c r="EL123" i="1"/>
  <c r="EL99" i="1"/>
  <c r="EP197" i="1"/>
  <c r="EP123" i="1"/>
  <c r="EP99" i="1"/>
  <c r="ET197" i="1"/>
  <c r="ET123" i="1"/>
  <c r="ET99" i="1"/>
  <c r="EX197" i="1"/>
  <c r="EX123" i="1"/>
  <c r="EX99" i="1"/>
  <c r="FB197" i="1"/>
  <c r="FB123" i="1"/>
  <c r="FB99" i="1"/>
  <c r="FF197" i="1"/>
  <c r="FF123" i="1"/>
  <c r="FF99" i="1"/>
  <c r="FJ197" i="1"/>
  <c r="FJ123" i="1"/>
  <c r="FJ99" i="1"/>
  <c r="FN197" i="1"/>
  <c r="FN123" i="1"/>
  <c r="FN99" i="1"/>
  <c r="FR197" i="1"/>
  <c r="FR123" i="1"/>
  <c r="FR99" i="1"/>
  <c r="FV197" i="1"/>
  <c r="FV123" i="1"/>
  <c r="FV99" i="1"/>
  <c r="P197" i="1"/>
  <c r="P123" i="1"/>
  <c r="P99" i="1"/>
  <c r="AF197" i="1"/>
  <c r="AF123" i="1"/>
  <c r="AF99" i="1"/>
  <c r="AV197" i="1"/>
  <c r="AV123" i="1"/>
  <c r="AV99" i="1"/>
  <c r="BL197" i="1"/>
  <c r="BL123" i="1"/>
  <c r="BL99" i="1"/>
  <c r="CB197" i="1"/>
  <c r="CB123" i="1"/>
  <c r="CB99" i="1"/>
  <c r="CR197" i="1"/>
  <c r="CR123" i="1"/>
  <c r="CR99" i="1"/>
  <c r="DH197" i="1"/>
  <c r="DH123" i="1"/>
  <c r="DH99" i="1"/>
  <c r="DX197" i="1"/>
  <c r="DX123" i="1"/>
  <c r="DX99" i="1"/>
  <c r="EN197" i="1"/>
  <c r="EN123" i="1"/>
  <c r="EN99" i="1"/>
  <c r="FD197" i="1"/>
  <c r="FD123" i="1"/>
  <c r="FD99" i="1"/>
  <c r="FT197" i="1"/>
  <c r="FT123" i="1"/>
  <c r="FT99" i="1"/>
  <c r="J174" i="1"/>
  <c r="R174" i="1"/>
  <c r="R141" i="1"/>
  <c r="AX141" i="1"/>
  <c r="BV139" i="1"/>
  <c r="CD174" i="1"/>
  <c r="CT174" i="1"/>
  <c r="CT141" i="1"/>
  <c r="DF174" i="1"/>
  <c r="FJ174" i="1"/>
  <c r="E197" i="1"/>
  <c r="E99" i="1"/>
  <c r="E123" i="1"/>
  <c r="Q197" i="1"/>
  <c r="Q99" i="1"/>
  <c r="Q123" i="1"/>
  <c r="AC197" i="1"/>
  <c r="AC99" i="1"/>
  <c r="AC123" i="1"/>
  <c r="AO197" i="1"/>
  <c r="AO99" i="1"/>
  <c r="AO123" i="1"/>
  <c r="BA197" i="1"/>
  <c r="BA99" i="1"/>
  <c r="BA123" i="1"/>
  <c r="F197" i="1"/>
  <c r="F123" i="1"/>
  <c r="F99" i="1"/>
  <c r="R197" i="1"/>
  <c r="R123" i="1"/>
  <c r="R99" i="1"/>
  <c r="AD197" i="1"/>
  <c r="AD123" i="1"/>
  <c r="AD99" i="1"/>
  <c r="AP197" i="1"/>
  <c r="AP123" i="1"/>
  <c r="AP99" i="1"/>
  <c r="AX197" i="1"/>
  <c r="AX123" i="1"/>
  <c r="AX99" i="1"/>
  <c r="AX139" i="1" s="1"/>
  <c r="BJ197" i="1"/>
  <c r="BJ123" i="1"/>
  <c r="BJ99" i="1"/>
  <c r="BV197" i="1"/>
  <c r="BV123" i="1"/>
  <c r="BV99" i="1"/>
  <c r="CH197" i="1"/>
  <c r="CH123" i="1"/>
  <c r="CH99" i="1"/>
  <c r="CT197" i="1"/>
  <c r="CT123" i="1"/>
  <c r="CT99" i="1"/>
  <c r="CT139" i="1" s="1"/>
  <c r="DF197" i="1"/>
  <c r="DF123" i="1"/>
  <c r="DF99" i="1"/>
  <c r="DR197" i="1"/>
  <c r="DR123" i="1"/>
  <c r="DR99" i="1"/>
  <c r="ED197" i="1"/>
  <c r="ED123" i="1"/>
  <c r="ED99" i="1"/>
  <c r="FZ11" i="1"/>
  <c r="K197" i="1"/>
  <c r="K123" i="1"/>
  <c r="K99" i="1"/>
  <c r="S197" i="1"/>
  <c r="S123" i="1"/>
  <c r="S99" i="1"/>
  <c r="AA197" i="1"/>
  <c r="AA123" i="1"/>
  <c r="AA99" i="1"/>
  <c r="AI197" i="1"/>
  <c r="AI123" i="1"/>
  <c r="AI99" i="1"/>
  <c r="AQ197" i="1"/>
  <c r="AQ123" i="1"/>
  <c r="AQ99" i="1"/>
  <c r="AY197" i="1"/>
  <c r="AY123" i="1"/>
  <c r="AY99" i="1"/>
  <c r="BG197" i="1"/>
  <c r="BG123" i="1"/>
  <c r="BG99" i="1"/>
  <c r="BO197" i="1"/>
  <c r="BO123" i="1"/>
  <c r="BO99" i="1"/>
  <c r="BW197" i="1"/>
  <c r="BW123" i="1"/>
  <c r="BW99" i="1"/>
  <c r="CE197" i="1"/>
  <c r="CE123" i="1"/>
  <c r="CE99" i="1"/>
  <c r="CI197" i="1"/>
  <c r="CI123" i="1"/>
  <c r="CI99" i="1"/>
  <c r="CU197" i="1"/>
  <c r="CU123" i="1"/>
  <c r="CU99" i="1"/>
  <c r="DC197" i="1"/>
  <c r="DC123" i="1"/>
  <c r="DC99" i="1"/>
  <c r="DK197" i="1"/>
  <c r="DK123" i="1"/>
  <c r="DK99" i="1"/>
  <c r="DS197" i="1"/>
  <c r="DS123" i="1"/>
  <c r="DS99" i="1"/>
  <c r="EA197" i="1"/>
  <c r="EA123" i="1"/>
  <c r="EA99" i="1"/>
  <c r="EI197" i="1"/>
  <c r="EI123" i="1"/>
  <c r="EI99" i="1"/>
  <c r="EQ197" i="1"/>
  <c r="EQ123" i="1"/>
  <c r="EQ99" i="1"/>
  <c r="EU197" i="1"/>
  <c r="EU123" i="1"/>
  <c r="EU99" i="1"/>
  <c r="FC197" i="1"/>
  <c r="FC123" i="1"/>
  <c r="FC99" i="1"/>
  <c r="FO197" i="1"/>
  <c r="FO123" i="1"/>
  <c r="FO99" i="1"/>
  <c r="FS197" i="1"/>
  <c r="FS123" i="1"/>
  <c r="FS99" i="1"/>
  <c r="D197" i="1"/>
  <c r="D123" i="1"/>
  <c r="D99" i="1"/>
  <c r="T197" i="1"/>
  <c r="T123" i="1"/>
  <c r="T99" i="1"/>
  <c r="AJ197" i="1"/>
  <c r="AJ123" i="1"/>
  <c r="AJ99" i="1"/>
  <c r="AZ197" i="1"/>
  <c r="AZ123" i="1"/>
  <c r="AZ99" i="1"/>
  <c r="BP197" i="1"/>
  <c r="BP123" i="1"/>
  <c r="BP99" i="1"/>
  <c r="CF197" i="1"/>
  <c r="CF123" i="1"/>
  <c r="CF99" i="1"/>
  <c r="CV197" i="1"/>
  <c r="CV123" i="1"/>
  <c r="CV99" i="1"/>
  <c r="DL197" i="1"/>
  <c r="DL123" i="1"/>
  <c r="DL99" i="1"/>
  <c r="EB197" i="1"/>
  <c r="EB123" i="1"/>
  <c r="EB99" i="1"/>
  <c r="ER197" i="1"/>
  <c r="ER123" i="1"/>
  <c r="ER99" i="1"/>
  <c r="FH197" i="1"/>
  <c r="FH123" i="1"/>
  <c r="FH99" i="1"/>
  <c r="FX197" i="1"/>
  <c r="FX123" i="1"/>
  <c r="FX99" i="1"/>
  <c r="X190" i="1"/>
  <c r="X173" i="1"/>
  <c r="X149" i="1"/>
  <c r="X100" i="1"/>
  <c r="X108" i="1"/>
  <c r="X105" i="1"/>
  <c r="X107" i="1" s="1"/>
  <c r="X111" i="1"/>
  <c r="I197" i="1"/>
  <c r="I99" i="1"/>
  <c r="I123" i="1"/>
  <c r="U197" i="1"/>
  <c r="U99" i="1"/>
  <c r="U123" i="1"/>
  <c r="AG197" i="1"/>
  <c r="AG99" i="1"/>
  <c r="AG123" i="1"/>
  <c r="AS197" i="1"/>
  <c r="AS99" i="1"/>
  <c r="AS123" i="1"/>
  <c r="BE197" i="1"/>
  <c r="BE99" i="1"/>
  <c r="BE123" i="1"/>
  <c r="N197" i="1"/>
  <c r="N123" i="1"/>
  <c r="N99" i="1"/>
  <c r="V197" i="1"/>
  <c r="V123" i="1"/>
  <c r="V99" i="1"/>
  <c r="AH197" i="1"/>
  <c r="AH123" i="1"/>
  <c r="AH99" i="1"/>
  <c r="AH139" i="1" s="1"/>
  <c r="AT197" i="1"/>
  <c r="AT123" i="1"/>
  <c r="AT99" i="1"/>
  <c r="BF197" i="1"/>
  <c r="BF123" i="1"/>
  <c r="BF99" i="1"/>
  <c r="BR197" i="1"/>
  <c r="BR123" i="1"/>
  <c r="BR99" i="1"/>
  <c r="CD197" i="1"/>
  <c r="CD123" i="1"/>
  <c r="CD99" i="1"/>
  <c r="CD139" i="1" s="1"/>
  <c r="CP197" i="1"/>
  <c r="CP123" i="1"/>
  <c r="CP99" i="1"/>
  <c r="DB197" i="1"/>
  <c r="DB123" i="1"/>
  <c r="DB99" i="1"/>
  <c r="DN197" i="1"/>
  <c r="DN123" i="1"/>
  <c r="DN99" i="1"/>
  <c r="DZ197" i="1"/>
  <c r="DZ123" i="1"/>
  <c r="DZ99" i="1"/>
  <c r="G197" i="1"/>
  <c r="G123" i="1"/>
  <c r="G99" i="1"/>
  <c r="O197" i="1"/>
  <c r="O123" i="1"/>
  <c r="O99" i="1"/>
  <c r="W197" i="1"/>
  <c r="W123" i="1"/>
  <c r="W99" i="1"/>
  <c r="AE197" i="1"/>
  <c r="AE123" i="1"/>
  <c r="AE99" i="1"/>
  <c r="AM197" i="1"/>
  <c r="AM123" i="1"/>
  <c r="AM99" i="1"/>
  <c r="AU197" i="1"/>
  <c r="AU123" i="1"/>
  <c r="AU99" i="1"/>
  <c r="BC197" i="1"/>
  <c r="BC123" i="1"/>
  <c r="BC99" i="1"/>
  <c r="BK197" i="1"/>
  <c r="BK123" i="1"/>
  <c r="BK99" i="1"/>
  <c r="BS197" i="1"/>
  <c r="BS123" i="1"/>
  <c r="BS99" i="1"/>
  <c r="CA197" i="1"/>
  <c r="CA123" i="1"/>
  <c r="CA99" i="1"/>
  <c r="CM197" i="1"/>
  <c r="CM123" i="1"/>
  <c r="CM99" i="1"/>
  <c r="CQ197" i="1"/>
  <c r="CQ123" i="1"/>
  <c r="CQ99" i="1"/>
  <c r="CY197" i="1"/>
  <c r="CY123" i="1"/>
  <c r="CY99" i="1"/>
  <c r="DG197" i="1"/>
  <c r="DG123" i="1"/>
  <c r="DG99" i="1"/>
  <c r="DO197" i="1"/>
  <c r="DO123" i="1"/>
  <c r="DO99" i="1"/>
  <c r="DW197" i="1"/>
  <c r="DW123" i="1"/>
  <c r="DW99" i="1"/>
  <c r="EE197" i="1"/>
  <c r="EE123" i="1"/>
  <c r="EE99" i="1"/>
  <c r="EM197" i="1"/>
  <c r="EM123" i="1"/>
  <c r="EM99" i="1"/>
  <c r="EY197" i="1"/>
  <c r="EY123" i="1"/>
  <c r="EY99" i="1"/>
  <c r="FG197" i="1"/>
  <c r="FG123" i="1"/>
  <c r="FG99" i="1"/>
  <c r="FK197" i="1"/>
  <c r="FK123" i="1"/>
  <c r="FK99" i="1"/>
  <c r="FW197" i="1"/>
  <c r="FW123" i="1"/>
  <c r="FW99" i="1"/>
  <c r="H197" i="1"/>
  <c r="H123" i="1"/>
  <c r="H99" i="1"/>
  <c r="AN197" i="1"/>
  <c r="AN123" i="1"/>
  <c r="AN99" i="1"/>
  <c r="BD197" i="1"/>
  <c r="BD123" i="1"/>
  <c r="BD99" i="1"/>
  <c r="BT197" i="1"/>
  <c r="BT123" i="1"/>
  <c r="BT99" i="1"/>
  <c r="CJ197" i="1"/>
  <c r="CJ123" i="1"/>
  <c r="CJ99" i="1"/>
  <c r="CZ197" i="1"/>
  <c r="CZ123" i="1"/>
  <c r="CZ99" i="1"/>
  <c r="DP197" i="1"/>
  <c r="DP123" i="1"/>
  <c r="DP99" i="1"/>
  <c r="EF197" i="1"/>
  <c r="EF123" i="1"/>
  <c r="EF99" i="1"/>
  <c r="EV197" i="1"/>
  <c r="EV123" i="1"/>
  <c r="EV99" i="1"/>
  <c r="FL197" i="1"/>
  <c r="FL123" i="1"/>
  <c r="FL99" i="1"/>
  <c r="BI197" i="1"/>
  <c r="BI200" i="1" s="1"/>
  <c r="BI208" i="1" s="1"/>
  <c r="BI99" i="1"/>
  <c r="BI123" i="1"/>
  <c r="BM197" i="1"/>
  <c r="BM99" i="1"/>
  <c r="BM123" i="1"/>
  <c r="BQ197" i="1"/>
  <c r="BQ99" i="1"/>
  <c r="BQ123" i="1"/>
  <c r="BU197" i="1"/>
  <c r="BU99" i="1"/>
  <c r="BU123" i="1"/>
  <c r="BY197" i="1"/>
  <c r="BY99" i="1"/>
  <c r="BY123" i="1"/>
  <c r="CC197" i="1"/>
  <c r="CC99" i="1"/>
  <c r="CC123" i="1"/>
  <c r="CG197" i="1"/>
  <c r="CG99" i="1"/>
  <c r="CG123" i="1"/>
  <c r="CK197" i="1"/>
  <c r="CK99" i="1"/>
  <c r="CK123" i="1"/>
  <c r="CO197" i="1"/>
  <c r="CO200" i="1" s="1"/>
  <c r="CO208" i="1" s="1"/>
  <c r="CO99" i="1"/>
  <c r="CO123" i="1"/>
  <c r="CS197" i="1"/>
  <c r="CS99" i="1"/>
  <c r="CS123" i="1"/>
  <c r="CW197" i="1"/>
  <c r="CW99" i="1"/>
  <c r="CW123" i="1"/>
  <c r="DA197" i="1"/>
  <c r="DA99" i="1"/>
  <c r="DA123" i="1"/>
  <c r="DE197" i="1"/>
  <c r="DE99" i="1"/>
  <c r="DE123" i="1"/>
  <c r="DI197" i="1"/>
  <c r="DI99" i="1"/>
  <c r="DI123" i="1"/>
  <c r="DM197" i="1"/>
  <c r="DM99" i="1"/>
  <c r="DM123" i="1"/>
  <c r="DQ197" i="1"/>
  <c r="DQ99" i="1"/>
  <c r="DQ123" i="1"/>
  <c r="DU197" i="1"/>
  <c r="DU200" i="1" s="1"/>
  <c r="DU208" i="1" s="1"/>
  <c r="DU99" i="1"/>
  <c r="DU123" i="1"/>
  <c r="DY197" i="1"/>
  <c r="DY99" i="1"/>
  <c r="DY123" i="1"/>
  <c r="EC197" i="1"/>
  <c r="EC99" i="1"/>
  <c r="EC123" i="1"/>
  <c r="EG197" i="1"/>
  <c r="EG99" i="1"/>
  <c r="EG123" i="1"/>
  <c r="EK197" i="1"/>
  <c r="EK99" i="1"/>
  <c r="EK123" i="1"/>
  <c r="EO197" i="1"/>
  <c r="EO99" i="1"/>
  <c r="EO123" i="1"/>
  <c r="ES197" i="1"/>
  <c r="ES99" i="1"/>
  <c r="ES123" i="1"/>
  <c r="EW197" i="1"/>
  <c r="EW99" i="1"/>
  <c r="EW123" i="1"/>
  <c r="FA197" i="1"/>
  <c r="FA200" i="1" s="1"/>
  <c r="FA208" i="1" s="1"/>
  <c r="FA99" i="1"/>
  <c r="FA123" i="1"/>
  <c r="FE197" i="1"/>
  <c r="FE99" i="1"/>
  <c r="FE123" i="1"/>
  <c r="FI197" i="1"/>
  <c r="FI99" i="1"/>
  <c r="FI123" i="1"/>
  <c r="FM197" i="1"/>
  <c r="FM99" i="1"/>
  <c r="FM123" i="1"/>
  <c r="FQ197" i="1"/>
  <c r="FQ99" i="1"/>
  <c r="FQ123" i="1"/>
  <c r="FU197" i="1"/>
  <c r="FU99" i="1"/>
  <c r="FU123" i="1"/>
  <c r="L197" i="1"/>
  <c r="L123" i="1"/>
  <c r="L99" i="1"/>
  <c r="AB197" i="1"/>
  <c r="AB123" i="1"/>
  <c r="AB99" i="1"/>
  <c r="AR197" i="1"/>
  <c r="AR123" i="1"/>
  <c r="AR99" i="1"/>
  <c r="BH197" i="1"/>
  <c r="BH123" i="1"/>
  <c r="BH99" i="1"/>
  <c r="BX197" i="1"/>
  <c r="BX123" i="1"/>
  <c r="BX99" i="1"/>
  <c r="CN197" i="1"/>
  <c r="CN123" i="1"/>
  <c r="CN99" i="1"/>
  <c r="DD197" i="1"/>
  <c r="DD123" i="1"/>
  <c r="DD99" i="1"/>
  <c r="DT197" i="1"/>
  <c r="DT123" i="1"/>
  <c r="DT99" i="1"/>
  <c r="EJ197" i="1"/>
  <c r="EJ123" i="1"/>
  <c r="EJ99" i="1"/>
  <c r="EZ197" i="1"/>
  <c r="EZ123" i="1"/>
  <c r="EZ99" i="1"/>
  <c r="FP197" i="1"/>
  <c r="FP200" i="1" s="1"/>
  <c r="FP208" i="1" s="1"/>
  <c r="FP123" i="1"/>
  <c r="FP99" i="1"/>
  <c r="U117" i="1"/>
  <c r="U114" i="1"/>
  <c r="AW117" i="1"/>
  <c r="AW114" i="1"/>
  <c r="BU117" i="1"/>
  <c r="BU114" i="1"/>
  <c r="CO117" i="1"/>
  <c r="CO114" i="1"/>
  <c r="DE117" i="1"/>
  <c r="DE114" i="1"/>
  <c r="DU117" i="1"/>
  <c r="DU114" i="1"/>
  <c r="EK117" i="1"/>
  <c r="EK114" i="1"/>
  <c r="FA117" i="1"/>
  <c r="FA114" i="1"/>
  <c r="FU117" i="1"/>
  <c r="FU114" i="1"/>
  <c r="G198" i="1"/>
  <c r="G200" i="1" s="1"/>
  <c r="G208" i="1" s="1"/>
  <c r="G164" i="1"/>
  <c r="K198" i="1"/>
  <c r="K164" i="1"/>
  <c r="K168" i="1" s="1"/>
  <c r="O198" i="1"/>
  <c r="O164" i="1"/>
  <c r="S198" i="1"/>
  <c r="S164" i="1"/>
  <c r="S168" i="1" s="1"/>
  <c r="W198" i="1"/>
  <c r="W200" i="1" s="1"/>
  <c r="W208" i="1" s="1"/>
  <c r="W164" i="1"/>
  <c r="AA198" i="1"/>
  <c r="AA164" i="1"/>
  <c r="AA168" i="1" s="1"/>
  <c r="AE198" i="1"/>
  <c r="AE200" i="1" s="1"/>
  <c r="AE208" i="1" s="1"/>
  <c r="AE164" i="1"/>
  <c r="AI198" i="1"/>
  <c r="AI164" i="1"/>
  <c r="AI168" i="1" s="1"/>
  <c r="AM198" i="1"/>
  <c r="AM200" i="1" s="1"/>
  <c r="AM208" i="1" s="1"/>
  <c r="AM164" i="1"/>
  <c r="AQ198" i="1"/>
  <c r="AQ164" i="1"/>
  <c r="AQ168" i="1" s="1"/>
  <c r="AU198" i="1"/>
  <c r="AU164" i="1"/>
  <c r="AY198" i="1"/>
  <c r="AY164" i="1"/>
  <c r="AY168" i="1" s="1"/>
  <c r="BC198" i="1"/>
  <c r="BC200" i="1" s="1"/>
  <c r="BC208" i="1" s="1"/>
  <c r="BC164" i="1"/>
  <c r="BG198" i="1"/>
  <c r="BG164" i="1"/>
  <c r="BG168" i="1" s="1"/>
  <c r="BK198" i="1"/>
  <c r="BK200" i="1" s="1"/>
  <c r="BK208" i="1" s="1"/>
  <c r="BK164" i="1"/>
  <c r="BO198" i="1"/>
  <c r="BO164" i="1"/>
  <c r="BO168" i="1" s="1"/>
  <c r="BS198" i="1"/>
  <c r="BS200" i="1" s="1"/>
  <c r="BS208" i="1" s="1"/>
  <c r="BS164" i="1"/>
  <c r="BW198" i="1"/>
  <c r="BW164" i="1"/>
  <c r="BW168" i="1" s="1"/>
  <c r="CA198" i="1"/>
  <c r="CA164" i="1"/>
  <c r="CE198" i="1"/>
  <c r="CE164" i="1"/>
  <c r="CE168" i="1" s="1"/>
  <c r="CI198" i="1"/>
  <c r="CI200" i="1" s="1"/>
  <c r="CI208" i="1" s="1"/>
  <c r="CI164" i="1"/>
  <c r="CM198" i="1"/>
  <c r="CM164" i="1"/>
  <c r="CM168" i="1" s="1"/>
  <c r="CQ198" i="1"/>
  <c r="CQ200" i="1" s="1"/>
  <c r="CQ208" i="1" s="1"/>
  <c r="CQ164" i="1"/>
  <c r="CU198" i="1"/>
  <c r="CU164" i="1"/>
  <c r="CU168" i="1" s="1"/>
  <c r="CY198" i="1"/>
  <c r="CY200" i="1" s="1"/>
  <c r="CY208" i="1" s="1"/>
  <c r="CY164" i="1"/>
  <c r="DC198" i="1"/>
  <c r="DC164" i="1"/>
  <c r="DC168" i="1" s="1"/>
  <c r="DG198" i="1"/>
  <c r="DG164" i="1"/>
  <c r="DK198" i="1"/>
  <c r="DK164" i="1"/>
  <c r="DK168" i="1" s="1"/>
  <c r="DO198" i="1"/>
  <c r="DO200" i="1" s="1"/>
  <c r="DO208" i="1" s="1"/>
  <c r="DO164" i="1"/>
  <c r="DS198" i="1"/>
  <c r="DS164" i="1"/>
  <c r="DS168" i="1" s="1"/>
  <c r="DW198" i="1"/>
  <c r="DW200" i="1" s="1"/>
  <c r="DW208" i="1" s="1"/>
  <c r="DW164" i="1"/>
  <c r="EA198" i="1"/>
  <c r="EA164" i="1"/>
  <c r="EA168" i="1" s="1"/>
  <c r="EE198" i="1"/>
  <c r="EE200" i="1" s="1"/>
  <c r="EE208" i="1" s="1"/>
  <c r="EE164" i="1"/>
  <c r="EI198" i="1"/>
  <c r="EI164" i="1"/>
  <c r="EI168" i="1" s="1"/>
  <c r="EM198" i="1"/>
  <c r="EM164" i="1"/>
  <c r="EQ198" i="1"/>
  <c r="EQ164" i="1"/>
  <c r="EQ168" i="1" s="1"/>
  <c r="EU198" i="1"/>
  <c r="EU200" i="1" s="1"/>
  <c r="EU208" i="1" s="1"/>
  <c r="EU164" i="1"/>
  <c r="EY198" i="1"/>
  <c r="EY164" i="1"/>
  <c r="EY168" i="1" s="1"/>
  <c r="FC198" i="1"/>
  <c r="FC164" i="1"/>
  <c r="FG198" i="1"/>
  <c r="FG164" i="1"/>
  <c r="FG168" i="1" s="1"/>
  <c r="FK198" i="1"/>
  <c r="FK200" i="1" s="1"/>
  <c r="FK208" i="1" s="1"/>
  <c r="FK164" i="1"/>
  <c r="FO198" i="1"/>
  <c r="FO164" i="1"/>
  <c r="FO168" i="1" s="1"/>
  <c r="FS198" i="1"/>
  <c r="FS200" i="1" s="1"/>
  <c r="FS208" i="1" s="1"/>
  <c r="FS164" i="1"/>
  <c r="FW198" i="1"/>
  <c r="FW164" i="1"/>
  <c r="FW168" i="1" s="1"/>
  <c r="FB257" i="1"/>
  <c r="FB258" i="1" s="1"/>
  <c r="FZ59" i="1"/>
  <c r="FY96" i="1"/>
  <c r="FY98" i="1"/>
  <c r="N114" i="1"/>
  <c r="AD114" i="1"/>
  <c r="AT114" i="1"/>
  <c r="BJ114" i="1"/>
  <c r="BZ114" i="1"/>
  <c r="CP114" i="1"/>
  <c r="DF114" i="1"/>
  <c r="DV114" i="1"/>
  <c r="EL114" i="1"/>
  <c r="FB114" i="1"/>
  <c r="FR114" i="1"/>
  <c r="J117" i="1"/>
  <c r="Z117" i="1"/>
  <c r="AP117" i="1"/>
  <c r="BF117" i="1"/>
  <c r="BV117" i="1"/>
  <c r="CL117" i="1"/>
  <c r="DB117" i="1"/>
  <c r="DR117" i="1"/>
  <c r="EH117" i="1"/>
  <c r="EX117" i="1"/>
  <c r="FN117" i="1"/>
  <c r="FZ8" i="1"/>
  <c r="E117" i="1"/>
  <c r="E114" i="1"/>
  <c r="M117" i="1"/>
  <c r="M114" i="1"/>
  <c r="Y117" i="1"/>
  <c r="Y114" i="1"/>
  <c r="AK117" i="1"/>
  <c r="AK114" i="1"/>
  <c r="AS117" i="1"/>
  <c r="AS114" i="1"/>
  <c r="BE117" i="1"/>
  <c r="BE114" i="1"/>
  <c r="BM117" i="1"/>
  <c r="BM114" i="1"/>
  <c r="BY117" i="1"/>
  <c r="BY114" i="1"/>
  <c r="CK117" i="1"/>
  <c r="CK114" i="1"/>
  <c r="DA117" i="1"/>
  <c r="DA114" i="1"/>
  <c r="DM117" i="1"/>
  <c r="DM114" i="1"/>
  <c r="EC117" i="1"/>
  <c r="EC114" i="1"/>
  <c r="ES117" i="1"/>
  <c r="ES114" i="1"/>
  <c r="FI117" i="1"/>
  <c r="FI114" i="1"/>
  <c r="X200" i="1"/>
  <c r="X208" i="1" s="1"/>
  <c r="X198" i="1"/>
  <c r="X164" i="1"/>
  <c r="AB198" i="1"/>
  <c r="AB200" i="1" s="1"/>
  <c r="AB208" i="1" s="1"/>
  <c r="AB164" i="1"/>
  <c r="AF198" i="1"/>
  <c r="AF164" i="1"/>
  <c r="AJ198" i="1"/>
  <c r="AJ164" i="1"/>
  <c r="AJ168" i="1" s="1"/>
  <c r="AN198" i="1"/>
  <c r="AN164" i="1"/>
  <c r="AR198" i="1"/>
  <c r="AR164" i="1"/>
  <c r="AV198" i="1"/>
  <c r="AV200" i="1" s="1"/>
  <c r="AV208" i="1" s="1"/>
  <c r="AV164" i="1"/>
  <c r="AZ198" i="1"/>
  <c r="AZ164" i="1"/>
  <c r="AZ168" i="1" s="1"/>
  <c r="BD198" i="1"/>
  <c r="BD164" i="1"/>
  <c r="BH198" i="1"/>
  <c r="BH200" i="1" s="1"/>
  <c r="BH208" i="1" s="1"/>
  <c r="BH164" i="1"/>
  <c r="BL198" i="1"/>
  <c r="BL200" i="1" s="1"/>
  <c r="BL208" i="1" s="1"/>
  <c r="BL164" i="1"/>
  <c r="BP198" i="1"/>
  <c r="BP164" i="1"/>
  <c r="BP168" i="1" s="1"/>
  <c r="BT198" i="1"/>
  <c r="BT164" i="1"/>
  <c r="BX198" i="1"/>
  <c r="BX164" i="1"/>
  <c r="CB198" i="1"/>
  <c r="CB200" i="1" s="1"/>
  <c r="CB208" i="1" s="1"/>
  <c r="CB164" i="1"/>
  <c r="CF198" i="1"/>
  <c r="CF164" i="1"/>
  <c r="CF168" i="1" s="1"/>
  <c r="CJ198" i="1"/>
  <c r="CJ200" i="1" s="1"/>
  <c r="CJ208" i="1" s="1"/>
  <c r="CJ164" i="1"/>
  <c r="CN198" i="1"/>
  <c r="CN164" i="1"/>
  <c r="CR198" i="1"/>
  <c r="CR164" i="1"/>
  <c r="CV198" i="1"/>
  <c r="CV164" i="1"/>
  <c r="CV168" i="1" s="1"/>
  <c r="CZ198" i="1"/>
  <c r="CZ164" i="1"/>
  <c r="DH198" i="1"/>
  <c r="DH200" i="1" s="1"/>
  <c r="DH208" i="1" s="1"/>
  <c r="DH164" i="1"/>
  <c r="DL198" i="1"/>
  <c r="DL164" i="1"/>
  <c r="DL168" i="1" s="1"/>
  <c r="DP198" i="1"/>
  <c r="DP200" i="1" s="1"/>
  <c r="DP208" i="1" s="1"/>
  <c r="DP164" i="1"/>
  <c r="DP168" i="1" s="1"/>
  <c r="DT198" i="1"/>
  <c r="DT164" i="1"/>
  <c r="DX198" i="1"/>
  <c r="DX200" i="1" s="1"/>
  <c r="DX208" i="1" s="1"/>
  <c r="DX164" i="1"/>
  <c r="DX168" i="1" s="1"/>
  <c r="EB198" i="1"/>
  <c r="EB200" i="1" s="1"/>
  <c r="EB208" i="1" s="1"/>
  <c r="EB164" i="1"/>
  <c r="EB168" i="1" s="1"/>
  <c r="EF198" i="1"/>
  <c r="EF200" i="1" s="1"/>
  <c r="EF208" i="1" s="1"/>
  <c r="EF164" i="1"/>
  <c r="EF168" i="1" s="1"/>
  <c r="EJ198" i="1"/>
  <c r="EJ164" i="1"/>
  <c r="EN198" i="1"/>
  <c r="EN200" i="1" s="1"/>
  <c r="EN208" i="1" s="1"/>
  <c r="EN164" i="1"/>
  <c r="ER198" i="1"/>
  <c r="ER164" i="1"/>
  <c r="ER168" i="1" s="1"/>
  <c r="EV198" i="1"/>
  <c r="EV200" i="1" s="1"/>
  <c r="EV208" i="1" s="1"/>
  <c r="EV164" i="1"/>
  <c r="EV168" i="1" s="1"/>
  <c r="EZ198" i="1"/>
  <c r="EZ200" i="1" s="1"/>
  <c r="EZ208" i="1" s="1"/>
  <c r="EZ164" i="1"/>
  <c r="FD198" i="1"/>
  <c r="FD164" i="1"/>
  <c r="FD168" i="1" s="1"/>
  <c r="FH198" i="1"/>
  <c r="FH200" i="1" s="1"/>
  <c r="FH208" i="1" s="1"/>
  <c r="FH164" i="1"/>
  <c r="FH168" i="1" s="1"/>
  <c r="FL198" i="1"/>
  <c r="FL200" i="1" s="1"/>
  <c r="FL208" i="1" s="1"/>
  <c r="FL164" i="1"/>
  <c r="FL168" i="1" s="1"/>
  <c r="FP198" i="1"/>
  <c r="FP164" i="1"/>
  <c r="FT198" i="1"/>
  <c r="FT200" i="1" s="1"/>
  <c r="FT208" i="1" s="1"/>
  <c r="FT164" i="1"/>
  <c r="FX198" i="1"/>
  <c r="FX200" i="1" s="1"/>
  <c r="FX208" i="1" s="1"/>
  <c r="FX164" i="1"/>
  <c r="FX168" i="1" s="1"/>
  <c r="FY91" i="1"/>
  <c r="D101" i="1"/>
  <c r="R114" i="1"/>
  <c r="AH114" i="1"/>
  <c r="AX114" i="1"/>
  <c r="BN114" i="1"/>
  <c r="CD114" i="1"/>
  <c r="CT114" i="1"/>
  <c r="DJ114" i="1"/>
  <c r="DZ114" i="1"/>
  <c r="EP114" i="1"/>
  <c r="FF114" i="1"/>
  <c r="FV114" i="1"/>
  <c r="D130" i="1"/>
  <c r="H130" i="1"/>
  <c r="L130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FX130" i="1"/>
  <c r="FZ133" i="1"/>
  <c r="I117" i="1"/>
  <c r="I114" i="1"/>
  <c r="AC117" i="1"/>
  <c r="AC114" i="1"/>
  <c r="BA117" i="1"/>
  <c r="BA114" i="1"/>
  <c r="BQ117" i="1"/>
  <c r="BQ114" i="1"/>
  <c r="CG117" i="1"/>
  <c r="CG114" i="1"/>
  <c r="CW117" i="1"/>
  <c r="CW114" i="1"/>
  <c r="DQ117" i="1"/>
  <c r="DQ114" i="1"/>
  <c r="EG117" i="1"/>
  <c r="EG114" i="1"/>
  <c r="EW117" i="1"/>
  <c r="EW114" i="1"/>
  <c r="FM117" i="1"/>
  <c r="FM114" i="1"/>
  <c r="FQ117" i="1"/>
  <c r="FQ114" i="1"/>
  <c r="BD200" i="1"/>
  <c r="BD208" i="1" s="1"/>
  <c r="BY200" i="1"/>
  <c r="BY208" i="1" s="1"/>
  <c r="D198" i="1"/>
  <c r="D200" i="1" s="1"/>
  <c r="D208" i="1" s="1"/>
  <c r="D164" i="1"/>
  <c r="D168" i="1" s="1"/>
  <c r="H198" i="1"/>
  <c r="H200" i="1" s="1"/>
  <c r="H208" i="1" s="1"/>
  <c r="H164" i="1"/>
  <c r="L198" i="1"/>
  <c r="L164" i="1"/>
  <c r="L168" i="1" s="1"/>
  <c r="P198" i="1"/>
  <c r="P200" i="1" s="1"/>
  <c r="P208" i="1" s="1"/>
  <c r="P164" i="1"/>
  <c r="T198" i="1"/>
  <c r="T164" i="1"/>
  <c r="T168" i="1" s="1"/>
  <c r="DD198" i="1"/>
  <c r="DD164" i="1"/>
  <c r="G117" i="1"/>
  <c r="G114" i="1"/>
  <c r="K117" i="1"/>
  <c r="K114" i="1"/>
  <c r="O117" i="1"/>
  <c r="O114" i="1"/>
  <c r="S117" i="1"/>
  <c r="S114" i="1"/>
  <c r="W117" i="1"/>
  <c r="W114" i="1"/>
  <c r="AA117" i="1"/>
  <c r="AA114" i="1"/>
  <c r="AE117" i="1"/>
  <c r="AE114" i="1"/>
  <c r="AI117" i="1"/>
  <c r="AI114" i="1"/>
  <c r="AM117" i="1"/>
  <c r="AM114" i="1"/>
  <c r="AQ117" i="1"/>
  <c r="AQ114" i="1"/>
  <c r="AU117" i="1"/>
  <c r="AU114" i="1"/>
  <c r="AY117" i="1"/>
  <c r="AY114" i="1"/>
  <c r="BC117" i="1"/>
  <c r="BC114" i="1"/>
  <c r="BG117" i="1"/>
  <c r="BG114" i="1"/>
  <c r="BK117" i="1"/>
  <c r="BK114" i="1"/>
  <c r="BO117" i="1"/>
  <c r="BO114" i="1"/>
  <c r="BS117" i="1"/>
  <c r="BS114" i="1"/>
  <c r="BW117" i="1"/>
  <c r="BW114" i="1"/>
  <c r="CA117" i="1"/>
  <c r="CA114" i="1"/>
  <c r="CE117" i="1"/>
  <c r="CE114" i="1"/>
  <c r="CI117" i="1"/>
  <c r="CI114" i="1"/>
  <c r="CM117" i="1"/>
  <c r="CM114" i="1"/>
  <c r="CQ117" i="1"/>
  <c r="CQ114" i="1"/>
  <c r="CU117" i="1"/>
  <c r="CU114" i="1"/>
  <c r="CY117" i="1"/>
  <c r="CY114" i="1"/>
  <c r="DC117" i="1"/>
  <c r="DC114" i="1"/>
  <c r="DG117" i="1"/>
  <c r="DG114" i="1"/>
  <c r="DK117" i="1"/>
  <c r="DK114" i="1"/>
  <c r="DO117" i="1"/>
  <c r="DO114" i="1"/>
  <c r="DS117" i="1"/>
  <c r="DS114" i="1"/>
  <c r="DW117" i="1"/>
  <c r="DW114" i="1"/>
  <c r="EA117" i="1"/>
  <c r="EA114" i="1"/>
  <c r="EE117" i="1"/>
  <c r="EE114" i="1"/>
  <c r="EI117" i="1"/>
  <c r="EI114" i="1"/>
  <c r="EM117" i="1"/>
  <c r="EM114" i="1"/>
  <c r="EQ117" i="1"/>
  <c r="EQ114" i="1"/>
  <c r="EU117" i="1"/>
  <c r="EU114" i="1"/>
  <c r="EY117" i="1"/>
  <c r="EY114" i="1"/>
  <c r="FC117" i="1"/>
  <c r="FC114" i="1"/>
  <c r="FG117" i="1"/>
  <c r="FG114" i="1"/>
  <c r="FK117" i="1"/>
  <c r="FK114" i="1"/>
  <c r="FO117" i="1"/>
  <c r="FO114" i="1"/>
  <c r="FS117" i="1"/>
  <c r="FS114" i="1"/>
  <c r="FW117" i="1"/>
  <c r="FW114" i="1"/>
  <c r="E198" i="1"/>
  <c r="E200" i="1" s="1"/>
  <c r="E208" i="1" s="1"/>
  <c r="E164" i="1"/>
  <c r="E168" i="1" s="1"/>
  <c r="I198" i="1"/>
  <c r="I200" i="1" s="1"/>
  <c r="I208" i="1" s="1"/>
  <c r="I164" i="1"/>
  <c r="M198" i="1"/>
  <c r="M164" i="1"/>
  <c r="M168" i="1" s="1"/>
  <c r="Q198" i="1"/>
  <c r="Q164" i="1"/>
  <c r="U198" i="1"/>
  <c r="U164" i="1"/>
  <c r="U168" i="1" s="1"/>
  <c r="Y198" i="1"/>
  <c r="Y200" i="1" s="1"/>
  <c r="Y208" i="1" s="1"/>
  <c r="Y164" i="1"/>
  <c r="AC198" i="1"/>
  <c r="AC200" i="1" s="1"/>
  <c r="AC208" i="1" s="1"/>
  <c r="AC164" i="1"/>
  <c r="AC168" i="1" s="1"/>
  <c r="AG198" i="1"/>
  <c r="AG164" i="1"/>
  <c r="AK198" i="1"/>
  <c r="AK164" i="1"/>
  <c r="AK168" i="1" s="1"/>
  <c r="AO198" i="1"/>
  <c r="AO200" i="1" s="1"/>
  <c r="AO208" i="1" s="1"/>
  <c r="AO164" i="1"/>
  <c r="AS198" i="1"/>
  <c r="AS164" i="1"/>
  <c r="AS168" i="1" s="1"/>
  <c r="AW198" i="1"/>
  <c r="AW164" i="1"/>
  <c r="BA198" i="1"/>
  <c r="BA200" i="1" s="1"/>
  <c r="BA208" i="1" s="1"/>
  <c r="BA164" i="1"/>
  <c r="BA168" i="1" s="1"/>
  <c r="BE198" i="1"/>
  <c r="BE200" i="1" s="1"/>
  <c r="BE208" i="1" s="1"/>
  <c r="BE164" i="1"/>
  <c r="BI198" i="1"/>
  <c r="BI164" i="1"/>
  <c r="BI168" i="1" s="1"/>
  <c r="BM198" i="1"/>
  <c r="BM164" i="1"/>
  <c r="BQ198" i="1"/>
  <c r="BQ200" i="1" s="1"/>
  <c r="BQ208" i="1" s="1"/>
  <c r="BQ164" i="1"/>
  <c r="BQ168" i="1" s="1"/>
  <c r="BU198" i="1"/>
  <c r="BU200" i="1" s="1"/>
  <c r="BU208" i="1" s="1"/>
  <c r="BU164" i="1"/>
  <c r="BY198" i="1"/>
  <c r="BY164" i="1"/>
  <c r="BY168" i="1" s="1"/>
  <c r="CC198" i="1"/>
  <c r="CC164" i="1"/>
  <c r="CG198" i="1"/>
  <c r="CG200" i="1" s="1"/>
  <c r="CG208" i="1" s="1"/>
  <c r="CG164" i="1"/>
  <c r="CG168" i="1" s="1"/>
  <c r="CK198" i="1"/>
  <c r="CK200" i="1" s="1"/>
  <c r="CK208" i="1" s="1"/>
  <c r="CK164" i="1"/>
  <c r="CO198" i="1"/>
  <c r="CO164" i="1"/>
  <c r="CO168" i="1" s="1"/>
  <c r="CS198" i="1"/>
  <c r="CS164" i="1"/>
  <c r="CW198" i="1"/>
  <c r="CW200" i="1" s="1"/>
  <c r="CW208" i="1" s="1"/>
  <c r="CW164" i="1"/>
  <c r="CW168" i="1" s="1"/>
  <c r="DA198" i="1"/>
  <c r="DA200" i="1" s="1"/>
  <c r="DA208" i="1" s="1"/>
  <c r="DA164" i="1"/>
  <c r="DE198" i="1"/>
  <c r="DE200" i="1" s="1"/>
  <c r="DE208" i="1" s="1"/>
  <c r="DE164" i="1"/>
  <c r="DE168" i="1" s="1"/>
  <c r="DI198" i="1"/>
  <c r="DI164" i="1"/>
  <c r="DM198" i="1"/>
  <c r="DM200" i="1" s="1"/>
  <c r="DM208" i="1" s="1"/>
  <c r="DM164" i="1"/>
  <c r="DM168" i="1" s="1"/>
  <c r="DQ198" i="1"/>
  <c r="DQ200" i="1" s="1"/>
  <c r="DQ208" i="1" s="1"/>
  <c r="DQ164" i="1"/>
  <c r="DU198" i="1"/>
  <c r="DU164" i="1"/>
  <c r="DU168" i="1" s="1"/>
  <c r="DY198" i="1"/>
  <c r="DY164" i="1"/>
  <c r="EC198" i="1"/>
  <c r="EC200" i="1" s="1"/>
  <c r="EC208" i="1" s="1"/>
  <c r="EC164" i="1"/>
  <c r="EC168" i="1" s="1"/>
  <c r="EG198" i="1"/>
  <c r="EG200" i="1" s="1"/>
  <c r="EG208" i="1" s="1"/>
  <c r="EG164" i="1"/>
  <c r="EK198" i="1"/>
  <c r="EK200" i="1" s="1"/>
  <c r="EK208" i="1" s="1"/>
  <c r="EK164" i="1"/>
  <c r="EK168" i="1" s="1"/>
  <c r="EO198" i="1"/>
  <c r="EO164" i="1"/>
  <c r="ES198" i="1"/>
  <c r="ES200" i="1" s="1"/>
  <c r="ES208" i="1" s="1"/>
  <c r="ES164" i="1"/>
  <c r="ES168" i="1" s="1"/>
  <c r="EW198" i="1"/>
  <c r="EW200" i="1" s="1"/>
  <c r="EW208" i="1" s="1"/>
  <c r="EW164" i="1"/>
  <c r="FA198" i="1"/>
  <c r="FA164" i="1"/>
  <c r="FA168" i="1" s="1"/>
  <c r="FE198" i="1"/>
  <c r="FE164" i="1"/>
  <c r="FI198" i="1"/>
  <c r="FI200" i="1" s="1"/>
  <c r="FI208" i="1" s="1"/>
  <c r="FI164" i="1"/>
  <c r="FI168" i="1" s="1"/>
  <c r="FM198" i="1"/>
  <c r="FM200" i="1" s="1"/>
  <c r="FM208" i="1" s="1"/>
  <c r="FM164" i="1"/>
  <c r="FQ198" i="1"/>
  <c r="FQ200" i="1" s="1"/>
  <c r="FQ208" i="1" s="1"/>
  <c r="FQ164" i="1"/>
  <c r="FQ168" i="1" s="1"/>
  <c r="FU198" i="1"/>
  <c r="FU164" i="1"/>
  <c r="F114" i="1"/>
  <c r="V114" i="1"/>
  <c r="AL114" i="1"/>
  <c r="BB114" i="1"/>
  <c r="BR114" i="1"/>
  <c r="CH114" i="1"/>
  <c r="CX114" i="1"/>
  <c r="DN114" i="1"/>
  <c r="ED114" i="1"/>
  <c r="ET114" i="1"/>
  <c r="FJ114" i="1"/>
  <c r="E174" i="1"/>
  <c r="Y174" i="1"/>
  <c r="Y141" i="1"/>
  <c r="AK141" i="1"/>
  <c r="AK139" i="1"/>
  <c r="AK143" i="1" s="1"/>
  <c r="AK145" i="1" s="1"/>
  <c r="BA141" i="1"/>
  <c r="BQ174" i="1"/>
  <c r="BQ141" i="1"/>
  <c r="BQ139" i="1"/>
  <c r="CW174" i="1"/>
  <c r="DE141" i="1"/>
  <c r="DE139" i="1"/>
  <c r="EW139" i="1"/>
  <c r="FI139" i="1"/>
  <c r="Q117" i="1"/>
  <c r="Q114" i="1"/>
  <c r="AG117" i="1"/>
  <c r="AG114" i="1"/>
  <c r="AO117" i="1"/>
  <c r="AO114" i="1"/>
  <c r="BI117" i="1"/>
  <c r="BI114" i="1"/>
  <c r="CC117" i="1"/>
  <c r="CC114" i="1"/>
  <c r="CS117" i="1"/>
  <c r="CS114" i="1"/>
  <c r="DI117" i="1"/>
  <c r="DI114" i="1"/>
  <c r="DY117" i="1"/>
  <c r="DY114" i="1"/>
  <c r="EO117" i="1"/>
  <c r="EO114" i="1"/>
  <c r="FE117" i="1"/>
  <c r="FE114" i="1"/>
  <c r="BT200" i="1"/>
  <c r="BT208" i="1" s="1"/>
  <c r="D117" i="1"/>
  <c r="D114" i="1"/>
  <c r="H117" i="1"/>
  <c r="H114" i="1"/>
  <c r="L117" i="1"/>
  <c r="L114" i="1"/>
  <c r="P117" i="1"/>
  <c r="P114" i="1"/>
  <c r="T117" i="1"/>
  <c r="T114" i="1"/>
  <c r="X117" i="1"/>
  <c r="X114" i="1"/>
  <c r="AB117" i="1"/>
  <c r="AB114" i="1"/>
  <c r="AF117" i="1"/>
  <c r="AF114" i="1"/>
  <c r="AJ117" i="1"/>
  <c r="AJ114" i="1"/>
  <c r="AN117" i="1"/>
  <c r="AN114" i="1"/>
  <c r="AR117" i="1"/>
  <c r="AR114" i="1"/>
  <c r="AV117" i="1"/>
  <c r="AV114" i="1"/>
  <c r="AZ117" i="1"/>
  <c r="AZ114" i="1"/>
  <c r="BD117" i="1"/>
  <c r="BD114" i="1"/>
  <c r="BH117" i="1"/>
  <c r="BH114" i="1"/>
  <c r="BL117" i="1"/>
  <c r="BL114" i="1"/>
  <c r="BP117" i="1"/>
  <c r="BP114" i="1"/>
  <c r="BT117" i="1"/>
  <c r="BT114" i="1"/>
  <c r="BX117" i="1"/>
  <c r="BX114" i="1"/>
  <c r="CB117" i="1"/>
  <c r="CB114" i="1"/>
  <c r="CF117" i="1"/>
  <c r="CF114" i="1"/>
  <c r="CJ117" i="1"/>
  <c r="CJ114" i="1"/>
  <c r="CN117" i="1"/>
  <c r="CN114" i="1"/>
  <c r="CR117" i="1"/>
  <c r="CR114" i="1"/>
  <c r="CV117" i="1"/>
  <c r="CV114" i="1"/>
  <c r="CZ117" i="1"/>
  <c r="CZ114" i="1"/>
  <c r="DD117" i="1"/>
  <c r="DD114" i="1"/>
  <c r="DH117" i="1"/>
  <c r="DH114" i="1"/>
  <c r="DL117" i="1"/>
  <c r="DL114" i="1"/>
  <c r="DP117" i="1"/>
  <c r="DP114" i="1"/>
  <c r="DT117" i="1"/>
  <c r="DT114" i="1"/>
  <c r="DX117" i="1"/>
  <c r="DX114" i="1"/>
  <c r="EB117" i="1"/>
  <c r="EB114" i="1"/>
  <c r="EF117" i="1"/>
  <c r="EF114" i="1"/>
  <c r="EJ117" i="1"/>
  <c r="EJ114" i="1"/>
  <c r="EN117" i="1"/>
  <c r="EN114" i="1"/>
  <c r="ER117" i="1"/>
  <c r="ER114" i="1"/>
  <c r="EV117" i="1"/>
  <c r="EV114" i="1"/>
  <c r="EZ117" i="1"/>
  <c r="EZ114" i="1"/>
  <c r="FD117" i="1"/>
  <c r="FD114" i="1"/>
  <c r="FH117" i="1"/>
  <c r="FH114" i="1"/>
  <c r="FL117" i="1"/>
  <c r="FL114" i="1"/>
  <c r="FP117" i="1"/>
  <c r="FP114" i="1"/>
  <c r="FT117" i="1"/>
  <c r="FT114" i="1"/>
  <c r="FX117" i="1"/>
  <c r="FX114" i="1"/>
  <c r="F198" i="1"/>
  <c r="F200" i="1" s="1"/>
  <c r="F208" i="1" s="1"/>
  <c r="F164" i="1"/>
  <c r="F168" i="1" s="1"/>
  <c r="J198" i="1"/>
  <c r="J200" i="1" s="1"/>
  <c r="J208" i="1" s="1"/>
  <c r="J164" i="1"/>
  <c r="J168" i="1" s="1"/>
  <c r="N198" i="1"/>
  <c r="N164" i="1"/>
  <c r="R198" i="1"/>
  <c r="R200" i="1" s="1"/>
  <c r="R208" i="1" s="1"/>
  <c r="R164" i="1"/>
  <c r="V198" i="1"/>
  <c r="V200" i="1" s="1"/>
  <c r="V208" i="1" s="1"/>
  <c r="V164" i="1"/>
  <c r="V168" i="1" s="1"/>
  <c r="Z198" i="1"/>
  <c r="Z200" i="1" s="1"/>
  <c r="Z208" i="1" s="1"/>
  <c r="Z164" i="1"/>
  <c r="Z168" i="1" s="1"/>
  <c r="AD198" i="1"/>
  <c r="AD200" i="1" s="1"/>
  <c r="AD208" i="1" s="1"/>
  <c r="AD164" i="1"/>
  <c r="AD168" i="1" s="1"/>
  <c r="AH198" i="1"/>
  <c r="AH200" i="1" s="1"/>
  <c r="AH208" i="1" s="1"/>
  <c r="AH164" i="1"/>
  <c r="AH168" i="1" s="1"/>
  <c r="AL198" i="1"/>
  <c r="AL200" i="1" s="1"/>
  <c r="AL208" i="1" s="1"/>
  <c r="AL164" i="1"/>
  <c r="AP198" i="1"/>
  <c r="AP200" i="1" s="1"/>
  <c r="AP208" i="1" s="1"/>
  <c r="AP164" i="1"/>
  <c r="AT198" i="1"/>
  <c r="AT200" i="1" s="1"/>
  <c r="AT208" i="1" s="1"/>
  <c r="AT164" i="1"/>
  <c r="AT168" i="1" s="1"/>
  <c r="AX198" i="1"/>
  <c r="AX200" i="1" s="1"/>
  <c r="AX208" i="1" s="1"/>
  <c r="AX164" i="1"/>
  <c r="AX168" i="1" s="1"/>
  <c r="BB198" i="1"/>
  <c r="BB200" i="1" s="1"/>
  <c r="BB208" i="1" s="1"/>
  <c r="BB164" i="1"/>
  <c r="BF198" i="1"/>
  <c r="BF200" i="1" s="1"/>
  <c r="BF208" i="1" s="1"/>
  <c r="BF164" i="1"/>
  <c r="BF168" i="1" s="1"/>
  <c r="BJ198" i="1"/>
  <c r="BJ164" i="1"/>
  <c r="BJ168" i="1" s="1"/>
  <c r="BN198" i="1"/>
  <c r="BN200" i="1" s="1"/>
  <c r="BN208" i="1" s="1"/>
  <c r="BN164" i="1"/>
  <c r="BR198" i="1"/>
  <c r="BR200" i="1" s="1"/>
  <c r="BR208" i="1" s="1"/>
  <c r="BR164" i="1"/>
  <c r="BR168" i="1" s="1"/>
  <c r="BV198" i="1"/>
  <c r="BV200" i="1" s="1"/>
  <c r="BV208" i="1" s="1"/>
  <c r="BV164" i="1"/>
  <c r="BZ198" i="1"/>
  <c r="BZ200" i="1" s="1"/>
  <c r="BZ208" i="1" s="1"/>
  <c r="BZ164" i="1"/>
  <c r="CD198" i="1"/>
  <c r="CD200" i="1" s="1"/>
  <c r="CD208" i="1" s="1"/>
  <c r="CD164" i="1"/>
  <c r="CH198" i="1"/>
  <c r="CH200" i="1" s="1"/>
  <c r="CH208" i="1" s="1"/>
  <c r="CH164" i="1"/>
  <c r="CH168" i="1" s="1"/>
  <c r="CL198" i="1"/>
  <c r="CL200" i="1" s="1"/>
  <c r="CL208" i="1" s="1"/>
  <c r="CL164" i="1"/>
  <c r="CL168" i="1" s="1"/>
  <c r="CP198" i="1"/>
  <c r="CP200" i="1" s="1"/>
  <c r="CP208" i="1" s="1"/>
  <c r="CP164" i="1"/>
  <c r="CT198" i="1"/>
  <c r="CT200" i="1" s="1"/>
  <c r="CT208" i="1" s="1"/>
  <c r="CT164" i="1"/>
  <c r="CT168" i="1" s="1"/>
  <c r="CX198" i="1"/>
  <c r="CX200" i="1" s="1"/>
  <c r="CX208" i="1" s="1"/>
  <c r="CX164" i="1"/>
  <c r="CX168" i="1" s="1"/>
  <c r="DB198" i="1"/>
  <c r="DB200" i="1" s="1"/>
  <c r="DB208" i="1" s="1"/>
  <c r="DB164" i="1"/>
  <c r="DB168" i="1" s="1"/>
  <c r="DF198" i="1"/>
  <c r="DF164" i="1"/>
  <c r="DJ198" i="1"/>
  <c r="DJ200" i="1" s="1"/>
  <c r="DJ208" i="1" s="1"/>
  <c r="DJ164" i="1"/>
  <c r="DJ168" i="1" s="1"/>
  <c r="DN198" i="1"/>
  <c r="DN200" i="1" s="1"/>
  <c r="DN208" i="1" s="1"/>
  <c r="DN164" i="1"/>
  <c r="DN168" i="1" s="1"/>
  <c r="DR198" i="1"/>
  <c r="DR200" i="1" s="1"/>
  <c r="DR208" i="1" s="1"/>
  <c r="DR164" i="1"/>
  <c r="DV198" i="1"/>
  <c r="DV200" i="1" s="1"/>
  <c r="DV208" i="1" s="1"/>
  <c r="DV164" i="1"/>
  <c r="DZ198" i="1"/>
  <c r="DZ200" i="1" s="1"/>
  <c r="DZ208" i="1" s="1"/>
  <c r="DZ164" i="1"/>
  <c r="ED198" i="1"/>
  <c r="ED200" i="1" s="1"/>
  <c r="ED208" i="1" s="1"/>
  <c r="ED164" i="1"/>
  <c r="ED168" i="1" s="1"/>
  <c r="EH198" i="1"/>
  <c r="EH200" i="1" s="1"/>
  <c r="EH208" i="1" s="1"/>
  <c r="EH164" i="1"/>
  <c r="EH168" i="1" s="1"/>
  <c r="EL198" i="1"/>
  <c r="EL200" i="1" s="1"/>
  <c r="EL208" i="1" s="1"/>
  <c r="EL164" i="1"/>
  <c r="EP198" i="1"/>
  <c r="EP200" i="1" s="1"/>
  <c r="EP208" i="1" s="1"/>
  <c r="EP164" i="1"/>
  <c r="ET198" i="1"/>
  <c r="ET200" i="1" s="1"/>
  <c r="ET208" i="1" s="1"/>
  <c r="ET164" i="1"/>
  <c r="ET168" i="1" s="1"/>
  <c r="EX198" i="1"/>
  <c r="EX200" i="1" s="1"/>
  <c r="EX208" i="1" s="1"/>
  <c r="EX164" i="1"/>
  <c r="FB198" i="1"/>
  <c r="FB200" i="1" s="1"/>
  <c r="FB208" i="1" s="1"/>
  <c r="FB164" i="1"/>
  <c r="FF198" i="1"/>
  <c r="FF200" i="1" s="1"/>
  <c r="FF208" i="1" s="1"/>
  <c r="FF164" i="1"/>
  <c r="FF168" i="1" s="1"/>
  <c r="FJ198" i="1"/>
  <c r="FJ200" i="1" s="1"/>
  <c r="FJ208" i="1" s="1"/>
  <c r="FJ164" i="1"/>
  <c r="FJ168" i="1" s="1"/>
  <c r="FN198" i="1"/>
  <c r="FN200" i="1" s="1"/>
  <c r="FN208" i="1" s="1"/>
  <c r="FN164" i="1"/>
  <c r="FN168" i="1" s="1"/>
  <c r="FR198" i="1"/>
  <c r="FR200" i="1" s="1"/>
  <c r="FR208" i="1" s="1"/>
  <c r="FR164" i="1"/>
  <c r="FV198" i="1"/>
  <c r="FV200" i="1" s="1"/>
  <c r="FV208" i="1" s="1"/>
  <c r="FV164" i="1"/>
  <c r="FV168" i="1" s="1"/>
  <c r="G101" i="1"/>
  <c r="K101" i="1"/>
  <c r="O101" i="1"/>
  <c r="S101" i="1"/>
  <c r="W101" i="1"/>
  <c r="AA101" i="1"/>
  <c r="AE101" i="1"/>
  <c r="AI101" i="1"/>
  <c r="AM101" i="1"/>
  <c r="AQ101" i="1"/>
  <c r="AU101" i="1"/>
  <c r="AY101" i="1"/>
  <c r="BC101" i="1"/>
  <c r="BG101" i="1"/>
  <c r="BK101" i="1"/>
  <c r="BO101" i="1"/>
  <c r="BS101" i="1"/>
  <c r="BW101" i="1"/>
  <c r="CA101" i="1"/>
  <c r="CE101" i="1"/>
  <c r="CI101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EQ101" i="1"/>
  <c r="EU101" i="1"/>
  <c r="EY101" i="1"/>
  <c r="FC101" i="1"/>
  <c r="FG101" i="1"/>
  <c r="FK101" i="1"/>
  <c r="FO101" i="1"/>
  <c r="FS101" i="1"/>
  <c r="FW101" i="1"/>
  <c r="D199" i="1"/>
  <c r="H199" i="1"/>
  <c r="L199" i="1"/>
  <c r="P199" i="1"/>
  <c r="T199" i="1"/>
  <c r="X199" i="1"/>
  <c r="AB199" i="1"/>
  <c r="AF199" i="1"/>
  <c r="AJ199" i="1"/>
  <c r="AN199" i="1"/>
  <c r="AN200" i="1" s="1"/>
  <c r="AN208" i="1" s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CZ200" i="1" s="1"/>
  <c r="CZ208" i="1" s="1"/>
  <c r="DD199" i="1"/>
  <c r="DH199" i="1"/>
  <c r="DL199" i="1"/>
  <c r="DL200" i="1" s="1"/>
  <c r="DL208" i="1" s="1"/>
  <c r="DP199" i="1"/>
  <c r="DT199" i="1"/>
  <c r="DT200" i="1" s="1"/>
  <c r="DT208" i="1" s="1"/>
  <c r="DX199" i="1"/>
  <c r="EB199" i="1"/>
  <c r="EF199" i="1"/>
  <c r="EJ199" i="1"/>
  <c r="EN199" i="1"/>
  <c r="ER199" i="1"/>
  <c r="ER200" i="1" s="1"/>
  <c r="ER208" i="1" s="1"/>
  <c r="EV199" i="1"/>
  <c r="EZ199" i="1"/>
  <c r="FD199" i="1"/>
  <c r="FH199" i="1"/>
  <c r="FL199" i="1"/>
  <c r="FP199" i="1"/>
  <c r="FT199" i="1"/>
  <c r="FX199" i="1"/>
  <c r="C199" i="1"/>
  <c r="G199" i="1"/>
  <c r="K199" i="1"/>
  <c r="K200" i="1" s="1"/>
  <c r="K208" i="1" s="1"/>
  <c r="O199" i="1"/>
  <c r="S199" i="1"/>
  <c r="S200" i="1" s="1"/>
  <c r="S208" i="1" s="1"/>
  <c r="W199" i="1"/>
  <c r="AA199" i="1"/>
  <c r="AA200" i="1" s="1"/>
  <c r="AA208" i="1" s="1"/>
  <c r="AE199" i="1"/>
  <c r="AI199" i="1"/>
  <c r="AI200" i="1" s="1"/>
  <c r="AI208" i="1" s="1"/>
  <c r="AM199" i="1"/>
  <c r="AQ199" i="1"/>
  <c r="AQ200" i="1" s="1"/>
  <c r="AQ208" i="1" s="1"/>
  <c r="AU199" i="1"/>
  <c r="AY199" i="1"/>
  <c r="AY200" i="1" s="1"/>
  <c r="AY208" i="1" s="1"/>
  <c r="BC199" i="1"/>
  <c r="BG199" i="1"/>
  <c r="BG200" i="1" s="1"/>
  <c r="BG208" i="1" s="1"/>
  <c r="BK199" i="1"/>
  <c r="BO199" i="1"/>
  <c r="BO200" i="1" s="1"/>
  <c r="BO208" i="1" s="1"/>
  <c r="BS199" i="1"/>
  <c r="BW199" i="1"/>
  <c r="BW200" i="1" s="1"/>
  <c r="BW208" i="1" s="1"/>
  <c r="CA199" i="1"/>
  <c r="CE199" i="1"/>
  <c r="CI199" i="1"/>
  <c r="CM199" i="1"/>
  <c r="CM200" i="1" s="1"/>
  <c r="CM208" i="1" s="1"/>
  <c r="CQ199" i="1"/>
  <c r="CU199" i="1"/>
  <c r="CY199" i="1"/>
  <c r="DC199" i="1"/>
  <c r="DC200" i="1" s="1"/>
  <c r="DC208" i="1" s="1"/>
  <c r="DG199" i="1"/>
  <c r="DK199" i="1"/>
  <c r="DO199" i="1"/>
  <c r="DS199" i="1"/>
  <c r="DS200" i="1" s="1"/>
  <c r="DS208" i="1" s="1"/>
  <c r="DW199" i="1"/>
  <c r="EA199" i="1"/>
  <c r="EE199" i="1"/>
  <c r="EI199" i="1"/>
  <c r="EI200" i="1" s="1"/>
  <c r="EI208" i="1" s="1"/>
  <c r="EM199" i="1"/>
  <c r="EQ199" i="1"/>
  <c r="EU199" i="1"/>
  <c r="EY199" i="1"/>
  <c r="EY200" i="1" s="1"/>
  <c r="EY208" i="1" s="1"/>
  <c r="FC199" i="1"/>
  <c r="FG199" i="1"/>
  <c r="FK199" i="1"/>
  <c r="FO199" i="1"/>
  <c r="FO200" i="1" s="1"/>
  <c r="FO208" i="1" s="1"/>
  <c r="FS199" i="1"/>
  <c r="FW199" i="1"/>
  <c r="I168" i="1"/>
  <c r="Q168" i="1"/>
  <c r="Y168" i="1"/>
  <c r="AG168" i="1"/>
  <c r="AO168" i="1"/>
  <c r="AW168" i="1"/>
  <c r="BE168" i="1"/>
  <c r="BM168" i="1"/>
  <c r="BU168" i="1"/>
  <c r="CC168" i="1"/>
  <c r="CK168" i="1"/>
  <c r="CS168" i="1"/>
  <c r="DA168" i="1"/>
  <c r="DI168" i="1"/>
  <c r="DQ168" i="1"/>
  <c r="DY168" i="1"/>
  <c r="EG168" i="1"/>
  <c r="EO168" i="1"/>
  <c r="EW168" i="1"/>
  <c r="FE168" i="1"/>
  <c r="FM168" i="1"/>
  <c r="FU168" i="1"/>
  <c r="R168" i="1"/>
  <c r="BN168" i="1"/>
  <c r="CD168" i="1"/>
  <c r="DZ168" i="1"/>
  <c r="EP168" i="1"/>
  <c r="E199" i="1"/>
  <c r="I199" i="1"/>
  <c r="M199" i="1"/>
  <c r="M200" i="1" s="1"/>
  <c r="M208" i="1" s="1"/>
  <c r="Q199" i="1"/>
  <c r="U199" i="1"/>
  <c r="Y199" i="1"/>
  <c r="AC199" i="1"/>
  <c r="AG199" i="1"/>
  <c r="AK199" i="1"/>
  <c r="AO199" i="1"/>
  <c r="AS199" i="1"/>
  <c r="AS200" i="1" s="1"/>
  <c r="AS208" i="1" s="1"/>
  <c r="AW199" i="1"/>
  <c r="BA199" i="1"/>
  <c r="BE199" i="1"/>
  <c r="BI199" i="1"/>
  <c r="BM199" i="1"/>
  <c r="BQ199" i="1"/>
  <c r="BU199" i="1"/>
  <c r="BY199" i="1"/>
  <c r="CC199" i="1"/>
  <c r="CG199" i="1"/>
  <c r="CK199" i="1"/>
  <c r="CO199" i="1"/>
  <c r="CS199" i="1"/>
  <c r="CW199" i="1"/>
  <c r="DA199" i="1"/>
  <c r="DE199" i="1"/>
  <c r="DI199" i="1"/>
  <c r="DM199" i="1"/>
  <c r="DQ199" i="1"/>
  <c r="DU199" i="1"/>
  <c r="DY199" i="1"/>
  <c r="EC199" i="1"/>
  <c r="EG199" i="1"/>
  <c r="EK199" i="1"/>
  <c r="EO199" i="1"/>
  <c r="ES199" i="1"/>
  <c r="EW199" i="1"/>
  <c r="FA199" i="1"/>
  <c r="FE199" i="1"/>
  <c r="FI199" i="1"/>
  <c r="FM199" i="1"/>
  <c r="FQ199" i="1"/>
  <c r="FU199" i="1"/>
  <c r="FZ97" i="1"/>
  <c r="G168" i="1"/>
  <c r="O168" i="1"/>
  <c r="W168" i="1"/>
  <c r="AE168" i="1"/>
  <c r="AM168" i="1"/>
  <c r="AU168" i="1"/>
  <c r="BC168" i="1"/>
  <c r="BK168" i="1"/>
  <c r="BS168" i="1"/>
  <c r="CA168" i="1"/>
  <c r="CI168" i="1"/>
  <c r="CQ168" i="1"/>
  <c r="CY168" i="1"/>
  <c r="DG168" i="1"/>
  <c r="DO168" i="1"/>
  <c r="DW168" i="1"/>
  <c r="EE168" i="1"/>
  <c r="EM168" i="1"/>
  <c r="EU168" i="1"/>
  <c r="FC168" i="1"/>
  <c r="FK168" i="1"/>
  <c r="FS168" i="1"/>
  <c r="C206" i="1"/>
  <c r="H168" i="1"/>
  <c r="P168" i="1"/>
  <c r="X168" i="1"/>
  <c r="AB168" i="1"/>
  <c r="AF168" i="1"/>
  <c r="AN168" i="1"/>
  <c r="AR168" i="1"/>
  <c r="AV168" i="1"/>
  <c r="BD168" i="1"/>
  <c r="BH168" i="1"/>
  <c r="BL168" i="1"/>
  <c r="BT168" i="1"/>
  <c r="BX168" i="1"/>
  <c r="CB168" i="1"/>
  <c r="CJ168" i="1"/>
  <c r="CN168" i="1"/>
  <c r="CR168" i="1"/>
  <c r="CZ168" i="1"/>
  <c r="DH168" i="1"/>
  <c r="EN168" i="1"/>
  <c r="FT168" i="1"/>
  <c r="FZ167" i="1"/>
  <c r="X247" i="1"/>
  <c r="X192" i="1"/>
  <c r="FZ270" i="1"/>
  <c r="AZ273" i="1"/>
  <c r="FY284" i="1"/>
  <c r="C306" i="1"/>
  <c r="FZ297" i="1"/>
  <c r="EH136" i="1" l="1"/>
  <c r="EX136" i="1"/>
  <c r="EX139" i="1" s="1"/>
  <c r="EO141" i="1"/>
  <c r="EO174" i="1"/>
  <c r="CS174" i="1"/>
  <c r="CS139" i="1"/>
  <c r="FU174" i="1"/>
  <c r="FU141" i="1"/>
  <c r="DQ174" i="1"/>
  <c r="DQ139" i="1"/>
  <c r="DQ141" i="1"/>
  <c r="BU174" i="1"/>
  <c r="BU141" i="1"/>
  <c r="BU139" i="1"/>
  <c r="BU143" i="1" s="1"/>
  <c r="BU145" i="1" s="1"/>
  <c r="FE174" i="1"/>
  <c r="FE141" i="1"/>
  <c r="I174" i="1"/>
  <c r="I141" i="1"/>
  <c r="I143" i="1" s="1"/>
  <c r="I145" i="1" s="1"/>
  <c r="I139" i="1"/>
  <c r="EK139" i="1"/>
  <c r="U139" i="1"/>
  <c r="FN139" i="1"/>
  <c r="FN143" i="1" s="1"/>
  <c r="FN145" i="1" s="1"/>
  <c r="CO141" i="1"/>
  <c r="EC141" i="1"/>
  <c r="DM141" i="1"/>
  <c r="CW141" i="1"/>
  <c r="CW143" i="1" s="1"/>
  <c r="CW145" i="1" s="1"/>
  <c r="CO174" i="1"/>
  <c r="BE174" i="1"/>
  <c r="FN141" i="1"/>
  <c r="DJ174" i="1"/>
  <c r="FU200" i="1"/>
  <c r="FU208" i="1" s="1"/>
  <c r="FE200" i="1"/>
  <c r="FE208" i="1" s="1"/>
  <c r="EO200" i="1"/>
  <c r="EO208" i="1" s="1"/>
  <c r="DY200" i="1"/>
  <c r="DY208" i="1" s="1"/>
  <c r="DI200" i="1"/>
  <c r="DI208" i="1" s="1"/>
  <c r="CS200" i="1"/>
  <c r="CS208" i="1" s="1"/>
  <c r="CC200" i="1"/>
  <c r="CC208" i="1" s="1"/>
  <c r="BM200" i="1"/>
  <c r="BM208" i="1" s="1"/>
  <c r="AW200" i="1"/>
  <c r="AW208" i="1" s="1"/>
  <c r="AG200" i="1"/>
  <c r="AG208" i="1" s="1"/>
  <c r="Q200" i="1"/>
  <c r="Q208" i="1" s="1"/>
  <c r="CN200" i="1"/>
  <c r="CN208" i="1" s="1"/>
  <c r="BX200" i="1"/>
  <c r="BX208" i="1" s="1"/>
  <c r="DD200" i="1"/>
  <c r="DD208" i="1" s="1"/>
  <c r="FW200" i="1"/>
  <c r="FW208" i="1" s="1"/>
  <c r="FG200" i="1"/>
  <c r="FG208" i="1" s="1"/>
  <c r="EQ200" i="1"/>
  <c r="EQ208" i="1" s="1"/>
  <c r="EA200" i="1"/>
  <c r="EA208" i="1" s="1"/>
  <c r="DK200" i="1"/>
  <c r="DK208" i="1" s="1"/>
  <c r="CU200" i="1"/>
  <c r="CU208" i="1" s="1"/>
  <c r="CE200" i="1"/>
  <c r="CE208" i="1" s="1"/>
  <c r="AR200" i="1"/>
  <c r="AR208" i="1" s="1"/>
  <c r="T200" i="1"/>
  <c r="T208" i="1" s="1"/>
  <c r="EM200" i="1"/>
  <c r="EM208" i="1" s="1"/>
  <c r="DG200" i="1"/>
  <c r="DG208" i="1" s="1"/>
  <c r="CA200" i="1"/>
  <c r="CA208" i="1" s="1"/>
  <c r="AU200" i="1"/>
  <c r="AU208" i="1" s="1"/>
  <c r="O200" i="1"/>
  <c r="O208" i="1" s="1"/>
  <c r="N200" i="1"/>
  <c r="N208" i="1" s="1"/>
  <c r="U200" i="1"/>
  <c r="U208" i="1" s="1"/>
  <c r="FC200" i="1"/>
  <c r="FC208" i="1" s="1"/>
  <c r="CV200" i="1"/>
  <c r="CV208" i="1" s="1"/>
  <c r="CF200" i="1"/>
  <c r="CF208" i="1" s="1"/>
  <c r="BP200" i="1"/>
  <c r="BP208" i="1" s="1"/>
  <c r="AZ200" i="1"/>
  <c r="AZ208" i="1" s="1"/>
  <c r="AJ200" i="1"/>
  <c r="AJ208" i="1" s="1"/>
  <c r="EJ200" i="1"/>
  <c r="EJ208" i="1" s="1"/>
  <c r="L200" i="1"/>
  <c r="L208" i="1" s="1"/>
  <c r="FD200" i="1"/>
  <c r="FD208" i="1" s="1"/>
  <c r="CR200" i="1"/>
  <c r="CR208" i="1" s="1"/>
  <c r="AF200" i="1"/>
  <c r="AF208" i="1" s="1"/>
  <c r="AK200" i="1"/>
  <c r="AK208" i="1" s="1"/>
  <c r="DF200" i="1"/>
  <c r="DF208" i="1" s="1"/>
  <c r="BJ200" i="1"/>
  <c r="BJ208" i="1" s="1"/>
  <c r="EL174" i="1"/>
  <c r="EL139" i="1"/>
  <c r="AG139" i="1"/>
  <c r="AG174" i="1"/>
  <c r="AG141" i="1"/>
  <c r="EW141" i="1"/>
  <c r="E139" i="1"/>
  <c r="BA143" i="1"/>
  <c r="BA145" i="1" s="1"/>
  <c r="FJ141" i="1"/>
  <c r="CG141" i="1"/>
  <c r="CG174" i="1"/>
  <c r="BR174" i="1"/>
  <c r="BR139" i="1"/>
  <c r="DY141" i="1"/>
  <c r="DY139" i="1"/>
  <c r="DY174" i="1"/>
  <c r="FB174" i="1"/>
  <c r="FB139" i="1"/>
  <c r="FB143" i="1" s="1"/>
  <c r="FB145" i="1" s="1"/>
  <c r="FB141" i="1"/>
  <c r="AW141" i="1"/>
  <c r="AW143" i="1" s="1"/>
  <c r="AW145" i="1" s="1"/>
  <c r="AW174" i="1"/>
  <c r="AW139" i="1"/>
  <c r="DA139" i="1"/>
  <c r="DA141" i="1"/>
  <c r="DA143" i="1" s="1"/>
  <c r="DA145" i="1" s="1"/>
  <c r="AS139" i="1"/>
  <c r="AS141" i="1"/>
  <c r="Q139" i="1"/>
  <c r="Q141" i="1"/>
  <c r="Q174" i="1"/>
  <c r="ES141" i="1"/>
  <c r="DE143" i="1"/>
  <c r="DE145" i="1" s="1"/>
  <c r="CO143" i="1"/>
  <c r="CO145" i="1" s="1"/>
  <c r="BA174" i="1"/>
  <c r="E143" i="1"/>
  <c r="E145" i="1" s="1"/>
  <c r="AX143" i="1"/>
  <c r="AX145" i="1" s="1"/>
  <c r="DV139" i="1"/>
  <c r="DV141" i="1"/>
  <c r="BF141" i="1"/>
  <c r="FT131" i="1"/>
  <c r="FT134" i="1" s="1"/>
  <c r="FT136" i="1" s="1"/>
  <c r="EN131" i="1"/>
  <c r="EN134" i="1" s="1"/>
  <c r="EN136" i="1" s="1"/>
  <c r="DH131" i="1"/>
  <c r="DH134" i="1" s="1"/>
  <c r="DH136" i="1" s="1"/>
  <c r="CB131" i="1"/>
  <c r="CB134" i="1" s="1"/>
  <c r="CB136" i="1" s="1"/>
  <c r="BL131" i="1"/>
  <c r="BL134" i="1" s="1"/>
  <c r="BL136" i="1" s="1"/>
  <c r="AV131" i="1"/>
  <c r="AV134" i="1" s="1"/>
  <c r="AV136" i="1" s="1"/>
  <c r="P131" i="1"/>
  <c r="P134" i="1" s="1"/>
  <c r="P136" i="1" s="1"/>
  <c r="FR174" i="1"/>
  <c r="FR141" i="1"/>
  <c r="FR139" i="1"/>
  <c r="AD139" i="1"/>
  <c r="AD174" i="1"/>
  <c r="AD141" i="1"/>
  <c r="N141" i="1"/>
  <c r="N139" i="1"/>
  <c r="N174" i="1"/>
  <c r="DU174" i="1"/>
  <c r="DU141" i="1"/>
  <c r="DU139" i="1"/>
  <c r="AC141" i="1"/>
  <c r="AC139" i="1"/>
  <c r="EP174" i="1"/>
  <c r="EP141" i="1"/>
  <c r="EP139" i="1"/>
  <c r="BB141" i="1"/>
  <c r="BB139" i="1"/>
  <c r="BB143" i="1" s="1"/>
  <c r="BB145" i="1" s="1"/>
  <c r="BB174" i="1"/>
  <c r="FQ141" i="1"/>
  <c r="FQ139" i="1"/>
  <c r="FA174" i="1"/>
  <c r="FA141" i="1"/>
  <c r="FA139" i="1"/>
  <c r="BY174" i="1"/>
  <c r="BY141" i="1"/>
  <c r="BY143" i="1" s="1"/>
  <c r="BY145" i="1" s="1"/>
  <c r="AC174" i="1"/>
  <c r="CP141" i="1"/>
  <c r="CP139" i="1"/>
  <c r="CP174" i="1"/>
  <c r="BZ141" i="1"/>
  <c r="BZ139" i="1"/>
  <c r="BZ174" i="1"/>
  <c r="V174" i="1"/>
  <c r="V139" i="1"/>
  <c r="EG174" i="1"/>
  <c r="EG141" i="1"/>
  <c r="EG143" i="1" s="1"/>
  <c r="EG145" i="1" s="1"/>
  <c r="DI174" i="1"/>
  <c r="DI141" i="1"/>
  <c r="M141" i="1"/>
  <c r="M139" i="1"/>
  <c r="FD131" i="1"/>
  <c r="FD134" i="1" s="1"/>
  <c r="FD136" i="1" s="1"/>
  <c r="DX131" i="1"/>
  <c r="DX134" i="1" s="1"/>
  <c r="DX136" i="1" s="1"/>
  <c r="CR131" i="1"/>
  <c r="CR134" i="1" s="1"/>
  <c r="CR136" i="1" s="1"/>
  <c r="AF131" i="1"/>
  <c r="AF134" i="1" s="1"/>
  <c r="AF136" i="1" s="1"/>
  <c r="DN174" i="1"/>
  <c r="DN139" i="1"/>
  <c r="ED141" i="1"/>
  <c r="ED139" i="1"/>
  <c r="ED143" i="1" s="1"/>
  <c r="ED145" i="1" s="1"/>
  <c r="ED174" i="1"/>
  <c r="BJ174" i="1"/>
  <c r="BJ141" i="1"/>
  <c r="BJ139" i="1"/>
  <c r="BJ143" i="1" s="1"/>
  <c r="BJ145" i="1" s="1"/>
  <c r="AT139" i="1"/>
  <c r="AT174" i="1"/>
  <c r="AT141" i="1"/>
  <c r="FI174" i="1"/>
  <c r="FI141" i="1"/>
  <c r="FI143" i="1" s="1"/>
  <c r="FI145" i="1" s="1"/>
  <c r="CK139" i="1"/>
  <c r="CK174" i="1"/>
  <c r="BI139" i="1"/>
  <c r="BI143" i="1" s="1"/>
  <c r="BI145" i="1" s="1"/>
  <c r="BI174" i="1"/>
  <c r="DB141" i="1"/>
  <c r="DB139" i="1"/>
  <c r="FC131" i="1"/>
  <c r="FC134" i="1" s="1"/>
  <c r="FC136" i="1" s="1"/>
  <c r="CQ131" i="1"/>
  <c r="CQ134" i="1" s="1"/>
  <c r="CQ136" i="1" s="1"/>
  <c r="AB131" i="1"/>
  <c r="AB134" i="1" s="1"/>
  <c r="AB136" i="1" s="1"/>
  <c r="EV131" i="1"/>
  <c r="EV134" i="1" s="1"/>
  <c r="EV136" i="1" s="1"/>
  <c r="DP131" i="1"/>
  <c r="DP134" i="1" s="1"/>
  <c r="DP136" i="1" s="1"/>
  <c r="DP151" i="1" s="1"/>
  <c r="BT131" i="1"/>
  <c r="BT134" i="1" s="1"/>
  <c r="BT136" i="1" s="1"/>
  <c r="BT151" i="1" s="1"/>
  <c r="AN131" i="1"/>
  <c r="AN134" i="1" s="1"/>
  <c r="AN136" i="1" s="1"/>
  <c r="H131" i="1"/>
  <c r="H134" i="1" s="1"/>
  <c r="H136" i="1" s="1"/>
  <c r="FV174" i="1"/>
  <c r="EX141" i="1"/>
  <c r="EX143" i="1" s="1"/>
  <c r="EX145" i="1" s="1"/>
  <c r="DR174" i="1"/>
  <c r="DB174" i="1"/>
  <c r="AL141" i="1"/>
  <c r="AL143" i="1" s="1"/>
  <c r="AL145" i="1" s="1"/>
  <c r="FJ143" i="1"/>
  <c r="FJ145" i="1" s="1"/>
  <c r="BV174" i="1"/>
  <c r="BV141" i="1"/>
  <c r="ET141" i="1"/>
  <c r="ET143" i="1" s="1"/>
  <c r="ET145" i="1" s="1"/>
  <c r="ET139" i="1"/>
  <c r="FS131" i="1"/>
  <c r="FS134" i="1" s="1"/>
  <c r="FS136" i="1" s="1"/>
  <c r="FS153" i="1" s="1"/>
  <c r="EM131" i="1"/>
  <c r="EM134" i="1" s="1"/>
  <c r="EM136" i="1" s="1"/>
  <c r="DW131" i="1"/>
  <c r="DW134" i="1" s="1"/>
  <c r="DW136" i="1" s="1"/>
  <c r="DG131" i="1"/>
  <c r="DG134" i="1" s="1"/>
  <c r="DG136" i="1" s="1"/>
  <c r="CA131" i="1"/>
  <c r="CA134" i="1" s="1"/>
  <c r="CA136" i="1" s="1"/>
  <c r="BK131" i="1"/>
  <c r="BK134" i="1" s="1"/>
  <c r="BK136" i="1" s="1"/>
  <c r="AU131" i="1"/>
  <c r="AU134" i="1" s="1"/>
  <c r="AU136" i="1" s="1"/>
  <c r="AU151" i="1" s="1"/>
  <c r="AE131" i="1"/>
  <c r="AE134" i="1" s="1"/>
  <c r="AE136" i="1" s="1"/>
  <c r="O131" i="1"/>
  <c r="O134" i="1" s="1"/>
  <c r="O136" i="1" s="1"/>
  <c r="FF174" i="1"/>
  <c r="FF141" i="1"/>
  <c r="CX174" i="1"/>
  <c r="CX141" i="1"/>
  <c r="CL174" i="1"/>
  <c r="CL141" i="1"/>
  <c r="Z141" i="1"/>
  <c r="Z139" i="1"/>
  <c r="Z143" i="1" s="1"/>
  <c r="Z145" i="1" s="1"/>
  <c r="F141" i="1"/>
  <c r="F139" i="1"/>
  <c r="FM139" i="1"/>
  <c r="ES174" i="1"/>
  <c r="EC174" i="1"/>
  <c r="DM174" i="1"/>
  <c r="DA174" i="1"/>
  <c r="CC139" i="1"/>
  <c r="BM141" i="1"/>
  <c r="AS174" i="1"/>
  <c r="U141" i="1"/>
  <c r="U143" i="1" s="1"/>
  <c r="U145" i="1" s="1"/>
  <c r="FP131" i="1"/>
  <c r="FP134" i="1" s="1"/>
  <c r="FP136" i="1" s="1"/>
  <c r="EZ131" i="1"/>
  <c r="EZ134" i="1" s="1"/>
  <c r="EZ136" i="1" s="1"/>
  <c r="EJ131" i="1"/>
  <c r="EJ134" i="1" s="1"/>
  <c r="EJ136" i="1" s="1"/>
  <c r="DT131" i="1"/>
  <c r="DT134" i="1" s="1"/>
  <c r="DT136" i="1" s="1"/>
  <c r="DD131" i="1"/>
  <c r="DD134" i="1" s="1"/>
  <c r="DD136" i="1" s="1"/>
  <c r="CN131" i="1"/>
  <c r="CN134" i="1" s="1"/>
  <c r="CN136" i="1" s="1"/>
  <c r="BX131" i="1"/>
  <c r="BX134" i="1" s="1"/>
  <c r="BH131" i="1"/>
  <c r="BH134" i="1" s="1"/>
  <c r="BH136" i="1" s="1"/>
  <c r="AR131" i="1"/>
  <c r="AR134" i="1" s="1"/>
  <c r="AR136" i="1" s="1"/>
  <c r="L131" i="1"/>
  <c r="L134" i="1" s="1"/>
  <c r="L136" i="1" s="1"/>
  <c r="EH174" i="1"/>
  <c r="BF174" i="1"/>
  <c r="FO131" i="1"/>
  <c r="FO134" i="1" s="1"/>
  <c r="FO136" i="1" s="1"/>
  <c r="EY131" i="1"/>
  <c r="EY134" i="1" s="1"/>
  <c r="EY136" i="1" s="1"/>
  <c r="EI131" i="1"/>
  <c r="EI134" i="1" s="1"/>
  <c r="EI136" i="1" s="1"/>
  <c r="DS131" i="1"/>
  <c r="DS134" i="1" s="1"/>
  <c r="DS136" i="1" s="1"/>
  <c r="DC131" i="1"/>
  <c r="DC134" i="1" s="1"/>
  <c r="DC136" i="1" s="1"/>
  <c r="CM131" i="1"/>
  <c r="CM134" i="1" s="1"/>
  <c r="CM136" i="1" s="1"/>
  <c r="BW131" i="1"/>
  <c r="BW134" i="1" s="1"/>
  <c r="BW136" i="1" s="1"/>
  <c r="BG131" i="1"/>
  <c r="BG134" i="1" s="1"/>
  <c r="BG136" i="1" s="1"/>
  <c r="AQ131" i="1"/>
  <c r="AQ134" i="1" s="1"/>
  <c r="AQ136" i="1" s="1"/>
  <c r="AA131" i="1"/>
  <c r="AA134" i="1" s="1"/>
  <c r="AA136" i="1" s="1"/>
  <c r="K131" i="1"/>
  <c r="K134" i="1" s="1"/>
  <c r="K136" i="1" s="1"/>
  <c r="BN174" i="1"/>
  <c r="BN141" i="1"/>
  <c r="BN143" i="1" s="1"/>
  <c r="BN145" i="1" s="1"/>
  <c r="FM141" i="1"/>
  <c r="EO139" i="1"/>
  <c r="EK141" i="1"/>
  <c r="EK143" i="1" s="1"/>
  <c r="EK145" i="1" s="1"/>
  <c r="CS141" i="1"/>
  <c r="CS143" i="1" s="1"/>
  <c r="CS145" i="1" s="1"/>
  <c r="CG139" i="1"/>
  <c r="CC141" i="1"/>
  <c r="BE139" i="1"/>
  <c r="BE143" i="1" s="1"/>
  <c r="BE145" i="1" s="1"/>
  <c r="AO141" i="1"/>
  <c r="FL131" i="1"/>
  <c r="FL134" i="1" s="1"/>
  <c r="FL136" i="1" s="1"/>
  <c r="EF131" i="1"/>
  <c r="EF134" i="1" s="1"/>
  <c r="EF136" i="1" s="1"/>
  <c r="CZ131" i="1"/>
  <c r="CZ134" i="1" s="1"/>
  <c r="CZ136" i="1" s="1"/>
  <c r="CJ131" i="1"/>
  <c r="CJ134" i="1" s="1"/>
  <c r="CJ136" i="1" s="1"/>
  <c r="BD131" i="1"/>
  <c r="BD134" i="1" s="1"/>
  <c r="BD136" i="1" s="1"/>
  <c r="X131" i="1"/>
  <c r="X134" i="1" s="1"/>
  <c r="X136" i="1" s="1"/>
  <c r="FX131" i="1"/>
  <c r="FX134" i="1" s="1"/>
  <c r="FX136" i="1" s="1"/>
  <c r="FH131" i="1"/>
  <c r="FH134" i="1" s="1"/>
  <c r="FH136" i="1" s="1"/>
  <c r="FH141" i="1" s="1"/>
  <c r="ER131" i="1"/>
  <c r="ER134" i="1" s="1"/>
  <c r="ER136" i="1" s="1"/>
  <c r="EB131" i="1"/>
  <c r="EB134" i="1" s="1"/>
  <c r="EB136" i="1" s="1"/>
  <c r="DL131" i="1"/>
  <c r="DL134" i="1" s="1"/>
  <c r="DL136" i="1" s="1"/>
  <c r="CV131" i="1"/>
  <c r="CV134" i="1" s="1"/>
  <c r="CV136" i="1" s="1"/>
  <c r="CV141" i="1" s="1"/>
  <c r="CF131" i="1"/>
  <c r="CF134" i="1" s="1"/>
  <c r="CF136" i="1" s="1"/>
  <c r="BP131" i="1"/>
  <c r="BP134" i="1" s="1"/>
  <c r="BP136" i="1" s="1"/>
  <c r="AZ131" i="1"/>
  <c r="AZ134" i="1" s="1"/>
  <c r="AZ136" i="1" s="1"/>
  <c r="AJ131" i="1"/>
  <c r="AJ134" i="1" s="1"/>
  <c r="T131" i="1"/>
  <c r="T134" i="1" s="1"/>
  <c r="T136" i="1" s="1"/>
  <c r="D131" i="1"/>
  <c r="D134" i="1" s="1"/>
  <c r="AO139" i="1"/>
  <c r="EX174" i="1"/>
  <c r="EL141" i="1"/>
  <c r="EL143" i="1" s="1"/>
  <c r="EL145" i="1" s="1"/>
  <c r="CX139" i="1"/>
  <c r="CL139" i="1"/>
  <c r="AL174" i="1"/>
  <c r="DZ174" i="1"/>
  <c r="DZ141" i="1"/>
  <c r="DZ143" i="1" s="1"/>
  <c r="DZ145" i="1" s="1"/>
  <c r="DF141" i="1"/>
  <c r="FV139" i="1"/>
  <c r="FV143" i="1" s="1"/>
  <c r="FV145" i="1" s="1"/>
  <c r="FF139" i="1"/>
  <c r="DJ139" i="1"/>
  <c r="BN139" i="1"/>
  <c r="FK131" i="1"/>
  <c r="FK134" i="1" s="1"/>
  <c r="FK136" i="1" s="1"/>
  <c r="EU131" i="1"/>
  <c r="EU134" i="1" s="1"/>
  <c r="EU136" i="1" s="1"/>
  <c r="EU149" i="1" s="1"/>
  <c r="EE131" i="1"/>
  <c r="EE134" i="1" s="1"/>
  <c r="EE136" i="1" s="1"/>
  <c r="DO131" i="1"/>
  <c r="DO134" i="1" s="1"/>
  <c r="DO136" i="1" s="1"/>
  <c r="DO149" i="1" s="1"/>
  <c r="CY131" i="1"/>
  <c r="CY134" i="1" s="1"/>
  <c r="CY136" i="1" s="1"/>
  <c r="CI131" i="1"/>
  <c r="CI134" i="1" s="1"/>
  <c r="CI136" i="1" s="1"/>
  <c r="BS131" i="1"/>
  <c r="BS134" i="1" s="1"/>
  <c r="BS136" i="1" s="1"/>
  <c r="BC131" i="1"/>
  <c r="BC134" i="1" s="1"/>
  <c r="BC136" i="1" s="1"/>
  <c r="BC149" i="1" s="1"/>
  <c r="AM131" i="1"/>
  <c r="AM134" i="1" s="1"/>
  <c r="AM136" i="1" s="1"/>
  <c r="W131" i="1"/>
  <c r="W134" i="1" s="1"/>
  <c r="W136" i="1" s="1"/>
  <c r="G131" i="1"/>
  <c r="G134" i="1" s="1"/>
  <c r="G136" i="1" s="1"/>
  <c r="FW131" i="1"/>
  <c r="FW134" i="1" s="1"/>
  <c r="FW136" i="1" s="1"/>
  <c r="FG131" i="1"/>
  <c r="FG134" i="1" s="1"/>
  <c r="FG136" i="1" s="1"/>
  <c r="EQ131" i="1"/>
  <c r="EQ134" i="1" s="1"/>
  <c r="EQ136" i="1" s="1"/>
  <c r="EA131" i="1"/>
  <c r="EA134" i="1" s="1"/>
  <c r="EA136" i="1" s="1"/>
  <c r="DK134" i="1"/>
  <c r="DK136" i="1" s="1"/>
  <c r="DK139" i="1" s="1"/>
  <c r="DK131" i="1"/>
  <c r="CU131" i="1"/>
  <c r="CU134" i="1" s="1"/>
  <c r="CU136" i="1" s="1"/>
  <c r="CE131" i="1"/>
  <c r="CE134" i="1" s="1"/>
  <c r="CE136" i="1" s="1"/>
  <c r="BO131" i="1"/>
  <c r="BO134" i="1" s="1"/>
  <c r="BO136" i="1" s="1"/>
  <c r="AY131" i="1"/>
  <c r="AY134" i="1" s="1"/>
  <c r="AY136" i="1" s="1"/>
  <c r="AI131" i="1"/>
  <c r="AI134" i="1" s="1"/>
  <c r="AI136" i="1" s="1"/>
  <c r="S131" i="1"/>
  <c r="S134" i="1" s="1"/>
  <c r="S136" i="1" s="1"/>
  <c r="CG143" i="1"/>
  <c r="CG145" i="1" s="1"/>
  <c r="BQ143" i="1"/>
  <c r="BQ145" i="1" s="1"/>
  <c r="M143" i="1"/>
  <c r="M145" i="1" s="1"/>
  <c r="CT143" i="1"/>
  <c r="CT145" i="1" s="1"/>
  <c r="ES143" i="1"/>
  <c r="ES145" i="1" s="1"/>
  <c r="EC143" i="1"/>
  <c r="EC145" i="1" s="1"/>
  <c r="DM143" i="1"/>
  <c r="DM145" i="1" s="1"/>
  <c r="BZ143" i="1"/>
  <c r="BZ145" i="1" s="1"/>
  <c r="DJ143" i="1"/>
  <c r="DJ145" i="1" s="1"/>
  <c r="FR165" i="1"/>
  <c r="FB165" i="1"/>
  <c r="EL165" i="1"/>
  <c r="DV165" i="1"/>
  <c r="DF165" i="1"/>
  <c r="CP165" i="1"/>
  <c r="BZ165" i="1"/>
  <c r="BB165" i="1"/>
  <c r="AL165" i="1"/>
  <c r="N165" i="1"/>
  <c r="X216" i="1"/>
  <c r="BB168" i="1"/>
  <c r="AL168" i="1"/>
  <c r="FZ101" i="1"/>
  <c r="FM143" i="1"/>
  <c r="FM145" i="1" s="1"/>
  <c r="EW143" i="1"/>
  <c r="EW145" i="1" s="1"/>
  <c r="DQ143" i="1"/>
  <c r="DQ145" i="1" s="1"/>
  <c r="CK143" i="1"/>
  <c r="CK145" i="1" s="1"/>
  <c r="Y143" i="1"/>
  <c r="Y145" i="1" s="1"/>
  <c r="FS165" i="1"/>
  <c r="FS170" i="1" s="1"/>
  <c r="FS206" i="1" s="1"/>
  <c r="FK165" i="1"/>
  <c r="FK170" i="1" s="1"/>
  <c r="FK206" i="1" s="1"/>
  <c r="FC165" i="1"/>
  <c r="FC170" i="1" s="1"/>
  <c r="FC206" i="1" s="1"/>
  <c r="EU165" i="1"/>
  <c r="EU170" i="1" s="1"/>
  <c r="EU206" i="1" s="1"/>
  <c r="EM165" i="1"/>
  <c r="EM170" i="1" s="1"/>
  <c r="EM206" i="1" s="1"/>
  <c r="EE165" i="1"/>
  <c r="EE170" i="1" s="1"/>
  <c r="EE206" i="1" s="1"/>
  <c r="DW165" i="1"/>
  <c r="DW170" i="1" s="1"/>
  <c r="DW206" i="1" s="1"/>
  <c r="DO165" i="1"/>
  <c r="DO170" i="1" s="1"/>
  <c r="DO206" i="1" s="1"/>
  <c r="DG165" i="1"/>
  <c r="DG170" i="1" s="1"/>
  <c r="DG206" i="1" s="1"/>
  <c r="CY165" i="1"/>
  <c r="CY170" i="1" s="1"/>
  <c r="CY206" i="1" s="1"/>
  <c r="CQ165" i="1"/>
  <c r="CQ170" i="1" s="1"/>
  <c r="CQ206" i="1" s="1"/>
  <c r="CI165" i="1"/>
  <c r="CI170" i="1" s="1"/>
  <c r="CI206" i="1" s="1"/>
  <c r="CA165" i="1"/>
  <c r="CA170" i="1" s="1"/>
  <c r="CA206" i="1" s="1"/>
  <c r="BS165" i="1"/>
  <c r="BS170" i="1" s="1"/>
  <c r="BS206" i="1" s="1"/>
  <c r="BK165" i="1"/>
  <c r="BK170" i="1" s="1"/>
  <c r="BK206" i="1" s="1"/>
  <c r="BC165" i="1"/>
  <c r="BC170" i="1" s="1"/>
  <c r="BC206" i="1" s="1"/>
  <c r="AU165" i="1"/>
  <c r="AU170" i="1" s="1"/>
  <c r="AU206" i="1" s="1"/>
  <c r="AM165" i="1"/>
  <c r="AM170" i="1" s="1"/>
  <c r="AM206" i="1" s="1"/>
  <c r="AE165" i="1"/>
  <c r="AE170" i="1" s="1"/>
  <c r="AE206" i="1" s="1"/>
  <c r="W165" i="1"/>
  <c r="W170" i="1" s="1"/>
  <c r="W206" i="1" s="1"/>
  <c r="O165" i="1"/>
  <c r="O170" i="1" s="1"/>
  <c r="O206" i="1" s="1"/>
  <c r="G165" i="1"/>
  <c r="G170" i="1" s="1"/>
  <c r="G206" i="1" s="1"/>
  <c r="DT190" i="1"/>
  <c r="DT173" i="1"/>
  <c r="DT149" i="1"/>
  <c r="DT100" i="1"/>
  <c r="DT108" i="1"/>
  <c r="DT105" i="1"/>
  <c r="DT107" i="1" s="1"/>
  <c r="DT111" i="1"/>
  <c r="BH190" i="1"/>
  <c r="BH173" i="1"/>
  <c r="BH100" i="1"/>
  <c r="BH147" i="1"/>
  <c r="BH108" i="1"/>
  <c r="BH105" i="1"/>
  <c r="BH107" i="1" s="1"/>
  <c r="BH109" i="1" s="1"/>
  <c r="BH119" i="1" s="1"/>
  <c r="BH111" i="1"/>
  <c r="FQ190" i="1"/>
  <c r="FQ173" i="1"/>
  <c r="FQ149" i="1"/>
  <c r="FQ111" i="1"/>
  <c r="FQ147" i="1"/>
  <c r="FQ105" i="1"/>
  <c r="FQ107" i="1" s="1"/>
  <c r="FQ108" i="1"/>
  <c r="FQ100" i="1"/>
  <c r="FA190" i="1"/>
  <c r="FA173" i="1"/>
  <c r="FA111" i="1"/>
  <c r="FA147" i="1"/>
  <c r="FA105" i="1"/>
  <c r="FA107" i="1" s="1"/>
  <c r="FA109" i="1" s="1"/>
  <c r="FA119" i="1" s="1"/>
  <c r="FA108" i="1"/>
  <c r="FA100" i="1"/>
  <c r="EK190" i="1"/>
  <c r="EK173" i="1"/>
  <c r="EK111" i="1"/>
  <c r="EK147" i="1"/>
  <c r="EK105" i="1"/>
  <c r="EK107" i="1" s="1"/>
  <c r="EK108" i="1"/>
  <c r="EK100" i="1"/>
  <c r="DU190" i="1"/>
  <c r="DU173" i="1"/>
  <c r="DU149" i="1"/>
  <c r="DU111" i="1"/>
  <c r="DU105" i="1"/>
  <c r="DU107" i="1" s="1"/>
  <c r="DU109" i="1" s="1"/>
  <c r="DU119" i="1" s="1"/>
  <c r="DU108" i="1"/>
  <c r="DU100" i="1"/>
  <c r="DE190" i="1"/>
  <c r="DE173" i="1"/>
  <c r="DE149" i="1"/>
  <c r="DE111" i="1"/>
  <c r="DE105" i="1"/>
  <c r="DE107" i="1" s="1"/>
  <c r="DE108" i="1"/>
  <c r="DE100" i="1"/>
  <c r="CO190" i="1"/>
  <c r="CO173" i="1"/>
  <c r="CO111" i="1"/>
  <c r="CO147" i="1"/>
  <c r="CO105" i="1"/>
  <c r="CO107" i="1" s="1"/>
  <c r="CO109" i="1" s="1"/>
  <c r="CO119" i="1" s="1"/>
  <c r="CO108" i="1"/>
  <c r="CO100" i="1"/>
  <c r="BY190" i="1"/>
  <c r="BY173" i="1"/>
  <c r="BY149" i="1"/>
  <c r="BY111" i="1"/>
  <c r="BY147" i="1"/>
  <c r="BY105" i="1"/>
  <c r="BY107" i="1" s="1"/>
  <c r="BY108" i="1"/>
  <c r="BY100" i="1"/>
  <c r="BI190" i="1"/>
  <c r="BI173" i="1"/>
  <c r="BI149" i="1"/>
  <c r="BI111" i="1"/>
  <c r="BI105" i="1"/>
  <c r="BI107" i="1" s="1"/>
  <c r="BI109" i="1" s="1"/>
  <c r="BI119" i="1" s="1"/>
  <c r="BI108" i="1"/>
  <c r="BI100" i="1"/>
  <c r="EV190" i="1"/>
  <c r="EV173" i="1"/>
  <c r="EV149" i="1"/>
  <c r="EV100" i="1"/>
  <c r="EV108" i="1"/>
  <c r="EV105" i="1"/>
  <c r="EV107" i="1" s="1"/>
  <c r="EV111" i="1"/>
  <c r="CJ190" i="1"/>
  <c r="CJ173" i="1"/>
  <c r="CJ100" i="1"/>
  <c r="CJ147" i="1"/>
  <c r="CJ108" i="1"/>
  <c r="CJ105" i="1"/>
  <c r="CJ107" i="1" s="1"/>
  <c r="CJ109" i="1" s="1"/>
  <c r="CJ119" i="1" s="1"/>
  <c r="CJ111" i="1"/>
  <c r="H190" i="1"/>
  <c r="H173" i="1"/>
  <c r="H100" i="1"/>
  <c r="H147" i="1"/>
  <c r="H108" i="1"/>
  <c r="H105" i="1"/>
  <c r="H107" i="1" s="1"/>
  <c r="H111" i="1"/>
  <c r="EY190" i="1"/>
  <c r="EY173" i="1"/>
  <c r="EY147" i="1"/>
  <c r="EY111" i="1"/>
  <c r="EY100" i="1"/>
  <c r="EY105" i="1"/>
  <c r="EY107" i="1" s="1"/>
  <c r="EY109" i="1" s="1"/>
  <c r="EY119" i="1" s="1"/>
  <c r="EY108" i="1"/>
  <c r="DO190" i="1"/>
  <c r="DO173" i="1"/>
  <c r="DO147" i="1"/>
  <c r="DO111" i="1"/>
  <c r="DO108" i="1"/>
  <c r="DO100" i="1"/>
  <c r="DO105" i="1"/>
  <c r="DO107" i="1" s="1"/>
  <c r="DO109" i="1" s="1"/>
  <c r="DO119" i="1" s="1"/>
  <c r="CM190" i="1"/>
  <c r="CM173" i="1"/>
  <c r="CM147" i="1"/>
  <c r="CM111" i="1"/>
  <c r="CM100" i="1"/>
  <c r="CM105" i="1"/>
  <c r="CM107" i="1" s="1"/>
  <c r="CM109" i="1" s="1"/>
  <c r="CM119" i="1" s="1"/>
  <c r="CM108" i="1"/>
  <c r="BC190" i="1"/>
  <c r="BC173" i="1"/>
  <c r="BC147" i="1"/>
  <c r="BC111" i="1"/>
  <c r="BC108" i="1"/>
  <c r="BC100" i="1"/>
  <c r="BC105" i="1"/>
  <c r="BC107" i="1" s="1"/>
  <c r="W190" i="1"/>
  <c r="W173" i="1"/>
  <c r="W149" i="1"/>
  <c r="W111" i="1"/>
  <c r="W108" i="1"/>
  <c r="W100" i="1"/>
  <c r="W105" i="1"/>
  <c r="W107" i="1" s="1"/>
  <c r="W109" i="1" s="1"/>
  <c r="W119" i="1" s="1"/>
  <c r="DN190" i="1"/>
  <c r="DN173" i="1"/>
  <c r="DN111" i="1"/>
  <c r="DN147" i="1"/>
  <c r="DN108" i="1"/>
  <c r="DN105" i="1"/>
  <c r="DN107" i="1" s="1"/>
  <c r="DN109" i="1" s="1"/>
  <c r="DN119" i="1" s="1"/>
  <c r="DN149" i="1"/>
  <c r="DN100" i="1"/>
  <c r="BR190" i="1"/>
  <c r="BR173" i="1"/>
  <c r="BR111" i="1"/>
  <c r="BR147" i="1"/>
  <c r="BR108" i="1"/>
  <c r="BR105" i="1"/>
  <c r="BR107" i="1" s="1"/>
  <c r="BR109" i="1" s="1"/>
  <c r="BR119" i="1" s="1"/>
  <c r="BR149" i="1"/>
  <c r="BR100" i="1"/>
  <c r="V190" i="1"/>
  <c r="V173" i="1"/>
  <c r="V111" i="1"/>
  <c r="V108" i="1"/>
  <c r="V105" i="1"/>
  <c r="V107" i="1" s="1"/>
  <c r="V109" i="1" s="1"/>
  <c r="V119" i="1" s="1"/>
  <c r="V149" i="1"/>
  <c r="V100" i="1"/>
  <c r="U190" i="1"/>
  <c r="U173" i="1"/>
  <c r="U149" i="1"/>
  <c r="U111" i="1"/>
  <c r="U105" i="1"/>
  <c r="U107" i="1" s="1"/>
  <c r="U109" i="1" s="1"/>
  <c r="U119" i="1" s="1"/>
  <c r="U108" i="1"/>
  <c r="U100" i="1"/>
  <c r="FH190" i="1"/>
  <c r="FH173" i="1"/>
  <c r="FH149" i="1"/>
  <c r="FH100" i="1"/>
  <c r="FH108" i="1"/>
  <c r="FH105" i="1"/>
  <c r="FH107" i="1" s="1"/>
  <c r="FH111" i="1"/>
  <c r="CV190" i="1"/>
  <c r="CV173" i="1"/>
  <c r="CV149" i="1"/>
  <c r="CV100" i="1"/>
  <c r="CV108" i="1"/>
  <c r="CV105" i="1"/>
  <c r="CV107" i="1" s="1"/>
  <c r="CV109" i="1" s="1"/>
  <c r="CV119" i="1" s="1"/>
  <c r="CV111" i="1"/>
  <c r="AJ190" i="1"/>
  <c r="AJ173" i="1"/>
  <c r="AJ149" i="1"/>
  <c r="AJ100" i="1"/>
  <c r="AJ108" i="1"/>
  <c r="AJ105" i="1"/>
  <c r="AJ107" i="1" s="1"/>
  <c r="AJ111" i="1"/>
  <c r="FO190" i="1"/>
  <c r="FO173" i="1"/>
  <c r="FO147" i="1"/>
  <c r="FO111" i="1"/>
  <c r="FO100" i="1"/>
  <c r="FO105" i="1"/>
  <c r="FO107" i="1" s="1"/>
  <c r="FO109" i="1" s="1"/>
  <c r="FO119" i="1" s="1"/>
  <c r="FO108" i="1"/>
  <c r="EI190" i="1"/>
  <c r="EI173" i="1"/>
  <c r="EI147" i="1"/>
  <c r="EI111" i="1"/>
  <c r="EI100" i="1"/>
  <c r="EI105" i="1"/>
  <c r="EI107" i="1" s="1"/>
  <c r="EI108" i="1"/>
  <c r="DC190" i="1"/>
  <c r="DC173" i="1"/>
  <c r="DC149" i="1"/>
  <c r="DC111" i="1"/>
  <c r="DC100" i="1"/>
  <c r="DC105" i="1"/>
  <c r="DC107" i="1" s="1"/>
  <c r="DC109" i="1" s="1"/>
  <c r="DC119" i="1" s="1"/>
  <c r="DC108" i="1"/>
  <c r="BW190" i="1"/>
  <c r="BW173" i="1"/>
  <c r="BW147" i="1"/>
  <c r="BW111" i="1"/>
  <c r="BW100" i="1"/>
  <c r="BW105" i="1"/>
  <c r="BW107" i="1" s="1"/>
  <c r="BW108" i="1"/>
  <c r="AQ190" i="1"/>
  <c r="AQ173" i="1"/>
  <c r="AQ149" i="1"/>
  <c r="AQ111" i="1"/>
  <c r="AQ100" i="1"/>
  <c r="AQ105" i="1"/>
  <c r="AQ107" i="1" s="1"/>
  <c r="AQ109" i="1" s="1"/>
  <c r="AQ119" i="1" s="1"/>
  <c r="AQ108" i="1"/>
  <c r="K190" i="1"/>
  <c r="K173" i="1"/>
  <c r="K149" i="1"/>
  <c r="K111" i="1"/>
  <c r="K100" i="1"/>
  <c r="K105" i="1"/>
  <c r="K107" i="1" s="1"/>
  <c r="K108" i="1"/>
  <c r="FZ81" i="1"/>
  <c r="DR190" i="1"/>
  <c r="DR173" i="1"/>
  <c r="DR111" i="1"/>
  <c r="DR147" i="1"/>
  <c r="DR108" i="1"/>
  <c r="DR105" i="1"/>
  <c r="DR107" i="1" s="1"/>
  <c r="DR109" i="1" s="1"/>
  <c r="DR119" i="1" s="1"/>
  <c r="DR149" i="1"/>
  <c r="DR100" i="1"/>
  <c r="BV190" i="1"/>
  <c r="BV173" i="1"/>
  <c r="BV111" i="1"/>
  <c r="BV147" i="1"/>
  <c r="BV108" i="1"/>
  <c r="BV105" i="1"/>
  <c r="BV107" i="1" s="1"/>
  <c r="BV109" i="1" s="1"/>
  <c r="BV119" i="1" s="1"/>
  <c r="BV100" i="1"/>
  <c r="AD190" i="1"/>
  <c r="AD173" i="1"/>
  <c r="AD111" i="1"/>
  <c r="AD147" i="1"/>
  <c r="AD108" i="1"/>
  <c r="AD105" i="1"/>
  <c r="AD107" i="1" s="1"/>
  <c r="AD100" i="1"/>
  <c r="AC190" i="1"/>
  <c r="AC173" i="1"/>
  <c r="AC111" i="1"/>
  <c r="AC147" i="1"/>
  <c r="AC105" i="1"/>
  <c r="AC107" i="1" s="1"/>
  <c r="AC109" i="1" s="1"/>
  <c r="AC119" i="1" s="1"/>
  <c r="AC108" i="1"/>
  <c r="AC100" i="1"/>
  <c r="R143" i="1"/>
  <c r="R145" i="1" s="1"/>
  <c r="FT190" i="1"/>
  <c r="FT173" i="1"/>
  <c r="FT149" i="1"/>
  <c r="FT100" i="1"/>
  <c r="FT108" i="1"/>
  <c r="FT105" i="1"/>
  <c r="FT107" i="1" s="1"/>
  <c r="FT109" i="1" s="1"/>
  <c r="FT119" i="1" s="1"/>
  <c r="FT111" i="1"/>
  <c r="DH190" i="1"/>
  <c r="DH173" i="1"/>
  <c r="DH100" i="1"/>
  <c r="DH147" i="1"/>
  <c r="DH108" i="1"/>
  <c r="DH105" i="1"/>
  <c r="DH107" i="1" s="1"/>
  <c r="DH111" i="1"/>
  <c r="AV190" i="1"/>
  <c r="AV173" i="1"/>
  <c r="AV149" i="1"/>
  <c r="AV100" i="1"/>
  <c r="AV108" i="1"/>
  <c r="AV105" i="1"/>
  <c r="AV107" i="1" s="1"/>
  <c r="AV109" i="1" s="1"/>
  <c r="AV119" i="1" s="1"/>
  <c r="AV111" i="1"/>
  <c r="FR190" i="1"/>
  <c r="FR173" i="1"/>
  <c r="FR111" i="1"/>
  <c r="FR108" i="1"/>
  <c r="FR105" i="1"/>
  <c r="FR107" i="1" s="1"/>
  <c r="FR109" i="1" s="1"/>
  <c r="FR119" i="1" s="1"/>
  <c r="FR149" i="1"/>
  <c r="FR100" i="1"/>
  <c r="FB190" i="1"/>
  <c r="FB173" i="1"/>
  <c r="FB111" i="1"/>
  <c r="FB108" i="1"/>
  <c r="FB105" i="1"/>
  <c r="FB107" i="1" s="1"/>
  <c r="FB149" i="1"/>
  <c r="FB100" i="1"/>
  <c r="EL190" i="1"/>
  <c r="EL173" i="1"/>
  <c r="EL111" i="1"/>
  <c r="EL147" i="1"/>
  <c r="EL108" i="1"/>
  <c r="EL105" i="1"/>
  <c r="EL107" i="1" s="1"/>
  <c r="EL109" i="1" s="1"/>
  <c r="EL119" i="1" s="1"/>
  <c r="EL100" i="1"/>
  <c r="CX190" i="1"/>
  <c r="CX173" i="1"/>
  <c r="CX111" i="1"/>
  <c r="CX147" i="1"/>
  <c r="CX108" i="1"/>
  <c r="CX105" i="1"/>
  <c r="CX107" i="1" s="1"/>
  <c r="CX109" i="1" s="1"/>
  <c r="CX119" i="1" s="1"/>
  <c r="CX149" i="1"/>
  <c r="CX100" i="1"/>
  <c r="BB190" i="1"/>
  <c r="BB173" i="1"/>
  <c r="BB111" i="1"/>
  <c r="BB147" i="1"/>
  <c r="BB108" i="1"/>
  <c r="BB105" i="1"/>
  <c r="BB107" i="1" s="1"/>
  <c r="BB149" i="1"/>
  <c r="BB100" i="1"/>
  <c r="AK190" i="1"/>
  <c r="AK173" i="1"/>
  <c r="AK149" i="1"/>
  <c r="AK111" i="1"/>
  <c r="AK105" i="1"/>
  <c r="AK107" i="1" s="1"/>
  <c r="AK109" i="1" s="1"/>
  <c r="AK119" i="1" s="1"/>
  <c r="AK108" i="1"/>
  <c r="AK100" i="1"/>
  <c r="FV165" i="1"/>
  <c r="FV170" i="1" s="1"/>
  <c r="FV206" i="1" s="1"/>
  <c r="FF165" i="1"/>
  <c r="FF170" i="1" s="1"/>
  <c r="FF206" i="1" s="1"/>
  <c r="EX165" i="1"/>
  <c r="EH165" i="1"/>
  <c r="EH170" i="1" s="1"/>
  <c r="EH206" i="1" s="1"/>
  <c r="DR165" i="1"/>
  <c r="DB165" i="1"/>
  <c r="DB170" i="1" s="1"/>
  <c r="DB206" i="1" s="1"/>
  <c r="CL165" i="1"/>
  <c r="CL170" i="1" s="1"/>
  <c r="CL206" i="1" s="1"/>
  <c r="BV165" i="1"/>
  <c r="BF165" i="1"/>
  <c r="BF170" i="1" s="1"/>
  <c r="BF206" i="1" s="1"/>
  <c r="AP165" i="1"/>
  <c r="Z165" i="1"/>
  <c r="Z170" i="1" s="1"/>
  <c r="Z206" i="1" s="1"/>
  <c r="J165" i="1"/>
  <c r="J170" i="1" s="1"/>
  <c r="J206" i="1" s="1"/>
  <c r="FU165" i="1"/>
  <c r="FU170" i="1" s="1"/>
  <c r="FU206" i="1" s="1"/>
  <c r="FE165" i="1"/>
  <c r="FE170" i="1" s="1"/>
  <c r="FE206" i="1" s="1"/>
  <c r="EO165" i="1"/>
  <c r="EO170" i="1" s="1"/>
  <c r="EO206" i="1" s="1"/>
  <c r="EG165" i="1"/>
  <c r="EG170" i="1" s="1"/>
  <c r="EG206" i="1" s="1"/>
  <c r="DQ165" i="1"/>
  <c r="DQ170" i="1" s="1"/>
  <c r="DQ206" i="1" s="1"/>
  <c r="DA165" i="1"/>
  <c r="DA170" i="1" s="1"/>
  <c r="DA206" i="1" s="1"/>
  <c r="CK165" i="1"/>
  <c r="CK170" i="1" s="1"/>
  <c r="CK206" i="1" s="1"/>
  <c r="BU165" i="1"/>
  <c r="BU170" i="1" s="1"/>
  <c r="BU206" i="1" s="1"/>
  <c r="BE165" i="1"/>
  <c r="BE170" i="1" s="1"/>
  <c r="BE206" i="1" s="1"/>
  <c r="AW165" i="1"/>
  <c r="AW170" i="1" s="1"/>
  <c r="AW206" i="1" s="1"/>
  <c r="AG165" i="1"/>
  <c r="AG170" i="1" s="1"/>
  <c r="AG206" i="1" s="1"/>
  <c r="Y165" i="1"/>
  <c r="Y170" i="1" s="1"/>
  <c r="Y206" i="1" s="1"/>
  <c r="I165" i="1"/>
  <c r="I170" i="1" s="1"/>
  <c r="I206" i="1" s="1"/>
  <c r="DD165" i="1"/>
  <c r="P165" i="1"/>
  <c r="P170" i="1" s="1"/>
  <c r="P206" i="1" s="1"/>
  <c r="H165" i="1"/>
  <c r="H170" i="1" s="1"/>
  <c r="H206" i="1" s="1"/>
  <c r="FX165" i="1"/>
  <c r="FX170" i="1" s="1"/>
  <c r="FX206" i="1" s="1"/>
  <c r="FP165" i="1"/>
  <c r="FH165" i="1"/>
  <c r="FH170" i="1" s="1"/>
  <c r="FH206" i="1" s="1"/>
  <c r="EZ165" i="1"/>
  <c r="ER165" i="1"/>
  <c r="ER170" i="1" s="1"/>
  <c r="ER206" i="1" s="1"/>
  <c r="EJ165" i="1"/>
  <c r="EB165" i="1"/>
  <c r="EB170" i="1" s="1"/>
  <c r="EB206" i="1" s="1"/>
  <c r="DT165" i="1"/>
  <c r="DL165" i="1"/>
  <c r="DL170" i="1" s="1"/>
  <c r="DL206" i="1" s="1"/>
  <c r="CZ165" i="1"/>
  <c r="CZ170" i="1" s="1"/>
  <c r="CZ206" i="1" s="1"/>
  <c r="CR165" i="1"/>
  <c r="CR170" i="1" s="1"/>
  <c r="CR206" i="1" s="1"/>
  <c r="CJ165" i="1"/>
  <c r="CJ170" i="1" s="1"/>
  <c r="CJ206" i="1" s="1"/>
  <c r="CB165" i="1"/>
  <c r="CB170" i="1" s="1"/>
  <c r="CB206" i="1" s="1"/>
  <c r="BT165" i="1"/>
  <c r="BT170" i="1" s="1"/>
  <c r="BT206" i="1" s="1"/>
  <c r="BL165" i="1"/>
  <c r="BL170" i="1" s="1"/>
  <c r="BL206" i="1" s="1"/>
  <c r="BD165" i="1"/>
  <c r="BD170" i="1" s="1"/>
  <c r="BD206" i="1" s="1"/>
  <c r="AV165" i="1"/>
  <c r="AV170" i="1" s="1"/>
  <c r="AV206" i="1" s="1"/>
  <c r="AN165" i="1"/>
  <c r="AN170" i="1" s="1"/>
  <c r="AN206" i="1" s="1"/>
  <c r="AF165" i="1"/>
  <c r="AF170" i="1" s="1"/>
  <c r="AF206" i="1" s="1"/>
  <c r="X165" i="1"/>
  <c r="X170" i="1" s="1"/>
  <c r="X206" i="1" s="1"/>
  <c r="EJ190" i="1"/>
  <c r="EJ173" i="1"/>
  <c r="EJ100" i="1"/>
  <c r="EJ147" i="1"/>
  <c r="EJ108" i="1"/>
  <c r="EJ105" i="1"/>
  <c r="EJ107" i="1" s="1"/>
  <c r="EJ109" i="1" s="1"/>
  <c r="EJ119" i="1" s="1"/>
  <c r="EJ111" i="1"/>
  <c r="BX190" i="1"/>
  <c r="BX173" i="1"/>
  <c r="BX149" i="1"/>
  <c r="BX100" i="1"/>
  <c r="BX108" i="1"/>
  <c r="BX105" i="1"/>
  <c r="BX107" i="1" s="1"/>
  <c r="BX111" i="1"/>
  <c r="L190" i="1"/>
  <c r="L173" i="1"/>
  <c r="L100" i="1"/>
  <c r="L147" i="1"/>
  <c r="L108" i="1"/>
  <c r="L105" i="1"/>
  <c r="L107" i="1" s="1"/>
  <c r="L109" i="1" s="1"/>
  <c r="L119" i="1" s="1"/>
  <c r="L111" i="1"/>
  <c r="FU190" i="1"/>
  <c r="FU173" i="1"/>
  <c r="FU149" i="1"/>
  <c r="FU111" i="1"/>
  <c r="FU147" i="1"/>
  <c r="FU108" i="1"/>
  <c r="FU100" i="1"/>
  <c r="FU105" i="1"/>
  <c r="FU107" i="1" s="1"/>
  <c r="FE190" i="1"/>
  <c r="FE173" i="1"/>
  <c r="FE149" i="1"/>
  <c r="FE111" i="1"/>
  <c r="FE108" i="1"/>
  <c r="FE100" i="1"/>
  <c r="FE105" i="1"/>
  <c r="FE107" i="1" s="1"/>
  <c r="EO190" i="1"/>
  <c r="EO173" i="1"/>
  <c r="EO157" i="1"/>
  <c r="EO155" i="1"/>
  <c r="EO149" i="1"/>
  <c r="EO111" i="1"/>
  <c r="EO151" i="1"/>
  <c r="EO153" i="1"/>
  <c r="EO108" i="1"/>
  <c r="EO100" i="1"/>
  <c r="EO105" i="1"/>
  <c r="EO107" i="1" s="1"/>
  <c r="EO109" i="1" s="1"/>
  <c r="EO119" i="1" s="1"/>
  <c r="DY190" i="1"/>
  <c r="DY173" i="1"/>
  <c r="DY157" i="1"/>
  <c r="DY155" i="1"/>
  <c r="DY149" i="1"/>
  <c r="DY111" i="1"/>
  <c r="DY151" i="1"/>
  <c r="DY153" i="1"/>
  <c r="DY108" i="1"/>
  <c r="DY100" i="1"/>
  <c r="DY105" i="1"/>
  <c r="DY107" i="1" s="1"/>
  <c r="DY109" i="1" s="1"/>
  <c r="DY119" i="1" s="1"/>
  <c r="DI190" i="1"/>
  <c r="DI173" i="1"/>
  <c r="DI149" i="1"/>
  <c r="DI111" i="1"/>
  <c r="DI147" i="1"/>
  <c r="DI108" i="1"/>
  <c r="DI100" i="1"/>
  <c r="DI105" i="1"/>
  <c r="DI107" i="1" s="1"/>
  <c r="CS190" i="1"/>
  <c r="CS173" i="1"/>
  <c r="CS157" i="1"/>
  <c r="CS153" i="1"/>
  <c r="CS149" i="1"/>
  <c r="CS111" i="1"/>
  <c r="CS151" i="1"/>
  <c r="CS155" i="1"/>
  <c r="CS108" i="1"/>
  <c r="CS100" i="1"/>
  <c r="CS105" i="1"/>
  <c r="CS107" i="1" s="1"/>
  <c r="CC190" i="1"/>
  <c r="CC173" i="1"/>
  <c r="CC157" i="1"/>
  <c r="CC153" i="1"/>
  <c r="CC149" i="1"/>
  <c r="CC111" i="1"/>
  <c r="CC151" i="1"/>
  <c r="CC155" i="1"/>
  <c r="CC108" i="1"/>
  <c r="CC100" i="1"/>
  <c r="CC105" i="1"/>
  <c r="CC107" i="1" s="1"/>
  <c r="CC109" i="1" s="1"/>
  <c r="CC119" i="1" s="1"/>
  <c r="BM190" i="1"/>
  <c r="BM173" i="1"/>
  <c r="BM149" i="1"/>
  <c r="BM111" i="1"/>
  <c r="BM108" i="1"/>
  <c r="BM100" i="1"/>
  <c r="BM105" i="1"/>
  <c r="BM107" i="1" s="1"/>
  <c r="BM109" i="1" s="1"/>
  <c r="BM119" i="1" s="1"/>
  <c r="FL190" i="1"/>
  <c r="FL173" i="1"/>
  <c r="FL100" i="1"/>
  <c r="FL147" i="1"/>
  <c r="FL108" i="1"/>
  <c r="FL105" i="1"/>
  <c r="FL107" i="1" s="1"/>
  <c r="FL111" i="1"/>
  <c r="CZ190" i="1"/>
  <c r="CZ173" i="1"/>
  <c r="CZ100" i="1"/>
  <c r="CZ147" i="1"/>
  <c r="CZ108" i="1"/>
  <c r="CZ105" i="1"/>
  <c r="CZ107" i="1" s="1"/>
  <c r="CZ109" i="1" s="1"/>
  <c r="CZ119" i="1" s="1"/>
  <c r="CZ111" i="1"/>
  <c r="AN190" i="1"/>
  <c r="AN173" i="1"/>
  <c r="AN149" i="1"/>
  <c r="AN100" i="1"/>
  <c r="AN108" i="1"/>
  <c r="AN105" i="1"/>
  <c r="AN107" i="1" s="1"/>
  <c r="AN111" i="1"/>
  <c r="FG190" i="1"/>
  <c r="FG173" i="1"/>
  <c r="FG149" i="1"/>
  <c r="FG111" i="1"/>
  <c r="FG100" i="1"/>
  <c r="FG105" i="1"/>
  <c r="FG107" i="1" s="1"/>
  <c r="FG109" i="1" s="1"/>
  <c r="FG119" i="1" s="1"/>
  <c r="FG108" i="1"/>
  <c r="DW190" i="1"/>
  <c r="DW173" i="1"/>
  <c r="DW149" i="1"/>
  <c r="DW111" i="1"/>
  <c r="DW108" i="1"/>
  <c r="DW100" i="1"/>
  <c r="DW105" i="1"/>
  <c r="DW107" i="1" s="1"/>
  <c r="DW109" i="1" s="1"/>
  <c r="DW119" i="1" s="1"/>
  <c r="CQ190" i="1"/>
  <c r="CQ173" i="1"/>
  <c r="CQ147" i="1"/>
  <c r="CQ111" i="1"/>
  <c r="CQ108" i="1"/>
  <c r="CQ100" i="1"/>
  <c r="CQ105" i="1"/>
  <c r="CQ107" i="1" s="1"/>
  <c r="BK190" i="1"/>
  <c r="BK173" i="1"/>
  <c r="BK147" i="1"/>
  <c r="BK111" i="1"/>
  <c r="BK108" i="1"/>
  <c r="BK100" i="1"/>
  <c r="BK105" i="1"/>
  <c r="BK107" i="1" s="1"/>
  <c r="AE190" i="1"/>
  <c r="AE173" i="1"/>
  <c r="AE149" i="1"/>
  <c r="AE111" i="1"/>
  <c r="AE108" i="1"/>
  <c r="AE100" i="1"/>
  <c r="AE105" i="1"/>
  <c r="AE107" i="1" s="1"/>
  <c r="AE109" i="1" s="1"/>
  <c r="AE119" i="1" s="1"/>
  <c r="DZ190" i="1"/>
  <c r="DZ173" i="1"/>
  <c r="DZ111" i="1"/>
  <c r="DZ147" i="1"/>
  <c r="DZ108" i="1"/>
  <c r="DZ105" i="1"/>
  <c r="DZ107" i="1" s="1"/>
  <c r="DZ109" i="1" s="1"/>
  <c r="DZ119" i="1" s="1"/>
  <c r="DZ100" i="1"/>
  <c r="CD190" i="1"/>
  <c r="CD173" i="1"/>
  <c r="CD111" i="1"/>
  <c r="CD108" i="1"/>
  <c r="CD105" i="1"/>
  <c r="CD107" i="1" s="1"/>
  <c r="CD109" i="1" s="1"/>
  <c r="CD119" i="1" s="1"/>
  <c r="CD149" i="1"/>
  <c r="CD100" i="1"/>
  <c r="AH190" i="1"/>
  <c r="AH173" i="1"/>
  <c r="AH111" i="1"/>
  <c r="AH147" i="1"/>
  <c r="AH108" i="1"/>
  <c r="AH105" i="1"/>
  <c r="AH107" i="1" s="1"/>
  <c r="AH149" i="1"/>
  <c r="AH100" i="1"/>
  <c r="AG190" i="1"/>
  <c r="AG173" i="1"/>
  <c r="AG111" i="1"/>
  <c r="AG147" i="1"/>
  <c r="AG108" i="1"/>
  <c r="AG100" i="1"/>
  <c r="AG105" i="1"/>
  <c r="AG107" i="1" s="1"/>
  <c r="X115" i="1"/>
  <c r="X118" i="1"/>
  <c r="FX190" i="1"/>
  <c r="FX173" i="1"/>
  <c r="FX149" i="1"/>
  <c r="FX100" i="1"/>
  <c r="FX108" i="1"/>
  <c r="FX105" i="1"/>
  <c r="FX107" i="1" s="1"/>
  <c r="FX111" i="1"/>
  <c r="DL190" i="1"/>
  <c r="DL173" i="1"/>
  <c r="DL100" i="1"/>
  <c r="DL147" i="1"/>
  <c r="DL108" i="1"/>
  <c r="DL105" i="1"/>
  <c r="DL107" i="1" s="1"/>
  <c r="DL109" i="1" s="1"/>
  <c r="DL119" i="1" s="1"/>
  <c r="DL111" i="1"/>
  <c r="AZ190" i="1"/>
  <c r="AZ173" i="1"/>
  <c r="AZ100" i="1"/>
  <c r="AZ147" i="1"/>
  <c r="AZ108" i="1"/>
  <c r="AZ105" i="1"/>
  <c r="AZ107" i="1" s="1"/>
  <c r="AZ111" i="1"/>
  <c r="FS190" i="1"/>
  <c r="FS173" i="1"/>
  <c r="FS149" i="1"/>
  <c r="FS111" i="1"/>
  <c r="FS108" i="1"/>
  <c r="FS100" i="1"/>
  <c r="FS105" i="1"/>
  <c r="FS107" i="1" s="1"/>
  <c r="FS109" i="1" s="1"/>
  <c r="FS119" i="1" s="1"/>
  <c r="EQ190" i="1"/>
  <c r="EQ173" i="1"/>
  <c r="EQ147" i="1"/>
  <c r="EQ111" i="1"/>
  <c r="EQ100" i="1"/>
  <c r="EQ105" i="1"/>
  <c r="EQ107" i="1" s="1"/>
  <c r="EQ108" i="1"/>
  <c r="DK190" i="1"/>
  <c r="DK173" i="1"/>
  <c r="DK147" i="1"/>
  <c r="DK111" i="1"/>
  <c r="DK100" i="1"/>
  <c r="DK105" i="1"/>
  <c r="DK107" i="1" s="1"/>
  <c r="DK109" i="1" s="1"/>
  <c r="DK119" i="1" s="1"/>
  <c r="DK108" i="1"/>
  <c r="CE190" i="1"/>
  <c r="CE173" i="1"/>
  <c r="CE149" i="1"/>
  <c r="CE111" i="1"/>
  <c r="CE100" i="1"/>
  <c r="CE105" i="1"/>
  <c r="CE107" i="1" s="1"/>
  <c r="CE108" i="1"/>
  <c r="AY190" i="1"/>
  <c r="AY173" i="1"/>
  <c r="AY149" i="1"/>
  <c r="AY111" i="1"/>
  <c r="AY100" i="1"/>
  <c r="AY105" i="1"/>
  <c r="AY107" i="1" s="1"/>
  <c r="AY109" i="1" s="1"/>
  <c r="AY119" i="1" s="1"/>
  <c r="AY108" i="1"/>
  <c r="S190" i="1"/>
  <c r="S173" i="1"/>
  <c r="S147" i="1"/>
  <c r="S111" i="1"/>
  <c r="S100" i="1"/>
  <c r="S105" i="1"/>
  <c r="S107" i="1" s="1"/>
  <c r="S108" i="1"/>
  <c r="ED190" i="1"/>
  <c r="ED173" i="1"/>
  <c r="ED111" i="1"/>
  <c r="ED147" i="1"/>
  <c r="ED108" i="1"/>
  <c r="ED105" i="1"/>
  <c r="ED107" i="1" s="1"/>
  <c r="ED100" i="1"/>
  <c r="CH190" i="1"/>
  <c r="CH173" i="1"/>
  <c r="CH111" i="1"/>
  <c r="CH108" i="1"/>
  <c r="CH105" i="1"/>
  <c r="CH107" i="1" s="1"/>
  <c r="CH149" i="1"/>
  <c r="CH100" i="1"/>
  <c r="AP190" i="1"/>
  <c r="AP173" i="1"/>
  <c r="AP111" i="1"/>
  <c r="AP147" i="1"/>
  <c r="AP108" i="1"/>
  <c r="AP105" i="1"/>
  <c r="AP107" i="1" s="1"/>
  <c r="AP149" i="1"/>
  <c r="AP100" i="1"/>
  <c r="AO190" i="1"/>
  <c r="AO173" i="1"/>
  <c r="AO149" i="1"/>
  <c r="AO111" i="1"/>
  <c r="AO147" i="1"/>
  <c r="AO108" i="1"/>
  <c r="AO100" i="1"/>
  <c r="AO105" i="1"/>
  <c r="AO107" i="1" s="1"/>
  <c r="CH139" i="1"/>
  <c r="CD141" i="1"/>
  <c r="CD143" i="1" s="1"/>
  <c r="CD145" i="1" s="1"/>
  <c r="AH141" i="1"/>
  <c r="AH143" i="1" s="1"/>
  <c r="AH145" i="1" s="1"/>
  <c r="DX190" i="1"/>
  <c r="DX173" i="1"/>
  <c r="DX149" i="1"/>
  <c r="DX100" i="1"/>
  <c r="DX108" i="1"/>
  <c r="DX105" i="1"/>
  <c r="DX107" i="1" s="1"/>
  <c r="DX109" i="1" s="1"/>
  <c r="DX119" i="1" s="1"/>
  <c r="DX111" i="1"/>
  <c r="BL190" i="1"/>
  <c r="BL173" i="1"/>
  <c r="BL149" i="1"/>
  <c r="BL100" i="1"/>
  <c r="BL108" i="1"/>
  <c r="BL105" i="1"/>
  <c r="BL107" i="1" s="1"/>
  <c r="BL111" i="1"/>
  <c r="FV190" i="1"/>
  <c r="FV173" i="1"/>
  <c r="FV111" i="1"/>
  <c r="FV147" i="1"/>
  <c r="FV108" i="1"/>
  <c r="FV105" i="1"/>
  <c r="FV107" i="1" s="1"/>
  <c r="FV149" i="1"/>
  <c r="FV100" i="1"/>
  <c r="FF190" i="1"/>
  <c r="FF173" i="1"/>
  <c r="FF111" i="1"/>
  <c r="FF108" i="1"/>
  <c r="FF105" i="1"/>
  <c r="FF107" i="1" s="1"/>
  <c r="FF109" i="1" s="1"/>
  <c r="FF119" i="1" s="1"/>
  <c r="FF149" i="1"/>
  <c r="FF100" i="1"/>
  <c r="EP190" i="1"/>
  <c r="EP173" i="1"/>
  <c r="EP111" i="1"/>
  <c r="EP108" i="1"/>
  <c r="EP105" i="1"/>
  <c r="EP107" i="1" s="1"/>
  <c r="EP149" i="1"/>
  <c r="EP100" i="1"/>
  <c r="DJ190" i="1"/>
  <c r="DJ173" i="1"/>
  <c r="DJ111" i="1"/>
  <c r="DJ147" i="1"/>
  <c r="DJ108" i="1"/>
  <c r="DJ105" i="1"/>
  <c r="DJ107" i="1" s="1"/>
  <c r="DJ149" i="1"/>
  <c r="DJ100" i="1"/>
  <c r="BN190" i="1"/>
  <c r="BN173" i="1"/>
  <c r="BN111" i="1"/>
  <c r="BN147" i="1"/>
  <c r="BN108" i="1"/>
  <c r="BN105" i="1"/>
  <c r="BN107" i="1" s="1"/>
  <c r="BN109" i="1" s="1"/>
  <c r="BN119" i="1" s="1"/>
  <c r="BN149" i="1"/>
  <c r="BN100" i="1"/>
  <c r="J190" i="1"/>
  <c r="J173" i="1"/>
  <c r="J111" i="1"/>
  <c r="J147" i="1"/>
  <c r="J108" i="1"/>
  <c r="J105" i="1"/>
  <c r="J107" i="1" s="1"/>
  <c r="J109" i="1" s="1"/>
  <c r="J119" i="1" s="1"/>
  <c r="J149" i="1"/>
  <c r="J100" i="1"/>
  <c r="AW190" i="1"/>
  <c r="AW173" i="1"/>
  <c r="AW149" i="1"/>
  <c r="AW111" i="1"/>
  <c r="AW108" i="1"/>
  <c r="AW100" i="1"/>
  <c r="AW105" i="1"/>
  <c r="AW107" i="1" s="1"/>
  <c r="FN165" i="1"/>
  <c r="FN170" i="1" s="1"/>
  <c r="FN206" i="1" s="1"/>
  <c r="EP165" i="1"/>
  <c r="EP170" i="1" s="1"/>
  <c r="EP206" i="1" s="1"/>
  <c r="DZ165" i="1"/>
  <c r="DZ170" i="1" s="1"/>
  <c r="DZ206" i="1" s="1"/>
  <c r="DJ165" i="1"/>
  <c r="DJ170" i="1" s="1"/>
  <c r="DJ206" i="1" s="1"/>
  <c r="CT165" i="1"/>
  <c r="CT170" i="1" s="1"/>
  <c r="CT206" i="1" s="1"/>
  <c r="CD165" i="1"/>
  <c r="CD170" i="1" s="1"/>
  <c r="CD206" i="1" s="1"/>
  <c r="BN165" i="1"/>
  <c r="BN170" i="1" s="1"/>
  <c r="BN206" i="1" s="1"/>
  <c r="AX165" i="1"/>
  <c r="AX170" i="1" s="1"/>
  <c r="AX206" i="1" s="1"/>
  <c r="AH165" i="1"/>
  <c r="AH170" i="1" s="1"/>
  <c r="AH206" i="1" s="1"/>
  <c r="R165" i="1"/>
  <c r="R170" i="1" s="1"/>
  <c r="R206" i="1" s="1"/>
  <c r="FM165" i="1"/>
  <c r="FM170" i="1" s="1"/>
  <c r="FM206" i="1" s="1"/>
  <c r="EW165" i="1"/>
  <c r="EW170" i="1" s="1"/>
  <c r="EW206" i="1" s="1"/>
  <c r="DY165" i="1"/>
  <c r="DY170" i="1" s="1"/>
  <c r="DY206" i="1" s="1"/>
  <c r="DI165" i="1"/>
  <c r="DI170" i="1" s="1"/>
  <c r="DI206" i="1" s="1"/>
  <c r="CS165" i="1"/>
  <c r="CS170" i="1" s="1"/>
  <c r="CS206" i="1" s="1"/>
  <c r="CC165" i="1"/>
  <c r="CC170" i="1" s="1"/>
  <c r="CC206" i="1" s="1"/>
  <c r="BM165" i="1"/>
  <c r="BM170" i="1" s="1"/>
  <c r="BM206" i="1" s="1"/>
  <c r="AO165" i="1"/>
  <c r="AO170" i="1" s="1"/>
  <c r="AO206" i="1" s="1"/>
  <c r="Q165" i="1"/>
  <c r="Q170" i="1" s="1"/>
  <c r="Q206" i="1" s="1"/>
  <c r="FP168" i="1"/>
  <c r="EZ168" i="1"/>
  <c r="EJ168" i="1"/>
  <c r="DT168" i="1"/>
  <c r="DD168" i="1"/>
  <c r="FR168" i="1"/>
  <c r="FB168" i="1"/>
  <c r="EL168" i="1"/>
  <c r="DV168" i="1"/>
  <c r="DF168" i="1"/>
  <c r="CP168" i="1"/>
  <c r="BZ168" i="1"/>
  <c r="N168" i="1"/>
  <c r="FU139" i="1"/>
  <c r="FU143" i="1" s="1"/>
  <c r="FU145" i="1" s="1"/>
  <c r="FE139" i="1"/>
  <c r="FE143" i="1" s="1"/>
  <c r="FE145" i="1" s="1"/>
  <c r="EO143" i="1"/>
  <c r="EO145" i="1" s="1"/>
  <c r="DY143" i="1"/>
  <c r="DY145" i="1" s="1"/>
  <c r="DI139" i="1"/>
  <c r="DI143" i="1" s="1"/>
  <c r="DI145" i="1" s="1"/>
  <c r="BM139" i="1"/>
  <c r="AG143" i="1"/>
  <c r="AG145" i="1" s="1"/>
  <c r="Q143" i="1"/>
  <c r="Q145" i="1" s="1"/>
  <c r="H174" i="1"/>
  <c r="FW165" i="1"/>
  <c r="FW170" i="1" s="1"/>
  <c r="FW206" i="1" s="1"/>
  <c r="FO165" i="1"/>
  <c r="FO170" i="1" s="1"/>
  <c r="FO206" i="1" s="1"/>
  <c r="FG165" i="1"/>
  <c r="FG170" i="1" s="1"/>
  <c r="FG206" i="1" s="1"/>
  <c r="EY165" i="1"/>
  <c r="EY170" i="1" s="1"/>
  <c r="EY206" i="1" s="1"/>
  <c r="EQ165" i="1"/>
  <c r="EQ170" i="1" s="1"/>
  <c r="EQ206" i="1" s="1"/>
  <c r="EI165" i="1"/>
  <c r="EI170" i="1" s="1"/>
  <c r="EI206" i="1" s="1"/>
  <c r="EA165" i="1"/>
  <c r="EA170" i="1" s="1"/>
  <c r="EA206" i="1" s="1"/>
  <c r="DS165" i="1"/>
  <c r="DS170" i="1" s="1"/>
  <c r="DS206" i="1" s="1"/>
  <c r="DK165" i="1"/>
  <c r="DK170" i="1" s="1"/>
  <c r="DK206" i="1" s="1"/>
  <c r="DC165" i="1"/>
  <c r="DC170" i="1" s="1"/>
  <c r="DC206" i="1" s="1"/>
  <c r="CU165" i="1"/>
  <c r="CU170" i="1" s="1"/>
  <c r="CU206" i="1" s="1"/>
  <c r="CM165" i="1"/>
  <c r="CM170" i="1" s="1"/>
  <c r="CM206" i="1" s="1"/>
  <c r="CE165" i="1"/>
  <c r="CE170" i="1" s="1"/>
  <c r="CE206" i="1" s="1"/>
  <c r="BW165" i="1"/>
  <c r="BW170" i="1" s="1"/>
  <c r="BW206" i="1" s="1"/>
  <c r="BO165" i="1"/>
  <c r="BO170" i="1" s="1"/>
  <c r="BO206" i="1" s="1"/>
  <c r="BG165" i="1"/>
  <c r="BG170" i="1" s="1"/>
  <c r="BG206" i="1" s="1"/>
  <c r="AY165" i="1"/>
  <c r="AY170" i="1" s="1"/>
  <c r="AY206" i="1" s="1"/>
  <c r="AQ165" i="1"/>
  <c r="AQ170" i="1" s="1"/>
  <c r="AQ206" i="1" s="1"/>
  <c r="AI165" i="1"/>
  <c r="AI170" i="1" s="1"/>
  <c r="AI206" i="1" s="1"/>
  <c r="AA165" i="1"/>
  <c r="AA170" i="1" s="1"/>
  <c r="AA206" i="1" s="1"/>
  <c r="S165" i="1"/>
  <c r="S170" i="1" s="1"/>
  <c r="S206" i="1" s="1"/>
  <c r="K165" i="1"/>
  <c r="K170" i="1" s="1"/>
  <c r="K206" i="1" s="1"/>
  <c r="EZ190" i="1"/>
  <c r="EZ173" i="1"/>
  <c r="EZ149" i="1"/>
  <c r="EZ100" i="1"/>
  <c r="EZ108" i="1"/>
  <c r="EZ105" i="1"/>
  <c r="EZ107" i="1" s="1"/>
  <c r="EZ111" i="1"/>
  <c r="CN190" i="1"/>
  <c r="CN173" i="1"/>
  <c r="CN100" i="1"/>
  <c r="CN147" i="1"/>
  <c r="CN108" i="1"/>
  <c r="CN105" i="1"/>
  <c r="CN107" i="1" s="1"/>
  <c r="CN109" i="1" s="1"/>
  <c r="CN119" i="1" s="1"/>
  <c r="CN111" i="1"/>
  <c r="AB190" i="1"/>
  <c r="AB173" i="1"/>
  <c r="AB100" i="1"/>
  <c r="AB147" i="1"/>
  <c r="AB108" i="1"/>
  <c r="AB105" i="1"/>
  <c r="AB107" i="1" s="1"/>
  <c r="AB111" i="1"/>
  <c r="FI190" i="1"/>
  <c r="FI173" i="1"/>
  <c r="FI149" i="1"/>
  <c r="FI111" i="1"/>
  <c r="FI147" i="1"/>
  <c r="FI105" i="1"/>
  <c r="FI107" i="1" s="1"/>
  <c r="FI109" i="1" s="1"/>
  <c r="FI119" i="1" s="1"/>
  <c r="FI108" i="1"/>
  <c r="FI100" i="1"/>
  <c r="ES190" i="1"/>
  <c r="ES173" i="1"/>
  <c r="ES149" i="1"/>
  <c r="ES111" i="1"/>
  <c r="ES105" i="1"/>
  <c r="ES107" i="1" s="1"/>
  <c r="ES108" i="1"/>
  <c r="ES100" i="1"/>
  <c r="EC190" i="1"/>
  <c r="EC173" i="1"/>
  <c r="EC149" i="1"/>
  <c r="EC111" i="1"/>
  <c r="EC105" i="1"/>
  <c r="EC107" i="1" s="1"/>
  <c r="EC109" i="1" s="1"/>
  <c r="EC119" i="1" s="1"/>
  <c r="EC108" i="1"/>
  <c r="EC100" i="1"/>
  <c r="DM190" i="1"/>
  <c r="DM173" i="1"/>
  <c r="DM149" i="1"/>
  <c r="DM111" i="1"/>
  <c r="DM105" i="1"/>
  <c r="DM107" i="1" s="1"/>
  <c r="DM108" i="1"/>
  <c r="DM100" i="1"/>
  <c r="CW190" i="1"/>
  <c r="CW173" i="1"/>
  <c r="CW149" i="1"/>
  <c r="CW111" i="1"/>
  <c r="CW105" i="1"/>
  <c r="CW107" i="1" s="1"/>
  <c r="CW109" i="1" s="1"/>
  <c r="CW119" i="1" s="1"/>
  <c r="CW108" i="1"/>
  <c r="CW100" i="1"/>
  <c r="CG190" i="1"/>
  <c r="CG173" i="1"/>
  <c r="CG149" i="1"/>
  <c r="CG111" i="1"/>
  <c r="CG105" i="1"/>
  <c r="CG107" i="1" s="1"/>
  <c r="CG108" i="1"/>
  <c r="CG100" i="1"/>
  <c r="BQ190" i="1"/>
  <c r="BQ173" i="1"/>
  <c r="BQ111" i="1"/>
  <c r="BQ147" i="1"/>
  <c r="BQ105" i="1"/>
  <c r="BQ107" i="1" s="1"/>
  <c r="BQ109" i="1" s="1"/>
  <c r="BQ119" i="1" s="1"/>
  <c r="BQ108" i="1"/>
  <c r="BQ100" i="1"/>
  <c r="DP190" i="1"/>
  <c r="DP173" i="1"/>
  <c r="DP149" i="1"/>
  <c r="DP100" i="1"/>
  <c r="DP108" i="1"/>
  <c r="DP105" i="1"/>
  <c r="DP107" i="1" s="1"/>
  <c r="DP109" i="1" s="1"/>
  <c r="DP119" i="1" s="1"/>
  <c r="DP111" i="1"/>
  <c r="BD190" i="1"/>
  <c r="BD173" i="1"/>
  <c r="BD100" i="1"/>
  <c r="BD147" i="1"/>
  <c r="BD108" i="1"/>
  <c r="BD105" i="1"/>
  <c r="BD107" i="1" s="1"/>
  <c r="BD111" i="1"/>
  <c r="FK190" i="1"/>
  <c r="FK173" i="1"/>
  <c r="FK147" i="1"/>
  <c r="FK111" i="1"/>
  <c r="FK108" i="1"/>
  <c r="FK100" i="1"/>
  <c r="FK105" i="1"/>
  <c r="FK107" i="1" s="1"/>
  <c r="FK109" i="1" s="1"/>
  <c r="FK119" i="1" s="1"/>
  <c r="EE190" i="1"/>
  <c r="EE173" i="1"/>
  <c r="EE149" i="1"/>
  <c r="EE111" i="1"/>
  <c r="EE108" i="1"/>
  <c r="EE100" i="1"/>
  <c r="EE105" i="1"/>
  <c r="EE107" i="1" s="1"/>
  <c r="EE109" i="1" s="1"/>
  <c r="EE119" i="1" s="1"/>
  <c r="CY190" i="1"/>
  <c r="CY173" i="1"/>
  <c r="CY149" i="1"/>
  <c r="CY111" i="1"/>
  <c r="CY108" i="1"/>
  <c r="CY100" i="1"/>
  <c r="CY105" i="1"/>
  <c r="CY107" i="1" s="1"/>
  <c r="BS190" i="1"/>
  <c r="BS173" i="1"/>
  <c r="BS147" i="1"/>
  <c r="BS111" i="1"/>
  <c r="BS108" i="1"/>
  <c r="BS100" i="1"/>
  <c r="BS105" i="1"/>
  <c r="BS107" i="1" s="1"/>
  <c r="AM190" i="1"/>
  <c r="AM173" i="1"/>
  <c r="AM147" i="1"/>
  <c r="AM111" i="1"/>
  <c r="AM108" i="1"/>
  <c r="AM100" i="1"/>
  <c r="AM105" i="1"/>
  <c r="AM107" i="1" s="1"/>
  <c r="AM109" i="1" s="1"/>
  <c r="AM119" i="1" s="1"/>
  <c r="G190" i="1"/>
  <c r="G173" i="1"/>
  <c r="G147" i="1"/>
  <c r="G111" i="1"/>
  <c r="G108" i="1"/>
  <c r="G100" i="1"/>
  <c r="G105" i="1"/>
  <c r="G107" i="1" s="1"/>
  <c r="G109" i="1" s="1"/>
  <c r="G119" i="1" s="1"/>
  <c r="CP190" i="1"/>
  <c r="CP173" i="1"/>
  <c r="CP111" i="1"/>
  <c r="CP147" i="1"/>
  <c r="CP108" i="1"/>
  <c r="CP105" i="1"/>
  <c r="CP107" i="1" s="1"/>
  <c r="CP109" i="1" s="1"/>
  <c r="CP119" i="1" s="1"/>
  <c r="CP100" i="1"/>
  <c r="AT190" i="1"/>
  <c r="AT173" i="1"/>
  <c r="AT111" i="1"/>
  <c r="AT147" i="1"/>
  <c r="AT108" i="1"/>
  <c r="AT105" i="1"/>
  <c r="AT107" i="1" s="1"/>
  <c r="AT100" i="1"/>
  <c r="AS190" i="1"/>
  <c r="AS173" i="1"/>
  <c r="AS111" i="1"/>
  <c r="AS147" i="1"/>
  <c r="AS105" i="1"/>
  <c r="AS107" i="1" s="1"/>
  <c r="AS109" i="1" s="1"/>
  <c r="AS119" i="1" s="1"/>
  <c r="AS108" i="1"/>
  <c r="AS100" i="1"/>
  <c r="X109" i="1"/>
  <c r="X119" i="1" s="1"/>
  <c r="EB190" i="1"/>
  <c r="EB173" i="1"/>
  <c r="EB100" i="1"/>
  <c r="EB147" i="1"/>
  <c r="EB108" i="1"/>
  <c r="EB105" i="1"/>
  <c r="EB107" i="1" s="1"/>
  <c r="EB111" i="1"/>
  <c r="BP190" i="1"/>
  <c r="BP173" i="1"/>
  <c r="BP149" i="1"/>
  <c r="BP100" i="1"/>
  <c r="BP108" i="1"/>
  <c r="BP105" i="1"/>
  <c r="BP107" i="1" s="1"/>
  <c r="BP109" i="1" s="1"/>
  <c r="BP119" i="1" s="1"/>
  <c r="BP111" i="1"/>
  <c r="D190" i="1"/>
  <c r="D173" i="1"/>
  <c r="D100" i="1"/>
  <c r="D147" i="1"/>
  <c r="D108" i="1"/>
  <c r="D105" i="1"/>
  <c r="D107" i="1" s="1"/>
  <c r="D111" i="1"/>
  <c r="EU190" i="1"/>
  <c r="EU173" i="1"/>
  <c r="EU147" i="1"/>
  <c r="EU111" i="1"/>
  <c r="EU108" i="1"/>
  <c r="EU100" i="1"/>
  <c r="EU105" i="1"/>
  <c r="EU107" i="1" s="1"/>
  <c r="EU109" i="1" s="1"/>
  <c r="EU119" i="1" s="1"/>
  <c r="DS190" i="1"/>
  <c r="DS173" i="1"/>
  <c r="DS147" i="1"/>
  <c r="DS111" i="1"/>
  <c r="DS100" i="1"/>
  <c r="DS105" i="1"/>
  <c r="DS107" i="1" s="1"/>
  <c r="DS108" i="1"/>
  <c r="CI190" i="1"/>
  <c r="CI173" i="1"/>
  <c r="CI147" i="1"/>
  <c r="CI111" i="1"/>
  <c r="CI108" i="1"/>
  <c r="CI100" i="1"/>
  <c r="CI105" i="1"/>
  <c r="CI107" i="1" s="1"/>
  <c r="BG190" i="1"/>
  <c r="BG173" i="1"/>
  <c r="BG147" i="1"/>
  <c r="BG111" i="1"/>
  <c r="BG100" i="1"/>
  <c r="BG105" i="1"/>
  <c r="BG107" i="1" s="1"/>
  <c r="BG108" i="1"/>
  <c r="AA190" i="1"/>
  <c r="AA173" i="1"/>
  <c r="AA147" i="1"/>
  <c r="AA111" i="1"/>
  <c r="AA100" i="1"/>
  <c r="AA105" i="1"/>
  <c r="AA107" i="1" s="1"/>
  <c r="AA109" i="1" s="1"/>
  <c r="AA119" i="1" s="1"/>
  <c r="AA108" i="1"/>
  <c r="CT190" i="1"/>
  <c r="CT173" i="1"/>
  <c r="CT111" i="1"/>
  <c r="CT108" i="1"/>
  <c r="CT105" i="1"/>
  <c r="CT107" i="1" s="1"/>
  <c r="CT109" i="1" s="1"/>
  <c r="CT119" i="1" s="1"/>
  <c r="CT149" i="1"/>
  <c r="CT100" i="1"/>
  <c r="AX190" i="1"/>
  <c r="AX173" i="1"/>
  <c r="AX111" i="1"/>
  <c r="AX108" i="1"/>
  <c r="AX105" i="1"/>
  <c r="AX107" i="1" s="1"/>
  <c r="AX149" i="1"/>
  <c r="AX100" i="1"/>
  <c r="F190" i="1"/>
  <c r="F173" i="1"/>
  <c r="F147" i="1"/>
  <c r="F108" i="1"/>
  <c r="F105" i="1"/>
  <c r="F107" i="1" s="1"/>
  <c r="F109" i="1" s="1"/>
  <c r="F119" i="1" s="1"/>
  <c r="F100" i="1"/>
  <c r="F111" i="1"/>
  <c r="BA190" i="1"/>
  <c r="BA173" i="1"/>
  <c r="BA149" i="1"/>
  <c r="BA111" i="1"/>
  <c r="BA147" i="1"/>
  <c r="BA105" i="1"/>
  <c r="BA107" i="1" s="1"/>
  <c r="BA108" i="1"/>
  <c r="BA100" i="1"/>
  <c r="E190" i="1"/>
  <c r="E173" i="1"/>
  <c r="E149" i="1"/>
  <c r="E111" i="1"/>
  <c r="E147" i="1"/>
  <c r="E105" i="1"/>
  <c r="E107" i="1" s="1"/>
  <c r="E109" i="1" s="1"/>
  <c r="E119" i="1" s="1"/>
  <c r="E108" i="1"/>
  <c r="E100" i="1"/>
  <c r="DR139" i="1"/>
  <c r="DR143" i="1" s="1"/>
  <c r="DR145" i="1" s="1"/>
  <c r="DN141" i="1"/>
  <c r="DN143" i="1" s="1"/>
  <c r="DN145" i="1" s="1"/>
  <c r="DB143" i="1"/>
  <c r="DB145" i="1" s="1"/>
  <c r="CH141" i="1"/>
  <c r="BV143" i="1"/>
  <c r="BV145" i="1" s="1"/>
  <c r="BR141" i="1"/>
  <c r="BF143" i="1"/>
  <c r="BF145" i="1" s="1"/>
  <c r="AP139" i="1"/>
  <c r="V141" i="1"/>
  <c r="J139" i="1"/>
  <c r="EN190" i="1"/>
  <c r="EN173" i="1"/>
  <c r="EN100" i="1"/>
  <c r="EN147" i="1"/>
  <c r="EN108" i="1"/>
  <c r="EN105" i="1"/>
  <c r="EN107" i="1" s="1"/>
  <c r="EN109" i="1" s="1"/>
  <c r="EN119" i="1" s="1"/>
  <c r="EN111" i="1"/>
  <c r="CB190" i="1"/>
  <c r="CB173" i="1"/>
  <c r="CB100" i="1"/>
  <c r="CB147" i="1"/>
  <c r="CB108" i="1"/>
  <c r="CB105" i="1"/>
  <c r="CB107" i="1" s="1"/>
  <c r="CB111" i="1"/>
  <c r="P190" i="1"/>
  <c r="P173" i="1"/>
  <c r="P149" i="1"/>
  <c r="P100" i="1"/>
  <c r="P108" i="1"/>
  <c r="P105" i="1"/>
  <c r="P107" i="1" s="1"/>
  <c r="P109" i="1" s="1"/>
  <c r="P119" i="1" s="1"/>
  <c r="P111" i="1"/>
  <c r="FJ190" i="1"/>
  <c r="FJ173" i="1"/>
  <c r="FJ111" i="1"/>
  <c r="FJ147" i="1"/>
  <c r="FJ108" i="1"/>
  <c r="FJ105" i="1"/>
  <c r="FJ107" i="1" s="1"/>
  <c r="FJ109" i="1" s="1"/>
  <c r="FJ119" i="1" s="1"/>
  <c r="FJ100" i="1"/>
  <c r="ET190" i="1"/>
  <c r="ET173" i="1"/>
  <c r="ET111" i="1"/>
  <c r="ET108" i="1"/>
  <c r="ET105" i="1"/>
  <c r="ET107" i="1" s="1"/>
  <c r="ET149" i="1"/>
  <c r="ET100" i="1"/>
  <c r="DV190" i="1"/>
  <c r="DV173" i="1"/>
  <c r="DV111" i="1"/>
  <c r="DV108" i="1"/>
  <c r="DV105" i="1"/>
  <c r="DV107" i="1" s="1"/>
  <c r="DV109" i="1" s="1"/>
  <c r="DV119" i="1" s="1"/>
  <c r="DV149" i="1"/>
  <c r="DV100" i="1"/>
  <c r="BZ190" i="1"/>
  <c r="BZ173" i="1"/>
  <c r="BZ111" i="1"/>
  <c r="BZ108" i="1"/>
  <c r="BZ105" i="1"/>
  <c r="BZ107" i="1" s="1"/>
  <c r="BZ109" i="1" s="1"/>
  <c r="BZ119" i="1" s="1"/>
  <c r="BZ149" i="1"/>
  <c r="BZ100" i="1"/>
  <c r="Z190" i="1"/>
  <c r="Z173" i="1"/>
  <c r="Z111" i="1"/>
  <c r="Z108" i="1"/>
  <c r="Z105" i="1"/>
  <c r="Z107" i="1" s="1"/>
  <c r="Z109" i="1" s="1"/>
  <c r="Z119" i="1" s="1"/>
  <c r="Z149" i="1"/>
  <c r="Z100" i="1"/>
  <c r="M190" i="1"/>
  <c r="M173" i="1"/>
  <c r="M149" i="1"/>
  <c r="M111" i="1"/>
  <c r="M147" i="1"/>
  <c r="M105" i="1"/>
  <c r="M107" i="1" s="1"/>
  <c r="M109" i="1" s="1"/>
  <c r="M119" i="1" s="1"/>
  <c r="M108" i="1"/>
  <c r="M100" i="1"/>
  <c r="EX168" i="1"/>
  <c r="DR168" i="1"/>
  <c r="BV168" i="1"/>
  <c r="AP168" i="1"/>
  <c r="FJ165" i="1"/>
  <c r="FJ170" i="1" s="1"/>
  <c r="FJ206" i="1" s="1"/>
  <c r="ET165" i="1"/>
  <c r="ET170" i="1" s="1"/>
  <c r="ET206" i="1" s="1"/>
  <c r="ED165" i="1"/>
  <c r="ED170" i="1" s="1"/>
  <c r="ED206" i="1" s="1"/>
  <c r="DN165" i="1"/>
  <c r="DN170" i="1" s="1"/>
  <c r="DN206" i="1" s="1"/>
  <c r="CX165" i="1"/>
  <c r="CX170" i="1" s="1"/>
  <c r="CX206" i="1" s="1"/>
  <c r="CH165" i="1"/>
  <c r="CH170" i="1" s="1"/>
  <c r="CH206" i="1" s="1"/>
  <c r="BR165" i="1"/>
  <c r="BR170" i="1" s="1"/>
  <c r="BR206" i="1" s="1"/>
  <c r="BJ165" i="1"/>
  <c r="BJ170" i="1" s="1"/>
  <c r="BJ206" i="1" s="1"/>
  <c r="AT165" i="1"/>
  <c r="AT170" i="1" s="1"/>
  <c r="AT206" i="1" s="1"/>
  <c r="AD165" i="1"/>
  <c r="AD170" i="1" s="1"/>
  <c r="AD206" i="1" s="1"/>
  <c r="V165" i="1"/>
  <c r="V170" i="1" s="1"/>
  <c r="V206" i="1" s="1"/>
  <c r="F165" i="1"/>
  <c r="F170" i="1" s="1"/>
  <c r="F206" i="1" s="1"/>
  <c r="X120" i="1"/>
  <c r="FQ165" i="1"/>
  <c r="FQ170" i="1" s="1"/>
  <c r="FQ206" i="1" s="1"/>
  <c r="FI165" i="1"/>
  <c r="FI170" i="1" s="1"/>
  <c r="FI206" i="1" s="1"/>
  <c r="FA165" i="1"/>
  <c r="FA170" i="1" s="1"/>
  <c r="FA206" i="1" s="1"/>
  <c r="ES165" i="1"/>
  <c r="ES170" i="1" s="1"/>
  <c r="ES206" i="1" s="1"/>
  <c r="EK165" i="1"/>
  <c r="EK170" i="1" s="1"/>
  <c r="EK206" i="1" s="1"/>
  <c r="EC165" i="1"/>
  <c r="EC170" i="1" s="1"/>
  <c r="EC206" i="1" s="1"/>
  <c r="DU165" i="1"/>
  <c r="DU170" i="1" s="1"/>
  <c r="DU206" i="1" s="1"/>
  <c r="DM165" i="1"/>
  <c r="DM170" i="1" s="1"/>
  <c r="DM206" i="1" s="1"/>
  <c r="DE165" i="1"/>
  <c r="DE170" i="1" s="1"/>
  <c r="DE206" i="1" s="1"/>
  <c r="CW165" i="1"/>
  <c r="CW170" i="1" s="1"/>
  <c r="CW206" i="1" s="1"/>
  <c r="CO165" i="1"/>
  <c r="CO170" i="1" s="1"/>
  <c r="CO206" i="1" s="1"/>
  <c r="CG165" i="1"/>
  <c r="CG170" i="1" s="1"/>
  <c r="CG206" i="1" s="1"/>
  <c r="BY165" i="1"/>
  <c r="BY170" i="1" s="1"/>
  <c r="BY206" i="1" s="1"/>
  <c r="BQ165" i="1"/>
  <c r="BQ170" i="1" s="1"/>
  <c r="BQ206" i="1" s="1"/>
  <c r="BI165" i="1"/>
  <c r="BI170" i="1" s="1"/>
  <c r="BI206" i="1" s="1"/>
  <c r="BA165" i="1"/>
  <c r="BA170" i="1" s="1"/>
  <c r="BA206" i="1" s="1"/>
  <c r="AS165" i="1"/>
  <c r="AS170" i="1" s="1"/>
  <c r="AS206" i="1" s="1"/>
  <c r="AK165" i="1"/>
  <c r="AK170" i="1" s="1"/>
  <c r="AK206" i="1" s="1"/>
  <c r="AC165" i="1"/>
  <c r="AC170" i="1" s="1"/>
  <c r="AC206" i="1" s="1"/>
  <c r="U165" i="1"/>
  <c r="U170" i="1" s="1"/>
  <c r="U206" i="1" s="1"/>
  <c r="M165" i="1"/>
  <c r="M170" i="1" s="1"/>
  <c r="M206" i="1" s="1"/>
  <c r="E165" i="1"/>
  <c r="E170" i="1" s="1"/>
  <c r="E206" i="1" s="1"/>
  <c r="T165" i="1"/>
  <c r="T170" i="1" s="1"/>
  <c r="T206" i="1" s="1"/>
  <c r="L165" i="1"/>
  <c r="L170" i="1" s="1"/>
  <c r="L206" i="1" s="1"/>
  <c r="D165" i="1"/>
  <c r="FX139" i="1"/>
  <c r="EB174" i="1"/>
  <c r="DL139" i="1"/>
  <c r="BP174" i="1"/>
  <c r="AZ139" i="1"/>
  <c r="FT165" i="1"/>
  <c r="FT170" i="1" s="1"/>
  <c r="FT206" i="1" s="1"/>
  <c r="FL165" i="1"/>
  <c r="FL170" i="1" s="1"/>
  <c r="FL206" i="1" s="1"/>
  <c r="FD165" i="1"/>
  <c r="FD170" i="1" s="1"/>
  <c r="FD206" i="1" s="1"/>
  <c r="EV165" i="1"/>
  <c r="EV170" i="1" s="1"/>
  <c r="EV206" i="1" s="1"/>
  <c r="EN165" i="1"/>
  <c r="EN170" i="1" s="1"/>
  <c r="EN206" i="1" s="1"/>
  <c r="EF165" i="1"/>
  <c r="EF170" i="1" s="1"/>
  <c r="EF206" i="1" s="1"/>
  <c r="DX165" i="1"/>
  <c r="DX170" i="1" s="1"/>
  <c r="DX206" i="1" s="1"/>
  <c r="DP165" i="1"/>
  <c r="DP170" i="1" s="1"/>
  <c r="DP206" i="1" s="1"/>
  <c r="DH165" i="1"/>
  <c r="DH170" i="1" s="1"/>
  <c r="DH206" i="1" s="1"/>
  <c r="CV165" i="1"/>
  <c r="CV170" i="1" s="1"/>
  <c r="CV206" i="1" s="1"/>
  <c r="CN165" i="1"/>
  <c r="CN170" i="1" s="1"/>
  <c r="CN206" i="1" s="1"/>
  <c r="CF165" i="1"/>
  <c r="CF170" i="1" s="1"/>
  <c r="CF206" i="1" s="1"/>
  <c r="BX165" i="1"/>
  <c r="BX170" i="1" s="1"/>
  <c r="BX206" i="1" s="1"/>
  <c r="BP165" i="1"/>
  <c r="BP170" i="1" s="1"/>
  <c r="BP206" i="1" s="1"/>
  <c r="BH165" i="1"/>
  <c r="BH170" i="1" s="1"/>
  <c r="BH206" i="1" s="1"/>
  <c r="AZ165" i="1"/>
  <c r="AZ170" i="1" s="1"/>
  <c r="AZ206" i="1" s="1"/>
  <c r="AR165" i="1"/>
  <c r="AR170" i="1" s="1"/>
  <c r="AR206" i="1" s="1"/>
  <c r="AJ165" i="1"/>
  <c r="AJ170" i="1" s="1"/>
  <c r="AJ206" i="1" s="1"/>
  <c r="AB165" i="1"/>
  <c r="AB170" i="1" s="1"/>
  <c r="AB206" i="1" s="1"/>
  <c r="FP190" i="1"/>
  <c r="FP173" i="1"/>
  <c r="FP100" i="1"/>
  <c r="FP147" i="1"/>
  <c r="FP108" i="1"/>
  <c r="FP105" i="1"/>
  <c r="FP107" i="1" s="1"/>
  <c r="FP109" i="1" s="1"/>
  <c r="FP119" i="1" s="1"/>
  <c r="FP111" i="1"/>
  <c r="DD190" i="1"/>
  <c r="DD173" i="1"/>
  <c r="DD149" i="1"/>
  <c r="DD100" i="1"/>
  <c r="DD108" i="1"/>
  <c r="DD105" i="1"/>
  <c r="DD107" i="1" s="1"/>
  <c r="DD111" i="1"/>
  <c r="AR190" i="1"/>
  <c r="AR173" i="1"/>
  <c r="AR100" i="1"/>
  <c r="AR147" i="1"/>
  <c r="AR108" i="1"/>
  <c r="AR105" i="1"/>
  <c r="AR107" i="1" s="1"/>
  <c r="AR109" i="1" s="1"/>
  <c r="AR119" i="1" s="1"/>
  <c r="AR111" i="1"/>
  <c r="FM190" i="1"/>
  <c r="FM173" i="1"/>
  <c r="FM111" i="1"/>
  <c r="FM147" i="1"/>
  <c r="FM108" i="1"/>
  <c r="FM100" i="1"/>
  <c r="FM105" i="1"/>
  <c r="FM107" i="1" s="1"/>
  <c r="EW190" i="1"/>
  <c r="EW173" i="1"/>
  <c r="EW111" i="1"/>
  <c r="EW147" i="1"/>
  <c r="EW108" i="1"/>
  <c r="EW100" i="1"/>
  <c r="EW105" i="1"/>
  <c r="EW107" i="1" s="1"/>
  <c r="EG190" i="1"/>
  <c r="EG173" i="1"/>
  <c r="EG149" i="1"/>
  <c r="EG111" i="1"/>
  <c r="EG108" i="1"/>
  <c r="EG100" i="1"/>
  <c r="EG105" i="1"/>
  <c r="EG107" i="1" s="1"/>
  <c r="EG109" i="1" s="1"/>
  <c r="EG119" i="1" s="1"/>
  <c r="DQ190" i="1"/>
  <c r="DQ173" i="1"/>
  <c r="DQ111" i="1"/>
  <c r="DQ147" i="1"/>
  <c r="DQ108" i="1"/>
  <c r="DQ100" i="1"/>
  <c r="DQ105" i="1"/>
  <c r="DQ107" i="1" s="1"/>
  <c r="DQ109" i="1" s="1"/>
  <c r="DQ119" i="1" s="1"/>
  <c r="DA190" i="1"/>
  <c r="DA173" i="1"/>
  <c r="DA157" i="1"/>
  <c r="DA153" i="1"/>
  <c r="DA149" i="1"/>
  <c r="DA111" i="1"/>
  <c r="DA151" i="1"/>
  <c r="DA155" i="1"/>
  <c r="DA108" i="1"/>
  <c r="DA100" i="1"/>
  <c r="DA105" i="1"/>
  <c r="DA107" i="1" s="1"/>
  <c r="CK190" i="1"/>
  <c r="CK173" i="1"/>
  <c r="CK111" i="1"/>
  <c r="CK147" i="1"/>
  <c r="CK108" i="1"/>
  <c r="CK100" i="1"/>
  <c r="CK105" i="1"/>
  <c r="CK107" i="1" s="1"/>
  <c r="BU190" i="1"/>
  <c r="BU173" i="1"/>
  <c r="BU149" i="1"/>
  <c r="BU111" i="1"/>
  <c r="BU108" i="1"/>
  <c r="BU100" i="1"/>
  <c r="BU105" i="1"/>
  <c r="BU107" i="1" s="1"/>
  <c r="BU109" i="1" s="1"/>
  <c r="BU119" i="1" s="1"/>
  <c r="EF190" i="1"/>
  <c r="EF173" i="1"/>
  <c r="EF100" i="1"/>
  <c r="EF147" i="1"/>
  <c r="EF108" i="1"/>
  <c r="EF105" i="1"/>
  <c r="EF107" i="1" s="1"/>
  <c r="EF111" i="1"/>
  <c r="BT190" i="1"/>
  <c r="BT173" i="1"/>
  <c r="BT149" i="1"/>
  <c r="BT100" i="1"/>
  <c r="BT108" i="1"/>
  <c r="BT105" i="1"/>
  <c r="BT107" i="1" s="1"/>
  <c r="BT109" i="1" s="1"/>
  <c r="BT119" i="1" s="1"/>
  <c r="BT111" i="1"/>
  <c r="FW190" i="1"/>
  <c r="FW173" i="1"/>
  <c r="FW149" i="1"/>
  <c r="FW111" i="1"/>
  <c r="FW100" i="1"/>
  <c r="FW105" i="1"/>
  <c r="FW107" i="1" s="1"/>
  <c r="FW108" i="1"/>
  <c r="EM190" i="1"/>
  <c r="EM173" i="1"/>
  <c r="EM149" i="1"/>
  <c r="EM111" i="1"/>
  <c r="EM108" i="1"/>
  <c r="EM100" i="1"/>
  <c r="EM105" i="1"/>
  <c r="EM107" i="1" s="1"/>
  <c r="EM109" i="1" s="1"/>
  <c r="EM119" i="1" s="1"/>
  <c r="DG190" i="1"/>
  <c r="DG173" i="1"/>
  <c r="DG149" i="1"/>
  <c r="DG111" i="1"/>
  <c r="DG108" i="1"/>
  <c r="DG100" i="1"/>
  <c r="DG105" i="1"/>
  <c r="DG107" i="1" s="1"/>
  <c r="DG109" i="1" s="1"/>
  <c r="DG119" i="1" s="1"/>
  <c r="CA190" i="1"/>
  <c r="CA173" i="1"/>
  <c r="CA149" i="1"/>
  <c r="CA111" i="1"/>
  <c r="CA108" i="1"/>
  <c r="CA100" i="1"/>
  <c r="CA105" i="1"/>
  <c r="CA107" i="1" s="1"/>
  <c r="AU190" i="1"/>
  <c r="AU173" i="1"/>
  <c r="AU149" i="1"/>
  <c r="AU111" i="1"/>
  <c r="AU108" i="1"/>
  <c r="AU100" i="1"/>
  <c r="AU105" i="1"/>
  <c r="AU107" i="1" s="1"/>
  <c r="O190" i="1"/>
  <c r="O173" i="1"/>
  <c r="O147" i="1"/>
  <c r="O111" i="1"/>
  <c r="O108" i="1"/>
  <c r="O100" i="1"/>
  <c r="O105" i="1"/>
  <c r="O107" i="1" s="1"/>
  <c r="O109" i="1" s="1"/>
  <c r="O119" i="1" s="1"/>
  <c r="DB190" i="1"/>
  <c r="DB155" i="1"/>
  <c r="DB173" i="1"/>
  <c r="DB157" i="1"/>
  <c r="DB111" i="1"/>
  <c r="DB151" i="1"/>
  <c r="DB108" i="1"/>
  <c r="DB105" i="1"/>
  <c r="DB107" i="1" s="1"/>
  <c r="DB153" i="1"/>
  <c r="DB149" i="1"/>
  <c r="DB100" i="1"/>
  <c r="BF190" i="1"/>
  <c r="BF173" i="1"/>
  <c r="BF111" i="1"/>
  <c r="BF147" i="1"/>
  <c r="BF108" i="1"/>
  <c r="BF105" i="1"/>
  <c r="BF107" i="1" s="1"/>
  <c r="BF109" i="1" s="1"/>
  <c r="BF119" i="1" s="1"/>
  <c r="BF100" i="1"/>
  <c r="N190" i="1"/>
  <c r="N173" i="1"/>
  <c r="N111" i="1"/>
  <c r="N147" i="1"/>
  <c r="N108" i="1"/>
  <c r="N105" i="1"/>
  <c r="N107" i="1" s="1"/>
  <c r="N100" i="1"/>
  <c r="BE190" i="1"/>
  <c r="BE173" i="1"/>
  <c r="BE111" i="1"/>
  <c r="BE147" i="1"/>
  <c r="BE108" i="1"/>
  <c r="BE100" i="1"/>
  <c r="BE105" i="1"/>
  <c r="BE107" i="1" s="1"/>
  <c r="I190" i="1"/>
  <c r="I173" i="1"/>
  <c r="I149" i="1"/>
  <c r="I111" i="1"/>
  <c r="I147" i="1"/>
  <c r="I108" i="1"/>
  <c r="I100" i="1"/>
  <c r="I105" i="1"/>
  <c r="I107" i="1" s="1"/>
  <c r="I109" i="1" s="1"/>
  <c r="I119" i="1" s="1"/>
  <c r="ER190" i="1"/>
  <c r="ER173" i="1"/>
  <c r="ER149" i="1"/>
  <c r="ER100" i="1"/>
  <c r="ER108" i="1"/>
  <c r="ER105" i="1"/>
  <c r="ER107" i="1" s="1"/>
  <c r="ER111" i="1"/>
  <c r="CF190" i="1"/>
  <c r="CF173" i="1"/>
  <c r="CF149" i="1"/>
  <c r="CF100" i="1"/>
  <c r="CF108" i="1"/>
  <c r="CF105" i="1"/>
  <c r="CF107" i="1" s="1"/>
  <c r="CF109" i="1" s="1"/>
  <c r="CF119" i="1" s="1"/>
  <c r="CF111" i="1"/>
  <c r="T190" i="1"/>
  <c r="T173" i="1"/>
  <c r="T149" i="1"/>
  <c r="T100" i="1"/>
  <c r="T108" i="1"/>
  <c r="T105" i="1"/>
  <c r="T107" i="1" s="1"/>
  <c r="T111" i="1"/>
  <c r="FC190" i="1"/>
  <c r="FC173" i="1"/>
  <c r="FC147" i="1"/>
  <c r="FC111" i="1"/>
  <c r="FC108" i="1"/>
  <c r="FC100" i="1"/>
  <c r="FC105" i="1"/>
  <c r="FC107" i="1" s="1"/>
  <c r="FC109" i="1" s="1"/>
  <c r="FC119" i="1" s="1"/>
  <c r="EA190" i="1"/>
  <c r="EA173" i="1"/>
  <c r="EA147" i="1"/>
  <c r="EA111" i="1"/>
  <c r="EA100" i="1"/>
  <c r="EA105" i="1"/>
  <c r="EA107" i="1" s="1"/>
  <c r="EA108" i="1"/>
  <c r="CU190" i="1"/>
  <c r="CU173" i="1"/>
  <c r="CU147" i="1"/>
  <c r="CU111" i="1"/>
  <c r="CU100" i="1"/>
  <c r="CU105" i="1"/>
  <c r="CU107" i="1" s="1"/>
  <c r="CU109" i="1" s="1"/>
  <c r="CU119" i="1" s="1"/>
  <c r="CU108" i="1"/>
  <c r="BO190" i="1"/>
  <c r="BO173" i="1"/>
  <c r="BO147" i="1"/>
  <c r="BO111" i="1"/>
  <c r="BO100" i="1"/>
  <c r="BO105" i="1"/>
  <c r="BO107" i="1" s="1"/>
  <c r="BO108" i="1"/>
  <c r="AI190" i="1"/>
  <c r="AI173" i="1"/>
  <c r="AI149" i="1"/>
  <c r="AI111" i="1"/>
  <c r="AI100" i="1"/>
  <c r="AI105" i="1"/>
  <c r="AI107" i="1" s="1"/>
  <c r="AI109" i="1" s="1"/>
  <c r="AI119" i="1" s="1"/>
  <c r="AI108" i="1"/>
  <c r="DF190" i="1"/>
  <c r="DF173" i="1"/>
  <c r="DF111" i="1"/>
  <c r="DF147" i="1"/>
  <c r="DF108" i="1"/>
  <c r="DF105" i="1"/>
  <c r="DF107" i="1" s="1"/>
  <c r="DF149" i="1"/>
  <c r="DF100" i="1"/>
  <c r="BJ190" i="1"/>
  <c r="BJ173" i="1"/>
  <c r="BJ111" i="1"/>
  <c r="BJ147" i="1"/>
  <c r="BJ108" i="1"/>
  <c r="BJ105" i="1"/>
  <c r="BJ107" i="1" s="1"/>
  <c r="BJ109" i="1" s="1"/>
  <c r="BJ119" i="1" s="1"/>
  <c r="BJ100" i="1"/>
  <c r="R190" i="1"/>
  <c r="R173" i="1"/>
  <c r="R111" i="1"/>
  <c r="R147" i="1"/>
  <c r="R108" i="1"/>
  <c r="R105" i="1"/>
  <c r="R107" i="1" s="1"/>
  <c r="R100" i="1"/>
  <c r="Q190" i="1"/>
  <c r="Q173" i="1"/>
  <c r="Q149" i="1"/>
  <c r="Q111" i="1"/>
  <c r="Q147" i="1"/>
  <c r="Q108" i="1"/>
  <c r="Q100" i="1"/>
  <c r="Q105" i="1"/>
  <c r="Q107" i="1" s="1"/>
  <c r="Q109" i="1" s="1"/>
  <c r="Q119" i="1" s="1"/>
  <c r="DF139" i="1"/>
  <c r="DF143" i="1" s="1"/>
  <c r="DF145" i="1" s="1"/>
  <c r="AP141" i="1"/>
  <c r="J141" i="1"/>
  <c r="FD190" i="1"/>
  <c r="FD173" i="1"/>
  <c r="FD149" i="1"/>
  <c r="FD100" i="1"/>
  <c r="FD108" i="1"/>
  <c r="FD105" i="1"/>
  <c r="FD107" i="1" s="1"/>
  <c r="FD109" i="1" s="1"/>
  <c r="FD119" i="1" s="1"/>
  <c r="FD111" i="1"/>
  <c r="CR190" i="1"/>
  <c r="CR173" i="1"/>
  <c r="CR149" i="1"/>
  <c r="CR100" i="1"/>
  <c r="CR108" i="1"/>
  <c r="CR105" i="1"/>
  <c r="CR107" i="1" s="1"/>
  <c r="CR111" i="1"/>
  <c r="AF190" i="1"/>
  <c r="AF173" i="1"/>
  <c r="AF149" i="1"/>
  <c r="AF100" i="1"/>
  <c r="AF108" i="1"/>
  <c r="AF105" i="1"/>
  <c r="AF107" i="1" s="1"/>
  <c r="AF109" i="1" s="1"/>
  <c r="AF119" i="1" s="1"/>
  <c r="AF111" i="1"/>
  <c r="FN190" i="1"/>
  <c r="FN173" i="1"/>
  <c r="FN111" i="1"/>
  <c r="FN147" i="1"/>
  <c r="FN108" i="1"/>
  <c r="FN105" i="1"/>
  <c r="FN107" i="1" s="1"/>
  <c r="FN109" i="1" s="1"/>
  <c r="FN119" i="1" s="1"/>
  <c r="FN149" i="1"/>
  <c r="FN100" i="1"/>
  <c r="EX190" i="1"/>
  <c r="EX173" i="1"/>
  <c r="EX111" i="1"/>
  <c r="EX108" i="1"/>
  <c r="EX105" i="1"/>
  <c r="EX107" i="1" s="1"/>
  <c r="EX149" i="1"/>
  <c r="EX100" i="1"/>
  <c r="EH190" i="1"/>
  <c r="EH173" i="1"/>
  <c r="EH111" i="1"/>
  <c r="EH108" i="1"/>
  <c r="EH105" i="1"/>
  <c r="EH107" i="1" s="1"/>
  <c r="EH109" i="1" s="1"/>
  <c r="EH119" i="1" s="1"/>
  <c r="EH149" i="1"/>
  <c r="EH100" i="1"/>
  <c r="CL190" i="1"/>
  <c r="CL173" i="1"/>
  <c r="CL111" i="1"/>
  <c r="CL147" i="1"/>
  <c r="CL108" i="1"/>
  <c r="CL105" i="1"/>
  <c r="CL107" i="1" s="1"/>
  <c r="CL109" i="1" s="1"/>
  <c r="CL119" i="1" s="1"/>
  <c r="CL100" i="1"/>
  <c r="AL190" i="1"/>
  <c r="AL173" i="1"/>
  <c r="AL111" i="1"/>
  <c r="AL108" i="1"/>
  <c r="AL105" i="1"/>
  <c r="AL107" i="1" s="1"/>
  <c r="AL109" i="1" s="1"/>
  <c r="AL119" i="1" s="1"/>
  <c r="AL149" i="1"/>
  <c r="AL100" i="1"/>
  <c r="Y190" i="1"/>
  <c r="Y173" i="1"/>
  <c r="Y149" i="1"/>
  <c r="Y111" i="1"/>
  <c r="Y147" i="1"/>
  <c r="Y108" i="1"/>
  <c r="Y100" i="1"/>
  <c r="Y105" i="1"/>
  <c r="Y107" i="1" s="1"/>
  <c r="Y109" i="1" s="1"/>
  <c r="Y119" i="1" s="1"/>
  <c r="AJ136" i="1" l="1"/>
  <c r="AJ141" i="1" s="1"/>
  <c r="BX136" i="1"/>
  <c r="EH139" i="1"/>
  <c r="EH141" i="1"/>
  <c r="CR139" i="1"/>
  <c r="CR174" i="1"/>
  <c r="CX143" i="1"/>
  <c r="CX145" i="1" s="1"/>
  <c r="M151" i="1"/>
  <c r="Y151" i="1"/>
  <c r="FU151" i="1"/>
  <c r="DT170" i="1"/>
  <c r="DT206" i="1" s="1"/>
  <c r="EZ170" i="1"/>
  <c r="EZ206" i="1" s="1"/>
  <c r="BV170" i="1"/>
  <c r="BV206" i="1" s="1"/>
  <c r="AP151" i="1"/>
  <c r="EX170" i="1"/>
  <c r="EX206" i="1" s="1"/>
  <c r="AL170" i="1"/>
  <c r="AL206" i="1" s="1"/>
  <c r="DF170" i="1"/>
  <c r="DF206" i="1" s="1"/>
  <c r="FZ168" i="1"/>
  <c r="BB170" i="1"/>
  <c r="BB206" i="1" s="1"/>
  <c r="DR151" i="1"/>
  <c r="BZ170" i="1"/>
  <c r="BZ206" i="1" s="1"/>
  <c r="DF151" i="1"/>
  <c r="CP143" i="1"/>
  <c r="CP145" i="1" s="1"/>
  <c r="AC143" i="1"/>
  <c r="AC145" i="1" s="1"/>
  <c r="FR143" i="1"/>
  <c r="FR145" i="1" s="1"/>
  <c r="CC143" i="1"/>
  <c r="CC145" i="1" s="1"/>
  <c r="AT143" i="1"/>
  <c r="AT145" i="1" s="1"/>
  <c r="DU143" i="1"/>
  <c r="DU145" i="1" s="1"/>
  <c r="N143" i="1"/>
  <c r="N145" i="1" s="1"/>
  <c r="AS143" i="1"/>
  <c r="AS145" i="1" s="1"/>
  <c r="FD139" i="1"/>
  <c r="FD174" i="1"/>
  <c r="FD184" i="1" s="1"/>
  <c r="FD209" i="1" s="1"/>
  <c r="V143" i="1"/>
  <c r="V145" i="1" s="1"/>
  <c r="BR143" i="1"/>
  <c r="BR145" i="1" s="1"/>
  <c r="DV143" i="1"/>
  <c r="DV145" i="1" s="1"/>
  <c r="F143" i="1"/>
  <c r="F145" i="1" s="1"/>
  <c r="AP143" i="1"/>
  <c r="AP145" i="1" s="1"/>
  <c r="CL143" i="1"/>
  <c r="CL145" i="1" s="1"/>
  <c r="FF143" i="1"/>
  <c r="FF145" i="1" s="1"/>
  <c r="FA143" i="1"/>
  <c r="FA145" i="1" s="1"/>
  <c r="FQ143" i="1"/>
  <c r="FQ145" i="1" s="1"/>
  <c r="EP143" i="1"/>
  <c r="EP145" i="1" s="1"/>
  <c r="BS139" i="1"/>
  <c r="BS141" i="1"/>
  <c r="BS174" i="1"/>
  <c r="BS149" i="1"/>
  <c r="BS151" i="1" s="1"/>
  <c r="CF174" i="1"/>
  <c r="CF139" i="1"/>
  <c r="CF143" i="1" s="1"/>
  <c r="CF145" i="1" s="1"/>
  <c r="CF141" i="1"/>
  <c r="BD141" i="1"/>
  <c r="BD174" i="1"/>
  <c r="BD139" i="1"/>
  <c r="AA174" i="1"/>
  <c r="AA139" i="1"/>
  <c r="AA143" i="1" s="1"/>
  <c r="AA145" i="1" s="1"/>
  <c r="AA141" i="1"/>
  <c r="EY141" i="1"/>
  <c r="EY139" i="1"/>
  <c r="EY174" i="1"/>
  <c r="EY177" i="1" s="1"/>
  <c r="EY149" i="1"/>
  <c r="EY151" i="1" s="1"/>
  <c r="CN139" i="1"/>
  <c r="CN174" i="1"/>
  <c r="CN141" i="1"/>
  <c r="AE139" i="1"/>
  <c r="AE174" i="1"/>
  <c r="AE183" i="1" s="1"/>
  <c r="AE141" i="1"/>
  <c r="CQ174" i="1"/>
  <c r="CQ183" i="1" s="1"/>
  <c r="CQ139" i="1"/>
  <c r="CQ149" i="1"/>
  <c r="CQ151" i="1" s="1"/>
  <c r="CQ141" i="1"/>
  <c r="CB141" i="1"/>
  <c r="CB174" i="1"/>
  <c r="CB139" i="1"/>
  <c r="P141" i="1"/>
  <c r="P174" i="1"/>
  <c r="P184" i="1" s="1"/>
  <c r="P209" i="1" s="1"/>
  <c r="P139" i="1"/>
  <c r="BO174" i="1"/>
  <c r="BO183" i="1" s="1"/>
  <c r="BO139" i="1"/>
  <c r="BO141" i="1"/>
  <c r="BO149" i="1"/>
  <c r="BO151" i="1" s="1"/>
  <c r="G141" i="1"/>
  <c r="G139" i="1"/>
  <c r="G174" i="1"/>
  <c r="EE139" i="1"/>
  <c r="EE174" i="1"/>
  <c r="EE181" i="1" s="1"/>
  <c r="EE141" i="1"/>
  <c r="AZ149" i="1"/>
  <c r="AZ151" i="1" s="1"/>
  <c r="AZ141" i="1"/>
  <c r="AZ174" i="1"/>
  <c r="AZ183" i="1" s="1"/>
  <c r="DL149" i="1"/>
  <c r="DL141" i="1"/>
  <c r="DL143" i="1" s="1"/>
  <c r="DL145" i="1" s="1"/>
  <c r="DL174" i="1"/>
  <c r="FX157" i="1"/>
  <c r="FX141" i="1"/>
  <c r="FX155" i="1"/>
  <c r="FX151" i="1"/>
  <c r="FX174" i="1"/>
  <c r="FX181" i="1" s="1"/>
  <c r="FX153" i="1"/>
  <c r="CZ174" i="1"/>
  <c r="CZ177" i="1" s="1"/>
  <c r="CZ139" i="1"/>
  <c r="CZ149" i="1"/>
  <c r="CZ151" i="1" s="1"/>
  <c r="CZ141" i="1"/>
  <c r="BG141" i="1"/>
  <c r="BG139" i="1"/>
  <c r="BG174" i="1"/>
  <c r="BG183" i="1" s="1"/>
  <c r="BG149" i="1"/>
  <c r="BG151" i="1" s="1"/>
  <c r="DS139" i="1"/>
  <c r="DS143" i="1" s="1"/>
  <c r="DS145" i="1" s="1"/>
  <c r="DS141" i="1"/>
  <c r="DS174" i="1"/>
  <c r="DS183" i="1" s="1"/>
  <c r="DS149" i="1"/>
  <c r="DS151" i="1" s="1"/>
  <c r="BH141" i="1"/>
  <c r="BH174" i="1"/>
  <c r="BH139" i="1"/>
  <c r="DT174" i="1"/>
  <c r="DT141" i="1"/>
  <c r="DT143" i="1" s="1"/>
  <c r="DT145" i="1" s="1"/>
  <c r="DT139" i="1"/>
  <c r="DG139" i="1"/>
  <c r="DG141" i="1"/>
  <c r="DG174" i="1"/>
  <c r="DG175" i="1" s="1"/>
  <c r="H139" i="1"/>
  <c r="H141" i="1"/>
  <c r="EV174" i="1"/>
  <c r="EV139" i="1"/>
  <c r="EV143" i="1" s="1"/>
  <c r="EV145" i="1" s="1"/>
  <c r="EV141" i="1"/>
  <c r="AV174" i="1"/>
  <c r="AV183" i="1" s="1"/>
  <c r="AV141" i="1"/>
  <c r="AV139" i="1"/>
  <c r="EN141" i="1"/>
  <c r="EN149" i="1"/>
  <c r="EN174" i="1"/>
  <c r="EN177" i="1" s="1"/>
  <c r="EN139" i="1"/>
  <c r="EN143" i="1" s="1"/>
  <c r="EN145" i="1" s="1"/>
  <c r="EA174" i="1"/>
  <c r="EA139" i="1"/>
  <c r="EA141" i="1"/>
  <c r="T174" i="1"/>
  <c r="T181" i="1" s="1"/>
  <c r="T139" i="1"/>
  <c r="T141" i="1"/>
  <c r="ER174" i="1"/>
  <c r="ER177" i="1" s="1"/>
  <c r="ER139" i="1"/>
  <c r="ER141" i="1"/>
  <c r="FL174" i="1"/>
  <c r="FL183" i="1" s="1"/>
  <c r="FL141" i="1"/>
  <c r="FL139" i="1"/>
  <c r="CM174" i="1"/>
  <c r="CM141" i="1"/>
  <c r="CM139" i="1"/>
  <c r="CM149" i="1"/>
  <c r="CM151" i="1" s="1"/>
  <c r="L174" i="1"/>
  <c r="L141" i="1"/>
  <c r="L149" i="1"/>
  <c r="L151" i="1" s="1"/>
  <c r="L139" i="1"/>
  <c r="EZ139" i="1"/>
  <c r="EZ141" i="1"/>
  <c r="EZ143" i="1" s="1"/>
  <c r="EZ145" i="1" s="1"/>
  <c r="EZ174" i="1"/>
  <c r="EZ177" i="1" s="1"/>
  <c r="BT139" i="1"/>
  <c r="BT153" i="1"/>
  <c r="BT141" i="1"/>
  <c r="BT143" i="1" s="1"/>
  <c r="BT145" i="1" s="1"/>
  <c r="BT157" i="1"/>
  <c r="BT155" i="1"/>
  <c r="BT174" i="1"/>
  <c r="DX153" i="1"/>
  <c r="DX139" i="1"/>
  <c r="DX143" i="1" s="1"/>
  <c r="DX145" i="1" s="1"/>
  <c r="DX155" i="1"/>
  <c r="DX141" i="1"/>
  <c r="DX151" i="1"/>
  <c r="DX174" i="1"/>
  <c r="DX177" i="1" s="1"/>
  <c r="DX157" i="1"/>
  <c r="CU141" i="1"/>
  <c r="CU139" i="1"/>
  <c r="CU174" i="1"/>
  <c r="CU179" i="1" s="1"/>
  <c r="AM174" i="1"/>
  <c r="AM177" i="1" s="1"/>
  <c r="AM139" i="1"/>
  <c r="AM141" i="1"/>
  <c r="AM149" i="1"/>
  <c r="AM151" i="1" s="1"/>
  <c r="FK139" i="1"/>
  <c r="FK174" i="1"/>
  <c r="FK141" i="1"/>
  <c r="AJ174" i="1"/>
  <c r="AJ181" i="1" s="1"/>
  <c r="AJ139" i="1"/>
  <c r="AJ143" i="1" s="1"/>
  <c r="AJ145" i="1" s="1"/>
  <c r="CV174" i="1"/>
  <c r="CV139" i="1"/>
  <c r="CV143" i="1" s="1"/>
  <c r="CV145" i="1" s="1"/>
  <c r="FH174" i="1"/>
  <c r="FH183" i="1" s="1"/>
  <c r="FH139" i="1"/>
  <c r="FH143" i="1" s="1"/>
  <c r="FH145" i="1" s="1"/>
  <c r="CJ174" i="1"/>
  <c r="CJ139" i="1"/>
  <c r="CJ141" i="1"/>
  <c r="CJ149" i="1"/>
  <c r="CJ151" i="1" s="1"/>
  <c r="AQ139" i="1"/>
  <c r="AQ141" i="1"/>
  <c r="AQ174" i="1"/>
  <c r="AQ175" i="1" s="1"/>
  <c r="DC174" i="1"/>
  <c r="DC179" i="1" s="1"/>
  <c r="DC139" i="1"/>
  <c r="DC141" i="1"/>
  <c r="DC157" i="1"/>
  <c r="DC155" i="1"/>
  <c r="DC151" i="1"/>
  <c r="DC153" i="1"/>
  <c r="FO141" i="1"/>
  <c r="FO174" i="1"/>
  <c r="FO177" i="1" s="1"/>
  <c r="FO139" i="1"/>
  <c r="FO149" i="1"/>
  <c r="FO151" i="1" s="1"/>
  <c r="AR139" i="1"/>
  <c r="AR141" i="1"/>
  <c r="AR174" i="1"/>
  <c r="DD174" i="1"/>
  <c r="DD183" i="1" s="1"/>
  <c r="DD139" i="1"/>
  <c r="DD141" i="1"/>
  <c r="FP141" i="1"/>
  <c r="FP174" i="1"/>
  <c r="FP177" i="1" s="1"/>
  <c r="FP139" i="1"/>
  <c r="FP143" i="1" s="1"/>
  <c r="FP145" i="1" s="1"/>
  <c r="EM141" i="1"/>
  <c r="EM174" i="1"/>
  <c r="EM139" i="1"/>
  <c r="DP141" i="1"/>
  <c r="DP157" i="1"/>
  <c r="DP174" i="1"/>
  <c r="DP155" i="1"/>
  <c r="DP153" i="1"/>
  <c r="DP139" i="1"/>
  <c r="FC139" i="1"/>
  <c r="FC141" i="1"/>
  <c r="FC174" i="1"/>
  <c r="AF139" i="1"/>
  <c r="AF174" i="1"/>
  <c r="AF141" i="1"/>
  <c r="DH174" i="1"/>
  <c r="DH177" i="1" s="1"/>
  <c r="DH141" i="1"/>
  <c r="DH143" i="1" s="1"/>
  <c r="DH145" i="1" s="1"/>
  <c r="DH139" i="1"/>
  <c r="FP149" i="1"/>
  <c r="AI174" i="1"/>
  <c r="AI183" i="1" s="1"/>
  <c r="AI141" i="1"/>
  <c r="AI139" i="1"/>
  <c r="FG174" i="1"/>
  <c r="FG175" i="1" s="1"/>
  <c r="FG139" i="1"/>
  <c r="FG141" i="1"/>
  <c r="FG151" i="1"/>
  <c r="FG153" i="1"/>
  <c r="FG157" i="1"/>
  <c r="FG155" i="1"/>
  <c r="CY174" i="1"/>
  <c r="CY141" i="1"/>
  <c r="CY139" i="1"/>
  <c r="D136" i="1"/>
  <c r="FZ134" i="1"/>
  <c r="BP139" i="1"/>
  <c r="BP141" i="1"/>
  <c r="EB139" i="1"/>
  <c r="EB149" i="1"/>
  <c r="EB151" i="1" s="1"/>
  <c r="EB141" i="1"/>
  <c r="X174" i="1"/>
  <c r="X184" i="1" s="1"/>
  <c r="X209" i="1" s="1"/>
  <c r="X139" i="1"/>
  <c r="X141" i="1"/>
  <c r="EF139" i="1"/>
  <c r="EF141" i="1"/>
  <c r="EF149" i="1"/>
  <c r="EF151" i="1" s="1"/>
  <c r="EF174" i="1"/>
  <c r="K174" i="1"/>
  <c r="K184" i="1" s="1"/>
  <c r="K209" i="1" s="1"/>
  <c r="K141" i="1"/>
  <c r="K139" i="1"/>
  <c r="BW141" i="1"/>
  <c r="BW139" i="1"/>
  <c r="BW174" i="1"/>
  <c r="BW179" i="1" s="1"/>
  <c r="EI141" i="1"/>
  <c r="EI174" i="1"/>
  <c r="EI139" i="1"/>
  <c r="EI149" i="1"/>
  <c r="EI151" i="1" s="1"/>
  <c r="BX139" i="1"/>
  <c r="BX141" i="1"/>
  <c r="BX174" i="1"/>
  <c r="BX177" i="1" s="1"/>
  <c r="EJ174" i="1"/>
  <c r="EJ183" i="1" s="1"/>
  <c r="EJ139" i="1"/>
  <c r="EJ141" i="1"/>
  <c r="BK174" i="1"/>
  <c r="BK175" i="1" s="1"/>
  <c r="BK141" i="1"/>
  <c r="BK139" i="1"/>
  <c r="AN174" i="1"/>
  <c r="AN139" i="1"/>
  <c r="AN141" i="1"/>
  <c r="AB141" i="1"/>
  <c r="AB174" i="1"/>
  <c r="AB181" i="1" s="1"/>
  <c r="AB139" i="1"/>
  <c r="BL139" i="1"/>
  <c r="BL174" i="1"/>
  <c r="BL141" i="1"/>
  <c r="FT174" i="1"/>
  <c r="FT183" i="1" s="1"/>
  <c r="FT141" i="1"/>
  <c r="FT139" i="1"/>
  <c r="AY174" i="1"/>
  <c r="AY184" i="1" s="1"/>
  <c r="AY209" i="1" s="1"/>
  <c r="AY141" i="1"/>
  <c r="CE174" i="1"/>
  <c r="CE184" i="1" s="1"/>
  <c r="CE209" i="1" s="1"/>
  <c r="CE141" i="1"/>
  <c r="FW174" i="1"/>
  <c r="FW181" i="1" s="1"/>
  <c r="FW141" i="1"/>
  <c r="FW139" i="1"/>
  <c r="BC139" i="1"/>
  <c r="BC141" i="1"/>
  <c r="BC174" i="1"/>
  <c r="BC177" i="1" s="1"/>
  <c r="DO174" i="1"/>
  <c r="DO183" i="1" s="1"/>
  <c r="DO139" i="1"/>
  <c r="DO141" i="1"/>
  <c r="BM143" i="1"/>
  <c r="BM145" i="1" s="1"/>
  <c r="DI151" i="1"/>
  <c r="FZ131" i="1"/>
  <c r="CR141" i="1"/>
  <c r="CR143" i="1" s="1"/>
  <c r="CR145" i="1" s="1"/>
  <c r="FD141" i="1"/>
  <c r="FD143" i="1" s="1"/>
  <c r="FD145" i="1" s="1"/>
  <c r="AD143" i="1"/>
  <c r="AD145" i="1" s="1"/>
  <c r="S141" i="1"/>
  <c r="S174" i="1"/>
  <c r="S183" i="1" s="1"/>
  <c r="DK141" i="1"/>
  <c r="DK143" i="1" s="1"/>
  <c r="DK145" i="1" s="1"/>
  <c r="DK174" i="1"/>
  <c r="EQ174" i="1"/>
  <c r="EQ184" i="1" s="1"/>
  <c r="EQ209" i="1" s="1"/>
  <c r="EQ141" i="1"/>
  <c r="EQ139" i="1"/>
  <c r="W174" i="1"/>
  <c r="W141" i="1"/>
  <c r="W139" i="1"/>
  <c r="CI141" i="1"/>
  <c r="CI139" i="1"/>
  <c r="CI174" i="1"/>
  <c r="CI183" i="1" s="1"/>
  <c r="EU139" i="1"/>
  <c r="EU141" i="1"/>
  <c r="EU174" i="1"/>
  <c r="O174" i="1"/>
  <c r="O183" i="1" s="1"/>
  <c r="O139" i="1"/>
  <c r="O141" i="1"/>
  <c r="AU141" i="1"/>
  <c r="AU139" i="1"/>
  <c r="AU174" i="1"/>
  <c r="AU184" i="1" s="1"/>
  <c r="AU209" i="1" s="1"/>
  <c r="CA174" i="1"/>
  <c r="CA184" i="1" s="1"/>
  <c r="CA209" i="1" s="1"/>
  <c r="CA139" i="1"/>
  <c r="CA141" i="1"/>
  <c r="DW139" i="1"/>
  <c r="DW174" i="1"/>
  <c r="DW179" i="1" s="1"/>
  <c r="DW141" i="1"/>
  <c r="FS174" i="1"/>
  <c r="FS181" i="1" s="1"/>
  <c r="FS141" i="1"/>
  <c r="FS139" i="1"/>
  <c r="AU155" i="1"/>
  <c r="CI149" i="1"/>
  <c r="CI151" i="1" s="1"/>
  <c r="AY139" i="1"/>
  <c r="AY143" i="1" s="1"/>
  <c r="AY145" i="1" s="1"/>
  <c r="DJ151" i="1"/>
  <c r="S149" i="1"/>
  <c r="FS151" i="1"/>
  <c r="I151" i="1"/>
  <c r="AU157" i="1"/>
  <c r="FS155" i="1"/>
  <c r="Q151" i="1"/>
  <c r="AU153" i="1"/>
  <c r="EU151" i="1"/>
  <c r="S139" i="1"/>
  <c r="CE139" i="1"/>
  <c r="DK149" i="1"/>
  <c r="DK151" i="1" s="1"/>
  <c r="FS157" i="1"/>
  <c r="AH151" i="1"/>
  <c r="BB151" i="1"/>
  <c r="FQ151" i="1"/>
  <c r="AO143" i="1"/>
  <c r="AO145" i="1" s="1"/>
  <c r="J151" i="1"/>
  <c r="BN151" i="1"/>
  <c r="FV151" i="1"/>
  <c r="DO151" i="1"/>
  <c r="H143" i="1"/>
  <c r="H145" i="1" s="1"/>
  <c r="CX151" i="1"/>
  <c r="CR183" i="1"/>
  <c r="CR177" i="1"/>
  <c r="CR181" i="1"/>
  <c r="CR184" i="1"/>
  <c r="CR209" i="1" s="1"/>
  <c r="CR179" i="1"/>
  <c r="CR175" i="1"/>
  <c r="FD192" i="1"/>
  <c r="FD247" i="1"/>
  <c r="BJ184" i="1"/>
  <c r="BJ209" i="1" s="1"/>
  <c r="BJ179" i="1"/>
  <c r="BJ175" i="1"/>
  <c r="BJ183" i="1"/>
  <c r="BJ181" i="1"/>
  <c r="BJ177" i="1"/>
  <c r="FC118" i="1"/>
  <c r="FC115" i="1"/>
  <c r="FC120" i="1" s="1"/>
  <c r="BE183" i="1"/>
  <c r="BE184" i="1"/>
  <c r="BE209" i="1" s="1"/>
  <c r="BE181" i="1"/>
  <c r="BE177" i="1"/>
  <c r="BE179" i="1"/>
  <c r="BE175" i="1"/>
  <c r="O192" i="1"/>
  <c r="O247" i="1"/>
  <c r="EM118" i="1"/>
  <c r="EM115" i="1"/>
  <c r="EF177" i="1"/>
  <c r="EF183" i="1"/>
  <c r="CK118" i="1"/>
  <c r="CK115" i="1"/>
  <c r="CK183" i="1"/>
  <c r="CK184" i="1"/>
  <c r="CK209" i="1" s="1"/>
  <c r="CK177" i="1"/>
  <c r="CK179" i="1"/>
  <c r="CK175" i="1"/>
  <c r="CK181" i="1"/>
  <c r="EG247" i="1"/>
  <c r="EG192" i="1"/>
  <c r="AR247" i="1"/>
  <c r="AR192" i="1"/>
  <c r="FJ118" i="1"/>
  <c r="FJ115" i="1"/>
  <c r="FJ120" i="1" s="1"/>
  <c r="CB118" i="1"/>
  <c r="CB115" i="1"/>
  <c r="CB183" i="1"/>
  <c r="CB177" i="1"/>
  <c r="CB181" i="1"/>
  <c r="CB184" i="1"/>
  <c r="CB209" i="1" s="1"/>
  <c r="CB179" i="1"/>
  <c r="CB175" i="1"/>
  <c r="EN192" i="1"/>
  <c r="EN247" i="1"/>
  <c r="BA247" i="1"/>
  <c r="BA192" i="1"/>
  <c r="F192" i="1"/>
  <c r="F247" i="1"/>
  <c r="CT181" i="1"/>
  <c r="CT184" i="1"/>
  <c r="CT209" i="1" s="1"/>
  <c r="CT179" i="1"/>
  <c r="CT175" i="1"/>
  <c r="CT183" i="1"/>
  <c r="CT177" i="1"/>
  <c r="AA118" i="1"/>
  <c r="AA115" i="1"/>
  <c r="AA247" i="1"/>
  <c r="AA192" i="1"/>
  <c r="EU118" i="1"/>
  <c r="EU115" i="1"/>
  <c r="EU120" i="1" s="1"/>
  <c r="EB118" i="1"/>
  <c r="EB115" i="1"/>
  <c r="EB183" i="1"/>
  <c r="EB177" i="1"/>
  <c r="BS177" i="1"/>
  <c r="BS183" i="1"/>
  <c r="FK118" i="1"/>
  <c r="FK115" i="1"/>
  <c r="FK120" i="1" s="1"/>
  <c r="CG192" i="1"/>
  <c r="CG247" i="1"/>
  <c r="CW183" i="1"/>
  <c r="CW177" i="1"/>
  <c r="CW181" i="1"/>
  <c r="CW179" i="1"/>
  <c r="CW175" i="1"/>
  <c r="CW184" i="1"/>
  <c r="CW209" i="1" s="1"/>
  <c r="AB118" i="1"/>
  <c r="AB115" i="1"/>
  <c r="AB177" i="1"/>
  <c r="AB184" i="1"/>
  <c r="AB209" i="1" s="1"/>
  <c r="AB183" i="1"/>
  <c r="AB175" i="1"/>
  <c r="CN192" i="1"/>
  <c r="CN247" i="1"/>
  <c r="AW183" i="1"/>
  <c r="AW181" i="1"/>
  <c r="AW177" i="1"/>
  <c r="AW184" i="1"/>
  <c r="AW209" i="1" s="1"/>
  <c r="AW179" i="1"/>
  <c r="AW175" i="1"/>
  <c r="J183" i="1"/>
  <c r="J177" i="1"/>
  <c r="BN183" i="1"/>
  <c r="BN177" i="1"/>
  <c r="FV183" i="1"/>
  <c r="FV177" i="1"/>
  <c r="DX247" i="1"/>
  <c r="DX192" i="1"/>
  <c r="AO192" i="1"/>
  <c r="AO247" i="1"/>
  <c r="ED247" i="1"/>
  <c r="ED192" i="1"/>
  <c r="S177" i="1"/>
  <c r="DK118" i="1"/>
  <c r="DK115" i="1"/>
  <c r="DK120" i="1" s="1"/>
  <c r="DK192" i="1"/>
  <c r="DK247" i="1"/>
  <c r="DL247" i="1"/>
  <c r="DL192" i="1"/>
  <c r="AG118" i="1"/>
  <c r="AG115" i="1"/>
  <c r="AG183" i="1"/>
  <c r="AG181" i="1"/>
  <c r="AG177" i="1"/>
  <c r="AG184" i="1"/>
  <c r="AG209" i="1" s="1"/>
  <c r="AG179" i="1"/>
  <c r="AG175" i="1"/>
  <c r="AH118" i="1"/>
  <c r="AH115" i="1"/>
  <c r="CD118" i="1"/>
  <c r="CD115" i="1"/>
  <c r="CD120" i="1" s="1"/>
  <c r="CD192" i="1"/>
  <c r="CD247" i="1"/>
  <c r="Y118" i="1"/>
  <c r="Y115" i="1"/>
  <c r="Y120" i="1" s="1"/>
  <c r="AL192" i="1"/>
  <c r="AL247" i="1"/>
  <c r="EH183" i="1"/>
  <c r="EH179" i="1"/>
  <c r="EH175" i="1"/>
  <c r="EH181" i="1"/>
  <c r="EH184" i="1"/>
  <c r="EH209" i="1" s="1"/>
  <c r="EH177" i="1"/>
  <c r="FN247" i="1"/>
  <c r="FN192" i="1"/>
  <c r="CR109" i="1"/>
  <c r="CR119" i="1" s="1"/>
  <c r="FD118" i="1"/>
  <c r="FD115" i="1"/>
  <c r="FD181" i="1"/>
  <c r="R109" i="1"/>
  <c r="R119" i="1" s="1"/>
  <c r="R247" i="1"/>
  <c r="R192" i="1"/>
  <c r="DF183" i="1"/>
  <c r="DF177" i="1"/>
  <c r="BO118" i="1"/>
  <c r="BO115" i="1"/>
  <c r="BO247" i="1"/>
  <c r="BO192" i="1"/>
  <c r="CU181" i="1"/>
  <c r="CU177" i="1"/>
  <c r="EA109" i="1"/>
  <c r="EA119" i="1" s="1"/>
  <c r="T247" i="1"/>
  <c r="T192" i="1"/>
  <c r="ER109" i="1"/>
  <c r="ER119" i="1" s="1"/>
  <c r="BE192" i="1"/>
  <c r="BE247" i="1"/>
  <c r="N109" i="1"/>
  <c r="N119" i="1" s="1"/>
  <c r="N118" i="1"/>
  <c r="N115" i="1"/>
  <c r="N247" i="1"/>
  <c r="N192" i="1"/>
  <c r="DB183" i="1"/>
  <c r="DB179" i="1"/>
  <c r="DB175" i="1"/>
  <c r="DB181" i="1"/>
  <c r="DB184" i="1"/>
  <c r="DB209" i="1" s="1"/>
  <c r="DB177" i="1"/>
  <c r="AU118" i="1"/>
  <c r="AU115" i="1"/>
  <c r="AU192" i="1"/>
  <c r="AU247" i="1"/>
  <c r="CA175" i="1"/>
  <c r="FW118" i="1"/>
  <c r="FW115" i="1"/>
  <c r="FW192" i="1"/>
  <c r="FW247" i="1"/>
  <c r="EF109" i="1"/>
  <c r="EF119" i="1" s="1"/>
  <c r="CK192" i="1"/>
  <c r="CK247" i="1"/>
  <c r="DA118" i="1"/>
  <c r="DA115" i="1"/>
  <c r="DA183" i="1"/>
  <c r="DA184" i="1"/>
  <c r="DA209" i="1" s="1"/>
  <c r="DA177" i="1"/>
  <c r="DA179" i="1"/>
  <c r="DA175" i="1"/>
  <c r="DA181" i="1"/>
  <c r="EW192" i="1"/>
  <c r="EW247" i="1"/>
  <c r="FM118" i="1"/>
  <c r="FM115" i="1"/>
  <c r="FM183" i="1"/>
  <c r="FM184" i="1"/>
  <c r="FM209" i="1" s="1"/>
  <c r="FM177" i="1"/>
  <c r="FM179" i="1"/>
  <c r="FM175" i="1"/>
  <c r="FM181" i="1"/>
  <c r="AR118" i="1"/>
  <c r="AR115" i="1"/>
  <c r="AR120" i="1" s="1"/>
  <c r="AR181" i="1"/>
  <c r="AR177" i="1"/>
  <c r="AR184" i="1"/>
  <c r="AR209" i="1" s="1"/>
  <c r="AR183" i="1"/>
  <c r="AR179" i="1"/>
  <c r="AR175" i="1"/>
  <c r="DD247" i="1"/>
  <c r="DD192" i="1"/>
  <c r="T143" i="1"/>
  <c r="T145" i="1" s="1"/>
  <c r="ER143" i="1"/>
  <c r="ER145" i="1" s="1"/>
  <c r="D170" i="1"/>
  <c r="D206" i="1" s="1"/>
  <c r="FZ165" i="1"/>
  <c r="FZ170" i="1" s="1"/>
  <c r="M118" i="1"/>
  <c r="M115" i="1"/>
  <c r="M120" i="1" s="1"/>
  <c r="Z247" i="1"/>
  <c r="Z192" i="1"/>
  <c r="DV184" i="1"/>
  <c r="DV209" i="1" s="1"/>
  <c r="DV179" i="1"/>
  <c r="DV175" i="1"/>
  <c r="DV183" i="1"/>
  <c r="DV181" i="1"/>
  <c r="DV177" i="1"/>
  <c r="FJ247" i="1"/>
  <c r="FJ192" i="1"/>
  <c r="CB109" i="1"/>
  <c r="CB119" i="1" s="1"/>
  <c r="EN118" i="1"/>
  <c r="EN115" i="1"/>
  <c r="EN120" i="1" s="1"/>
  <c r="EN151" i="1"/>
  <c r="EN183" i="1"/>
  <c r="J143" i="1"/>
  <c r="J145" i="1" s="1"/>
  <c r="E151" i="1"/>
  <c r="BA151" i="1"/>
  <c r="F118" i="1"/>
  <c r="F115" i="1"/>
  <c r="F120" i="1" s="1"/>
  <c r="AX109" i="1"/>
  <c r="AX119" i="1" s="1"/>
  <c r="AX118" i="1"/>
  <c r="AX115" i="1"/>
  <c r="AX247" i="1"/>
  <c r="AX192" i="1"/>
  <c r="BG118" i="1"/>
  <c r="BG115" i="1"/>
  <c r="BG247" i="1"/>
  <c r="BG192" i="1"/>
  <c r="CI177" i="1"/>
  <c r="DS109" i="1"/>
  <c r="DS119" i="1" s="1"/>
  <c r="D247" i="1"/>
  <c r="D192" i="1"/>
  <c r="EB109" i="1"/>
  <c r="EB119" i="1" s="1"/>
  <c r="AS118" i="1"/>
  <c r="AS115" i="1"/>
  <c r="AS120" i="1" s="1"/>
  <c r="AT109" i="1"/>
  <c r="AT119" i="1" s="1"/>
  <c r="AT118" i="1"/>
  <c r="AT115" i="1"/>
  <c r="AT120" i="1" s="1"/>
  <c r="AT247" i="1"/>
  <c r="AT192" i="1"/>
  <c r="BS118" i="1"/>
  <c r="BS115" i="1"/>
  <c r="BS247" i="1"/>
  <c r="BS192" i="1"/>
  <c r="CY184" i="1"/>
  <c r="CY209" i="1" s="1"/>
  <c r="CY181" i="1"/>
  <c r="CY179" i="1"/>
  <c r="CY175" i="1"/>
  <c r="CY177" i="1"/>
  <c r="CY183" i="1"/>
  <c r="BD247" i="1"/>
  <c r="BD192" i="1"/>
  <c r="BQ118" i="1"/>
  <c r="BQ115" i="1"/>
  <c r="CW247" i="1"/>
  <c r="CW192" i="1"/>
  <c r="DM109" i="1"/>
  <c r="DM119" i="1" s="1"/>
  <c r="DM118" i="1"/>
  <c r="DM115" i="1"/>
  <c r="DM183" i="1"/>
  <c r="DM177" i="1"/>
  <c r="DM181" i="1"/>
  <c r="DM179" i="1"/>
  <c r="DM175" i="1"/>
  <c r="DM184" i="1"/>
  <c r="DM209" i="1" s="1"/>
  <c r="FI192" i="1"/>
  <c r="FI247" i="1"/>
  <c r="AB109" i="1"/>
  <c r="AB119" i="1" s="1"/>
  <c r="CN118" i="1"/>
  <c r="CN115" i="1"/>
  <c r="CN181" i="1"/>
  <c r="CN177" i="1"/>
  <c r="CN184" i="1"/>
  <c r="CN209" i="1" s="1"/>
  <c r="CN183" i="1"/>
  <c r="CN179" i="1"/>
  <c r="CN175" i="1"/>
  <c r="EZ192" i="1"/>
  <c r="EZ247" i="1"/>
  <c r="FZ136" i="1"/>
  <c r="C14" i="1"/>
  <c r="X143" i="1"/>
  <c r="X145" i="1" s="1"/>
  <c r="EJ143" i="1"/>
  <c r="EJ145" i="1" s="1"/>
  <c r="AW247" i="1"/>
  <c r="AW192" i="1"/>
  <c r="J247" i="1"/>
  <c r="J192" i="1"/>
  <c r="DJ183" i="1"/>
  <c r="DJ177" i="1"/>
  <c r="FF192" i="1"/>
  <c r="FF247" i="1"/>
  <c r="FV109" i="1"/>
  <c r="FV119" i="1" s="1"/>
  <c r="FV118" i="1"/>
  <c r="FV115" i="1"/>
  <c r="FV120" i="1" s="1"/>
  <c r="FV175" i="1" s="1"/>
  <c r="BL109" i="1"/>
  <c r="BL119" i="1" s="1"/>
  <c r="DX118" i="1"/>
  <c r="DX115" i="1"/>
  <c r="DX183" i="1"/>
  <c r="DX179" i="1"/>
  <c r="AO109" i="1"/>
  <c r="AO119" i="1" s="1"/>
  <c r="AO151" i="1"/>
  <c r="AP183" i="1"/>
  <c r="AP177" i="1"/>
  <c r="CH183" i="1"/>
  <c r="CH181" i="1"/>
  <c r="CH179" i="1"/>
  <c r="CH175" i="1"/>
  <c r="CH184" i="1"/>
  <c r="CH209" i="1" s="1"/>
  <c r="CH177" i="1"/>
  <c r="S118" i="1"/>
  <c r="S115" i="1"/>
  <c r="S151" i="1"/>
  <c r="S247" i="1"/>
  <c r="S192" i="1"/>
  <c r="AY183" i="1"/>
  <c r="CE109" i="1"/>
  <c r="CE119" i="1" s="1"/>
  <c r="EQ118" i="1"/>
  <c r="EQ115" i="1"/>
  <c r="EQ192" i="1"/>
  <c r="EQ247" i="1"/>
  <c r="FS184" i="1"/>
  <c r="FS209" i="1" s="1"/>
  <c r="FS183" i="1"/>
  <c r="AZ109" i="1"/>
  <c r="AZ119" i="1" s="1"/>
  <c r="DL118" i="1"/>
  <c r="DL115" i="1"/>
  <c r="DL120" i="1" s="1"/>
  <c r="DL175" i="1" s="1"/>
  <c r="DL151" i="1"/>
  <c r="DL183" i="1"/>
  <c r="DL177" i="1"/>
  <c r="FX247" i="1"/>
  <c r="FX192" i="1"/>
  <c r="X177" i="1"/>
  <c r="AG247" i="1"/>
  <c r="AG192" i="1"/>
  <c r="DZ192" i="1"/>
  <c r="DZ247" i="1"/>
  <c r="AE175" i="1"/>
  <c r="CQ109" i="1"/>
  <c r="CQ119" i="1" s="1"/>
  <c r="DW118" i="1"/>
  <c r="DW115" i="1"/>
  <c r="DW247" i="1"/>
  <c r="DW192" i="1"/>
  <c r="AN109" i="1"/>
  <c r="AN119" i="1" s="1"/>
  <c r="CZ115" i="1"/>
  <c r="CZ118" i="1"/>
  <c r="CZ183" i="1"/>
  <c r="FL247" i="1"/>
  <c r="FL192" i="1"/>
  <c r="BM247" i="1"/>
  <c r="BM192" i="1"/>
  <c r="CC118" i="1"/>
  <c r="CC115" i="1"/>
  <c r="CC183" i="1"/>
  <c r="CC177" i="1"/>
  <c r="CC181" i="1"/>
  <c r="CC184" i="1"/>
  <c r="CC209" i="1" s="1"/>
  <c r="CC179" i="1"/>
  <c r="CC175" i="1"/>
  <c r="DI109" i="1"/>
  <c r="DI119" i="1" s="1"/>
  <c r="DY247" i="1"/>
  <c r="DY192" i="1"/>
  <c r="EO118" i="1"/>
  <c r="EO115" i="1"/>
  <c r="EO120" i="1" s="1"/>
  <c r="EO183" i="1"/>
  <c r="EO177" i="1"/>
  <c r="EO181" i="1"/>
  <c r="EO184" i="1"/>
  <c r="EO209" i="1" s="1"/>
  <c r="EO179" i="1"/>
  <c r="EO175" i="1"/>
  <c r="FU109" i="1"/>
  <c r="FU119" i="1" s="1"/>
  <c r="L118" i="1"/>
  <c r="L115" i="1"/>
  <c r="L120" i="1" s="1"/>
  <c r="L177" i="1"/>
  <c r="L183" i="1"/>
  <c r="BX247" i="1"/>
  <c r="BX192" i="1"/>
  <c r="DD170" i="1"/>
  <c r="DD206" i="1" s="1"/>
  <c r="BB109" i="1"/>
  <c r="BB119" i="1" s="1"/>
  <c r="BB118" i="1"/>
  <c r="BB115" i="1"/>
  <c r="BB247" i="1"/>
  <c r="BB192" i="1"/>
  <c r="EL183" i="1"/>
  <c r="EL177" i="1"/>
  <c r="FR247" i="1"/>
  <c r="FR192" i="1"/>
  <c r="DH109" i="1"/>
  <c r="DH119" i="1" s="1"/>
  <c r="FT118" i="1"/>
  <c r="FT115" i="1"/>
  <c r="FT120" i="1" s="1"/>
  <c r="FT175" i="1"/>
  <c r="AC118" i="1"/>
  <c r="AC115" i="1"/>
  <c r="AC120" i="1" s="1"/>
  <c r="AD109" i="1"/>
  <c r="AD119" i="1" s="1"/>
  <c r="AD118" i="1"/>
  <c r="AD115" i="1"/>
  <c r="AD247" i="1"/>
  <c r="AD192" i="1"/>
  <c r="DR183" i="1"/>
  <c r="DR177" i="1"/>
  <c r="FZ86" i="1"/>
  <c r="K118" i="1"/>
  <c r="K115" i="1"/>
  <c r="K247" i="1"/>
  <c r="K192" i="1"/>
  <c r="AQ179" i="1"/>
  <c r="BW109" i="1"/>
  <c r="BW119" i="1" s="1"/>
  <c r="EI118" i="1"/>
  <c r="EI115" i="1"/>
  <c r="EI247" i="1"/>
  <c r="EI192" i="1"/>
  <c r="FO183" i="1"/>
  <c r="AJ109" i="1"/>
  <c r="AJ119" i="1" s="1"/>
  <c r="CV118" i="1"/>
  <c r="CV115" i="1"/>
  <c r="CV184" i="1"/>
  <c r="CV209" i="1" s="1"/>
  <c r="CV183" i="1"/>
  <c r="CV177" i="1"/>
  <c r="CV181" i="1"/>
  <c r="CV179" i="1"/>
  <c r="CV175" i="1"/>
  <c r="FH247" i="1"/>
  <c r="FH192" i="1"/>
  <c r="U247" i="1"/>
  <c r="U192" i="1"/>
  <c r="DN192" i="1"/>
  <c r="DN247" i="1"/>
  <c r="W184" i="1"/>
  <c r="W209" i="1" s="1"/>
  <c r="W179" i="1"/>
  <c r="W175" i="1"/>
  <c r="W181" i="1"/>
  <c r="W177" i="1"/>
  <c r="W183" i="1"/>
  <c r="DO118" i="1"/>
  <c r="DO115" i="1"/>
  <c r="DO247" i="1"/>
  <c r="DO192" i="1"/>
  <c r="H109" i="1"/>
  <c r="H119" i="1" s="1"/>
  <c r="CJ115" i="1"/>
  <c r="CJ118" i="1"/>
  <c r="CJ177" i="1"/>
  <c r="CJ183" i="1"/>
  <c r="EV247" i="1"/>
  <c r="EV192" i="1"/>
  <c r="BI247" i="1"/>
  <c r="BI192" i="1"/>
  <c r="BY109" i="1"/>
  <c r="BY119" i="1" s="1"/>
  <c r="BY183" i="1"/>
  <c r="BY177" i="1"/>
  <c r="CO118" i="1"/>
  <c r="CO115" i="1"/>
  <c r="DU247" i="1"/>
  <c r="DU192" i="1"/>
  <c r="EK109" i="1"/>
  <c r="EK119" i="1" s="1"/>
  <c r="EK118" i="1"/>
  <c r="EK115" i="1"/>
  <c r="EK183" i="1"/>
  <c r="EK181" i="1"/>
  <c r="EK177" i="1"/>
  <c r="EK184" i="1"/>
  <c r="EK209" i="1" s="1"/>
  <c r="EK179" i="1"/>
  <c r="EK175" i="1"/>
  <c r="DT109" i="1"/>
  <c r="DT119" i="1" s="1"/>
  <c r="FT143" i="1"/>
  <c r="FT145" i="1" s="1"/>
  <c r="AL183" i="1"/>
  <c r="AL179" i="1"/>
  <c r="AL175" i="1"/>
  <c r="AL184" i="1"/>
  <c r="AL209" i="1" s="1"/>
  <c r="AL181" i="1"/>
  <c r="AL177" i="1"/>
  <c r="EX247" i="1"/>
  <c r="EX192" i="1"/>
  <c r="R184" i="1"/>
  <c r="R209" i="1" s="1"/>
  <c r="R179" i="1"/>
  <c r="R175" i="1"/>
  <c r="R183" i="1"/>
  <c r="R181" i="1"/>
  <c r="R177" i="1"/>
  <c r="ER118" i="1"/>
  <c r="ER115" i="1"/>
  <c r="ER120" i="1" s="1"/>
  <c r="ER183" i="1"/>
  <c r="ER175" i="1"/>
  <c r="I192" i="1"/>
  <c r="I247" i="1"/>
  <c r="BU247" i="1"/>
  <c r="BU192" i="1"/>
  <c r="EW183" i="1"/>
  <c r="EW184" i="1"/>
  <c r="EW209" i="1" s="1"/>
  <c r="EW177" i="1"/>
  <c r="EW179" i="1"/>
  <c r="EW175" i="1"/>
  <c r="EW181" i="1"/>
  <c r="Q118" i="1"/>
  <c r="Q115" i="1"/>
  <c r="Q120" i="1" s="1"/>
  <c r="Q175" i="1" s="1"/>
  <c r="Q183" i="1"/>
  <c r="Q177" i="1"/>
  <c r="R118" i="1"/>
  <c r="R115" i="1"/>
  <c r="R120" i="1" s="1"/>
  <c r="BJ118" i="1"/>
  <c r="BJ115" i="1"/>
  <c r="BJ120" i="1" s="1"/>
  <c r="CU118" i="1"/>
  <c r="CU115" i="1"/>
  <c r="CU120" i="1" s="1"/>
  <c r="CU247" i="1"/>
  <c r="CU192" i="1"/>
  <c r="EA183" i="1"/>
  <c r="EA177" i="1"/>
  <c r="T118" i="1"/>
  <c r="T115" i="1"/>
  <c r="T183" i="1"/>
  <c r="T175" i="1"/>
  <c r="CF247" i="1"/>
  <c r="CF192" i="1"/>
  <c r="I118" i="1"/>
  <c r="I115" i="1"/>
  <c r="I120" i="1" s="1"/>
  <c r="BE109" i="1"/>
  <c r="BE119" i="1" s="1"/>
  <c r="BF247" i="1"/>
  <c r="BF192" i="1"/>
  <c r="CA118" i="1"/>
  <c r="CA115" i="1"/>
  <c r="CA192" i="1"/>
  <c r="CA247" i="1"/>
  <c r="DA247" i="1"/>
  <c r="DA192" i="1"/>
  <c r="DQ118" i="1"/>
  <c r="DQ115" i="1"/>
  <c r="DQ120" i="1" s="1"/>
  <c r="DQ175" i="1" s="1"/>
  <c r="DQ183" i="1"/>
  <c r="DQ177" i="1"/>
  <c r="DV118" i="1"/>
  <c r="DV115" i="1"/>
  <c r="P192" i="1"/>
  <c r="P247" i="1"/>
  <c r="E118" i="1"/>
  <c r="E115" i="1"/>
  <c r="E183" i="1"/>
  <c r="E177" i="1"/>
  <c r="BA118" i="1"/>
  <c r="BA115" i="1"/>
  <c r="CT118" i="1"/>
  <c r="CT115" i="1"/>
  <c r="D118" i="1"/>
  <c r="D115" i="1"/>
  <c r="CP118" i="1"/>
  <c r="CP115" i="1"/>
  <c r="CP247" i="1"/>
  <c r="CP192" i="1"/>
  <c r="BS109" i="1"/>
  <c r="BS119" i="1" s="1"/>
  <c r="CY118" i="1"/>
  <c r="CY115" i="1"/>
  <c r="CY247" i="1"/>
  <c r="CY192" i="1"/>
  <c r="EE184" i="1"/>
  <c r="EE209" i="1" s="1"/>
  <c r="EE177" i="1"/>
  <c r="BD115" i="1"/>
  <c r="BD118" i="1"/>
  <c r="BD184" i="1"/>
  <c r="BD209" i="1" s="1"/>
  <c r="BD181" i="1"/>
  <c r="BD177" i="1"/>
  <c r="BD183" i="1"/>
  <c r="BD179" i="1"/>
  <c r="BD175" i="1"/>
  <c r="DP247" i="1"/>
  <c r="DP192" i="1"/>
  <c r="BQ183" i="1"/>
  <c r="BQ177" i="1"/>
  <c r="CG118" i="1"/>
  <c r="CG115" i="1"/>
  <c r="DM247" i="1"/>
  <c r="DM192" i="1"/>
  <c r="EC118" i="1"/>
  <c r="EC115" i="1"/>
  <c r="EC120" i="1" s="1"/>
  <c r="EC183" i="1"/>
  <c r="EC177" i="1"/>
  <c r="EC181" i="1"/>
  <c r="EC179" i="1"/>
  <c r="EC175" i="1"/>
  <c r="EC184" i="1"/>
  <c r="EC209" i="1" s="1"/>
  <c r="J118" i="1"/>
  <c r="J115" i="1"/>
  <c r="J120" i="1" s="1"/>
  <c r="BN118" i="1"/>
  <c r="BN115" i="1"/>
  <c r="BN120" i="1" s="1"/>
  <c r="EP181" i="1"/>
  <c r="EP184" i="1"/>
  <c r="EP209" i="1" s="1"/>
  <c r="EP179" i="1"/>
  <c r="EP175" i="1"/>
  <c r="EP183" i="1"/>
  <c r="EP177" i="1"/>
  <c r="FV247" i="1"/>
  <c r="FV192" i="1"/>
  <c r="CH143" i="1"/>
  <c r="CH145" i="1" s="1"/>
  <c r="AP247" i="1"/>
  <c r="AP192" i="1"/>
  <c r="AY192" i="1"/>
  <c r="AY247" i="1"/>
  <c r="CE175" i="1"/>
  <c r="FX118" i="1"/>
  <c r="FX115" i="1"/>
  <c r="FX177" i="1"/>
  <c r="X181" i="1"/>
  <c r="AG109" i="1"/>
  <c r="AG119" i="1" s="1"/>
  <c r="AH183" i="1"/>
  <c r="AH177" i="1"/>
  <c r="CD181" i="1"/>
  <c r="CD184" i="1"/>
  <c r="CD209" i="1" s="1"/>
  <c r="CD179" i="1"/>
  <c r="CD175" i="1"/>
  <c r="CD183" i="1"/>
  <c r="CD177" i="1"/>
  <c r="AE118" i="1"/>
  <c r="AE115" i="1"/>
  <c r="AE247" i="1"/>
  <c r="AE192" i="1"/>
  <c r="FG118" i="1"/>
  <c r="FG115" i="1"/>
  <c r="FG120" i="1" s="1"/>
  <c r="FG247" i="1"/>
  <c r="FG192" i="1"/>
  <c r="FL115" i="1"/>
  <c r="FL118" i="1"/>
  <c r="FL177" i="1"/>
  <c r="CC247" i="1"/>
  <c r="CC192" i="1"/>
  <c r="CS118" i="1"/>
  <c r="CS115" i="1"/>
  <c r="CS183" i="1"/>
  <c r="CS177" i="1"/>
  <c r="CS181" i="1"/>
  <c r="CS184" i="1"/>
  <c r="CS209" i="1" s="1"/>
  <c r="CS179" i="1"/>
  <c r="CS175" i="1"/>
  <c r="DI118" i="1"/>
  <c r="DI115" i="1"/>
  <c r="DI120" i="1" s="1"/>
  <c r="EO247" i="1"/>
  <c r="EO192" i="1"/>
  <c r="FE118" i="1"/>
  <c r="FE115" i="1"/>
  <c r="FE183" i="1"/>
  <c r="FE177" i="1"/>
  <c r="FE181" i="1"/>
  <c r="FE184" i="1"/>
  <c r="FE209" i="1" s="1"/>
  <c r="FE179" i="1"/>
  <c r="FE175" i="1"/>
  <c r="BX118" i="1"/>
  <c r="BX115" i="1"/>
  <c r="BX120" i="1" s="1"/>
  <c r="BX181" i="1"/>
  <c r="EJ247" i="1"/>
  <c r="EJ192" i="1"/>
  <c r="DR170" i="1"/>
  <c r="DR206" i="1" s="1"/>
  <c r="AK118" i="1"/>
  <c r="AK115" i="1"/>
  <c r="AK120" i="1" s="1"/>
  <c r="AK183" i="1"/>
  <c r="AK181" i="1"/>
  <c r="AK177" i="1"/>
  <c r="AK179" i="1"/>
  <c r="AK175" i="1"/>
  <c r="AK184" i="1"/>
  <c r="AK209" i="1" s="1"/>
  <c r="CX118" i="1"/>
  <c r="CX115" i="1"/>
  <c r="CX120" i="1" s="1"/>
  <c r="CX192" i="1"/>
  <c r="CX247" i="1"/>
  <c r="EL118" i="1"/>
  <c r="EL115" i="1"/>
  <c r="EL120" i="1" s="1"/>
  <c r="EL175" i="1" s="1"/>
  <c r="FB184" i="1"/>
  <c r="FB209" i="1" s="1"/>
  <c r="FB179" i="1"/>
  <c r="FB175" i="1"/>
  <c r="FB183" i="1"/>
  <c r="FB181" i="1"/>
  <c r="FB177" i="1"/>
  <c r="AV192" i="1"/>
  <c r="AV247" i="1"/>
  <c r="AC183" i="1"/>
  <c r="AC181" i="1"/>
  <c r="AC177" i="1"/>
  <c r="AC184" i="1"/>
  <c r="AC209" i="1" s="1"/>
  <c r="AC179" i="1"/>
  <c r="AC175" i="1"/>
  <c r="BV118" i="1"/>
  <c r="BV115" i="1"/>
  <c r="BV120" i="1" s="1"/>
  <c r="BV247" i="1"/>
  <c r="BV192" i="1"/>
  <c r="DR118" i="1"/>
  <c r="DR115" i="1"/>
  <c r="DR120" i="1" s="1"/>
  <c r="AQ118" i="1"/>
  <c r="AQ115" i="1"/>
  <c r="AQ120" i="1" s="1"/>
  <c r="AQ247" i="1"/>
  <c r="AQ192" i="1"/>
  <c r="BW183" i="1"/>
  <c r="BW177" i="1"/>
  <c r="FO118" i="1"/>
  <c r="FO115" i="1"/>
  <c r="FO120" i="1" s="1"/>
  <c r="FO247" i="1"/>
  <c r="FO192" i="1"/>
  <c r="FH118" i="1"/>
  <c r="FH115" i="1"/>
  <c r="FH184" i="1"/>
  <c r="FH209" i="1" s="1"/>
  <c r="FH179" i="1"/>
  <c r="V183" i="1"/>
  <c r="V179" i="1"/>
  <c r="V175" i="1"/>
  <c r="V184" i="1"/>
  <c r="V209" i="1" s="1"/>
  <c r="V181" i="1"/>
  <c r="V177" i="1"/>
  <c r="BR183" i="1"/>
  <c r="BR177" i="1"/>
  <c r="W118" i="1"/>
  <c r="W115" i="1"/>
  <c r="W120" i="1" s="1"/>
  <c r="W247" i="1"/>
  <c r="W192" i="1"/>
  <c r="EY118" i="1"/>
  <c r="EY115" i="1"/>
  <c r="EY247" i="1"/>
  <c r="EY192" i="1"/>
  <c r="EV115" i="1"/>
  <c r="EV120" i="1" s="1"/>
  <c r="EV118" i="1"/>
  <c r="EV181" i="1"/>
  <c r="EV184" i="1"/>
  <c r="EV209" i="1" s="1"/>
  <c r="EV177" i="1"/>
  <c r="EV183" i="1"/>
  <c r="EV179" i="1"/>
  <c r="EV175" i="1"/>
  <c r="BY247" i="1"/>
  <c r="BY192" i="1"/>
  <c r="CO183" i="1"/>
  <c r="CO181" i="1"/>
  <c r="CO177" i="1"/>
  <c r="CO184" i="1"/>
  <c r="CO209" i="1" s="1"/>
  <c r="CO179" i="1"/>
  <c r="CO175" i="1"/>
  <c r="DE118" i="1"/>
  <c r="DE115" i="1"/>
  <c r="EK247" i="1"/>
  <c r="EK192" i="1"/>
  <c r="FA118" i="1"/>
  <c r="FA115" i="1"/>
  <c r="FA183" i="1"/>
  <c r="FA177" i="1"/>
  <c r="BH192" i="1"/>
  <c r="BH247" i="1"/>
  <c r="EL170" i="1"/>
  <c r="EL206" i="1" s="1"/>
  <c r="FR170" i="1"/>
  <c r="FR206" i="1" s="1"/>
  <c r="CL183" i="1"/>
  <c r="CL179" i="1"/>
  <c r="CL175" i="1"/>
  <c r="CL181" i="1"/>
  <c r="CL184" i="1"/>
  <c r="CL209" i="1" s="1"/>
  <c r="CL177" i="1"/>
  <c r="FN118" i="1"/>
  <c r="FN115" i="1"/>
  <c r="FN120" i="1" s="1"/>
  <c r="FN175" i="1" s="1"/>
  <c r="AI118" i="1"/>
  <c r="AI115" i="1"/>
  <c r="N184" i="1"/>
  <c r="N209" i="1" s="1"/>
  <c r="N179" i="1"/>
  <c r="N175" i="1"/>
  <c r="N183" i="1"/>
  <c r="N181" i="1"/>
  <c r="N177" i="1"/>
  <c r="BF183" i="1"/>
  <c r="BF179" i="1"/>
  <c r="BF175" i="1"/>
  <c r="BF184" i="1"/>
  <c r="BF209" i="1" s="1"/>
  <c r="BF181" i="1"/>
  <c r="BF177" i="1"/>
  <c r="EF115" i="1"/>
  <c r="EF118" i="1"/>
  <c r="BZ184" i="1"/>
  <c r="BZ209" i="1" s="1"/>
  <c r="BZ179" i="1"/>
  <c r="BZ175" i="1"/>
  <c r="BZ183" i="1"/>
  <c r="BZ181" i="1"/>
  <c r="BZ177" i="1"/>
  <c r="Y183" i="1"/>
  <c r="Y177" i="1"/>
  <c r="Y175" i="1"/>
  <c r="AL118" i="1"/>
  <c r="AL115" i="1"/>
  <c r="AL120" i="1" s="1"/>
  <c r="CL118" i="1"/>
  <c r="CL115" i="1"/>
  <c r="CL120" i="1" s="1"/>
  <c r="CL247" i="1"/>
  <c r="CL192" i="1"/>
  <c r="EH118" i="1"/>
  <c r="EH115" i="1"/>
  <c r="EH120" i="1" s="1"/>
  <c r="EX183" i="1"/>
  <c r="EX179" i="1"/>
  <c r="EX175" i="1"/>
  <c r="EX181" i="1"/>
  <c r="EX184" i="1"/>
  <c r="EX209" i="1" s="1"/>
  <c r="EX177" i="1"/>
  <c r="AF247" i="1"/>
  <c r="AF192" i="1"/>
  <c r="BJ247" i="1"/>
  <c r="BJ192" i="1"/>
  <c r="BF118" i="1"/>
  <c r="BF115" i="1"/>
  <c r="BF120" i="1" s="1"/>
  <c r="AU109" i="1"/>
  <c r="AU119" i="1" s="1"/>
  <c r="BT247" i="1"/>
  <c r="BT192" i="1"/>
  <c r="CK109" i="1"/>
  <c r="CK119" i="1" s="1"/>
  <c r="EW109" i="1"/>
  <c r="EW119" i="1" s="1"/>
  <c r="FM247" i="1"/>
  <c r="FM192" i="1"/>
  <c r="DD118" i="1"/>
  <c r="DD115" i="1"/>
  <c r="DD120" i="1" s="1"/>
  <c r="DD184" i="1"/>
  <c r="DD209" i="1" s="1"/>
  <c r="FP247" i="1"/>
  <c r="FP192" i="1"/>
  <c r="X124" i="1"/>
  <c r="X203" i="1" s="1"/>
  <c r="X147" i="1"/>
  <c r="M183" i="1"/>
  <c r="M177" i="1"/>
  <c r="M175" i="1"/>
  <c r="M179" i="1" s="1"/>
  <c r="M181" i="1" s="1"/>
  <c r="Z118" i="1"/>
  <c r="Z115" i="1"/>
  <c r="BZ118" i="1"/>
  <c r="BZ115" i="1"/>
  <c r="BZ247" i="1"/>
  <c r="BZ192" i="1"/>
  <c r="ET183" i="1"/>
  <c r="ET181" i="1"/>
  <c r="ET179" i="1"/>
  <c r="ET175" i="1"/>
  <c r="ET184" i="1"/>
  <c r="ET209" i="1" s="1"/>
  <c r="ET177" i="1"/>
  <c r="CT247" i="1"/>
  <c r="CT192" i="1"/>
  <c r="CI118" i="1"/>
  <c r="CI115" i="1"/>
  <c r="CI120" i="1" s="1"/>
  <c r="CI247" i="1"/>
  <c r="CI192" i="1"/>
  <c r="BP247" i="1"/>
  <c r="BP192" i="1"/>
  <c r="AS183" i="1"/>
  <c r="AS177" i="1"/>
  <c r="AS175" i="1"/>
  <c r="AS179" i="1" s="1"/>
  <c r="AS181" i="1" s="1"/>
  <c r="AS184" i="1" s="1"/>
  <c r="AS209" i="1" s="1"/>
  <c r="EZ118" i="1"/>
  <c r="EZ115" i="1"/>
  <c r="EZ120" i="1" s="1"/>
  <c r="EZ181" i="1"/>
  <c r="EZ179" i="1"/>
  <c r="AW109" i="1"/>
  <c r="AW119" i="1" s="1"/>
  <c r="BN247" i="1"/>
  <c r="BN192" i="1"/>
  <c r="AO118" i="1"/>
  <c r="AO115" i="1"/>
  <c r="ED183" i="1"/>
  <c r="ED181" i="1"/>
  <c r="ED179" i="1"/>
  <c r="ED175" i="1"/>
  <c r="ED184" i="1"/>
  <c r="ED209" i="1" s="1"/>
  <c r="ED177" i="1"/>
  <c r="AY118" i="1"/>
  <c r="AY115" i="1"/>
  <c r="FS118" i="1"/>
  <c r="FS115" i="1"/>
  <c r="FS192" i="1"/>
  <c r="FS247" i="1"/>
  <c r="Y247" i="1"/>
  <c r="Y192" i="1"/>
  <c r="EH247" i="1"/>
  <c r="EH192" i="1"/>
  <c r="EX109" i="1"/>
  <c r="EX119" i="1" s="1"/>
  <c r="EX118" i="1"/>
  <c r="EX115" i="1"/>
  <c r="FN151" i="1"/>
  <c r="FN183" i="1"/>
  <c r="FN177" i="1"/>
  <c r="AF118" i="1"/>
  <c r="AF115" i="1"/>
  <c r="AF120" i="1" s="1"/>
  <c r="AF183" i="1"/>
  <c r="AF181" i="1"/>
  <c r="AF177" i="1"/>
  <c r="AF184" i="1"/>
  <c r="AF209" i="1" s="1"/>
  <c r="AF179" i="1"/>
  <c r="AF175" i="1"/>
  <c r="CR247" i="1"/>
  <c r="CR192" i="1"/>
  <c r="Q247" i="1"/>
  <c r="Q192" i="1"/>
  <c r="DF109" i="1"/>
  <c r="DF119" i="1" s="1"/>
  <c r="DF118" i="1"/>
  <c r="DF115" i="1"/>
  <c r="DF247" i="1"/>
  <c r="DF192" i="1"/>
  <c r="AI175" i="1"/>
  <c r="BO109" i="1"/>
  <c r="BO119" i="1" s="1"/>
  <c r="EA118" i="1"/>
  <c r="EA115" i="1"/>
  <c r="EA247" i="1"/>
  <c r="EA192" i="1"/>
  <c r="FC175" i="1"/>
  <c r="T109" i="1"/>
  <c r="T119" i="1" s="1"/>
  <c r="CF118" i="1"/>
  <c r="CF115" i="1"/>
  <c r="CF120" i="1" s="1"/>
  <c r="CF184" i="1"/>
  <c r="CF209" i="1" s="1"/>
  <c r="CF183" i="1"/>
  <c r="CF177" i="1"/>
  <c r="CF181" i="1"/>
  <c r="CF179" i="1"/>
  <c r="CF175" i="1"/>
  <c r="ER247" i="1"/>
  <c r="ER192" i="1"/>
  <c r="I183" i="1"/>
  <c r="I177" i="1"/>
  <c r="I175" i="1"/>
  <c r="DB109" i="1"/>
  <c r="DB119" i="1" s="1"/>
  <c r="DB118" i="1"/>
  <c r="DB115" i="1"/>
  <c r="DB247" i="1"/>
  <c r="DB192" i="1"/>
  <c r="O175" i="1"/>
  <c r="CA109" i="1"/>
  <c r="CA119" i="1" s="1"/>
  <c r="DG118" i="1"/>
  <c r="DG115" i="1"/>
  <c r="DG120" i="1" s="1"/>
  <c r="DG192" i="1"/>
  <c r="DG247" i="1"/>
  <c r="EM184" i="1"/>
  <c r="EM209" i="1" s="1"/>
  <c r="EM181" i="1"/>
  <c r="EM179" i="1"/>
  <c r="EM175" i="1"/>
  <c r="EM183" i="1"/>
  <c r="EM177" i="1"/>
  <c r="FW109" i="1"/>
  <c r="FW119" i="1" s="1"/>
  <c r="BT115" i="1"/>
  <c r="BT120" i="1" s="1"/>
  <c r="BT118" i="1"/>
  <c r="BT184" i="1"/>
  <c r="BT209" i="1" s="1"/>
  <c r="BT181" i="1"/>
  <c r="BT177" i="1"/>
  <c r="BT183" i="1"/>
  <c r="BT179" i="1"/>
  <c r="BT175" i="1"/>
  <c r="EF247" i="1"/>
  <c r="EF192" i="1"/>
  <c r="BU118" i="1"/>
  <c r="BU115" i="1"/>
  <c r="BU120" i="1" s="1"/>
  <c r="BU183" i="1"/>
  <c r="BU184" i="1"/>
  <c r="BU209" i="1" s="1"/>
  <c r="BU181" i="1"/>
  <c r="BU177" i="1"/>
  <c r="BU179" i="1"/>
  <c r="BU175" i="1"/>
  <c r="DA109" i="1"/>
  <c r="DA119" i="1" s="1"/>
  <c r="DQ192" i="1"/>
  <c r="DQ247" i="1"/>
  <c r="EG118" i="1"/>
  <c r="EG115" i="1"/>
  <c r="EG183" i="1"/>
  <c r="EG184" i="1"/>
  <c r="EG209" i="1" s="1"/>
  <c r="EG177" i="1"/>
  <c r="EG179" i="1"/>
  <c r="EG175" i="1"/>
  <c r="EG181" i="1"/>
  <c r="FM109" i="1"/>
  <c r="FM119" i="1" s="1"/>
  <c r="DD109" i="1"/>
  <c r="DD119" i="1" s="1"/>
  <c r="FP118" i="1"/>
  <c r="FP115" i="1"/>
  <c r="FP120" i="1" s="1"/>
  <c r="FP151" i="1"/>
  <c r="AZ143" i="1"/>
  <c r="AZ145" i="1" s="1"/>
  <c r="FX143" i="1"/>
  <c r="FX145" i="1" s="1"/>
  <c r="M247" i="1"/>
  <c r="M192" i="1"/>
  <c r="DV247" i="1"/>
  <c r="DV192" i="1"/>
  <c r="ET109" i="1"/>
  <c r="ET119" i="1" s="1"/>
  <c r="ET118" i="1"/>
  <c r="ET115" i="1"/>
  <c r="FJ183" i="1"/>
  <c r="FJ175" i="1"/>
  <c r="FJ179" i="1" s="1"/>
  <c r="FJ181" i="1" s="1"/>
  <c r="FJ184" i="1" s="1"/>
  <c r="FJ209" i="1" s="1"/>
  <c r="FJ177" i="1"/>
  <c r="P118" i="1"/>
  <c r="P115" i="1"/>
  <c r="CB192" i="1"/>
  <c r="CB247" i="1"/>
  <c r="E247" i="1"/>
  <c r="E192" i="1"/>
  <c r="BA109" i="1"/>
  <c r="BA119" i="1" s="1"/>
  <c r="BA183" i="1"/>
  <c r="BA177" i="1"/>
  <c r="F183" i="1"/>
  <c r="F175" i="1"/>
  <c r="F177" i="1"/>
  <c r="F179" i="1" s="1"/>
  <c r="F181" i="1" s="1"/>
  <c r="F184" i="1" s="1"/>
  <c r="F209" i="1" s="1"/>
  <c r="AX184" i="1"/>
  <c r="AX209" i="1" s="1"/>
  <c r="AX179" i="1"/>
  <c r="AX175" i="1"/>
  <c r="AX183" i="1"/>
  <c r="AX181" i="1"/>
  <c r="AX177" i="1"/>
  <c r="AA183" i="1"/>
  <c r="AA177" i="1"/>
  <c r="BG109" i="1"/>
  <c r="BG119" i="1" s="1"/>
  <c r="CI109" i="1"/>
  <c r="CI119" i="1" s="1"/>
  <c r="DS118" i="1"/>
  <c r="DS115" i="1"/>
  <c r="DS247" i="1"/>
  <c r="DS192" i="1"/>
  <c r="EU175" i="1"/>
  <c r="EU177" i="1"/>
  <c r="EU183" i="1"/>
  <c r="D109" i="1"/>
  <c r="D119" i="1" s="1"/>
  <c r="BP118" i="1"/>
  <c r="BP115" i="1"/>
  <c r="BP184" i="1"/>
  <c r="BP209" i="1" s="1"/>
  <c r="BP183" i="1"/>
  <c r="BP181" i="1"/>
  <c r="BP177" i="1"/>
  <c r="BP179" i="1"/>
  <c r="BP175" i="1"/>
  <c r="EB247" i="1"/>
  <c r="EB192" i="1"/>
  <c r="AS247" i="1"/>
  <c r="AS192" i="1"/>
  <c r="AT184" i="1"/>
  <c r="AT209" i="1" s="1"/>
  <c r="AT179" i="1"/>
  <c r="AT175" i="1"/>
  <c r="AT183" i="1"/>
  <c r="AT181" i="1"/>
  <c r="AT177" i="1"/>
  <c r="G118" i="1"/>
  <c r="G115" i="1"/>
  <c r="G120" i="1" s="1"/>
  <c r="G247" i="1"/>
  <c r="G192" i="1"/>
  <c r="CY109" i="1"/>
  <c r="CY119" i="1" s="1"/>
  <c r="EE118" i="1"/>
  <c r="EE115" i="1"/>
  <c r="EE120" i="1" s="1"/>
  <c r="EE247" i="1"/>
  <c r="EE192" i="1"/>
  <c r="FK175" i="1"/>
  <c r="FK177" i="1"/>
  <c r="FK183" i="1"/>
  <c r="BD109" i="1"/>
  <c r="BD119" i="1" s="1"/>
  <c r="DP115" i="1"/>
  <c r="DP118" i="1"/>
  <c r="DP181" i="1"/>
  <c r="DP184" i="1"/>
  <c r="DP209" i="1" s="1"/>
  <c r="DP177" i="1"/>
  <c r="DP183" i="1"/>
  <c r="DP179" i="1"/>
  <c r="DP175" i="1"/>
  <c r="BQ247" i="1"/>
  <c r="BQ192" i="1"/>
  <c r="CG109" i="1"/>
  <c r="CG119" i="1" s="1"/>
  <c r="CG183" i="1"/>
  <c r="CG177" i="1"/>
  <c r="CG181" i="1"/>
  <c r="CG179" i="1"/>
  <c r="CG175" i="1"/>
  <c r="CG184" i="1"/>
  <c r="CG209" i="1" s="1"/>
  <c r="CW118" i="1"/>
  <c r="CW115" i="1"/>
  <c r="CW120" i="1" s="1"/>
  <c r="EC192" i="1"/>
  <c r="EC247" i="1"/>
  <c r="ES109" i="1"/>
  <c r="ES119" i="1" s="1"/>
  <c r="ES118" i="1"/>
  <c r="ES115" i="1"/>
  <c r="ES183" i="1"/>
  <c r="ES177" i="1"/>
  <c r="ES181" i="1"/>
  <c r="ES179" i="1"/>
  <c r="ES175" i="1"/>
  <c r="ES184" i="1"/>
  <c r="ES209" i="1" s="1"/>
  <c r="FI151" i="1"/>
  <c r="AB192" i="1"/>
  <c r="AB247" i="1"/>
  <c r="EZ109" i="1"/>
  <c r="EZ119" i="1" s="1"/>
  <c r="BX143" i="1"/>
  <c r="BX145" i="1" s="1"/>
  <c r="DJ109" i="1"/>
  <c r="DJ119" i="1" s="1"/>
  <c r="DJ118" i="1"/>
  <c r="DJ115" i="1"/>
  <c r="DJ120" i="1" s="1"/>
  <c r="DJ175" i="1" s="1"/>
  <c r="DJ247" i="1"/>
  <c r="DJ192" i="1"/>
  <c r="EP109" i="1"/>
  <c r="EP119" i="1" s="1"/>
  <c r="EP118" i="1"/>
  <c r="EP115" i="1"/>
  <c r="FF181" i="1"/>
  <c r="FF184" i="1"/>
  <c r="FF209" i="1" s="1"/>
  <c r="FF179" i="1"/>
  <c r="FF175" i="1"/>
  <c r="FF183" i="1"/>
  <c r="FF177" i="1"/>
  <c r="BL247" i="1"/>
  <c r="BL192" i="1"/>
  <c r="AO183" i="1"/>
  <c r="AO177" i="1"/>
  <c r="AP109" i="1"/>
  <c r="AP119" i="1" s="1"/>
  <c r="AP118" i="1"/>
  <c r="AP115" i="1"/>
  <c r="CH109" i="1"/>
  <c r="CH119" i="1" s="1"/>
  <c r="CH118" i="1"/>
  <c r="CH115" i="1"/>
  <c r="CH247" i="1"/>
  <c r="CH192" i="1"/>
  <c r="ED109" i="1"/>
  <c r="ED119" i="1" s="1"/>
  <c r="ED118" i="1"/>
  <c r="ED115" i="1"/>
  <c r="S109" i="1"/>
  <c r="S119" i="1" s="1"/>
  <c r="CE118" i="1"/>
  <c r="CE115" i="1"/>
  <c r="CE120" i="1" s="1"/>
  <c r="CE192" i="1"/>
  <c r="CE247" i="1"/>
  <c r="DK175" i="1"/>
  <c r="DK183" i="1"/>
  <c r="DK177" i="1"/>
  <c r="EQ109" i="1"/>
  <c r="EQ119" i="1" s="1"/>
  <c r="AZ192" i="1"/>
  <c r="FX109" i="1"/>
  <c r="FX119" i="1" s="1"/>
  <c r="AH109" i="1"/>
  <c r="AH119" i="1" s="1"/>
  <c r="AH247" i="1"/>
  <c r="AH192" i="1"/>
  <c r="DZ181" i="1"/>
  <c r="DZ184" i="1"/>
  <c r="DZ209" i="1" s="1"/>
  <c r="DZ179" i="1"/>
  <c r="DZ175" i="1"/>
  <c r="DZ183" i="1"/>
  <c r="DZ177" i="1"/>
  <c r="BK118" i="1"/>
  <c r="BK115" i="1"/>
  <c r="BK247" i="1"/>
  <c r="BK192" i="1"/>
  <c r="AN247" i="1"/>
  <c r="AN192" i="1"/>
  <c r="FL109" i="1"/>
  <c r="FL119" i="1" s="1"/>
  <c r="CS247" i="1"/>
  <c r="CS192" i="1"/>
  <c r="DI183" i="1"/>
  <c r="DI177" i="1"/>
  <c r="DI175" i="1"/>
  <c r="FE247" i="1"/>
  <c r="FE192" i="1"/>
  <c r="FU118" i="1"/>
  <c r="FU115" i="1"/>
  <c r="FU120" i="1" s="1"/>
  <c r="FU183" i="1"/>
  <c r="FU177" i="1"/>
  <c r="FU175" i="1"/>
  <c r="BX109" i="1"/>
  <c r="BX119" i="1" s="1"/>
  <c r="EJ118" i="1"/>
  <c r="EJ115" i="1"/>
  <c r="EJ177" i="1"/>
  <c r="AK192" i="1"/>
  <c r="AK247" i="1"/>
  <c r="BB183" i="1"/>
  <c r="BB177" i="1"/>
  <c r="EL247" i="1"/>
  <c r="EL192" i="1"/>
  <c r="FB109" i="1"/>
  <c r="FB119" i="1" s="1"/>
  <c r="FB118" i="1"/>
  <c r="FB115" i="1"/>
  <c r="FR184" i="1"/>
  <c r="FR209" i="1" s="1"/>
  <c r="FR179" i="1"/>
  <c r="FR175" i="1"/>
  <c r="FR183" i="1"/>
  <c r="FR181" i="1"/>
  <c r="FR177" i="1"/>
  <c r="AV118" i="1"/>
  <c r="AV115" i="1"/>
  <c r="AV120" i="1" s="1"/>
  <c r="AV184" i="1"/>
  <c r="AV209" i="1" s="1"/>
  <c r="DH192" i="1"/>
  <c r="DH247" i="1"/>
  <c r="AC247" i="1"/>
  <c r="AC192" i="1"/>
  <c r="DR247" i="1"/>
  <c r="DR192" i="1"/>
  <c r="K109" i="1"/>
  <c r="K119" i="1" s="1"/>
  <c r="BW118" i="1"/>
  <c r="BW115" i="1"/>
  <c r="BW120" i="1" s="1"/>
  <c r="BW247" i="1"/>
  <c r="BW192" i="1"/>
  <c r="DC183" i="1"/>
  <c r="EI109" i="1"/>
  <c r="EI119" i="1" s="1"/>
  <c r="AJ247" i="1"/>
  <c r="AJ192" i="1"/>
  <c r="FH109" i="1"/>
  <c r="FH119" i="1" s="1"/>
  <c r="V247" i="1"/>
  <c r="V192" i="1"/>
  <c r="BR151" i="1"/>
  <c r="DN151" i="1"/>
  <c r="DN183" i="1"/>
  <c r="DN177" i="1"/>
  <c r="BC118" i="1"/>
  <c r="BC115" i="1"/>
  <c r="BC120" i="1" s="1"/>
  <c r="BC151" i="1"/>
  <c r="BC247" i="1"/>
  <c r="BC192" i="1"/>
  <c r="CM183" i="1"/>
  <c r="CM177" i="1"/>
  <c r="H247" i="1"/>
  <c r="H192" i="1"/>
  <c r="EV109" i="1"/>
  <c r="EV119" i="1" s="1"/>
  <c r="BI118" i="1"/>
  <c r="BI115" i="1"/>
  <c r="BY151" i="1"/>
  <c r="CO247" i="1"/>
  <c r="CO192" i="1"/>
  <c r="DE109" i="1"/>
  <c r="DE119" i="1" s="1"/>
  <c r="DE183" i="1"/>
  <c r="DE181" i="1"/>
  <c r="DE177" i="1"/>
  <c r="DE184" i="1"/>
  <c r="DE209" i="1" s="1"/>
  <c r="DE179" i="1"/>
  <c r="DE175" i="1"/>
  <c r="FA247" i="1"/>
  <c r="FA192" i="1"/>
  <c r="FQ109" i="1"/>
  <c r="FQ119" i="1" s="1"/>
  <c r="FQ118" i="1"/>
  <c r="FQ115" i="1"/>
  <c r="FQ183" i="1"/>
  <c r="FQ177" i="1"/>
  <c r="BH118" i="1"/>
  <c r="BH115" i="1"/>
  <c r="BH181" i="1"/>
  <c r="BH177" i="1"/>
  <c r="BH184" i="1"/>
  <c r="BH209" i="1" s="1"/>
  <c r="BH183" i="1"/>
  <c r="BH179" i="1"/>
  <c r="BH175" i="1"/>
  <c r="DT192" i="1"/>
  <c r="DT247" i="1"/>
  <c r="P143" i="1"/>
  <c r="P145" i="1" s="1"/>
  <c r="CR118" i="1"/>
  <c r="CR115" i="1"/>
  <c r="CR120" i="1" s="1"/>
  <c r="AI192" i="1"/>
  <c r="AI247" i="1"/>
  <c r="FC247" i="1"/>
  <c r="FC192" i="1"/>
  <c r="BE118" i="1"/>
  <c r="BE115" i="1"/>
  <c r="O118" i="1"/>
  <c r="O115" i="1"/>
  <c r="O120" i="1" s="1"/>
  <c r="AU183" i="1"/>
  <c r="EM192" i="1"/>
  <c r="EM247" i="1"/>
  <c r="FW184" i="1"/>
  <c r="FW209" i="1" s="1"/>
  <c r="FW183" i="1"/>
  <c r="EW118" i="1"/>
  <c r="EW115" i="1"/>
  <c r="EW120" i="1" s="1"/>
  <c r="Z183" i="1"/>
  <c r="Z179" i="1"/>
  <c r="Z175" i="1"/>
  <c r="Z184" i="1"/>
  <c r="Z209" i="1" s="1"/>
  <c r="Z181" i="1"/>
  <c r="Z177" i="1"/>
  <c r="ET192" i="1"/>
  <c r="ET247" i="1"/>
  <c r="EU247" i="1"/>
  <c r="EU192" i="1"/>
  <c r="CP183" i="1"/>
  <c r="CP177" i="1"/>
  <c r="AM118" i="1"/>
  <c r="AM115" i="1"/>
  <c r="AM120" i="1" s="1"/>
  <c r="AM247" i="1"/>
  <c r="AM192" i="1"/>
  <c r="FK247" i="1"/>
  <c r="FK192" i="1"/>
  <c r="ES247" i="1"/>
  <c r="ES192" i="1"/>
  <c r="FI118" i="1"/>
  <c r="FI115" i="1"/>
  <c r="FI183" i="1"/>
  <c r="FI177" i="1"/>
  <c r="AW118" i="1"/>
  <c r="AW115" i="1"/>
  <c r="EP247" i="1"/>
  <c r="EP192" i="1"/>
  <c r="FF118" i="1"/>
  <c r="FF115" i="1"/>
  <c r="BL118" i="1"/>
  <c r="BL115" i="1"/>
  <c r="BL183" i="1"/>
  <c r="BL181" i="1"/>
  <c r="BL177" i="1"/>
  <c r="BL184" i="1"/>
  <c r="BL209" i="1" s="1"/>
  <c r="BL179" i="1"/>
  <c r="BL175" i="1"/>
  <c r="AZ118" i="1"/>
  <c r="AZ115" i="1"/>
  <c r="AZ120" i="1" s="1"/>
  <c r="AZ175" i="1" s="1"/>
  <c r="DZ118" i="1"/>
  <c r="DZ115" i="1"/>
  <c r="DZ120" i="1" s="1"/>
  <c r="BK109" i="1"/>
  <c r="BK119" i="1" s="1"/>
  <c r="CQ118" i="1"/>
  <c r="CQ115" i="1"/>
  <c r="CQ247" i="1"/>
  <c r="CQ192" i="1"/>
  <c r="DW181" i="1"/>
  <c r="DW177" i="1"/>
  <c r="AN115" i="1"/>
  <c r="AN120" i="1" s="1"/>
  <c r="AN118" i="1"/>
  <c r="AN184" i="1"/>
  <c r="AN209" i="1" s="1"/>
  <c r="AN181" i="1"/>
  <c r="AN177" i="1"/>
  <c r="AN183" i="1"/>
  <c r="AN179" i="1"/>
  <c r="AN175" i="1"/>
  <c r="CZ247" i="1"/>
  <c r="CZ192" i="1"/>
  <c r="BM118" i="1"/>
  <c r="BM115" i="1"/>
  <c r="BM120" i="1" s="1"/>
  <c r="BM183" i="1"/>
  <c r="BM181" i="1"/>
  <c r="BM177" i="1"/>
  <c r="BM184" i="1"/>
  <c r="BM209" i="1" s="1"/>
  <c r="BM179" i="1"/>
  <c r="BM175" i="1"/>
  <c r="CS109" i="1"/>
  <c r="CS119" i="1" s="1"/>
  <c r="DI247" i="1"/>
  <c r="DI192" i="1"/>
  <c r="DY118" i="1"/>
  <c r="DY115" i="1"/>
  <c r="DY120" i="1" s="1"/>
  <c r="DY183" i="1"/>
  <c r="DY177" i="1"/>
  <c r="DY181" i="1"/>
  <c r="DY184" i="1"/>
  <c r="DY209" i="1" s="1"/>
  <c r="DY179" i="1"/>
  <c r="DY175" i="1"/>
  <c r="FE109" i="1"/>
  <c r="FE119" i="1" s="1"/>
  <c r="FU247" i="1"/>
  <c r="FU192" i="1"/>
  <c r="L247" i="1"/>
  <c r="L192" i="1"/>
  <c r="EJ170" i="1"/>
  <c r="EJ206" i="1" s="1"/>
  <c r="FP170" i="1"/>
  <c r="FP206" i="1" s="1"/>
  <c r="AP170" i="1"/>
  <c r="AP206" i="1" s="1"/>
  <c r="CX183" i="1"/>
  <c r="CX175" i="1"/>
  <c r="CX177" i="1"/>
  <c r="FB247" i="1"/>
  <c r="FB192" i="1"/>
  <c r="FR118" i="1"/>
  <c r="FR115" i="1"/>
  <c r="DH118" i="1"/>
  <c r="DH115" i="1"/>
  <c r="DH183" i="1"/>
  <c r="FT247" i="1"/>
  <c r="FT192" i="1"/>
  <c r="AD184" i="1"/>
  <c r="AD209" i="1" s="1"/>
  <c r="AD179" i="1"/>
  <c r="AD175" i="1"/>
  <c r="AD183" i="1"/>
  <c r="AD181" i="1"/>
  <c r="AD177" i="1"/>
  <c r="BV183" i="1"/>
  <c r="BV179" i="1"/>
  <c r="BV175" i="1"/>
  <c r="BV184" i="1"/>
  <c r="BV209" i="1" s="1"/>
  <c r="BV181" i="1"/>
  <c r="BV177" i="1"/>
  <c r="DC118" i="1"/>
  <c r="DC115" i="1"/>
  <c r="DC247" i="1"/>
  <c r="DC192" i="1"/>
  <c r="EI183" i="1"/>
  <c r="EI177" i="1"/>
  <c r="AJ118" i="1"/>
  <c r="AJ115" i="1"/>
  <c r="AJ120" i="1" s="1"/>
  <c r="AJ183" i="1"/>
  <c r="AJ175" i="1"/>
  <c r="CV192" i="1"/>
  <c r="CV247" i="1"/>
  <c r="U118" i="1"/>
  <c r="U115" i="1"/>
  <c r="U120" i="1" s="1"/>
  <c r="U183" i="1"/>
  <c r="U181" i="1"/>
  <c r="U177" i="1"/>
  <c r="U179" i="1"/>
  <c r="U175" i="1"/>
  <c r="U184" i="1"/>
  <c r="U209" i="1" s="1"/>
  <c r="V118" i="1"/>
  <c r="V115" i="1"/>
  <c r="V120" i="1" s="1"/>
  <c r="BR118" i="1"/>
  <c r="BR115" i="1"/>
  <c r="BR120" i="1" s="1"/>
  <c r="BR192" i="1"/>
  <c r="BR247" i="1"/>
  <c r="DN118" i="1"/>
  <c r="DN115" i="1"/>
  <c r="DN120" i="1" s="1"/>
  <c r="BC109" i="1"/>
  <c r="BC119" i="1" s="1"/>
  <c r="CM118" i="1"/>
  <c r="CM115" i="1"/>
  <c r="CM247" i="1"/>
  <c r="CM192" i="1"/>
  <c r="DO177" i="1"/>
  <c r="H115" i="1"/>
  <c r="H118" i="1"/>
  <c r="H184" i="1"/>
  <c r="H209" i="1" s="1"/>
  <c r="H181" i="1"/>
  <c r="H177" i="1"/>
  <c r="H183" i="1"/>
  <c r="H179" i="1"/>
  <c r="H175" i="1"/>
  <c r="CJ247" i="1"/>
  <c r="CJ192" i="1"/>
  <c r="BI183" i="1"/>
  <c r="BI181" i="1"/>
  <c r="BI177" i="1"/>
  <c r="BI184" i="1"/>
  <c r="BI209" i="1" s="1"/>
  <c r="BI179" i="1"/>
  <c r="BI175" i="1"/>
  <c r="BY118" i="1"/>
  <c r="BY115" i="1"/>
  <c r="DE247" i="1"/>
  <c r="DE192" i="1"/>
  <c r="DU118" i="1"/>
  <c r="DU115" i="1"/>
  <c r="DU183" i="1"/>
  <c r="DU181" i="1"/>
  <c r="DU177" i="1"/>
  <c r="DU184" i="1"/>
  <c r="DU209" i="1" s="1"/>
  <c r="DU179" i="1"/>
  <c r="DU175" i="1"/>
  <c r="FQ247" i="1"/>
  <c r="FQ192" i="1"/>
  <c r="DT118" i="1"/>
  <c r="DT115" i="1"/>
  <c r="DT120" i="1" s="1"/>
  <c r="DT181" i="1"/>
  <c r="DT177" i="1"/>
  <c r="DT184" i="1"/>
  <c r="DT209" i="1" s="1"/>
  <c r="DT183" i="1"/>
  <c r="DT179" i="1"/>
  <c r="DT175" i="1"/>
  <c r="N170" i="1"/>
  <c r="N206" i="1" s="1"/>
  <c r="CP170" i="1"/>
  <c r="CP206" i="1" s="1"/>
  <c r="DV170" i="1"/>
  <c r="DV206" i="1" s="1"/>
  <c r="FB170" i="1"/>
  <c r="FB206" i="1" s="1"/>
  <c r="EH143" i="1" l="1"/>
  <c r="EH145" i="1" s="1"/>
  <c r="K175" i="1"/>
  <c r="AU175" i="1"/>
  <c r="AV177" i="1"/>
  <c r="DD175" i="1"/>
  <c r="DD177" i="1"/>
  <c r="BC183" i="1"/>
  <c r="BX179" i="1"/>
  <c r="FL175" i="1"/>
  <c r="FL184" i="1"/>
  <c r="FL209" i="1" s="1"/>
  <c r="BK177" i="1"/>
  <c r="FX175" i="1"/>
  <c r="FX183" i="1"/>
  <c r="EE175" i="1"/>
  <c r="FT184" i="1"/>
  <c r="FT209" i="1" s="1"/>
  <c r="AE177" i="1"/>
  <c r="AE179" i="1"/>
  <c r="DL179" i="1"/>
  <c r="DL181" i="1" s="1"/>
  <c r="FD175" i="1"/>
  <c r="FD177" i="1"/>
  <c r="BO177" i="1"/>
  <c r="FP183" i="1"/>
  <c r="DS177" i="1"/>
  <c r="DD179" i="1"/>
  <c r="DD181" i="1"/>
  <c r="BX183" i="1"/>
  <c r="FL179" i="1"/>
  <c r="FL181" i="1"/>
  <c r="BK179" i="1"/>
  <c r="FX179" i="1"/>
  <c r="FX184" i="1"/>
  <c r="FX209" i="1" s="1"/>
  <c r="EE179" i="1"/>
  <c r="FT181" i="1"/>
  <c r="AE181" i="1"/>
  <c r="AE184" i="1"/>
  <c r="AE209" i="1" s="1"/>
  <c r="FD179" i="1"/>
  <c r="FD183" i="1"/>
  <c r="AZ177" i="1"/>
  <c r="BG177" i="1"/>
  <c r="L143" i="1"/>
  <c r="L145" i="1" s="1"/>
  <c r="CB143" i="1"/>
  <c r="CB145" i="1" s="1"/>
  <c r="CN143" i="1"/>
  <c r="CN145" i="1" s="1"/>
  <c r="AU177" i="1"/>
  <c r="AU179" i="1"/>
  <c r="BC175" i="1"/>
  <c r="AV175" i="1"/>
  <c r="AV181" i="1"/>
  <c r="AU181" i="1"/>
  <c r="AV179" i="1"/>
  <c r="BX184" i="1"/>
  <c r="BX209" i="1" s="1"/>
  <c r="EE183" i="1"/>
  <c r="FT177" i="1"/>
  <c r="FG179" i="1"/>
  <c r="CJ143" i="1"/>
  <c r="CJ145" i="1" s="1"/>
  <c r="CM143" i="1"/>
  <c r="CM145" i="1" s="1"/>
  <c r="G143" i="1"/>
  <c r="G145" i="1" s="1"/>
  <c r="EY143" i="1"/>
  <c r="EY145" i="1" s="1"/>
  <c r="C139" i="1"/>
  <c r="C141" i="1"/>
  <c r="C174" i="1"/>
  <c r="C149" i="1"/>
  <c r="C151" i="1" s="1"/>
  <c r="C153" i="1" s="1"/>
  <c r="G175" i="1"/>
  <c r="FK179" i="1"/>
  <c r="FK181" i="1" s="1"/>
  <c r="FK184" i="1" s="1"/>
  <c r="FK209" i="1" s="1"/>
  <c r="M184" i="1"/>
  <c r="M209" i="1" s="1"/>
  <c r="FG143" i="1"/>
  <c r="FG145" i="1" s="1"/>
  <c r="DQ179" i="1"/>
  <c r="DQ181" i="1" s="1"/>
  <c r="DQ184" i="1" s="1"/>
  <c r="DQ209" i="1" s="1"/>
  <c r="AB143" i="1"/>
  <c r="AB145" i="1" s="1"/>
  <c r="EI143" i="1"/>
  <c r="EI145" i="1" s="1"/>
  <c r="BW143" i="1"/>
  <c r="BW145" i="1" s="1"/>
  <c r="CU143" i="1"/>
  <c r="CU145" i="1" s="1"/>
  <c r="FU179" i="1"/>
  <c r="FU181" i="1" s="1"/>
  <c r="FU184" i="1" s="1"/>
  <c r="FU209" i="1" s="1"/>
  <c r="I179" i="1"/>
  <c r="I181" i="1" s="1"/>
  <c r="I184" i="1" s="1"/>
  <c r="I209" i="1" s="1"/>
  <c r="Y179" i="1"/>
  <c r="Y181" i="1" s="1"/>
  <c r="Y184" i="1" s="1"/>
  <c r="Y209" i="1" s="1"/>
  <c r="CE143" i="1"/>
  <c r="CE145" i="1" s="1"/>
  <c r="AU143" i="1"/>
  <c r="AU145" i="1" s="1"/>
  <c r="AV143" i="1"/>
  <c r="AV145" i="1" s="1"/>
  <c r="BD143" i="1"/>
  <c r="BD145" i="1" s="1"/>
  <c r="DW183" i="1"/>
  <c r="DC181" i="1"/>
  <c r="X179" i="1"/>
  <c r="BW181" i="1"/>
  <c r="BW184" i="1"/>
  <c r="BW209" i="1" s="1"/>
  <c r="X175" i="1"/>
  <c r="CE179" i="1"/>
  <c r="T179" i="1"/>
  <c r="T184" i="1"/>
  <c r="T209" i="1" s="1"/>
  <c r="EY183" i="1"/>
  <c r="FV179" i="1"/>
  <c r="FV181" i="1" s="1"/>
  <c r="FV184" i="1" s="1"/>
  <c r="FV209" i="1" s="1"/>
  <c r="CA179" i="1"/>
  <c r="O143" i="1"/>
  <c r="O145" i="1" s="1"/>
  <c r="EU143" i="1"/>
  <c r="EU145" i="1" s="1"/>
  <c r="AN143" i="1"/>
  <c r="AN145" i="1" s="1"/>
  <c r="EF143" i="1"/>
  <c r="EF145" i="1" s="1"/>
  <c r="BP143" i="1"/>
  <c r="BP145" i="1" s="1"/>
  <c r="DP143" i="1"/>
  <c r="DP145" i="1" s="1"/>
  <c r="DD143" i="1"/>
  <c r="DD145" i="1" s="1"/>
  <c r="AR143" i="1"/>
  <c r="AR145" i="1" s="1"/>
  <c r="BC179" i="1"/>
  <c r="BC181" i="1" s="1"/>
  <c r="BC184" i="1" s="1"/>
  <c r="BC209" i="1" s="1"/>
  <c r="DC175" i="1"/>
  <c r="AM183" i="1"/>
  <c r="DG179" i="1"/>
  <c r="BW175" i="1"/>
  <c r="CE177" i="1"/>
  <c r="CE181" i="1"/>
  <c r="T177" i="1"/>
  <c r="DL184" i="1"/>
  <c r="DL209" i="1" s="1"/>
  <c r="CA177" i="1"/>
  <c r="CA181" i="1"/>
  <c r="BL143" i="1"/>
  <c r="BL145" i="1" s="1"/>
  <c r="EM143" i="1"/>
  <c r="EM145" i="1" s="1"/>
  <c r="DW184" i="1"/>
  <c r="DW209" i="1" s="1"/>
  <c r="DC177" i="1"/>
  <c r="DW175" i="1"/>
  <c r="DC184" i="1"/>
  <c r="DC209" i="1" s="1"/>
  <c r="DI179" i="1"/>
  <c r="DI181" i="1" s="1"/>
  <c r="DI184" i="1" s="1"/>
  <c r="DI209" i="1" s="1"/>
  <c r="CQ177" i="1"/>
  <c r="DK179" i="1"/>
  <c r="DK181" i="1" s="1"/>
  <c r="DK184" i="1" s="1"/>
  <c r="DK209" i="1" s="1"/>
  <c r="P177" i="1"/>
  <c r="BX175" i="1"/>
  <c r="CE183" i="1"/>
  <c r="Q179" i="1"/>
  <c r="Q181" i="1" s="1"/>
  <c r="Q184" i="1" s="1"/>
  <c r="Q209" i="1" s="1"/>
  <c r="FT179" i="1"/>
  <c r="EL179" i="1"/>
  <c r="EL181" i="1" s="1"/>
  <c r="EL184" i="1" s="1"/>
  <c r="EL209" i="1" s="1"/>
  <c r="CA183" i="1"/>
  <c r="EQ175" i="1"/>
  <c r="AB179" i="1"/>
  <c r="X183" i="1"/>
  <c r="CI143" i="1"/>
  <c r="CI145" i="1" s="1"/>
  <c r="BS143" i="1"/>
  <c r="BS145" i="1" s="1"/>
  <c r="FW175" i="1"/>
  <c r="P175" i="1"/>
  <c r="P181" i="1"/>
  <c r="O177" i="1"/>
  <c r="O179" i="1"/>
  <c r="AI177" i="1"/>
  <c r="AI179" i="1"/>
  <c r="EZ183" i="1"/>
  <c r="DG177" i="1"/>
  <c r="DG181" i="1"/>
  <c r="FH181" i="1"/>
  <c r="BK181" i="1"/>
  <c r="BK184" i="1"/>
  <c r="BK209" i="1" s="1"/>
  <c r="G183" i="1"/>
  <c r="ER179" i="1"/>
  <c r="ER184" i="1"/>
  <c r="ER209" i="1" s="1"/>
  <c r="AQ177" i="1"/>
  <c r="AQ183" i="1"/>
  <c r="FG177" i="1"/>
  <c r="FG181" i="1"/>
  <c r="FS175" i="1"/>
  <c r="AY175" i="1"/>
  <c r="DX184" i="1"/>
  <c r="DX209" i="1" s="1"/>
  <c r="CU183" i="1"/>
  <c r="CU184" i="1"/>
  <c r="CU209" i="1" s="1"/>
  <c r="EQ179" i="1"/>
  <c r="S143" i="1"/>
  <c r="S145" i="1" s="1"/>
  <c r="CA143" i="1"/>
  <c r="CA145" i="1" s="1"/>
  <c r="DO143" i="1"/>
  <c r="DO145" i="1" s="1"/>
  <c r="BC143" i="1"/>
  <c r="BC145" i="1" s="1"/>
  <c r="EA143" i="1"/>
  <c r="EA145" i="1" s="1"/>
  <c r="BO143" i="1"/>
  <c r="BO145" i="1" s="1"/>
  <c r="AJ179" i="1"/>
  <c r="AJ177" i="1"/>
  <c r="K177" i="1"/>
  <c r="K183" i="1"/>
  <c r="FW179" i="1"/>
  <c r="P179" i="1"/>
  <c r="P183" i="1"/>
  <c r="O181" i="1"/>
  <c r="O184" i="1"/>
  <c r="O209" i="1" s="1"/>
  <c r="FC177" i="1"/>
  <c r="FC179" i="1" s="1"/>
  <c r="FC181" i="1" s="1"/>
  <c r="AI181" i="1"/>
  <c r="AI184" i="1"/>
  <c r="AI209" i="1" s="1"/>
  <c r="EZ184" i="1"/>
  <c r="EZ209" i="1" s="1"/>
  <c r="DG183" i="1"/>
  <c r="DG184" i="1"/>
  <c r="DG209" i="1" s="1"/>
  <c r="FH177" i="1"/>
  <c r="BK183" i="1"/>
  <c r="G177" i="1"/>
  <c r="G179" i="1" s="1"/>
  <c r="G181" i="1" s="1"/>
  <c r="ER181" i="1"/>
  <c r="AQ181" i="1"/>
  <c r="AQ184" i="1"/>
  <c r="AQ209" i="1" s="1"/>
  <c r="FG183" i="1"/>
  <c r="FG184" i="1"/>
  <c r="FG209" i="1" s="1"/>
  <c r="FS179" i="1"/>
  <c r="AY177" i="1"/>
  <c r="AY179" i="1"/>
  <c r="DX181" i="1"/>
  <c r="CU175" i="1"/>
  <c r="EQ177" i="1"/>
  <c r="EQ181" i="1"/>
  <c r="FS143" i="1"/>
  <c r="FS145" i="1" s="1"/>
  <c r="EQ143" i="1"/>
  <c r="EQ145" i="1" s="1"/>
  <c r="FW143" i="1"/>
  <c r="FW145" i="1" s="1"/>
  <c r="BK143" i="1"/>
  <c r="BK145" i="1" s="1"/>
  <c r="K143" i="1"/>
  <c r="K145" i="1" s="1"/>
  <c r="EB143" i="1"/>
  <c r="EB145" i="1" s="1"/>
  <c r="D139" i="1"/>
  <c r="D141" i="1"/>
  <c r="D174" i="1"/>
  <c r="AI143" i="1"/>
  <c r="AI145" i="1" s="1"/>
  <c r="FC143" i="1"/>
  <c r="FC145" i="1" s="1"/>
  <c r="FO143" i="1"/>
  <c r="FO145" i="1" s="1"/>
  <c r="DC143" i="1"/>
  <c r="DC145" i="1" s="1"/>
  <c r="AQ143" i="1"/>
  <c r="AQ145" i="1" s="1"/>
  <c r="AM143" i="1"/>
  <c r="AM145" i="1" s="1"/>
  <c r="DG143" i="1"/>
  <c r="DG145" i="1" s="1"/>
  <c r="BH143" i="1"/>
  <c r="BH145" i="1" s="1"/>
  <c r="AJ184" i="1"/>
  <c r="AJ209" i="1" s="1"/>
  <c r="K179" i="1"/>
  <c r="K181" i="1"/>
  <c r="FW177" i="1"/>
  <c r="FC183" i="1"/>
  <c r="EZ175" i="1"/>
  <c r="FH175" i="1"/>
  <c r="FS177" i="1"/>
  <c r="AY181" i="1"/>
  <c r="DX175" i="1"/>
  <c r="EQ183" i="1"/>
  <c r="DW143" i="1"/>
  <c r="DW145" i="1" s="1"/>
  <c r="W143" i="1"/>
  <c r="W145" i="1" s="1"/>
  <c r="CY143" i="1"/>
  <c r="CY145" i="1" s="1"/>
  <c r="AF143" i="1"/>
  <c r="AF145" i="1" s="1"/>
  <c r="FK143" i="1"/>
  <c r="FK145" i="1" s="1"/>
  <c r="FL143" i="1"/>
  <c r="FL145" i="1" s="1"/>
  <c r="BG143" i="1"/>
  <c r="BG145" i="1" s="1"/>
  <c r="CZ143" i="1"/>
  <c r="CZ145" i="1" s="1"/>
  <c r="EE143" i="1"/>
  <c r="EE145" i="1" s="1"/>
  <c r="CQ143" i="1"/>
  <c r="CQ145" i="1" s="1"/>
  <c r="AE143" i="1"/>
  <c r="AE145" i="1" s="1"/>
  <c r="FN179" i="1"/>
  <c r="FN181" i="1" s="1"/>
  <c r="FN184" i="1" s="1"/>
  <c r="FN209" i="1" s="1"/>
  <c r="CX179" i="1"/>
  <c r="CX181" i="1" s="1"/>
  <c r="CX184" i="1" s="1"/>
  <c r="CX209" i="1" s="1"/>
  <c r="AZ179" i="1"/>
  <c r="AZ181" i="1" s="1"/>
  <c r="AZ184" i="1" s="1"/>
  <c r="AZ209" i="1" s="1"/>
  <c r="DJ179" i="1"/>
  <c r="DJ181" i="1" s="1"/>
  <c r="DJ184" i="1" s="1"/>
  <c r="DJ209" i="1" s="1"/>
  <c r="EU179" i="1"/>
  <c r="EU181" i="1" s="1"/>
  <c r="EU184" i="1" s="1"/>
  <c r="EU209" i="1" s="1"/>
  <c r="FQ216" i="1"/>
  <c r="CM216" i="1"/>
  <c r="L216" i="1"/>
  <c r="BM124" i="1"/>
  <c r="BM203" i="1" s="1"/>
  <c r="BM147" i="1"/>
  <c r="AM153" i="1"/>
  <c r="AM124" i="1"/>
  <c r="AM203" i="1" s="1"/>
  <c r="BR153" i="1"/>
  <c r="BR124" i="1"/>
  <c r="BR203" i="1" s="1"/>
  <c r="AJ147" i="1"/>
  <c r="AJ124" i="1"/>
  <c r="AJ203" i="1" s="1"/>
  <c r="DI216" i="1"/>
  <c r="H216" i="1"/>
  <c r="DH216" i="1"/>
  <c r="AV124" i="1"/>
  <c r="AV203" i="1" s="1"/>
  <c r="AV147" i="1"/>
  <c r="FU153" i="1"/>
  <c r="FU124" i="1"/>
  <c r="FU203" i="1" s="1"/>
  <c r="CE147" i="1"/>
  <c r="CE124" i="1"/>
  <c r="CE203" i="1" s="1"/>
  <c r="CH120" i="1"/>
  <c r="BL216" i="1"/>
  <c r="DE216" i="1"/>
  <c r="H120" i="1"/>
  <c r="CM120" i="1"/>
  <c r="CV216" i="1"/>
  <c r="DC216" i="1"/>
  <c r="FT216" i="1"/>
  <c r="DH120" i="1"/>
  <c r="DH175" i="1" s="1"/>
  <c r="DH179" i="1" s="1"/>
  <c r="DH181" i="1" s="1"/>
  <c r="DH184" i="1" s="1"/>
  <c r="DH209" i="1" s="1"/>
  <c r="FB216" i="1"/>
  <c r="FU216" i="1"/>
  <c r="CQ216" i="1"/>
  <c r="BL120" i="1"/>
  <c r="EP216" i="1"/>
  <c r="AW120" i="1"/>
  <c r="FI120" i="1"/>
  <c r="FK216" i="1"/>
  <c r="EM216" i="1"/>
  <c r="CO216" i="1"/>
  <c r="BI120" i="1"/>
  <c r="BC216" i="1"/>
  <c r="AJ216" i="1"/>
  <c r="DR216" i="1"/>
  <c r="AK216" i="1"/>
  <c r="AN216" i="1"/>
  <c r="BK120" i="1"/>
  <c r="EP120" i="1"/>
  <c r="BQ216" i="1"/>
  <c r="DS216" i="1"/>
  <c r="M216" i="1"/>
  <c r="EG120" i="1"/>
  <c r="DB216" i="1"/>
  <c r="DF216" i="1"/>
  <c r="FS120" i="1"/>
  <c r="BN216" i="1"/>
  <c r="BZ120" i="1"/>
  <c r="BT216" i="1"/>
  <c r="AF216" i="1"/>
  <c r="AI120" i="1"/>
  <c r="EK216" i="1"/>
  <c r="EY120" i="1"/>
  <c r="CX216" i="1"/>
  <c r="EJ216" i="1"/>
  <c r="FL120" i="1"/>
  <c r="AE216" i="1"/>
  <c r="AP216" i="1"/>
  <c r="CP216" i="1"/>
  <c r="CT120" i="1"/>
  <c r="BF216" i="1"/>
  <c r="CO120" i="1"/>
  <c r="CJ120" i="1"/>
  <c r="DO216" i="1"/>
  <c r="U216" i="1"/>
  <c r="K120" i="1"/>
  <c r="AD120" i="1"/>
  <c r="BB120" i="1"/>
  <c r="BM216" i="1"/>
  <c r="CZ120" i="1"/>
  <c r="DW216" i="1"/>
  <c r="DZ216" i="1"/>
  <c r="EZ216" i="1"/>
  <c r="CN120" i="1"/>
  <c r="FI216" i="1"/>
  <c r="BQ120" i="1"/>
  <c r="BQ175" i="1" s="1"/>
  <c r="BQ179" i="1" s="1"/>
  <c r="BQ181" i="1" s="1"/>
  <c r="BQ184" i="1" s="1"/>
  <c r="BQ209" i="1" s="1"/>
  <c r="AT216" i="1"/>
  <c r="D216" i="1"/>
  <c r="BG216" i="1"/>
  <c r="CK216" i="1"/>
  <c r="FW120" i="1"/>
  <c r="N120" i="1"/>
  <c r="BE216" i="1"/>
  <c r="FD120" i="1"/>
  <c r="AL216" i="1"/>
  <c r="CD216" i="1"/>
  <c r="DX216" i="1"/>
  <c r="CG216" i="1"/>
  <c r="EB120" i="1"/>
  <c r="AA120" i="1"/>
  <c r="AA175" i="1" s="1"/>
  <c r="AA179" i="1" s="1"/>
  <c r="AA181" i="1" s="1"/>
  <c r="AA184" i="1" s="1"/>
  <c r="AA209" i="1" s="1"/>
  <c r="O216" i="1"/>
  <c r="FD216" i="1"/>
  <c r="V124" i="1"/>
  <c r="V203" i="1" s="1"/>
  <c r="V147" i="1"/>
  <c r="V216" i="1"/>
  <c r="CS216" i="1"/>
  <c r="BK216" i="1"/>
  <c r="CH216" i="1"/>
  <c r="DJ124" i="1"/>
  <c r="DJ203" i="1" s="1"/>
  <c r="DJ153" i="1"/>
  <c r="AB216" i="1"/>
  <c r="EE124" i="1"/>
  <c r="EE203" i="1" s="1"/>
  <c r="EE147" i="1"/>
  <c r="G149" i="1"/>
  <c r="G124" i="1"/>
  <c r="G203" i="1" s="1"/>
  <c r="EH216" i="1"/>
  <c r="EZ124" i="1"/>
  <c r="EZ203" i="1" s="1"/>
  <c r="EZ147" i="1"/>
  <c r="BP216" i="1"/>
  <c r="CI216" i="1"/>
  <c r="CT216" i="1"/>
  <c r="FP216" i="1"/>
  <c r="DD124" i="1"/>
  <c r="DD203" i="1" s="1"/>
  <c r="DD147" i="1"/>
  <c r="BF124" i="1"/>
  <c r="BF203" i="1" s="1"/>
  <c r="BF149" i="1"/>
  <c r="EH147" i="1"/>
  <c r="EH124" i="1"/>
  <c r="EH203" i="1" s="1"/>
  <c r="CL124" i="1"/>
  <c r="CL203" i="1" s="1"/>
  <c r="CL149" i="1"/>
  <c r="EV147" i="1"/>
  <c r="EV124" i="1"/>
  <c r="EV203" i="1" s="1"/>
  <c r="W216" i="1"/>
  <c r="BR175" i="1"/>
  <c r="BR179" i="1" s="1"/>
  <c r="BR181" i="1" s="1"/>
  <c r="BR184" i="1" s="1"/>
  <c r="BR209" i="1" s="1"/>
  <c r="FH120" i="1"/>
  <c r="FO153" i="1"/>
  <c r="FO124" i="1"/>
  <c r="FO203" i="1" s="1"/>
  <c r="AQ216" i="1"/>
  <c r="DR124" i="1"/>
  <c r="DR203" i="1" s="1"/>
  <c r="DR153" i="1"/>
  <c r="BV149" i="1"/>
  <c r="BV124" i="1"/>
  <c r="BV203" i="1" s="1"/>
  <c r="EL124" i="1"/>
  <c r="EL203" i="1" s="1"/>
  <c r="EL149" i="1"/>
  <c r="CX124" i="1"/>
  <c r="CX203" i="1" s="1"/>
  <c r="CX153" i="1"/>
  <c r="AK147" i="1"/>
  <c r="AK124" i="1"/>
  <c r="AK203" i="1" s="1"/>
  <c r="BX124" i="1"/>
  <c r="BX203" i="1" s="1"/>
  <c r="BX147" i="1"/>
  <c r="FE120" i="1"/>
  <c r="DI153" i="1"/>
  <c r="DI124" i="1"/>
  <c r="DI203" i="1" s="1"/>
  <c r="CS120" i="1"/>
  <c r="FG216" i="1"/>
  <c r="J124" i="1"/>
  <c r="J203" i="1" s="1"/>
  <c r="J153" i="1"/>
  <c r="EC147" i="1"/>
  <c r="EC124" i="1"/>
  <c r="EC203" i="1" s="1"/>
  <c r="CG120" i="1"/>
  <c r="DP216" i="1"/>
  <c r="CY216" i="1"/>
  <c r="P216" i="1"/>
  <c r="DA216" i="1"/>
  <c r="CA216" i="1"/>
  <c r="CF216" i="1"/>
  <c r="T120" i="1"/>
  <c r="CU216" i="1"/>
  <c r="BJ124" i="1"/>
  <c r="BJ203" i="1" s="1"/>
  <c r="BJ149" i="1"/>
  <c r="ER147" i="1"/>
  <c r="ER124" i="1"/>
  <c r="ER203" i="1" s="1"/>
  <c r="EX216" i="1"/>
  <c r="BI216" i="1"/>
  <c r="EI120" i="1"/>
  <c r="BX216" i="1"/>
  <c r="L153" i="1"/>
  <c r="L124" i="1"/>
  <c r="L203" i="1" s="1"/>
  <c r="DY216" i="1"/>
  <c r="EQ216" i="1"/>
  <c r="FV153" i="1"/>
  <c r="FV124" i="1"/>
  <c r="FV203" i="1" s="1"/>
  <c r="FF216" i="1"/>
  <c r="J216" i="1"/>
  <c r="BS120" i="1"/>
  <c r="AS149" i="1"/>
  <c r="AS124" i="1"/>
  <c r="AS203" i="1" s="1"/>
  <c r="AX216" i="1"/>
  <c r="FJ216" i="1"/>
  <c r="Z216" i="1"/>
  <c r="EW216" i="1"/>
  <c r="DA120" i="1"/>
  <c r="AU216" i="1"/>
  <c r="Y124" i="1"/>
  <c r="Y203" i="1" s="1"/>
  <c r="Y153" i="1"/>
  <c r="CD147" i="1"/>
  <c r="CD124" i="1"/>
  <c r="CD203" i="1" s="1"/>
  <c r="DL216" i="1"/>
  <c r="DK216" i="1"/>
  <c r="J175" i="1"/>
  <c r="J179" i="1" s="1"/>
  <c r="J181" i="1" s="1"/>
  <c r="J184" i="1" s="1"/>
  <c r="J209" i="1" s="1"/>
  <c r="FK149" i="1"/>
  <c r="FK124" i="1"/>
  <c r="FK203" i="1" s="1"/>
  <c r="F216" i="1"/>
  <c r="FJ149" i="1"/>
  <c r="FJ124" i="1"/>
  <c r="FJ203" i="1" s="1"/>
  <c r="EG216" i="1"/>
  <c r="CK120" i="1"/>
  <c r="EM120" i="1"/>
  <c r="DY124" i="1"/>
  <c r="DY203" i="1" s="1"/>
  <c r="DY147" i="1"/>
  <c r="DY159" i="1" s="1"/>
  <c r="DY204" i="1" s="1"/>
  <c r="AN147" i="1"/>
  <c r="AN124" i="1"/>
  <c r="AN203" i="1" s="1"/>
  <c r="FC216" i="1"/>
  <c r="BW149" i="1"/>
  <c r="BW124" i="1"/>
  <c r="BW203" i="1" s="1"/>
  <c r="FE216" i="1"/>
  <c r="EB216" i="1"/>
  <c r="FP124" i="1"/>
  <c r="FP203" i="1" s="1"/>
  <c r="FP153" i="1"/>
  <c r="BU147" i="1"/>
  <c r="BU124" i="1"/>
  <c r="BU203" i="1" s="1"/>
  <c r="BT124" i="1"/>
  <c r="BT203" i="1" s="1"/>
  <c r="BT147" i="1"/>
  <c r="BT159" i="1" s="1"/>
  <c r="BT204" i="1" s="1"/>
  <c r="ER216" i="1"/>
  <c r="CF124" i="1"/>
  <c r="CF203" i="1" s="1"/>
  <c r="CF147" i="1"/>
  <c r="CR216" i="1"/>
  <c r="AF147" i="1"/>
  <c r="AF124" i="1"/>
  <c r="AF203" i="1" s="1"/>
  <c r="DU120" i="1"/>
  <c r="BY120" i="1"/>
  <c r="CJ216" i="1"/>
  <c r="BR216" i="1"/>
  <c r="DC120" i="1"/>
  <c r="FR120" i="1"/>
  <c r="CQ120" i="1"/>
  <c r="FF120" i="1"/>
  <c r="ES216" i="1"/>
  <c r="EU216" i="1"/>
  <c r="BE120" i="1"/>
  <c r="AI216" i="1"/>
  <c r="DT216" i="1"/>
  <c r="BH120" i="1"/>
  <c r="FQ120" i="1"/>
  <c r="BW216" i="1"/>
  <c r="EL216" i="1"/>
  <c r="EJ120" i="1"/>
  <c r="EJ175" i="1" s="1"/>
  <c r="EJ179" i="1" s="1"/>
  <c r="EJ181" i="1" s="1"/>
  <c r="EJ184" i="1" s="1"/>
  <c r="EJ209" i="1" s="1"/>
  <c r="AZ216" i="1"/>
  <c r="CE216" i="1"/>
  <c r="ED120" i="1"/>
  <c r="AP120" i="1"/>
  <c r="ES120" i="1"/>
  <c r="EC216" i="1"/>
  <c r="DP120" i="1"/>
  <c r="G216" i="1"/>
  <c r="AS216" i="1"/>
  <c r="BP120" i="1"/>
  <c r="DS120" i="1"/>
  <c r="CB216" i="1"/>
  <c r="P120" i="1"/>
  <c r="DV216" i="1"/>
  <c r="FP175" i="1"/>
  <c r="FP179" i="1" s="1"/>
  <c r="FP181" i="1" s="1"/>
  <c r="FP184" i="1" s="1"/>
  <c r="FP209" i="1" s="1"/>
  <c r="DG216" i="1"/>
  <c r="DB120" i="1"/>
  <c r="EA120" i="1"/>
  <c r="EA175" i="1" s="1"/>
  <c r="EA179" i="1" s="1"/>
  <c r="EA181" i="1" s="1"/>
  <c r="EA184" i="1" s="1"/>
  <c r="EA209" i="1" s="1"/>
  <c r="DF120" i="1"/>
  <c r="Q216" i="1"/>
  <c r="EX120" i="1"/>
  <c r="AY120" i="1"/>
  <c r="AO120" i="1"/>
  <c r="BZ216" i="1"/>
  <c r="Z120" i="1"/>
  <c r="X151" i="1"/>
  <c r="X153" i="1" s="1"/>
  <c r="BJ216" i="1"/>
  <c r="EF120" i="1"/>
  <c r="BH216" i="1"/>
  <c r="FA120" i="1"/>
  <c r="FA175" i="1" s="1"/>
  <c r="FA179" i="1" s="1"/>
  <c r="FA181" i="1" s="1"/>
  <c r="FA184" i="1" s="1"/>
  <c r="FA209" i="1" s="1"/>
  <c r="EY216" i="1"/>
  <c r="AV216" i="1"/>
  <c r="AE120" i="1"/>
  <c r="FX120" i="1"/>
  <c r="BD120" i="1"/>
  <c r="CP120" i="1"/>
  <c r="CP175" i="1" s="1"/>
  <c r="CP179" i="1" s="1"/>
  <c r="CP181" i="1" s="1"/>
  <c r="CP184" i="1" s="1"/>
  <c r="CP209" i="1" s="1"/>
  <c r="D120" i="1"/>
  <c r="BA120" i="1"/>
  <c r="E120" i="1"/>
  <c r="DV120" i="1"/>
  <c r="CA120" i="1"/>
  <c r="I216" i="1"/>
  <c r="DU216" i="1"/>
  <c r="DO120" i="1"/>
  <c r="FH216" i="1"/>
  <c r="CV120" i="1"/>
  <c r="FO175" i="1"/>
  <c r="FO179" i="1" s="1"/>
  <c r="FO181" i="1" s="1"/>
  <c r="FO184" i="1" s="1"/>
  <c r="FO209" i="1" s="1"/>
  <c r="K216" i="1"/>
  <c r="AD216" i="1"/>
  <c r="FR216" i="1"/>
  <c r="BB216" i="1"/>
  <c r="CC120" i="1"/>
  <c r="FL216" i="1"/>
  <c r="DW120" i="1"/>
  <c r="AG216" i="1"/>
  <c r="FX216" i="1"/>
  <c r="EQ120" i="1"/>
  <c r="S120" i="1"/>
  <c r="DX120" i="1"/>
  <c r="CW216" i="1"/>
  <c r="BD216" i="1"/>
  <c r="AT149" i="1"/>
  <c r="AT124" i="1"/>
  <c r="AT203" i="1" s="1"/>
  <c r="F149" i="1"/>
  <c r="F124" i="1"/>
  <c r="F203" i="1" s="1"/>
  <c r="EN124" i="1"/>
  <c r="EN203" i="1" s="1"/>
  <c r="EN153" i="1"/>
  <c r="FZ206" i="1"/>
  <c r="DD216" i="1"/>
  <c r="AR149" i="1"/>
  <c r="AR124" i="1"/>
  <c r="AR203" i="1" s="1"/>
  <c r="FM120" i="1"/>
  <c r="AU120" i="1"/>
  <c r="N216" i="1"/>
  <c r="T216" i="1"/>
  <c r="BO120" i="1"/>
  <c r="DK124" i="1"/>
  <c r="DK203" i="1" s="1"/>
  <c r="DK153" i="1"/>
  <c r="AO216" i="1"/>
  <c r="EU124" i="1"/>
  <c r="EU203" i="1" s="1"/>
  <c r="EU153" i="1"/>
  <c r="AA216" i="1"/>
  <c r="BA216" i="1"/>
  <c r="U147" i="1"/>
  <c r="U124" i="1"/>
  <c r="U203" i="1" s="1"/>
  <c r="DZ149" i="1"/>
  <c r="DZ124" i="1"/>
  <c r="DZ203" i="1" s="1"/>
  <c r="FA216" i="1"/>
  <c r="AH216" i="1"/>
  <c r="DT147" i="1"/>
  <c r="DT124" i="1"/>
  <c r="DT203" i="1" s="1"/>
  <c r="DN153" i="1"/>
  <c r="DN124" i="1"/>
  <c r="DN203" i="1" s="1"/>
  <c r="CZ216" i="1"/>
  <c r="AZ153" i="1"/>
  <c r="AZ124" i="1"/>
  <c r="AZ203" i="1" s="1"/>
  <c r="AM216" i="1"/>
  <c r="ET216" i="1"/>
  <c r="EW149" i="1"/>
  <c r="EW124" i="1"/>
  <c r="EW203" i="1" s="1"/>
  <c r="O124" i="1"/>
  <c r="O203" i="1" s="1"/>
  <c r="O149" i="1"/>
  <c r="CR124" i="1"/>
  <c r="CR203" i="1" s="1"/>
  <c r="CR147" i="1"/>
  <c r="BC124" i="1"/>
  <c r="BC203" i="1" s="1"/>
  <c r="BC153" i="1"/>
  <c r="DN175" i="1"/>
  <c r="DN179" i="1" s="1"/>
  <c r="DN181" i="1" s="1"/>
  <c r="DN184" i="1" s="1"/>
  <c r="DN209" i="1" s="1"/>
  <c r="AC216" i="1"/>
  <c r="FB120" i="1"/>
  <c r="DJ216" i="1"/>
  <c r="CW124" i="1"/>
  <c r="CW203" i="1" s="1"/>
  <c r="CW147" i="1"/>
  <c r="EE216" i="1"/>
  <c r="AM175" i="1"/>
  <c r="AM179" i="1" s="1"/>
  <c r="AM181" i="1" s="1"/>
  <c r="E216" i="1"/>
  <c r="ET120" i="1"/>
  <c r="DQ216" i="1"/>
  <c r="EF216" i="1"/>
  <c r="DG147" i="1"/>
  <c r="DG124" i="1"/>
  <c r="DG203" i="1" s="1"/>
  <c r="EA216" i="1"/>
  <c r="Y216" i="1"/>
  <c r="FS216" i="1"/>
  <c r="CI153" i="1"/>
  <c r="CI124" i="1"/>
  <c r="CI203" i="1" s="1"/>
  <c r="FM216" i="1"/>
  <c r="CL216" i="1"/>
  <c r="AL147" i="1"/>
  <c r="AL124" i="1"/>
  <c r="AL203" i="1" s="1"/>
  <c r="FN124" i="1"/>
  <c r="FN203" i="1" s="1"/>
  <c r="FN153" i="1"/>
  <c r="DE120" i="1"/>
  <c r="BY216" i="1"/>
  <c r="W147" i="1"/>
  <c r="W124" i="1"/>
  <c r="W203" i="1" s="1"/>
  <c r="FO216" i="1"/>
  <c r="AQ147" i="1"/>
  <c r="AQ124" i="1"/>
  <c r="AQ203" i="1" s="1"/>
  <c r="BV216" i="1"/>
  <c r="EO216" i="1"/>
  <c r="CC216" i="1"/>
  <c r="FG124" i="1"/>
  <c r="FG203" i="1" s="1"/>
  <c r="FG147" i="1"/>
  <c r="FG159" i="1" s="1"/>
  <c r="FG204" i="1" s="1"/>
  <c r="AY216" i="1"/>
  <c r="FV216" i="1"/>
  <c r="BN124" i="1"/>
  <c r="BN203" i="1" s="1"/>
  <c r="BN153" i="1"/>
  <c r="DM216" i="1"/>
  <c r="CY120" i="1"/>
  <c r="DQ124" i="1"/>
  <c r="DQ203" i="1" s="1"/>
  <c r="DQ149" i="1"/>
  <c r="I124" i="1"/>
  <c r="I203" i="1" s="1"/>
  <c r="I153" i="1"/>
  <c r="CU124" i="1"/>
  <c r="CU203" i="1" s="1"/>
  <c r="CU149" i="1"/>
  <c r="R149" i="1"/>
  <c r="R124" i="1"/>
  <c r="R203" i="1" s="1"/>
  <c r="Q153" i="1"/>
  <c r="Q124" i="1"/>
  <c r="Q203" i="1" s="1"/>
  <c r="BU216" i="1"/>
  <c r="EK120" i="1"/>
  <c r="EV216" i="1"/>
  <c r="DN216" i="1"/>
  <c r="EI216" i="1"/>
  <c r="C197" i="1"/>
  <c r="C200" i="1" s="1"/>
  <c r="FZ94" i="1"/>
  <c r="DR175" i="1"/>
  <c r="DR179" i="1" s="1"/>
  <c r="DR181" i="1" s="1"/>
  <c r="DR184" i="1" s="1"/>
  <c r="DR209" i="1" s="1"/>
  <c r="AC124" i="1"/>
  <c r="AC203" i="1" s="1"/>
  <c r="AC149" i="1"/>
  <c r="FT147" i="1"/>
  <c r="FT124" i="1"/>
  <c r="FT203" i="1" s="1"/>
  <c r="L175" i="1"/>
  <c r="L179" i="1" s="1"/>
  <c r="L181" i="1" s="1"/>
  <c r="L184" i="1" s="1"/>
  <c r="L209" i="1" s="1"/>
  <c r="EO124" i="1"/>
  <c r="EO203" i="1" s="1"/>
  <c r="EO147" i="1"/>
  <c r="EO159" i="1" s="1"/>
  <c r="EO204" i="1" s="1"/>
  <c r="DL124" i="1"/>
  <c r="DL203" i="1" s="1"/>
  <c r="DL153" i="1"/>
  <c r="S216" i="1"/>
  <c r="AW216" i="1"/>
  <c r="DM120" i="1"/>
  <c r="BS216" i="1"/>
  <c r="CI175" i="1"/>
  <c r="CI179" i="1" s="1"/>
  <c r="CI181" i="1" s="1"/>
  <c r="CI184" i="1" s="1"/>
  <c r="CI209" i="1" s="1"/>
  <c r="BG120" i="1"/>
  <c r="AX120" i="1"/>
  <c r="EN175" i="1"/>
  <c r="EN179" i="1" s="1"/>
  <c r="EN181" i="1" s="1"/>
  <c r="EN184" i="1" s="1"/>
  <c r="EN209" i="1" s="1"/>
  <c r="M124" i="1"/>
  <c r="M203" i="1" s="1"/>
  <c r="M153" i="1"/>
  <c r="FW216" i="1"/>
  <c r="BO216" i="1"/>
  <c r="R216" i="1"/>
  <c r="FN216" i="1"/>
  <c r="AH120" i="1"/>
  <c r="AG120" i="1"/>
  <c r="ED216" i="1"/>
  <c r="BN175" i="1"/>
  <c r="BN179" i="1" s="1"/>
  <c r="BN181" i="1" s="1"/>
  <c r="BN184" i="1" s="1"/>
  <c r="BN209" i="1" s="1"/>
  <c r="CN216" i="1"/>
  <c r="AB120" i="1"/>
  <c r="EN216" i="1"/>
  <c r="CB120" i="1"/>
  <c r="AR216" i="1"/>
  <c r="FC124" i="1"/>
  <c r="FC203" i="1" s="1"/>
  <c r="FC149" i="1"/>
  <c r="C143" i="1" l="1"/>
  <c r="C145" i="1" s="1"/>
  <c r="C155" i="1" s="1"/>
  <c r="C157" i="1" s="1"/>
  <c r="C159" i="1" s="1"/>
  <c r="C183" i="1"/>
  <c r="C177" i="1"/>
  <c r="C175" i="1"/>
  <c r="G184" i="1"/>
  <c r="G209" i="1" s="1"/>
  <c r="FG326" i="1"/>
  <c r="AM184" i="1"/>
  <c r="AM209" i="1" s="1"/>
  <c r="D143" i="1"/>
  <c r="D145" i="1" s="1"/>
  <c r="FC184" i="1"/>
  <c r="FC209" i="1" s="1"/>
  <c r="BX151" i="1"/>
  <c r="BX153" i="1" s="1"/>
  <c r="BU151" i="1"/>
  <c r="BU153" i="1" s="1"/>
  <c r="D183" i="1"/>
  <c r="D175" i="1"/>
  <c r="D177" i="1"/>
  <c r="EO205" i="1"/>
  <c r="EO207" i="1" s="1"/>
  <c r="EO212" i="1" s="1"/>
  <c r="EO217" i="1" s="1"/>
  <c r="EO219" i="1" s="1"/>
  <c r="EO326" i="1"/>
  <c r="BT326" i="1"/>
  <c r="EC151" i="1"/>
  <c r="EC153" i="1" s="1"/>
  <c r="FG205" i="1"/>
  <c r="FG207" i="1" s="1"/>
  <c r="FG212" i="1" s="1"/>
  <c r="FG217" i="1" s="1"/>
  <c r="FG219" i="1" s="1"/>
  <c r="DG151" i="1"/>
  <c r="DG153" i="1" s="1"/>
  <c r="DY205" i="1"/>
  <c r="DY207" i="1" s="1"/>
  <c r="DY212" i="1" s="1"/>
  <c r="DY217" i="1" s="1"/>
  <c r="DY228" i="1" s="1"/>
  <c r="EH151" i="1"/>
  <c r="EH153" i="1" s="1"/>
  <c r="DD151" i="1"/>
  <c r="DD153" i="1" s="1"/>
  <c r="AB149" i="1"/>
  <c r="AB124" i="1"/>
  <c r="AB203" i="1" s="1"/>
  <c r="M155" i="1"/>
  <c r="M157" i="1" s="1"/>
  <c r="M159" i="1" s="1"/>
  <c r="AX147" i="1"/>
  <c r="AX124" i="1"/>
  <c r="AX203" i="1" s="1"/>
  <c r="DL155" i="1"/>
  <c r="DL157" i="1" s="1"/>
  <c r="DL159" i="1" s="1"/>
  <c r="EO237" i="1"/>
  <c r="FT151" i="1"/>
  <c r="FT153" i="1" s="1"/>
  <c r="EK149" i="1"/>
  <c r="EK124" i="1"/>
  <c r="EK203" i="1" s="1"/>
  <c r="I155" i="1"/>
  <c r="I157" i="1" s="1"/>
  <c r="I159" i="1" s="1"/>
  <c r="BN155" i="1"/>
  <c r="BN157" i="1" s="1"/>
  <c r="BN159" i="1" s="1"/>
  <c r="FG237" i="1"/>
  <c r="EO225" i="1"/>
  <c r="AL151" i="1"/>
  <c r="AL153" i="1" s="1"/>
  <c r="CI155" i="1"/>
  <c r="CI157" i="1" s="1"/>
  <c r="CI159" i="1" s="1"/>
  <c r="CR151" i="1"/>
  <c r="CR153" i="1" s="1"/>
  <c r="O151" i="1"/>
  <c r="O153" i="1" s="1"/>
  <c r="DN155" i="1"/>
  <c r="DN157" i="1" s="1"/>
  <c r="DN159" i="1" s="1"/>
  <c r="DT151" i="1"/>
  <c r="DT153" i="1" s="1"/>
  <c r="DZ151" i="1"/>
  <c r="DZ153" i="1" s="1"/>
  <c r="DK155" i="1"/>
  <c r="DK157" i="1" s="1"/>
  <c r="DK159" i="1" s="1"/>
  <c r="DK204" i="1" s="1"/>
  <c r="DK205" i="1" s="1"/>
  <c r="DK207" i="1" s="1"/>
  <c r="DK212" i="1" s="1"/>
  <c r="DK217" i="1" s="1"/>
  <c r="FM149" i="1"/>
  <c r="FM124" i="1"/>
  <c r="FM203" i="1" s="1"/>
  <c r="DW147" i="1"/>
  <c r="DW124" i="1"/>
  <c r="DW203" i="1" s="1"/>
  <c r="DO153" i="1"/>
  <c r="DO124" i="1"/>
  <c r="DO203" i="1" s="1"/>
  <c r="DO175" i="1"/>
  <c r="DO179" i="1" s="1"/>
  <c r="DO181" i="1" s="1"/>
  <c r="DO184" i="1" s="1"/>
  <c r="DO209" i="1" s="1"/>
  <c r="BA124" i="1"/>
  <c r="BA203" i="1" s="1"/>
  <c r="BA153" i="1"/>
  <c r="BA175" i="1"/>
  <c r="BA179" i="1" s="1"/>
  <c r="BA181" i="1" s="1"/>
  <c r="BA184" i="1" s="1"/>
  <c r="BA209" i="1" s="1"/>
  <c r="FX124" i="1"/>
  <c r="FX203" i="1" s="1"/>
  <c r="FX147" i="1"/>
  <c r="FX159" i="1" s="1"/>
  <c r="FX204" i="1" s="1"/>
  <c r="X155" i="1"/>
  <c r="X157" i="1" s="1"/>
  <c r="X159" i="1" s="1"/>
  <c r="AY147" i="1"/>
  <c r="AY124" i="1"/>
  <c r="AY203" i="1" s="1"/>
  <c r="DB124" i="1"/>
  <c r="DB203" i="1" s="1"/>
  <c r="DB147" i="1"/>
  <c r="DB159" i="1" s="1"/>
  <c r="DB204" i="1" s="1"/>
  <c r="BP147" i="1"/>
  <c r="BP124" i="1"/>
  <c r="BP203" i="1" s="1"/>
  <c r="ED124" i="1"/>
  <c r="ED203" i="1" s="1"/>
  <c r="ED149" i="1"/>
  <c r="BE149" i="1"/>
  <c r="BE124" i="1"/>
  <c r="BE203" i="1" s="1"/>
  <c r="DC147" i="1"/>
  <c r="DC159" i="1" s="1"/>
  <c r="DC204" i="1" s="1"/>
  <c r="DC124" i="1"/>
  <c r="DC203" i="1" s="1"/>
  <c r="AF151" i="1"/>
  <c r="AF153" i="1" s="1"/>
  <c r="BT205" i="1"/>
  <c r="BT207" i="1" s="1"/>
  <c r="BT212" i="1" s="1"/>
  <c r="BT217" i="1" s="1"/>
  <c r="CK124" i="1"/>
  <c r="CK203" i="1" s="1"/>
  <c r="CK149" i="1"/>
  <c r="DA147" i="1"/>
  <c r="DA159" i="1" s="1"/>
  <c r="DA204" i="1" s="1"/>
  <c r="DA124" i="1"/>
  <c r="DA203" i="1" s="1"/>
  <c r="EI153" i="1"/>
  <c r="EI124" i="1"/>
  <c r="EI203" i="1" s="1"/>
  <c r="EI175" i="1"/>
  <c r="EI179" i="1" s="1"/>
  <c r="EI181" i="1" s="1"/>
  <c r="EI184" i="1" s="1"/>
  <c r="EI209" i="1" s="1"/>
  <c r="FG227" i="1"/>
  <c r="EL151" i="1"/>
  <c r="EL153" i="1" s="1"/>
  <c r="DR155" i="1"/>
  <c r="DR157" i="1" s="1"/>
  <c r="DR159" i="1" s="1"/>
  <c r="FO155" i="1"/>
  <c r="FO157" i="1" s="1"/>
  <c r="FO159" i="1" s="1"/>
  <c r="CL151" i="1"/>
  <c r="CL153" i="1" s="1"/>
  <c r="G151" i="1"/>
  <c r="G153" i="1" s="1"/>
  <c r="N124" i="1"/>
  <c r="N203" i="1" s="1"/>
  <c r="N149" i="1"/>
  <c r="CZ153" i="1"/>
  <c r="CZ124" i="1"/>
  <c r="CZ203" i="1" s="1"/>
  <c r="CZ175" i="1"/>
  <c r="CZ179" i="1" s="1"/>
  <c r="CZ181" i="1" s="1"/>
  <c r="CZ184" i="1" s="1"/>
  <c r="CZ209" i="1" s="1"/>
  <c r="CJ153" i="1"/>
  <c r="CJ124" i="1"/>
  <c r="CJ203" i="1" s="1"/>
  <c r="CJ175" i="1"/>
  <c r="CJ179" i="1" s="1"/>
  <c r="CJ181" i="1" s="1"/>
  <c r="CJ184" i="1" s="1"/>
  <c r="CJ209" i="1" s="1"/>
  <c r="EY153" i="1"/>
  <c r="EY124" i="1"/>
  <c r="EY203" i="1" s="1"/>
  <c r="EY175" i="1"/>
  <c r="EY179" i="1" s="1"/>
  <c r="EY181" i="1" s="1"/>
  <c r="EY184" i="1" s="1"/>
  <c r="EY209" i="1" s="1"/>
  <c r="EG124" i="1"/>
  <c r="EG203" i="1" s="1"/>
  <c r="EG147" i="1"/>
  <c r="FI124" i="1"/>
  <c r="FI203" i="1" s="1"/>
  <c r="FI153" i="1"/>
  <c r="FI175" i="1"/>
  <c r="FI179" i="1" s="1"/>
  <c r="FI181" i="1" s="1"/>
  <c r="FI184" i="1" s="1"/>
  <c r="FI209" i="1" s="1"/>
  <c r="CM124" i="1"/>
  <c r="CM203" i="1" s="1"/>
  <c r="CM153" i="1"/>
  <c r="CM175" i="1"/>
  <c r="CM179" i="1" s="1"/>
  <c r="CM181" i="1" s="1"/>
  <c r="CM184" i="1" s="1"/>
  <c r="CM209" i="1" s="1"/>
  <c r="FU155" i="1"/>
  <c r="FU157" i="1" s="1"/>
  <c r="FU159" i="1" s="1"/>
  <c r="BG153" i="1"/>
  <c r="BG124" i="1"/>
  <c r="BG203" i="1" s="1"/>
  <c r="BG175" i="1"/>
  <c r="BG179" i="1" s="1"/>
  <c r="BG181" i="1" s="1"/>
  <c r="BG184" i="1" s="1"/>
  <c r="BG209" i="1" s="1"/>
  <c r="DX147" i="1"/>
  <c r="DX159" i="1" s="1"/>
  <c r="DX204" i="1" s="1"/>
  <c r="DX124" i="1"/>
  <c r="DX203" i="1" s="1"/>
  <c r="EJ149" i="1"/>
  <c r="EJ124" i="1"/>
  <c r="EJ203" i="1" s="1"/>
  <c r="BY153" i="1"/>
  <c r="BY124" i="1"/>
  <c r="BY203" i="1" s="1"/>
  <c r="BY175" i="1"/>
  <c r="BY179" i="1" s="1"/>
  <c r="BY181" i="1" s="1"/>
  <c r="BY184" i="1" s="1"/>
  <c r="BY209" i="1" s="1"/>
  <c r="AN151" i="1"/>
  <c r="AN153" i="1" s="1"/>
  <c r="BS153" i="1"/>
  <c r="BS124" i="1"/>
  <c r="BS203" i="1" s="1"/>
  <c r="BS175" i="1"/>
  <c r="BS179" i="1" s="1"/>
  <c r="BS181" i="1" s="1"/>
  <c r="BS184" i="1" s="1"/>
  <c r="BS209" i="1" s="1"/>
  <c r="FE124" i="1"/>
  <c r="FE203" i="1" s="1"/>
  <c r="FE147" i="1"/>
  <c r="CX155" i="1"/>
  <c r="CX157" i="1" s="1"/>
  <c r="CX159" i="1" s="1"/>
  <c r="EV151" i="1"/>
  <c r="EV153" i="1" s="1"/>
  <c r="AA149" i="1"/>
  <c r="AA124" i="1"/>
  <c r="AA203" i="1" s="1"/>
  <c r="FW124" i="1"/>
  <c r="FW203" i="1" s="1"/>
  <c r="FW147" i="1"/>
  <c r="BB153" i="1"/>
  <c r="BB124" i="1"/>
  <c r="BB203" i="1" s="1"/>
  <c r="BB175" i="1"/>
  <c r="BB179" i="1" s="1"/>
  <c r="BB181" i="1" s="1"/>
  <c r="BB184" i="1" s="1"/>
  <c r="BB209" i="1" s="1"/>
  <c r="CO149" i="1"/>
  <c r="CO124" i="1"/>
  <c r="CO203" i="1" s="1"/>
  <c r="AI147" i="1"/>
  <c r="AI124" i="1"/>
  <c r="AI203" i="1" s="1"/>
  <c r="EP147" i="1"/>
  <c r="EP124" i="1"/>
  <c r="EP203" i="1" s="1"/>
  <c r="AW124" i="1"/>
  <c r="AW203" i="1" s="1"/>
  <c r="AW147" i="1"/>
  <c r="H124" i="1"/>
  <c r="H203" i="1" s="1"/>
  <c r="H149" i="1"/>
  <c r="CE151" i="1"/>
  <c r="CE153" i="1" s="1"/>
  <c r="ET124" i="1"/>
  <c r="ET203" i="1" s="1"/>
  <c r="ET147" i="1"/>
  <c r="BC155" i="1"/>
  <c r="BC157" i="1" s="1"/>
  <c r="BC159" i="1" s="1"/>
  <c r="CA124" i="1"/>
  <c r="CA203" i="1" s="1"/>
  <c r="CA147" i="1"/>
  <c r="AE147" i="1"/>
  <c r="AE124" i="1"/>
  <c r="AE203" i="1" s="1"/>
  <c r="EX124" i="1"/>
  <c r="EX203" i="1" s="1"/>
  <c r="EX147" i="1"/>
  <c r="DP124" i="1"/>
  <c r="DP203" i="1" s="1"/>
  <c r="DP147" i="1"/>
  <c r="DP159" i="1" s="1"/>
  <c r="DP204" i="1" s="1"/>
  <c r="DY237" i="1"/>
  <c r="DY219" i="1"/>
  <c r="BJ151" i="1"/>
  <c r="BJ153" i="1" s="1"/>
  <c r="CS124" i="1"/>
  <c r="CS203" i="1" s="1"/>
  <c r="CS147" i="1"/>
  <c r="CS159" i="1" s="1"/>
  <c r="CS204" i="1" s="1"/>
  <c r="AG124" i="1"/>
  <c r="AG203" i="1" s="1"/>
  <c r="AG149" i="1"/>
  <c r="FY123" i="1"/>
  <c r="Q155" i="1"/>
  <c r="Q157" i="1" s="1"/>
  <c r="Q159" i="1" s="1"/>
  <c r="R151" i="1"/>
  <c r="R153" i="1" s="1"/>
  <c r="DE147" i="1"/>
  <c r="DE124" i="1"/>
  <c r="DE203" i="1" s="1"/>
  <c r="EW151" i="1"/>
  <c r="EW153" i="1" s="1"/>
  <c r="EU155" i="1"/>
  <c r="EU157" i="1" s="1"/>
  <c r="EU159" i="1" s="1"/>
  <c r="EU204" i="1" s="1"/>
  <c r="EU205" i="1" s="1"/>
  <c r="EU207" i="1" s="1"/>
  <c r="EU212" i="1" s="1"/>
  <c r="EU217" i="1" s="1"/>
  <c r="BO124" i="1"/>
  <c r="BO203" i="1" s="1"/>
  <c r="BO153" i="1"/>
  <c r="BO175" i="1"/>
  <c r="BO179" i="1" s="1"/>
  <c r="BO181" i="1" s="1"/>
  <c r="BO184" i="1" s="1"/>
  <c r="BO209" i="1" s="1"/>
  <c r="EN155" i="1"/>
  <c r="EN157" i="1" s="1"/>
  <c r="EN159" i="1" s="1"/>
  <c r="AT151" i="1"/>
  <c r="AT153" i="1" s="1"/>
  <c r="S124" i="1"/>
  <c r="S203" i="1" s="1"/>
  <c r="S153" i="1"/>
  <c r="S175" i="1"/>
  <c r="S179" i="1" s="1"/>
  <c r="S181" i="1" s="1"/>
  <c r="S184" i="1" s="1"/>
  <c r="S209" i="1" s="1"/>
  <c r="DV124" i="1"/>
  <c r="DV203" i="1" s="1"/>
  <c r="DV147" i="1"/>
  <c r="CP124" i="1"/>
  <c r="CP203" i="1" s="1"/>
  <c r="CP149" i="1"/>
  <c r="FA149" i="1"/>
  <c r="FA124" i="1"/>
  <c r="FA203" i="1" s="1"/>
  <c r="Z124" i="1"/>
  <c r="Z203" i="1" s="1"/>
  <c r="Z147" i="1"/>
  <c r="DF124" i="1"/>
  <c r="DF203" i="1" s="1"/>
  <c r="DF153" i="1"/>
  <c r="DF175" i="1"/>
  <c r="DF179" i="1" s="1"/>
  <c r="DF181" i="1" s="1"/>
  <c r="DF184" i="1" s="1"/>
  <c r="DF209" i="1" s="1"/>
  <c r="P147" i="1"/>
  <c r="P124" i="1"/>
  <c r="P203" i="1" s="1"/>
  <c r="ES124" i="1"/>
  <c r="ES203" i="1" s="1"/>
  <c r="ES147" i="1"/>
  <c r="FQ124" i="1"/>
  <c r="FQ203" i="1" s="1"/>
  <c r="FQ153" i="1"/>
  <c r="FQ175" i="1"/>
  <c r="FQ179" i="1" s="1"/>
  <c r="FQ181" i="1" s="1"/>
  <c r="FQ184" i="1" s="1"/>
  <c r="FQ209" i="1" s="1"/>
  <c r="CQ124" i="1"/>
  <c r="CQ203" i="1" s="1"/>
  <c r="CQ153" i="1"/>
  <c r="CQ175" i="1"/>
  <c r="CQ179" i="1" s="1"/>
  <c r="CQ181" i="1" s="1"/>
  <c r="CQ184" i="1" s="1"/>
  <c r="CQ209" i="1" s="1"/>
  <c r="DU147" i="1"/>
  <c r="DU124" i="1"/>
  <c r="DU203" i="1" s="1"/>
  <c r="BW151" i="1"/>
  <c r="BW153" i="1" s="1"/>
  <c r="DY326" i="1"/>
  <c r="Y155" i="1"/>
  <c r="Y157" i="1" s="1"/>
  <c r="Y159" i="1" s="1"/>
  <c r="Y204" i="1" s="1"/>
  <c r="Y205" i="1" s="1"/>
  <c r="Y207" i="1" s="1"/>
  <c r="Y212" i="1" s="1"/>
  <c r="Y217" i="1" s="1"/>
  <c r="DY227" i="1"/>
  <c r="L155" i="1"/>
  <c r="L157" i="1" s="1"/>
  <c r="L159" i="1" s="1"/>
  <c r="ER151" i="1"/>
  <c r="ER153" i="1" s="1"/>
  <c r="CG147" i="1"/>
  <c r="CG124" i="1"/>
  <c r="CG203" i="1" s="1"/>
  <c r="J155" i="1"/>
  <c r="J157" i="1" s="1"/>
  <c r="J159" i="1" s="1"/>
  <c r="FG228" i="1"/>
  <c r="AK151" i="1"/>
  <c r="AK153" i="1" s="1"/>
  <c r="BV151" i="1"/>
  <c r="BV153" i="1" s="1"/>
  <c r="FH147" i="1"/>
  <c r="FH124" i="1"/>
  <c r="FH203" i="1" s="1"/>
  <c r="EZ151" i="1"/>
  <c r="EZ153" i="1" s="1"/>
  <c r="DJ155" i="1"/>
  <c r="DJ157" i="1" s="1"/>
  <c r="DJ159" i="1" s="1"/>
  <c r="V151" i="1"/>
  <c r="V153" i="1" s="1"/>
  <c r="EB153" i="1"/>
  <c r="EB124" i="1"/>
  <c r="EB203" i="1" s="1"/>
  <c r="EB175" i="1"/>
  <c r="EB179" i="1" s="1"/>
  <c r="EB181" i="1" s="1"/>
  <c r="EB184" i="1" s="1"/>
  <c r="EB209" i="1" s="1"/>
  <c r="BQ149" i="1"/>
  <c r="BQ124" i="1"/>
  <c r="BQ203" i="1" s="1"/>
  <c r="AD149" i="1"/>
  <c r="AD124" i="1"/>
  <c r="AD203" i="1" s="1"/>
  <c r="CT147" i="1"/>
  <c r="CT124" i="1"/>
  <c r="CT203" i="1" s="1"/>
  <c r="BZ124" i="1"/>
  <c r="BZ203" i="1" s="1"/>
  <c r="BZ147" i="1"/>
  <c r="BK149" i="1"/>
  <c r="BK124" i="1"/>
  <c r="BK203" i="1" s="1"/>
  <c r="BL147" i="1"/>
  <c r="BL124" i="1"/>
  <c r="BL203" i="1" s="1"/>
  <c r="CH124" i="1"/>
  <c r="CH203" i="1" s="1"/>
  <c r="CH147" i="1"/>
  <c r="AV151" i="1"/>
  <c r="AV153" i="1" s="1"/>
  <c r="AM155" i="1"/>
  <c r="AM157" i="1" s="1"/>
  <c r="AM159" i="1" s="1"/>
  <c r="AM204" i="1" s="1"/>
  <c r="AM205" i="1" s="1"/>
  <c r="AM207" i="1" s="1"/>
  <c r="AM212" i="1" s="1"/>
  <c r="AM217" i="1" s="1"/>
  <c r="FZ99" i="1"/>
  <c r="FZ100" i="1"/>
  <c r="CU151" i="1"/>
  <c r="CU153" i="1" s="1"/>
  <c r="EO228" i="1"/>
  <c r="AZ155" i="1"/>
  <c r="AZ157" i="1" s="1"/>
  <c r="AZ159" i="1" s="1"/>
  <c r="CC124" i="1"/>
  <c r="CC203" i="1" s="1"/>
  <c r="CC147" i="1"/>
  <c r="CC159" i="1" s="1"/>
  <c r="CC204" i="1" s="1"/>
  <c r="D149" i="1"/>
  <c r="D124" i="1"/>
  <c r="D203" i="1" s="1"/>
  <c r="FF147" i="1"/>
  <c r="FF124" i="1"/>
  <c r="FF203" i="1" s="1"/>
  <c r="FP155" i="1"/>
  <c r="FP157" i="1" s="1"/>
  <c r="FP159" i="1" s="1"/>
  <c r="T124" i="1"/>
  <c r="T203" i="1" s="1"/>
  <c r="T147" i="1"/>
  <c r="FG225" i="1"/>
  <c r="FC151" i="1"/>
  <c r="FC153" i="1" s="1"/>
  <c r="CB124" i="1"/>
  <c r="CB203" i="1" s="1"/>
  <c r="CB149" i="1"/>
  <c r="AH153" i="1"/>
  <c r="AH124" i="1"/>
  <c r="AH203" i="1" s="1"/>
  <c r="AH175" i="1"/>
  <c r="AH179" i="1" s="1"/>
  <c r="AH181" i="1" s="1"/>
  <c r="AH184" i="1" s="1"/>
  <c r="AH209" i="1" s="1"/>
  <c r="DM147" i="1"/>
  <c r="DM124" i="1"/>
  <c r="DM203" i="1" s="1"/>
  <c r="AC151" i="1"/>
  <c r="AC153" i="1" s="1"/>
  <c r="C208" i="1"/>
  <c r="FZ208" i="1" s="1"/>
  <c r="FZ200" i="1"/>
  <c r="DQ151" i="1"/>
  <c r="DQ153" i="1" s="1"/>
  <c r="CY124" i="1"/>
  <c r="CY203" i="1" s="1"/>
  <c r="CY147" i="1"/>
  <c r="EO227" i="1"/>
  <c r="AQ151" i="1"/>
  <c r="AQ153" i="1" s="1"/>
  <c r="W151" i="1"/>
  <c r="W153" i="1" s="1"/>
  <c r="FN155" i="1"/>
  <c r="FN157" i="1" s="1"/>
  <c r="FN159" i="1" s="1"/>
  <c r="CW151" i="1"/>
  <c r="CW153" i="1" s="1"/>
  <c r="FB147" i="1"/>
  <c r="FB124" i="1"/>
  <c r="FB203" i="1" s="1"/>
  <c r="U151" i="1"/>
  <c r="U153" i="1" s="1"/>
  <c r="AU124" i="1"/>
  <c r="AU203" i="1" s="1"/>
  <c r="AU147" i="1"/>
  <c r="AU159" i="1" s="1"/>
  <c r="AU204" i="1" s="1"/>
  <c r="AR151" i="1"/>
  <c r="AR153" i="1" s="1"/>
  <c r="F151" i="1"/>
  <c r="F153" i="1" s="1"/>
  <c r="EQ149" i="1"/>
  <c r="EQ124" i="1"/>
  <c r="EQ203" i="1" s="1"/>
  <c r="CV147" i="1"/>
  <c r="CV124" i="1"/>
  <c r="CV203" i="1" s="1"/>
  <c r="E124" i="1"/>
  <c r="E203" i="1" s="1"/>
  <c r="E153" i="1"/>
  <c r="E175" i="1"/>
  <c r="E179" i="1" s="1"/>
  <c r="E181" i="1" s="1"/>
  <c r="E184" i="1" s="1"/>
  <c r="E209" i="1" s="1"/>
  <c r="BD149" i="1"/>
  <c r="BD124" i="1"/>
  <c r="BD203" i="1" s="1"/>
  <c r="EF124" i="1"/>
  <c r="EF203" i="1" s="1"/>
  <c r="EF153" i="1"/>
  <c r="EF175" i="1"/>
  <c r="EF179" i="1" s="1"/>
  <c r="EF181" i="1" s="1"/>
  <c r="EF184" i="1" s="1"/>
  <c r="EF209" i="1" s="1"/>
  <c r="AO124" i="1"/>
  <c r="AO203" i="1" s="1"/>
  <c r="AO153" i="1"/>
  <c r="AO175" i="1"/>
  <c r="AO179" i="1" s="1"/>
  <c r="AO181" i="1" s="1"/>
  <c r="AO184" i="1" s="1"/>
  <c r="AO209" i="1" s="1"/>
  <c r="EA149" i="1"/>
  <c r="EA124" i="1"/>
  <c r="EA203" i="1" s="1"/>
  <c r="DS153" i="1"/>
  <c r="DS124" i="1"/>
  <c r="DS203" i="1" s="1"/>
  <c r="DS175" i="1"/>
  <c r="DS179" i="1" s="1"/>
  <c r="DS181" i="1" s="1"/>
  <c r="DS184" i="1" s="1"/>
  <c r="DS209" i="1" s="1"/>
  <c r="AP153" i="1"/>
  <c r="AP124" i="1"/>
  <c r="AP203" i="1" s="1"/>
  <c r="AP175" i="1"/>
  <c r="AP179" i="1" s="1"/>
  <c r="AP181" i="1" s="1"/>
  <c r="AP184" i="1" s="1"/>
  <c r="AP209" i="1" s="1"/>
  <c r="BH149" i="1"/>
  <c r="BH124" i="1"/>
  <c r="BH203" i="1" s="1"/>
  <c r="FR124" i="1"/>
  <c r="FR203" i="1" s="1"/>
  <c r="FR147" i="1"/>
  <c r="CF151" i="1"/>
  <c r="CF153" i="1" s="1"/>
  <c r="EM147" i="1"/>
  <c r="EM124" i="1"/>
  <c r="EM203" i="1" s="1"/>
  <c r="FJ151" i="1"/>
  <c r="FJ153" i="1" s="1"/>
  <c r="FK151" i="1"/>
  <c r="FK153" i="1" s="1"/>
  <c r="CD151" i="1"/>
  <c r="CD153" i="1" s="1"/>
  <c r="AS151" i="1"/>
  <c r="AS153" i="1" s="1"/>
  <c r="FV155" i="1"/>
  <c r="FV157" i="1" s="1"/>
  <c r="FV159" i="1" s="1"/>
  <c r="DY225" i="1"/>
  <c r="DY229" i="1" s="1"/>
  <c r="DY233" i="1" s="1"/>
  <c r="DY238" i="1" s="1"/>
  <c r="DI155" i="1"/>
  <c r="DI157" i="1" s="1"/>
  <c r="DI159" i="1" s="1"/>
  <c r="BF151" i="1"/>
  <c r="BF153" i="1" s="1"/>
  <c r="EE151" i="1"/>
  <c r="EE153" i="1" s="1"/>
  <c r="FD124" i="1"/>
  <c r="FD203" i="1" s="1"/>
  <c r="FD147" i="1"/>
  <c r="CN149" i="1"/>
  <c r="CN124" i="1"/>
  <c r="CN203" i="1" s="1"/>
  <c r="K147" i="1"/>
  <c r="K124" i="1"/>
  <c r="K203" i="1" s="1"/>
  <c r="FL124" i="1"/>
  <c r="FL203" i="1" s="1"/>
  <c r="FL149" i="1"/>
  <c r="FS147" i="1"/>
  <c r="FS159" i="1" s="1"/>
  <c r="FS204" i="1" s="1"/>
  <c r="FS124" i="1"/>
  <c r="FS203" i="1" s="1"/>
  <c r="BI147" i="1"/>
  <c r="BI124" i="1"/>
  <c r="BI203" i="1" s="1"/>
  <c r="DH149" i="1"/>
  <c r="DH124" i="1"/>
  <c r="DH203" i="1" s="1"/>
  <c r="AJ151" i="1"/>
  <c r="AJ153" i="1" s="1"/>
  <c r="BR155" i="1"/>
  <c r="BR157" i="1" s="1"/>
  <c r="BR159" i="1" s="1"/>
  <c r="BM151" i="1"/>
  <c r="BM153" i="1" s="1"/>
  <c r="FY145" i="1"/>
  <c r="C179" i="1" l="1"/>
  <c r="C181" i="1" s="1"/>
  <c r="C184" i="1" s="1"/>
  <c r="DC205" i="1"/>
  <c r="DC207" i="1" s="1"/>
  <c r="DC212" i="1" s="1"/>
  <c r="DC217" i="1" s="1"/>
  <c r="DP205" i="1"/>
  <c r="DP207" i="1" s="1"/>
  <c r="DP212" i="1" s="1"/>
  <c r="DP217" i="1" s="1"/>
  <c r="D179" i="1"/>
  <c r="D181" i="1" s="1"/>
  <c r="D184" i="1" s="1"/>
  <c r="D209" i="1" s="1"/>
  <c r="CS326" i="1"/>
  <c r="AU205" i="1"/>
  <c r="AU207" i="1" s="1"/>
  <c r="AU212" i="1" s="1"/>
  <c r="AU217" i="1" s="1"/>
  <c r="CC205" i="1"/>
  <c r="CC207" i="1" s="1"/>
  <c r="CC212" i="1" s="1"/>
  <c r="CC217" i="1" s="1"/>
  <c r="DX326" i="1"/>
  <c r="FS205" i="1"/>
  <c r="FS207" i="1" s="1"/>
  <c r="FS212" i="1" s="1"/>
  <c r="FS217" i="1" s="1"/>
  <c r="EP151" i="1"/>
  <c r="EP153" i="1" s="1"/>
  <c r="CC326" i="1"/>
  <c r="DV151" i="1"/>
  <c r="DV153" i="1" s="1"/>
  <c r="AW151" i="1"/>
  <c r="AW153" i="1" s="1"/>
  <c r="BX155" i="1"/>
  <c r="BX157" i="1" s="1"/>
  <c r="BX159" i="1" s="1"/>
  <c r="FR151" i="1"/>
  <c r="FR153" i="1" s="1"/>
  <c r="CS205" i="1"/>
  <c r="CS207" i="1" s="1"/>
  <c r="CS212" i="1" s="1"/>
  <c r="CS217" i="1" s="1"/>
  <c r="BU155" i="1"/>
  <c r="BU157" i="1" s="1"/>
  <c r="BU159" i="1" s="1"/>
  <c r="FG229" i="1"/>
  <c r="FG233" i="1" s="1"/>
  <c r="FG238" i="1" s="1"/>
  <c r="DW151" i="1"/>
  <c r="DW153" i="1" s="1"/>
  <c r="DG155" i="1"/>
  <c r="DG157" i="1" s="1"/>
  <c r="DG159" i="1" s="1"/>
  <c r="EC155" i="1"/>
  <c r="EC157" i="1" s="1"/>
  <c r="EC159" i="1" s="1"/>
  <c r="EH155" i="1"/>
  <c r="EH157" i="1" s="1"/>
  <c r="EH159" i="1" s="1"/>
  <c r="DE151" i="1"/>
  <c r="DE153" i="1" s="1"/>
  <c r="EX151" i="1"/>
  <c r="EX153" i="1" s="1"/>
  <c r="DA205" i="1"/>
  <c r="DA207" i="1" s="1"/>
  <c r="DA212" i="1" s="1"/>
  <c r="DA217" i="1" s="1"/>
  <c r="DA237" i="1" s="1"/>
  <c r="CA151" i="1"/>
  <c r="CA153" i="1" s="1"/>
  <c r="DD155" i="1"/>
  <c r="DD157" i="1" s="1"/>
  <c r="DD159" i="1" s="1"/>
  <c r="I204" i="1"/>
  <c r="I205" i="1" s="1"/>
  <c r="I207" i="1" s="1"/>
  <c r="I212" i="1" s="1"/>
  <c r="I217" i="1" s="1"/>
  <c r="I326" i="1"/>
  <c r="BR204" i="1"/>
  <c r="BR205" i="1" s="1"/>
  <c r="BR207" i="1" s="1"/>
  <c r="BR212" i="1" s="1"/>
  <c r="BR217" i="1" s="1"/>
  <c r="BR326" i="1"/>
  <c r="M204" i="1"/>
  <c r="M205" i="1" s="1"/>
  <c r="M207" i="1" s="1"/>
  <c r="M212" i="1" s="1"/>
  <c r="M217" i="1" s="1"/>
  <c r="M326" i="1"/>
  <c r="DI204" i="1"/>
  <c r="DI205" i="1" s="1"/>
  <c r="DI207" i="1" s="1"/>
  <c r="DI212" i="1" s="1"/>
  <c r="DI217" i="1" s="1"/>
  <c r="DI326" i="1"/>
  <c r="AM237" i="1"/>
  <c r="AM219" i="1"/>
  <c r="AM227" i="1"/>
  <c r="AM228" i="1"/>
  <c r="AM225" i="1"/>
  <c r="FU204" i="1"/>
  <c r="FU205" i="1" s="1"/>
  <c r="FU207" i="1" s="1"/>
  <c r="FU212" i="1" s="1"/>
  <c r="FU217" i="1" s="1"/>
  <c r="FU326" i="1"/>
  <c r="DL204" i="1"/>
  <c r="DL205" i="1" s="1"/>
  <c r="DL207" i="1" s="1"/>
  <c r="DL212" i="1" s="1"/>
  <c r="DL217" i="1" s="1"/>
  <c r="DL326" i="1"/>
  <c r="FN204" i="1"/>
  <c r="FN205" i="1" s="1"/>
  <c r="FN207" i="1" s="1"/>
  <c r="FN212" i="1" s="1"/>
  <c r="FN217" i="1" s="1"/>
  <c r="FN326" i="1"/>
  <c r="FO204" i="1"/>
  <c r="FO205" i="1" s="1"/>
  <c r="FO207" i="1" s="1"/>
  <c r="FO212" i="1" s="1"/>
  <c r="FO217" i="1" s="1"/>
  <c r="FO326" i="1"/>
  <c r="EU237" i="1"/>
  <c r="EU219" i="1"/>
  <c r="EU228" i="1"/>
  <c r="EU225" i="1"/>
  <c r="EU227" i="1"/>
  <c r="BN204" i="1"/>
  <c r="BN205" i="1" s="1"/>
  <c r="BN207" i="1" s="1"/>
  <c r="BN212" i="1" s="1"/>
  <c r="BN217" i="1" s="1"/>
  <c r="BN326" i="1"/>
  <c r="CN151" i="1"/>
  <c r="CN153" i="1" s="1"/>
  <c r="FJ155" i="1"/>
  <c r="FJ157" i="1" s="1"/>
  <c r="FJ159" i="1" s="1"/>
  <c r="EM151" i="1"/>
  <c r="EM153" i="1" s="1"/>
  <c r="AR155" i="1"/>
  <c r="AR157" i="1" s="1"/>
  <c r="AR159" i="1" s="1"/>
  <c r="W155" i="1"/>
  <c r="W157" i="1" s="1"/>
  <c r="W159" i="1" s="1"/>
  <c r="FF151" i="1"/>
  <c r="FF153" i="1" s="1"/>
  <c r="DH151" i="1"/>
  <c r="DH153" i="1" s="1"/>
  <c r="AP155" i="1"/>
  <c r="AP157" i="1" s="1"/>
  <c r="AP159" i="1" s="1"/>
  <c r="EA151" i="1"/>
  <c r="EA153" i="1" s="1"/>
  <c r="AQ155" i="1"/>
  <c r="AQ157" i="1" s="1"/>
  <c r="AQ159" i="1" s="1"/>
  <c r="DQ155" i="1"/>
  <c r="DQ157" i="1" s="1"/>
  <c r="DQ159" i="1" s="1"/>
  <c r="FL151" i="1"/>
  <c r="FL153" i="1" s="1"/>
  <c r="FD151" i="1"/>
  <c r="FD153" i="1" s="1"/>
  <c r="Y237" i="1"/>
  <c r="Y219" i="1"/>
  <c r="Y227" i="1"/>
  <c r="Y228" i="1"/>
  <c r="Y225" i="1"/>
  <c r="FK155" i="1"/>
  <c r="FK157" i="1" s="1"/>
  <c r="FK159" i="1" s="1"/>
  <c r="AU326" i="1"/>
  <c r="FB151" i="1"/>
  <c r="FB153" i="1" s="1"/>
  <c r="T151" i="1"/>
  <c r="T153" i="1" s="1"/>
  <c r="AV155" i="1"/>
  <c r="AV157" i="1" s="1"/>
  <c r="AV159" i="1" s="1"/>
  <c r="BK151" i="1"/>
  <c r="BK153" i="1" s="1"/>
  <c r="CT151" i="1"/>
  <c r="CT153" i="1" s="1"/>
  <c r="EB155" i="1"/>
  <c r="EB157" i="1" s="1"/>
  <c r="EB159" i="1" s="1"/>
  <c r="DJ204" i="1"/>
  <c r="DJ205" i="1" s="1"/>
  <c r="DJ207" i="1" s="1"/>
  <c r="DJ212" i="1" s="1"/>
  <c r="DJ217" i="1" s="1"/>
  <c r="DJ326" i="1"/>
  <c r="ER155" i="1"/>
  <c r="ER157" i="1" s="1"/>
  <c r="ER159" i="1" s="1"/>
  <c r="BW155" i="1"/>
  <c r="BW157" i="1" s="1"/>
  <c r="BW159" i="1" s="1"/>
  <c r="DU151" i="1"/>
  <c r="DU153" i="1" s="1"/>
  <c r="CQ155" i="1"/>
  <c r="CQ157" i="1" s="1"/>
  <c r="CQ159" i="1" s="1"/>
  <c r="FQ155" i="1"/>
  <c r="FQ157" i="1" s="1"/>
  <c r="FQ159" i="1" s="1"/>
  <c r="CP151" i="1"/>
  <c r="CP153" i="1" s="1"/>
  <c r="S155" i="1"/>
  <c r="S157" i="1" s="1"/>
  <c r="S159" i="1" s="1"/>
  <c r="AT155" i="1"/>
  <c r="AT157" i="1" s="1"/>
  <c r="AT159" i="1" s="1"/>
  <c r="EW155" i="1"/>
  <c r="EW157" i="1" s="1"/>
  <c r="EW159" i="1" s="1"/>
  <c r="R155" i="1"/>
  <c r="R157" i="1" s="1"/>
  <c r="R159" i="1" s="1"/>
  <c r="BJ155" i="1"/>
  <c r="BJ157" i="1" s="1"/>
  <c r="BJ159" i="1" s="1"/>
  <c r="DY239" i="1"/>
  <c r="DP326" i="1"/>
  <c r="BC204" i="1"/>
  <c r="BC205" i="1" s="1"/>
  <c r="BC207" i="1" s="1"/>
  <c r="BC212" i="1" s="1"/>
  <c r="BC217" i="1" s="1"/>
  <c r="BC326" i="1"/>
  <c r="CO151" i="1"/>
  <c r="CO153" i="1" s="1"/>
  <c r="AA151" i="1"/>
  <c r="AA153" i="1" s="1"/>
  <c r="BS155" i="1"/>
  <c r="BS157" i="1" s="1"/>
  <c r="BS159" i="1" s="1"/>
  <c r="BY155" i="1"/>
  <c r="BY157" i="1" s="1"/>
  <c r="BY159" i="1" s="1"/>
  <c r="BY204" i="1" s="1"/>
  <c r="BY205" i="1" s="1"/>
  <c r="BY207" i="1" s="1"/>
  <c r="BY212" i="1" s="1"/>
  <c r="BY217" i="1" s="1"/>
  <c r="CM155" i="1"/>
  <c r="CM157" i="1" s="1"/>
  <c r="CM159" i="1" s="1"/>
  <c r="FI155" i="1"/>
  <c r="FI157" i="1" s="1"/>
  <c r="FI159" i="1" s="1"/>
  <c r="CJ155" i="1"/>
  <c r="CJ157" i="1" s="1"/>
  <c r="CJ159" i="1" s="1"/>
  <c r="CZ155" i="1"/>
  <c r="CZ157" i="1" s="1"/>
  <c r="CZ159" i="1" s="1"/>
  <c r="G155" i="1"/>
  <c r="G157" i="1" s="1"/>
  <c r="G159" i="1" s="1"/>
  <c r="EL155" i="1"/>
  <c r="EL157" i="1" s="1"/>
  <c r="EL159" i="1" s="1"/>
  <c r="BT219" i="1"/>
  <c r="BT237" i="1"/>
  <c r="BT225" i="1"/>
  <c r="BT227" i="1"/>
  <c r="BT228" i="1"/>
  <c r="BP151" i="1"/>
  <c r="BP153" i="1" s="1"/>
  <c r="DB326" i="1"/>
  <c r="FX205" i="1"/>
  <c r="FX207" i="1" s="1"/>
  <c r="FX212" i="1" s="1"/>
  <c r="FX217" i="1" s="1"/>
  <c r="DO155" i="1"/>
  <c r="DO157" i="1" s="1"/>
  <c r="DO159" i="1" s="1"/>
  <c r="CR155" i="1"/>
  <c r="CR157" i="1" s="1"/>
  <c r="CR159" i="1" s="1"/>
  <c r="AL155" i="1"/>
  <c r="AL157" i="1" s="1"/>
  <c r="AL159" i="1" s="1"/>
  <c r="EK151" i="1"/>
  <c r="EK153" i="1" s="1"/>
  <c r="FT155" i="1"/>
  <c r="FT157" i="1" s="1"/>
  <c r="FT159" i="1" s="1"/>
  <c r="C247" i="1"/>
  <c r="P151" i="1"/>
  <c r="P153" i="1" s="1"/>
  <c r="DF155" i="1"/>
  <c r="DF157" i="1" s="1"/>
  <c r="DF159" i="1" s="1"/>
  <c r="Z151" i="1"/>
  <c r="Z153" i="1" s="1"/>
  <c r="BO155" i="1"/>
  <c r="BO157" i="1" s="1"/>
  <c r="BO159" i="1" s="1"/>
  <c r="AG151" i="1"/>
  <c r="AG153" i="1" s="1"/>
  <c r="H151" i="1"/>
  <c r="H153" i="1" s="1"/>
  <c r="AI151" i="1"/>
  <c r="AI153" i="1" s="1"/>
  <c r="BB155" i="1"/>
  <c r="BB157" i="1" s="1"/>
  <c r="BB159" i="1" s="1"/>
  <c r="DX205" i="1"/>
  <c r="DX207" i="1" s="1"/>
  <c r="DX212" i="1" s="1"/>
  <c r="DX217" i="1" s="1"/>
  <c r="BG155" i="1"/>
  <c r="BG157" i="1" s="1"/>
  <c r="BG159" i="1" s="1"/>
  <c r="EY155" i="1"/>
  <c r="EY157" i="1" s="1"/>
  <c r="EY159" i="1" s="1"/>
  <c r="EY204" i="1" s="1"/>
  <c r="EY205" i="1" s="1"/>
  <c r="EY207" i="1" s="1"/>
  <c r="EY212" i="1" s="1"/>
  <c r="EY217" i="1" s="1"/>
  <c r="CL155" i="1"/>
  <c r="CL157" i="1" s="1"/>
  <c r="CL159" i="1" s="1"/>
  <c r="EI155" i="1"/>
  <c r="EI157" i="1" s="1"/>
  <c r="EI159" i="1" s="1"/>
  <c r="DA326" i="1"/>
  <c r="AF155" i="1"/>
  <c r="AF157" i="1" s="1"/>
  <c r="AF159" i="1" s="1"/>
  <c r="DC326" i="1"/>
  <c r="FX326" i="1"/>
  <c r="DT155" i="1"/>
  <c r="DT157" i="1" s="1"/>
  <c r="DT159" i="1" s="1"/>
  <c r="FG239" i="1"/>
  <c r="AB151" i="1"/>
  <c r="AB153" i="1" s="1"/>
  <c r="FS237" i="1"/>
  <c r="FS219" i="1"/>
  <c r="FS228" i="1"/>
  <c r="FS227" i="1"/>
  <c r="FS225" i="1"/>
  <c r="K151" i="1"/>
  <c r="K153" i="1" s="1"/>
  <c r="CD155" i="1"/>
  <c r="CD157" i="1" s="1"/>
  <c r="CD159" i="1" s="1"/>
  <c r="F155" i="1"/>
  <c r="F157" i="1" s="1"/>
  <c r="F159" i="1" s="1"/>
  <c r="FP204" i="1"/>
  <c r="FP205" i="1" s="1"/>
  <c r="FP207" i="1" s="1"/>
  <c r="FP212" i="1" s="1"/>
  <c r="FP217" i="1" s="1"/>
  <c r="FP326" i="1"/>
  <c r="DK237" i="1"/>
  <c r="DK220" i="1"/>
  <c r="DK219" i="1"/>
  <c r="DK228" i="1"/>
  <c r="DK225" i="1"/>
  <c r="DK227" i="1"/>
  <c r="BM155" i="1"/>
  <c r="BM157" i="1" s="1"/>
  <c r="BM159" i="1" s="1"/>
  <c r="EE155" i="1"/>
  <c r="EE157" i="1" s="1"/>
  <c r="EE159" i="1" s="1"/>
  <c r="BH151" i="1"/>
  <c r="BH153" i="1" s="1"/>
  <c r="AO155" i="1"/>
  <c r="AO157" i="1" s="1"/>
  <c r="AO159" i="1" s="1"/>
  <c r="EF155" i="1"/>
  <c r="EF157" i="1" s="1"/>
  <c r="EF159" i="1" s="1"/>
  <c r="E155" i="1"/>
  <c r="E157" i="1" s="1"/>
  <c r="E159" i="1" s="1"/>
  <c r="CV151" i="1"/>
  <c r="CV153" i="1" s="1"/>
  <c r="EQ151" i="1"/>
  <c r="EQ153" i="1" s="1"/>
  <c r="U155" i="1"/>
  <c r="U157" i="1" s="1"/>
  <c r="U159" i="1" s="1"/>
  <c r="CY151" i="1"/>
  <c r="CY153" i="1" s="1"/>
  <c r="DM151" i="1"/>
  <c r="DM153" i="1" s="1"/>
  <c r="FC155" i="1"/>
  <c r="FC157" i="1" s="1"/>
  <c r="FC159" i="1" s="1"/>
  <c r="D151" i="1"/>
  <c r="D153" i="1" s="1"/>
  <c r="CU155" i="1"/>
  <c r="CU157" i="1" s="1"/>
  <c r="CU159" i="1" s="1"/>
  <c r="CH151" i="1"/>
  <c r="CH153" i="1" s="1"/>
  <c r="V155" i="1"/>
  <c r="V157" i="1" s="1"/>
  <c r="V159" i="1" s="1"/>
  <c r="BV155" i="1"/>
  <c r="BV157" i="1" s="1"/>
  <c r="BV159" i="1" s="1"/>
  <c r="AK155" i="1"/>
  <c r="AK157" i="1" s="1"/>
  <c r="AK159" i="1" s="1"/>
  <c r="CG151" i="1"/>
  <c r="CG153" i="1" s="1"/>
  <c r="FA151" i="1"/>
  <c r="FA153" i="1" s="1"/>
  <c r="Q204" i="1"/>
  <c r="Q205" i="1" s="1"/>
  <c r="Q207" i="1" s="1"/>
  <c r="Q212" i="1" s="1"/>
  <c r="Q217" i="1" s="1"/>
  <c r="Q326" i="1"/>
  <c r="CS237" i="1"/>
  <c r="CS219" i="1"/>
  <c r="CS225" i="1"/>
  <c r="CS227" i="1"/>
  <c r="CS228" i="1"/>
  <c r="AE151" i="1"/>
  <c r="AE153" i="1" s="1"/>
  <c r="EV155" i="1"/>
  <c r="EV157" i="1" s="1"/>
  <c r="EV159" i="1" s="1"/>
  <c r="FE151" i="1"/>
  <c r="FE153" i="1" s="1"/>
  <c r="EJ151" i="1"/>
  <c r="EJ153" i="1" s="1"/>
  <c r="CK151" i="1"/>
  <c r="CK153" i="1" s="1"/>
  <c r="ED151" i="1"/>
  <c r="ED153" i="1" s="1"/>
  <c r="X204" i="1"/>
  <c r="X205" i="1" s="1"/>
  <c r="X207" i="1" s="1"/>
  <c r="X212" i="1" s="1"/>
  <c r="X217" i="1" s="1"/>
  <c r="X326" i="1"/>
  <c r="FV204" i="1"/>
  <c r="FV205" i="1" s="1"/>
  <c r="FV207" i="1" s="1"/>
  <c r="FV212" i="1" s="1"/>
  <c r="FV217" i="1" s="1"/>
  <c r="FV326" i="1"/>
  <c r="CB151" i="1"/>
  <c r="CB153" i="1" s="1"/>
  <c r="CC237" i="1"/>
  <c r="CC219" i="1"/>
  <c r="CC227" i="1"/>
  <c r="CC228" i="1"/>
  <c r="CC225" i="1"/>
  <c r="AJ155" i="1"/>
  <c r="AJ157" i="1" s="1"/>
  <c r="AJ159" i="1" s="1"/>
  <c r="BI151" i="1"/>
  <c r="BI153" i="1" s="1"/>
  <c r="FS326" i="1"/>
  <c r="BF155" i="1"/>
  <c r="BF157" i="1" s="1"/>
  <c r="BF159" i="1" s="1"/>
  <c r="AS155" i="1"/>
  <c r="AS157" i="1" s="1"/>
  <c r="AS159" i="1" s="1"/>
  <c r="CF155" i="1"/>
  <c r="CF157" i="1" s="1"/>
  <c r="CF159" i="1" s="1"/>
  <c r="DS155" i="1"/>
  <c r="DS157" i="1" s="1"/>
  <c r="DS159" i="1" s="1"/>
  <c r="BD151" i="1"/>
  <c r="BD153" i="1" s="1"/>
  <c r="AU237" i="1"/>
  <c r="AU219" i="1"/>
  <c r="AU227" i="1"/>
  <c r="AU228" i="1"/>
  <c r="AU225" i="1"/>
  <c r="CW155" i="1"/>
  <c r="CW157" i="1" s="1"/>
  <c r="CW159" i="1" s="1"/>
  <c r="AC155" i="1"/>
  <c r="AC157" i="1" s="1"/>
  <c r="AC159" i="1" s="1"/>
  <c r="AH155" i="1"/>
  <c r="AH157" i="1" s="1"/>
  <c r="AH159" i="1" s="1"/>
  <c r="AZ204" i="1"/>
  <c r="AZ205" i="1" s="1"/>
  <c r="AZ207" i="1" s="1"/>
  <c r="AZ212" i="1" s="1"/>
  <c r="AZ217" i="1" s="1"/>
  <c r="AZ326" i="1"/>
  <c r="BL151" i="1"/>
  <c r="BL153" i="1" s="1"/>
  <c r="BZ151" i="1"/>
  <c r="BZ153" i="1" s="1"/>
  <c r="AD151" i="1"/>
  <c r="AD153" i="1" s="1"/>
  <c r="BQ151" i="1"/>
  <c r="BQ153" i="1" s="1"/>
  <c r="EZ155" i="1"/>
  <c r="EZ157" i="1" s="1"/>
  <c r="EZ159" i="1" s="1"/>
  <c r="FH151" i="1"/>
  <c r="FH153" i="1" s="1"/>
  <c r="J204" i="1"/>
  <c r="J205" i="1" s="1"/>
  <c r="J207" i="1" s="1"/>
  <c r="J212" i="1" s="1"/>
  <c r="J217" i="1" s="1"/>
  <c r="J326" i="1"/>
  <c r="L204" i="1"/>
  <c r="L205" i="1" s="1"/>
  <c r="L207" i="1" s="1"/>
  <c r="L212" i="1" s="1"/>
  <c r="L217" i="1" s="1"/>
  <c r="L326" i="1"/>
  <c r="ES151" i="1"/>
  <c r="ES153" i="1" s="1"/>
  <c r="EN204" i="1"/>
  <c r="EN205" i="1" s="1"/>
  <c r="EN207" i="1" s="1"/>
  <c r="EN212" i="1" s="1"/>
  <c r="EN217" i="1" s="1"/>
  <c r="EN326" i="1"/>
  <c r="DP237" i="1"/>
  <c r="DP219" i="1"/>
  <c r="DP225" i="1"/>
  <c r="DP227" i="1"/>
  <c r="DP228" i="1"/>
  <c r="ET151" i="1"/>
  <c r="ET153" i="1" s="1"/>
  <c r="CE155" i="1"/>
  <c r="CE157" i="1" s="1"/>
  <c r="CE159" i="1" s="1"/>
  <c r="FW151" i="1"/>
  <c r="FW153" i="1" s="1"/>
  <c r="CX204" i="1"/>
  <c r="CX205" i="1" s="1"/>
  <c r="CX207" i="1" s="1"/>
  <c r="CX212" i="1" s="1"/>
  <c r="CX217" i="1" s="1"/>
  <c r="CX326" i="1"/>
  <c r="AN155" i="1"/>
  <c r="AN157" i="1" s="1"/>
  <c r="AN159" i="1" s="1"/>
  <c r="EG151" i="1"/>
  <c r="EG153" i="1" s="1"/>
  <c r="N151" i="1"/>
  <c r="N153" i="1" s="1"/>
  <c r="DR204" i="1"/>
  <c r="DR205" i="1" s="1"/>
  <c r="DR207" i="1" s="1"/>
  <c r="DR212" i="1" s="1"/>
  <c r="DR217" i="1" s="1"/>
  <c r="DR326" i="1"/>
  <c r="DA219" i="1"/>
  <c r="DA228" i="1"/>
  <c r="DC237" i="1"/>
  <c r="DC219" i="1"/>
  <c r="DC227" i="1"/>
  <c r="DC228" i="1"/>
  <c r="DC225" i="1"/>
  <c r="BE151" i="1"/>
  <c r="BE153" i="1" s="1"/>
  <c r="DB205" i="1"/>
  <c r="DB207" i="1" s="1"/>
  <c r="DB212" i="1" s="1"/>
  <c r="DB217" i="1" s="1"/>
  <c r="AY151" i="1"/>
  <c r="AY153" i="1" s="1"/>
  <c r="BA155" i="1"/>
  <c r="BA157" i="1" s="1"/>
  <c r="BA159" i="1" s="1"/>
  <c r="FM151" i="1"/>
  <c r="FM153" i="1" s="1"/>
  <c r="DZ155" i="1"/>
  <c r="DZ157" i="1" s="1"/>
  <c r="DZ159" i="1" s="1"/>
  <c r="DN204" i="1"/>
  <c r="DN205" i="1" s="1"/>
  <c r="DN207" i="1" s="1"/>
  <c r="DN212" i="1" s="1"/>
  <c r="DN217" i="1" s="1"/>
  <c r="DN326" i="1"/>
  <c r="O155" i="1"/>
  <c r="O157" i="1" s="1"/>
  <c r="O159" i="1" s="1"/>
  <c r="CI204" i="1"/>
  <c r="CI205" i="1" s="1"/>
  <c r="CI207" i="1" s="1"/>
  <c r="CI212" i="1" s="1"/>
  <c r="CI217" i="1" s="1"/>
  <c r="CI326" i="1"/>
  <c r="EO229" i="1"/>
  <c r="EO233" i="1" s="1"/>
  <c r="EO238" i="1" s="1"/>
  <c r="EO239" i="1" s="1"/>
  <c r="AX151" i="1"/>
  <c r="AX153" i="1" s="1"/>
  <c r="EU229" i="1" l="1"/>
  <c r="EU233" i="1" s="1"/>
  <c r="EU238" i="1" s="1"/>
  <c r="DA227" i="1"/>
  <c r="DA225" i="1"/>
  <c r="BX204" i="1"/>
  <c r="BX205" i="1" s="1"/>
  <c r="BX207" i="1" s="1"/>
  <c r="BX212" i="1" s="1"/>
  <c r="BX217" i="1" s="1"/>
  <c r="BX326" i="1"/>
  <c r="BU204" i="1"/>
  <c r="BU205" i="1" s="1"/>
  <c r="BU207" i="1" s="1"/>
  <c r="BU212" i="1" s="1"/>
  <c r="BU217" i="1" s="1"/>
  <c r="BU326" i="1"/>
  <c r="FR155" i="1"/>
  <c r="FR157" i="1" s="1"/>
  <c r="FR159" i="1" s="1"/>
  <c r="AW155" i="1"/>
  <c r="AW157" i="1" s="1"/>
  <c r="AW159" i="1" s="1"/>
  <c r="AU229" i="1"/>
  <c r="AU233" i="1" s="1"/>
  <c r="AU238" i="1" s="1"/>
  <c r="EP155" i="1"/>
  <c r="EP157" i="1" s="1"/>
  <c r="EP159" i="1" s="1"/>
  <c r="DV155" i="1"/>
  <c r="DV157" i="1" s="1"/>
  <c r="DV159" i="1" s="1"/>
  <c r="DG204" i="1"/>
  <c r="DG205" i="1" s="1"/>
  <c r="DG207" i="1" s="1"/>
  <c r="DG212" i="1" s="1"/>
  <c r="DG217" i="1" s="1"/>
  <c r="DG326" i="1"/>
  <c r="EH204" i="1"/>
  <c r="EH205" i="1" s="1"/>
  <c r="EH207" i="1" s="1"/>
  <c r="EH212" i="1" s="1"/>
  <c r="EH217" i="1" s="1"/>
  <c r="EH326" i="1"/>
  <c r="BT229" i="1"/>
  <c r="BT233" i="1" s="1"/>
  <c r="BT238" i="1" s="1"/>
  <c r="DD204" i="1"/>
  <c r="DD205" i="1" s="1"/>
  <c r="DD207" i="1" s="1"/>
  <c r="DD212" i="1" s="1"/>
  <c r="DD217" i="1" s="1"/>
  <c r="DD326" i="1"/>
  <c r="DE155" i="1"/>
  <c r="DE157" i="1" s="1"/>
  <c r="DE159" i="1" s="1"/>
  <c r="EC204" i="1"/>
  <c r="EC205" i="1" s="1"/>
  <c r="EC207" i="1" s="1"/>
  <c r="EC212" i="1" s="1"/>
  <c r="EC217" i="1" s="1"/>
  <c r="EC326" i="1"/>
  <c r="DW155" i="1"/>
  <c r="DW157" i="1" s="1"/>
  <c r="DW159" i="1" s="1"/>
  <c r="DP229" i="1"/>
  <c r="DP233" i="1" s="1"/>
  <c r="DP238" i="1" s="1"/>
  <c r="DP239" i="1" s="1"/>
  <c r="DK229" i="1"/>
  <c r="DK233" i="1" s="1"/>
  <c r="DK238" i="1" s="1"/>
  <c r="EX155" i="1"/>
  <c r="EX157" i="1" s="1"/>
  <c r="EX159" i="1" s="1"/>
  <c r="CA155" i="1"/>
  <c r="CA157" i="1" s="1"/>
  <c r="CA159" i="1" s="1"/>
  <c r="AK204" i="1"/>
  <c r="AK205" i="1" s="1"/>
  <c r="AK207" i="1" s="1"/>
  <c r="AK212" i="1" s="1"/>
  <c r="AK217" i="1" s="1"/>
  <c r="AK326" i="1"/>
  <c r="U204" i="1"/>
  <c r="U205" i="1" s="1"/>
  <c r="U207" i="1" s="1"/>
  <c r="U212" i="1" s="1"/>
  <c r="U217" i="1" s="1"/>
  <c r="U326" i="1"/>
  <c r="CD204" i="1"/>
  <c r="CD205" i="1" s="1"/>
  <c r="CD207" i="1" s="1"/>
  <c r="CD212" i="1" s="1"/>
  <c r="CD217" i="1" s="1"/>
  <c r="CD326" i="1"/>
  <c r="CL204" i="1"/>
  <c r="CL205" i="1" s="1"/>
  <c r="CL207" i="1" s="1"/>
  <c r="CL212" i="1" s="1"/>
  <c r="CL217" i="1" s="1"/>
  <c r="CL326" i="1"/>
  <c r="AL204" i="1"/>
  <c r="AL205" i="1" s="1"/>
  <c r="AL207" i="1" s="1"/>
  <c r="AL212" i="1" s="1"/>
  <c r="AL217" i="1" s="1"/>
  <c r="AL326" i="1"/>
  <c r="CZ204" i="1"/>
  <c r="CZ205" i="1" s="1"/>
  <c r="CZ207" i="1" s="1"/>
  <c r="CZ212" i="1" s="1"/>
  <c r="CZ217" i="1" s="1"/>
  <c r="CZ326" i="1"/>
  <c r="BJ204" i="1"/>
  <c r="BJ205" i="1" s="1"/>
  <c r="BJ207" i="1" s="1"/>
  <c r="BJ212" i="1" s="1"/>
  <c r="BJ217" i="1" s="1"/>
  <c r="BJ326" i="1"/>
  <c r="DZ204" i="1"/>
  <c r="DZ205" i="1" s="1"/>
  <c r="DZ207" i="1" s="1"/>
  <c r="DZ212" i="1" s="1"/>
  <c r="DZ217" i="1" s="1"/>
  <c r="DZ326" i="1"/>
  <c r="AH204" i="1"/>
  <c r="AH205" i="1" s="1"/>
  <c r="AH207" i="1" s="1"/>
  <c r="AH212" i="1" s="1"/>
  <c r="AH217" i="1" s="1"/>
  <c r="AH326" i="1"/>
  <c r="FC204" i="1"/>
  <c r="FC205" i="1" s="1"/>
  <c r="FC207" i="1" s="1"/>
  <c r="FC212" i="1" s="1"/>
  <c r="FC217" i="1" s="1"/>
  <c r="FC326" i="1"/>
  <c r="AF204" i="1"/>
  <c r="AF205" i="1" s="1"/>
  <c r="AF207" i="1" s="1"/>
  <c r="AF212" i="1" s="1"/>
  <c r="AF217" i="1" s="1"/>
  <c r="AF326" i="1"/>
  <c r="EY237" i="1"/>
  <c r="EY219" i="1"/>
  <c r="EY228" i="1"/>
  <c r="EY225" i="1"/>
  <c r="EY227" i="1"/>
  <c r="BB204" i="1"/>
  <c r="BB205" i="1" s="1"/>
  <c r="BB207" i="1" s="1"/>
  <c r="BB212" i="1" s="1"/>
  <c r="BB217" i="1" s="1"/>
  <c r="BB326" i="1"/>
  <c r="CR204" i="1"/>
  <c r="CR205" i="1" s="1"/>
  <c r="CR207" i="1" s="1"/>
  <c r="CR212" i="1" s="1"/>
  <c r="CR217" i="1" s="1"/>
  <c r="CR326" i="1"/>
  <c r="EL204" i="1"/>
  <c r="EL205" i="1" s="1"/>
  <c r="EL207" i="1" s="1"/>
  <c r="EL212" i="1" s="1"/>
  <c r="EL217" i="1" s="1"/>
  <c r="EL326" i="1"/>
  <c r="CJ204" i="1"/>
  <c r="CJ205" i="1" s="1"/>
  <c r="CJ207" i="1" s="1"/>
  <c r="CJ212" i="1" s="1"/>
  <c r="CJ217" i="1" s="1"/>
  <c r="CJ326" i="1"/>
  <c r="R204" i="1"/>
  <c r="R205" i="1" s="1"/>
  <c r="R207" i="1" s="1"/>
  <c r="R212" i="1" s="1"/>
  <c r="R217" i="1" s="1"/>
  <c r="R326" i="1"/>
  <c r="AT204" i="1"/>
  <c r="AT205" i="1" s="1"/>
  <c r="AT207" i="1" s="1"/>
  <c r="AT212" i="1" s="1"/>
  <c r="AT217" i="1" s="1"/>
  <c r="AT326" i="1"/>
  <c r="AV204" i="1"/>
  <c r="AV205" i="1" s="1"/>
  <c r="AV207" i="1" s="1"/>
  <c r="AV212" i="1" s="1"/>
  <c r="AV217" i="1" s="1"/>
  <c r="AV326" i="1"/>
  <c r="CF204" i="1"/>
  <c r="CF205" i="1" s="1"/>
  <c r="CF207" i="1" s="1"/>
  <c r="CF212" i="1" s="1"/>
  <c r="CF217" i="1" s="1"/>
  <c r="CF326" i="1"/>
  <c r="EO268" i="1"/>
  <c r="EO244" i="1"/>
  <c r="EO250" i="1" s="1"/>
  <c r="EO253" i="1" s="1"/>
  <c r="EZ204" i="1"/>
  <c r="EZ205" i="1" s="1"/>
  <c r="EZ207" i="1" s="1"/>
  <c r="EZ212" i="1" s="1"/>
  <c r="EZ217" i="1" s="1"/>
  <c r="EZ326" i="1"/>
  <c r="AC204" i="1"/>
  <c r="AC205" i="1" s="1"/>
  <c r="AC207" i="1" s="1"/>
  <c r="AC212" i="1" s="1"/>
  <c r="AC217" i="1" s="1"/>
  <c r="AC326" i="1"/>
  <c r="EV204" i="1"/>
  <c r="EV205" i="1" s="1"/>
  <c r="EV207" i="1" s="1"/>
  <c r="EV212" i="1" s="1"/>
  <c r="EV217" i="1" s="1"/>
  <c r="EV326" i="1"/>
  <c r="FT204" i="1"/>
  <c r="FT205" i="1" s="1"/>
  <c r="FT207" i="1" s="1"/>
  <c r="FT212" i="1" s="1"/>
  <c r="FT217" i="1" s="1"/>
  <c r="FT326" i="1"/>
  <c r="FI204" i="1"/>
  <c r="FI205" i="1" s="1"/>
  <c r="FI207" i="1" s="1"/>
  <c r="FI212" i="1" s="1"/>
  <c r="FI217" i="1" s="1"/>
  <c r="FI326" i="1"/>
  <c r="EB204" i="1"/>
  <c r="EB205" i="1" s="1"/>
  <c r="EB207" i="1" s="1"/>
  <c r="EB212" i="1" s="1"/>
  <c r="EB217" i="1" s="1"/>
  <c r="EB326" i="1"/>
  <c r="AP204" i="1"/>
  <c r="AP205" i="1" s="1"/>
  <c r="AP207" i="1" s="1"/>
  <c r="AP212" i="1" s="1"/>
  <c r="AP217" i="1" s="1"/>
  <c r="AP326" i="1"/>
  <c r="W204" i="1"/>
  <c r="W205" i="1" s="1"/>
  <c r="W207" i="1" s="1"/>
  <c r="W212" i="1" s="1"/>
  <c r="W217" i="1" s="1"/>
  <c r="W326" i="1"/>
  <c r="BA204" i="1"/>
  <c r="BA205" i="1" s="1"/>
  <c r="BA207" i="1" s="1"/>
  <c r="BA212" i="1" s="1"/>
  <c r="BA217" i="1" s="1"/>
  <c r="BA326" i="1"/>
  <c r="CE204" i="1"/>
  <c r="CE205" i="1" s="1"/>
  <c r="CE207" i="1" s="1"/>
  <c r="CE212" i="1" s="1"/>
  <c r="CE217" i="1" s="1"/>
  <c r="CE326" i="1"/>
  <c r="DS204" i="1"/>
  <c r="DS205" i="1" s="1"/>
  <c r="DS207" i="1" s="1"/>
  <c r="DS212" i="1" s="1"/>
  <c r="DS217" i="1" s="1"/>
  <c r="DS326" i="1"/>
  <c r="CU204" i="1"/>
  <c r="CU205" i="1" s="1"/>
  <c r="CU207" i="1" s="1"/>
  <c r="CU212" i="1" s="1"/>
  <c r="CU217" i="1" s="1"/>
  <c r="CU326" i="1"/>
  <c r="EI204" i="1"/>
  <c r="EI205" i="1" s="1"/>
  <c r="EI207" i="1" s="1"/>
  <c r="EI212" i="1" s="1"/>
  <c r="EI217" i="1" s="1"/>
  <c r="EI326" i="1"/>
  <c r="G204" i="1"/>
  <c r="G205" i="1" s="1"/>
  <c r="G207" i="1" s="1"/>
  <c r="G212" i="1" s="1"/>
  <c r="G217" i="1" s="1"/>
  <c r="G326" i="1"/>
  <c r="CQ204" i="1"/>
  <c r="CQ205" i="1" s="1"/>
  <c r="CQ207" i="1" s="1"/>
  <c r="CQ212" i="1" s="1"/>
  <c r="CQ217" i="1" s="1"/>
  <c r="CQ326" i="1"/>
  <c r="ER204" i="1"/>
  <c r="ER205" i="1" s="1"/>
  <c r="ER207" i="1" s="1"/>
  <c r="ER212" i="1" s="1"/>
  <c r="ER217" i="1" s="1"/>
  <c r="ER326" i="1"/>
  <c r="AR204" i="1"/>
  <c r="AR205" i="1" s="1"/>
  <c r="AR207" i="1" s="1"/>
  <c r="AR212" i="1" s="1"/>
  <c r="AR217" i="1" s="1"/>
  <c r="AR326" i="1"/>
  <c r="FM155" i="1"/>
  <c r="FM157" i="1" s="1"/>
  <c r="FM159" i="1" s="1"/>
  <c r="FH155" i="1"/>
  <c r="FH157" i="1" s="1"/>
  <c r="FH159" i="1" s="1"/>
  <c r="AJ204" i="1"/>
  <c r="AJ205" i="1" s="1"/>
  <c r="AJ207" i="1" s="1"/>
  <c r="AJ212" i="1" s="1"/>
  <c r="AJ217" i="1" s="1"/>
  <c r="AJ326" i="1"/>
  <c r="AX155" i="1"/>
  <c r="AX157" i="1" s="1"/>
  <c r="AX159" i="1" s="1"/>
  <c r="O204" i="1"/>
  <c r="O205" i="1" s="1"/>
  <c r="O207" i="1" s="1"/>
  <c r="O212" i="1" s="1"/>
  <c r="O217" i="1" s="1"/>
  <c r="O326" i="1"/>
  <c r="DB237" i="1"/>
  <c r="DB219" i="1"/>
  <c r="DB227" i="1"/>
  <c r="DB228" i="1"/>
  <c r="DB225" i="1"/>
  <c r="DC229" i="1"/>
  <c r="DC233" i="1" s="1"/>
  <c r="DC238" i="1" s="1"/>
  <c r="DC239" i="1" s="1"/>
  <c r="DR237" i="1"/>
  <c r="DR219" i="1"/>
  <c r="DR225" i="1"/>
  <c r="DR227" i="1"/>
  <c r="DR228" i="1"/>
  <c r="ET155" i="1"/>
  <c r="ET157" i="1" s="1"/>
  <c r="ET159" i="1" s="1"/>
  <c r="J237" i="1"/>
  <c r="J219" i="1"/>
  <c r="J225" i="1"/>
  <c r="J227" i="1"/>
  <c r="J228" i="1"/>
  <c r="CW204" i="1"/>
  <c r="CW205" i="1" s="1"/>
  <c r="CW207" i="1" s="1"/>
  <c r="CW212" i="1" s="1"/>
  <c r="CW217" i="1" s="1"/>
  <c r="CW326" i="1"/>
  <c r="BF204" i="1"/>
  <c r="BF205" i="1" s="1"/>
  <c r="BF207" i="1" s="1"/>
  <c r="BF212" i="1" s="1"/>
  <c r="BF217" i="1" s="1"/>
  <c r="BF326" i="1"/>
  <c r="CB155" i="1"/>
  <c r="CB157" i="1" s="1"/>
  <c r="CB159" i="1" s="1"/>
  <c r="FV237" i="1"/>
  <c r="FV219" i="1"/>
  <c r="FV225" i="1"/>
  <c r="FV227" i="1"/>
  <c r="FV228" i="1"/>
  <c r="X219" i="1"/>
  <c r="X237" i="1"/>
  <c r="X228" i="1"/>
  <c r="X225" i="1"/>
  <c r="X227" i="1"/>
  <c r="ED155" i="1"/>
  <c r="ED157" i="1" s="1"/>
  <c r="ED159" i="1" s="1"/>
  <c r="FS229" i="1"/>
  <c r="FS233" i="1" s="1"/>
  <c r="FS238" i="1" s="1"/>
  <c r="FS239" i="1" s="1"/>
  <c r="AG155" i="1"/>
  <c r="AG157" i="1" s="1"/>
  <c r="AG159" i="1" s="1"/>
  <c r="FZ115" i="1"/>
  <c r="DJ237" i="1"/>
  <c r="DJ219" i="1"/>
  <c r="DJ225" i="1"/>
  <c r="DJ227" i="1"/>
  <c r="DJ228" i="1"/>
  <c r="FL155" i="1"/>
  <c r="FL157" i="1" s="1"/>
  <c r="FL159" i="1" s="1"/>
  <c r="FF155" i="1"/>
  <c r="FF157" i="1" s="1"/>
  <c r="FF159" i="1" s="1"/>
  <c r="EM155" i="1"/>
  <c r="EM157" i="1" s="1"/>
  <c r="EM159" i="1" s="1"/>
  <c r="FO237" i="1"/>
  <c r="FO219" i="1"/>
  <c r="FO228" i="1"/>
  <c r="FO225" i="1"/>
  <c r="FO227" i="1"/>
  <c r="DL237" i="1"/>
  <c r="DL219" i="1"/>
  <c r="DL225" i="1"/>
  <c r="DL227" i="1"/>
  <c r="DL228" i="1"/>
  <c r="EG155" i="1"/>
  <c r="EG157" i="1" s="1"/>
  <c r="EG159" i="1" s="1"/>
  <c r="EN237" i="1"/>
  <c r="EN219" i="1"/>
  <c r="EN225" i="1"/>
  <c r="EN228" i="1"/>
  <c r="EN227" i="1"/>
  <c r="AZ237" i="1"/>
  <c r="AZ219" i="1"/>
  <c r="AZ228" i="1"/>
  <c r="AZ225" i="1"/>
  <c r="AZ227" i="1"/>
  <c r="AS204" i="1"/>
  <c r="AS205" i="1" s="1"/>
  <c r="AS207" i="1" s="1"/>
  <c r="AS212" i="1" s="1"/>
  <c r="AS217" i="1" s="1"/>
  <c r="AS326" i="1"/>
  <c r="D155" i="1"/>
  <c r="D157" i="1" s="1"/>
  <c r="D159" i="1" s="1"/>
  <c r="EF204" i="1"/>
  <c r="EF205" i="1" s="1"/>
  <c r="EF207" i="1" s="1"/>
  <c r="EF212" i="1" s="1"/>
  <c r="EF217" i="1" s="1"/>
  <c r="EF326" i="1"/>
  <c r="BM204" i="1"/>
  <c r="BM205" i="1" s="1"/>
  <c r="BM207" i="1" s="1"/>
  <c r="BM212" i="1" s="1"/>
  <c r="BM217" i="1" s="1"/>
  <c r="BM326" i="1"/>
  <c r="H155" i="1"/>
  <c r="H157" i="1" s="1"/>
  <c r="H159" i="1" s="1"/>
  <c r="DF204" i="1"/>
  <c r="DF205" i="1" s="1"/>
  <c r="DF207" i="1" s="1"/>
  <c r="DF212" i="1" s="1"/>
  <c r="DF217" i="1" s="1"/>
  <c r="DF326" i="1"/>
  <c r="EK155" i="1"/>
  <c r="EK157" i="1" s="1"/>
  <c r="EK159" i="1" s="1"/>
  <c r="BP155" i="1"/>
  <c r="BP157" i="1" s="1"/>
  <c r="BP159" i="1" s="1"/>
  <c r="BS204" i="1"/>
  <c r="BS205" i="1" s="1"/>
  <c r="BS207" i="1" s="1"/>
  <c r="BS212" i="1" s="1"/>
  <c r="BS217" i="1" s="1"/>
  <c r="BS326" i="1"/>
  <c r="S204" i="1"/>
  <c r="S205" i="1" s="1"/>
  <c r="S207" i="1" s="1"/>
  <c r="S212" i="1" s="1"/>
  <c r="S217" i="1" s="1"/>
  <c r="S326" i="1"/>
  <c r="FK204" i="1"/>
  <c r="FK205" i="1" s="1"/>
  <c r="FK207" i="1" s="1"/>
  <c r="FK212" i="1" s="1"/>
  <c r="FK217" i="1" s="1"/>
  <c r="FK326" i="1"/>
  <c r="AQ204" i="1"/>
  <c r="AQ205" i="1" s="1"/>
  <c r="AQ207" i="1" s="1"/>
  <c r="AQ212" i="1" s="1"/>
  <c r="AQ217" i="1" s="1"/>
  <c r="AQ326" i="1"/>
  <c r="BN237" i="1"/>
  <c r="BN219" i="1"/>
  <c r="BN225" i="1"/>
  <c r="BN227" i="1"/>
  <c r="BN228" i="1"/>
  <c r="DI237" i="1"/>
  <c r="DI219" i="1"/>
  <c r="DI227" i="1"/>
  <c r="DI228" i="1"/>
  <c r="DI225" i="1"/>
  <c r="BR237" i="1"/>
  <c r="BR219" i="1"/>
  <c r="BR228" i="1"/>
  <c r="BR225" i="1"/>
  <c r="BR227" i="1"/>
  <c r="AN204" i="1"/>
  <c r="AN205" i="1" s="1"/>
  <c r="AN207" i="1" s="1"/>
  <c r="AN212" i="1" s="1"/>
  <c r="AN217" i="1" s="1"/>
  <c r="AN326" i="1"/>
  <c r="BL155" i="1"/>
  <c r="BL157" i="1" s="1"/>
  <c r="BL159" i="1" s="1"/>
  <c r="AE155" i="1"/>
  <c r="AE157" i="1" s="1"/>
  <c r="AE159" i="1" s="1"/>
  <c r="V204" i="1"/>
  <c r="V205" i="1" s="1"/>
  <c r="V207" i="1" s="1"/>
  <c r="V212" i="1" s="1"/>
  <c r="V217" i="1" s="1"/>
  <c r="V326" i="1"/>
  <c r="CY155" i="1"/>
  <c r="CY157" i="1" s="1"/>
  <c r="CY159" i="1" s="1"/>
  <c r="EE204" i="1"/>
  <c r="EE205" i="1" s="1"/>
  <c r="EE207" i="1" s="1"/>
  <c r="EE212" i="1" s="1"/>
  <c r="EE217" i="1" s="1"/>
  <c r="EE326" i="1"/>
  <c r="DT204" i="1"/>
  <c r="DT205" i="1" s="1"/>
  <c r="DT207" i="1" s="1"/>
  <c r="DT212" i="1" s="1"/>
  <c r="DT217" i="1" s="1"/>
  <c r="DT326" i="1"/>
  <c r="FQ204" i="1"/>
  <c r="FQ205" i="1" s="1"/>
  <c r="FQ207" i="1" s="1"/>
  <c r="FQ212" i="1" s="1"/>
  <c r="FQ217" i="1" s="1"/>
  <c r="FQ326" i="1"/>
  <c r="T155" i="1"/>
  <c r="T157" i="1" s="1"/>
  <c r="T159" i="1" s="1"/>
  <c r="CI237" i="1"/>
  <c r="CI219" i="1"/>
  <c r="CI228" i="1"/>
  <c r="CI225" i="1"/>
  <c r="CI227" i="1"/>
  <c r="DN237" i="1"/>
  <c r="DN219" i="1"/>
  <c r="DN227" i="1"/>
  <c r="DN228" i="1"/>
  <c r="DN225" i="1"/>
  <c r="AY155" i="1"/>
  <c r="AY157" i="1" s="1"/>
  <c r="AY159" i="1" s="1"/>
  <c r="BE155" i="1"/>
  <c r="BE157" i="1" s="1"/>
  <c r="BE159" i="1" s="1"/>
  <c r="DA229" i="1"/>
  <c r="DA233" i="1" s="1"/>
  <c r="DA238" i="1" s="1"/>
  <c r="DA239" i="1" s="1"/>
  <c r="N155" i="1"/>
  <c r="N157" i="1" s="1"/>
  <c r="N159" i="1" s="1"/>
  <c r="ES155" i="1"/>
  <c r="ES157" i="1" s="1"/>
  <c r="ES159" i="1" s="1"/>
  <c r="L237" i="1"/>
  <c r="L219" i="1"/>
  <c r="L227" i="1"/>
  <c r="L228" i="1"/>
  <c r="L225" i="1"/>
  <c r="BI155" i="1"/>
  <c r="BI157" i="1" s="1"/>
  <c r="BI159" i="1" s="1"/>
  <c r="CC229" i="1"/>
  <c r="CC233" i="1" s="1"/>
  <c r="CC238" i="1" s="1"/>
  <c r="CC239" i="1" s="1"/>
  <c r="CK155" i="1"/>
  <c r="CK157" i="1" s="1"/>
  <c r="CK159" i="1" s="1"/>
  <c r="EJ155" i="1"/>
  <c r="EJ157" i="1" s="1"/>
  <c r="EJ159" i="1" s="1"/>
  <c r="CS229" i="1"/>
  <c r="CS233" i="1" s="1"/>
  <c r="CS238" i="1" s="1"/>
  <c r="CS239" i="1" s="1"/>
  <c r="Q237" i="1"/>
  <c r="Q219" i="1"/>
  <c r="Q227" i="1"/>
  <c r="Q228" i="1"/>
  <c r="Q225" i="1"/>
  <c r="FA155" i="1"/>
  <c r="FA157" i="1" s="1"/>
  <c r="FA159" i="1" s="1"/>
  <c r="CG155" i="1"/>
  <c r="CG157" i="1" s="1"/>
  <c r="CG159" i="1" s="1"/>
  <c r="EQ155" i="1"/>
  <c r="EQ157" i="1" s="1"/>
  <c r="EQ159" i="1" s="1"/>
  <c r="K155" i="1"/>
  <c r="K157" i="1" s="1"/>
  <c r="K159" i="1" s="1"/>
  <c r="AB155" i="1"/>
  <c r="AB157" i="1" s="1"/>
  <c r="AB159" i="1" s="1"/>
  <c r="AI155" i="1"/>
  <c r="AI157" i="1" s="1"/>
  <c r="AI159" i="1" s="1"/>
  <c r="C216" i="1"/>
  <c r="FZ216" i="1" s="1"/>
  <c r="FZ192" i="1"/>
  <c r="BT239" i="1"/>
  <c r="CO155" i="1"/>
  <c r="CO157" i="1" s="1"/>
  <c r="CO159" i="1" s="1"/>
  <c r="DY268" i="1"/>
  <c r="DY244" i="1"/>
  <c r="DY250" i="1" s="1"/>
  <c r="DY253" i="1" s="1"/>
  <c r="BK155" i="1"/>
  <c r="BK157" i="1" s="1"/>
  <c r="BK159" i="1" s="1"/>
  <c r="Y229" i="1"/>
  <c r="Y233" i="1" s="1"/>
  <c r="Y238" i="1" s="1"/>
  <c r="Y239" i="1" s="1"/>
  <c r="EA155" i="1"/>
  <c r="EA157" i="1" s="1"/>
  <c r="EA159" i="1" s="1"/>
  <c r="CN155" i="1"/>
  <c r="CN157" i="1" s="1"/>
  <c r="CN159" i="1" s="1"/>
  <c r="EU239" i="1"/>
  <c r="FN237" i="1"/>
  <c r="FN219" i="1"/>
  <c r="FN227" i="1"/>
  <c r="FN228" i="1"/>
  <c r="FN225" i="1"/>
  <c r="FU237" i="1"/>
  <c r="FU219" i="1"/>
  <c r="FU228" i="1"/>
  <c r="FU225" i="1"/>
  <c r="FU227" i="1"/>
  <c r="CX237" i="1"/>
  <c r="CX219" i="1"/>
  <c r="CX227" i="1"/>
  <c r="CX228" i="1"/>
  <c r="CX225" i="1"/>
  <c r="AD155" i="1"/>
  <c r="AD157" i="1" s="1"/>
  <c r="AD159" i="1" s="1"/>
  <c r="AU239" i="1"/>
  <c r="FY119" i="1"/>
  <c r="FY109" i="1"/>
  <c r="E204" i="1"/>
  <c r="E205" i="1" s="1"/>
  <c r="E207" i="1" s="1"/>
  <c r="E212" i="1" s="1"/>
  <c r="E217" i="1" s="1"/>
  <c r="E326" i="1"/>
  <c r="FP237" i="1"/>
  <c r="FP219" i="1"/>
  <c r="FP225" i="1"/>
  <c r="FP227" i="1"/>
  <c r="FP228" i="1"/>
  <c r="DX237" i="1"/>
  <c r="DX219" i="1"/>
  <c r="DX227" i="1"/>
  <c r="DX228" i="1"/>
  <c r="DX225" i="1"/>
  <c r="DO204" i="1"/>
  <c r="DO205" i="1" s="1"/>
  <c r="DO207" i="1" s="1"/>
  <c r="DO212" i="1" s="1"/>
  <c r="DO217" i="1" s="1"/>
  <c r="DO326" i="1"/>
  <c r="EW204" i="1"/>
  <c r="EW205" i="1" s="1"/>
  <c r="EW207" i="1" s="1"/>
  <c r="EW212" i="1" s="1"/>
  <c r="EW217" i="1" s="1"/>
  <c r="EW326" i="1"/>
  <c r="DU155" i="1"/>
  <c r="DU157" i="1" s="1"/>
  <c r="DU159" i="1" s="1"/>
  <c r="BY237" i="1"/>
  <c r="BY219" i="1"/>
  <c r="BY227" i="1"/>
  <c r="BY228" i="1"/>
  <c r="BY225" i="1"/>
  <c r="FW155" i="1"/>
  <c r="FW157" i="1" s="1"/>
  <c r="FW159" i="1" s="1"/>
  <c r="BQ155" i="1"/>
  <c r="BQ157" i="1" s="1"/>
  <c r="BQ159" i="1" s="1"/>
  <c r="BZ155" i="1"/>
  <c r="BZ157" i="1" s="1"/>
  <c r="BZ159" i="1" s="1"/>
  <c r="BD155" i="1"/>
  <c r="BD157" i="1" s="1"/>
  <c r="BD159" i="1" s="1"/>
  <c r="FE155" i="1"/>
  <c r="FE157" i="1" s="1"/>
  <c r="FE159" i="1" s="1"/>
  <c r="BV204" i="1"/>
  <c r="BV205" i="1" s="1"/>
  <c r="BV207" i="1" s="1"/>
  <c r="BV212" i="1" s="1"/>
  <c r="BV217" i="1" s="1"/>
  <c r="BV326" i="1"/>
  <c r="CH155" i="1"/>
  <c r="CH157" i="1" s="1"/>
  <c r="CH159" i="1" s="1"/>
  <c r="DM155" i="1"/>
  <c r="DM157" i="1" s="1"/>
  <c r="DM159" i="1" s="1"/>
  <c r="CV155" i="1"/>
  <c r="CV157" i="1" s="1"/>
  <c r="CV159" i="1" s="1"/>
  <c r="AO204" i="1"/>
  <c r="AO205" i="1" s="1"/>
  <c r="AO207" i="1" s="1"/>
  <c r="AO212" i="1" s="1"/>
  <c r="AO217" i="1" s="1"/>
  <c r="AO326" i="1"/>
  <c r="BH155" i="1"/>
  <c r="BH157" i="1" s="1"/>
  <c r="BH159" i="1" s="1"/>
  <c r="DK239" i="1"/>
  <c r="F204" i="1"/>
  <c r="F205" i="1" s="1"/>
  <c r="F207" i="1" s="1"/>
  <c r="F212" i="1" s="1"/>
  <c r="F217" i="1" s="1"/>
  <c r="F326" i="1"/>
  <c r="FG268" i="1"/>
  <c r="FG244" i="1"/>
  <c r="FG250" i="1" s="1"/>
  <c r="FG253" i="1" s="1"/>
  <c r="BG204" i="1"/>
  <c r="BG205" i="1" s="1"/>
  <c r="BG207" i="1" s="1"/>
  <c r="BG212" i="1" s="1"/>
  <c r="BG217" i="1" s="1"/>
  <c r="BG326" i="1"/>
  <c r="BO204" i="1"/>
  <c r="BO205" i="1" s="1"/>
  <c r="BO207" i="1" s="1"/>
  <c r="BO212" i="1" s="1"/>
  <c r="BO217" i="1" s="1"/>
  <c r="BO326" i="1"/>
  <c r="Z155" i="1"/>
  <c r="Z157" i="1" s="1"/>
  <c r="Z159" i="1" s="1"/>
  <c r="P155" i="1"/>
  <c r="P157" i="1" s="1"/>
  <c r="P159" i="1" s="1"/>
  <c r="FX237" i="1"/>
  <c r="FX219" i="1"/>
  <c r="FX228" i="1"/>
  <c r="FX225" i="1"/>
  <c r="FX227" i="1"/>
  <c r="CM204" i="1"/>
  <c r="CM205" i="1" s="1"/>
  <c r="CM207" i="1" s="1"/>
  <c r="CM212" i="1" s="1"/>
  <c r="CM217" i="1" s="1"/>
  <c r="CM326" i="1"/>
  <c r="AA155" i="1"/>
  <c r="AA157" i="1" s="1"/>
  <c r="AA159" i="1" s="1"/>
  <c r="BC237" i="1"/>
  <c r="BC219" i="1"/>
  <c r="BC225" i="1"/>
  <c r="BC227" i="1"/>
  <c r="BC228" i="1"/>
  <c r="CP155" i="1"/>
  <c r="CP157" i="1" s="1"/>
  <c r="CP159" i="1" s="1"/>
  <c r="BW204" i="1"/>
  <c r="BW205" i="1" s="1"/>
  <c r="BW207" i="1" s="1"/>
  <c r="BW212" i="1" s="1"/>
  <c r="BW217" i="1" s="1"/>
  <c r="BW326" i="1"/>
  <c r="CT155" i="1"/>
  <c r="CT157" i="1" s="1"/>
  <c r="CT159" i="1" s="1"/>
  <c r="FB155" i="1"/>
  <c r="FB157" i="1" s="1"/>
  <c r="FB159" i="1" s="1"/>
  <c r="FD155" i="1"/>
  <c r="FD157" i="1" s="1"/>
  <c r="FD159" i="1" s="1"/>
  <c r="DQ204" i="1"/>
  <c r="DQ205" i="1" s="1"/>
  <c r="DQ207" i="1" s="1"/>
  <c r="DQ212" i="1" s="1"/>
  <c r="DQ217" i="1" s="1"/>
  <c r="DQ326" i="1"/>
  <c r="DH155" i="1"/>
  <c r="DH157" i="1" s="1"/>
  <c r="DH159" i="1" s="1"/>
  <c r="FJ204" i="1"/>
  <c r="FJ205" i="1" s="1"/>
  <c r="FJ207" i="1" s="1"/>
  <c r="FJ212" i="1" s="1"/>
  <c r="FJ217" i="1" s="1"/>
  <c r="FJ326" i="1"/>
  <c r="AM229" i="1"/>
  <c r="AM233" i="1" s="1"/>
  <c r="AM238" i="1" s="1"/>
  <c r="AM239" i="1" s="1"/>
  <c r="M237" i="1"/>
  <c r="M219" i="1"/>
  <c r="M225" i="1"/>
  <c r="M227" i="1"/>
  <c r="M228" i="1"/>
  <c r="I237" i="1"/>
  <c r="I219" i="1"/>
  <c r="I225" i="1"/>
  <c r="I227" i="1"/>
  <c r="I228" i="1"/>
  <c r="FV229" i="1" l="1"/>
  <c r="FV233" i="1" s="1"/>
  <c r="FV238" i="1" s="1"/>
  <c r="FU229" i="1"/>
  <c r="FU233" i="1" s="1"/>
  <c r="FU238" i="1" s="1"/>
  <c r="I229" i="1"/>
  <c r="I233" i="1" s="1"/>
  <c r="I238" i="1" s="1"/>
  <c r="CX229" i="1"/>
  <c r="CX233" i="1" s="1"/>
  <c r="CX238" i="1" s="1"/>
  <c r="CX239" i="1" s="1"/>
  <c r="EP204" i="1"/>
  <c r="EP205" i="1" s="1"/>
  <c r="EP207" i="1" s="1"/>
  <c r="EP212" i="1" s="1"/>
  <c r="EP217" i="1" s="1"/>
  <c r="EP326" i="1"/>
  <c r="DV204" i="1"/>
  <c r="DV205" i="1" s="1"/>
  <c r="DV207" i="1" s="1"/>
  <c r="DV212" i="1" s="1"/>
  <c r="DV217" i="1" s="1"/>
  <c r="DV326" i="1"/>
  <c r="BR229" i="1"/>
  <c r="BR233" i="1" s="1"/>
  <c r="BR238" i="1" s="1"/>
  <c r="BR239" i="1" s="1"/>
  <c r="DI229" i="1"/>
  <c r="DI233" i="1" s="1"/>
  <c r="DI238" i="1" s="1"/>
  <c r="DJ229" i="1"/>
  <c r="DJ233" i="1" s="1"/>
  <c r="DJ238" i="1" s="1"/>
  <c r="AW204" i="1"/>
  <c r="AW205" i="1" s="1"/>
  <c r="AW207" i="1" s="1"/>
  <c r="AW212" i="1" s="1"/>
  <c r="AW217" i="1" s="1"/>
  <c r="AW326" i="1"/>
  <c r="BU237" i="1"/>
  <c r="BU228" i="1"/>
  <c r="BU219" i="1"/>
  <c r="BU225" i="1"/>
  <c r="BU227" i="1"/>
  <c r="Q229" i="1"/>
  <c r="Q233" i="1" s="1"/>
  <c r="Q238" i="1" s="1"/>
  <c r="FR204" i="1"/>
  <c r="FR205" i="1" s="1"/>
  <c r="FR207" i="1" s="1"/>
  <c r="FR212" i="1" s="1"/>
  <c r="FR217" i="1" s="1"/>
  <c r="FR326" i="1"/>
  <c r="BX228" i="1"/>
  <c r="BX225" i="1"/>
  <c r="BX237" i="1"/>
  <c r="BX227" i="1"/>
  <c r="BX219" i="1"/>
  <c r="DE204" i="1"/>
  <c r="DE205" i="1" s="1"/>
  <c r="DE207" i="1" s="1"/>
  <c r="DE212" i="1" s="1"/>
  <c r="DE217" i="1" s="1"/>
  <c r="DE326" i="1"/>
  <c r="X229" i="1"/>
  <c r="X233" i="1" s="1"/>
  <c r="X238" i="1" s="1"/>
  <c r="X239" i="1" s="1"/>
  <c r="FX229" i="1"/>
  <c r="FX233" i="1" s="1"/>
  <c r="FX238" i="1" s="1"/>
  <c r="FX239" i="1" s="1"/>
  <c r="L229" i="1"/>
  <c r="L233" i="1" s="1"/>
  <c r="L238" i="1" s="1"/>
  <c r="DN229" i="1"/>
  <c r="DN233" i="1" s="1"/>
  <c r="DN238" i="1" s="1"/>
  <c r="EX204" i="1"/>
  <c r="EX205" i="1" s="1"/>
  <c r="EX207" i="1" s="1"/>
  <c r="EX212" i="1" s="1"/>
  <c r="EX217" i="1" s="1"/>
  <c r="EX326" i="1"/>
  <c r="EC227" i="1"/>
  <c r="EC228" i="1"/>
  <c r="EC237" i="1"/>
  <c r="EC225" i="1"/>
  <c r="EC219" i="1"/>
  <c r="DD228" i="1"/>
  <c r="DD227" i="1"/>
  <c r="DD237" i="1"/>
  <c r="DD225" i="1"/>
  <c r="DD219" i="1"/>
  <c r="EH219" i="1"/>
  <c r="EH225" i="1"/>
  <c r="EH227" i="1"/>
  <c r="EH228" i="1"/>
  <c r="EH237" i="1"/>
  <c r="CI229" i="1"/>
  <c r="CI233" i="1" s="1"/>
  <c r="CI238" i="1" s="1"/>
  <c r="CI239" i="1" s="1"/>
  <c r="FO229" i="1"/>
  <c r="FO233" i="1" s="1"/>
  <c r="FO238" i="1" s="1"/>
  <c r="CA204" i="1"/>
  <c r="CA205" i="1" s="1"/>
  <c r="CA207" i="1" s="1"/>
  <c r="CA212" i="1" s="1"/>
  <c r="CA217" i="1" s="1"/>
  <c r="CA326" i="1"/>
  <c r="DW204" i="1"/>
  <c r="DW205" i="1" s="1"/>
  <c r="DW207" i="1" s="1"/>
  <c r="DW212" i="1" s="1"/>
  <c r="DW217" i="1" s="1"/>
  <c r="DW326" i="1"/>
  <c r="DG227" i="1"/>
  <c r="DG225" i="1"/>
  <c r="DG219" i="1"/>
  <c r="DG228" i="1"/>
  <c r="DG237" i="1"/>
  <c r="CO204" i="1"/>
  <c r="CO205" i="1" s="1"/>
  <c r="CO207" i="1" s="1"/>
  <c r="CO212" i="1" s="1"/>
  <c r="CO217" i="1" s="1"/>
  <c r="CO326" i="1"/>
  <c r="N204" i="1"/>
  <c r="N205" i="1" s="1"/>
  <c r="N207" i="1" s="1"/>
  <c r="N212" i="1" s="1"/>
  <c r="N217" i="1" s="1"/>
  <c r="N326" i="1"/>
  <c r="AY204" i="1"/>
  <c r="AY205" i="1" s="1"/>
  <c r="AY207" i="1" s="1"/>
  <c r="AY212" i="1" s="1"/>
  <c r="AY217" i="1" s="1"/>
  <c r="AY326" i="1"/>
  <c r="CY204" i="1"/>
  <c r="CY205" i="1" s="1"/>
  <c r="CY207" i="1" s="1"/>
  <c r="CY212" i="1" s="1"/>
  <c r="CY217" i="1" s="1"/>
  <c r="CY326" i="1"/>
  <c r="FM204" i="1"/>
  <c r="FM205" i="1" s="1"/>
  <c r="FM207" i="1" s="1"/>
  <c r="FM212" i="1" s="1"/>
  <c r="FM217" i="1" s="1"/>
  <c r="FM326" i="1"/>
  <c r="FD204" i="1"/>
  <c r="FD205" i="1" s="1"/>
  <c r="FD207" i="1" s="1"/>
  <c r="FD212" i="1" s="1"/>
  <c r="FD217" i="1" s="1"/>
  <c r="FD326" i="1"/>
  <c r="P204" i="1"/>
  <c r="P205" i="1" s="1"/>
  <c r="P207" i="1" s="1"/>
  <c r="P212" i="1" s="1"/>
  <c r="P217" i="1" s="1"/>
  <c r="P326" i="1"/>
  <c r="BZ204" i="1"/>
  <c r="BZ205" i="1" s="1"/>
  <c r="BZ207" i="1" s="1"/>
  <c r="BZ212" i="1" s="1"/>
  <c r="BZ217" i="1" s="1"/>
  <c r="BZ326" i="1"/>
  <c r="AD204" i="1"/>
  <c r="AD205" i="1" s="1"/>
  <c r="AD207" i="1" s="1"/>
  <c r="AD212" i="1" s="1"/>
  <c r="AD217" i="1" s="1"/>
  <c r="AD326" i="1"/>
  <c r="AI204" i="1"/>
  <c r="AI205" i="1" s="1"/>
  <c r="AI207" i="1" s="1"/>
  <c r="AI212" i="1" s="1"/>
  <c r="AI217" i="1" s="1"/>
  <c r="AI326" i="1"/>
  <c r="EQ204" i="1"/>
  <c r="EQ205" i="1" s="1"/>
  <c r="EQ207" i="1" s="1"/>
  <c r="EQ212" i="1" s="1"/>
  <c r="EQ217" i="1" s="1"/>
  <c r="EQ326" i="1"/>
  <c r="EM204" i="1"/>
  <c r="EM205" i="1" s="1"/>
  <c r="EM207" i="1" s="1"/>
  <c r="EM212" i="1" s="1"/>
  <c r="EM217" i="1" s="1"/>
  <c r="EM326" i="1"/>
  <c r="BH204" i="1"/>
  <c r="BH205" i="1" s="1"/>
  <c r="BH207" i="1" s="1"/>
  <c r="BH212" i="1" s="1"/>
  <c r="BH217" i="1" s="1"/>
  <c r="BH326" i="1"/>
  <c r="FW204" i="1"/>
  <c r="FW205" i="1" s="1"/>
  <c r="FW207" i="1" s="1"/>
  <c r="FW212" i="1" s="1"/>
  <c r="FW217" i="1" s="1"/>
  <c r="FW326" i="1"/>
  <c r="Z204" i="1"/>
  <c r="Z205" i="1" s="1"/>
  <c r="Z207" i="1" s="1"/>
  <c r="Z212" i="1" s="1"/>
  <c r="Z217" i="1" s="1"/>
  <c r="Z326" i="1"/>
  <c r="CN204" i="1"/>
  <c r="CN205" i="1" s="1"/>
  <c r="CN207" i="1" s="1"/>
  <c r="CN212" i="1" s="1"/>
  <c r="CN217" i="1" s="1"/>
  <c r="CN326" i="1"/>
  <c r="AB204" i="1"/>
  <c r="AB205" i="1" s="1"/>
  <c r="AB207" i="1" s="1"/>
  <c r="AB212" i="1" s="1"/>
  <c r="AB217" i="1" s="1"/>
  <c r="AB326" i="1"/>
  <c r="CK204" i="1"/>
  <c r="CK205" i="1" s="1"/>
  <c r="CK207" i="1" s="1"/>
  <c r="CK212" i="1" s="1"/>
  <c r="CK217" i="1" s="1"/>
  <c r="CK326" i="1"/>
  <c r="ES204" i="1"/>
  <c r="ES205" i="1" s="1"/>
  <c r="ES207" i="1" s="1"/>
  <c r="ES212" i="1" s="1"/>
  <c r="ES217" i="1" s="1"/>
  <c r="ES326" i="1"/>
  <c r="FF204" i="1"/>
  <c r="FF205" i="1" s="1"/>
  <c r="FF207" i="1" s="1"/>
  <c r="FF212" i="1" s="1"/>
  <c r="FF217" i="1" s="1"/>
  <c r="FF326" i="1"/>
  <c r="ED204" i="1"/>
  <c r="ED205" i="1" s="1"/>
  <c r="ED207" i="1" s="1"/>
  <c r="ED212" i="1" s="1"/>
  <c r="ED217" i="1" s="1"/>
  <c r="ED326" i="1"/>
  <c r="CT204" i="1"/>
  <c r="CT205" i="1" s="1"/>
  <c r="CT207" i="1" s="1"/>
  <c r="CT212" i="1" s="1"/>
  <c r="CT217" i="1" s="1"/>
  <c r="CT326" i="1"/>
  <c r="BD204" i="1"/>
  <c r="BD205" i="1" s="1"/>
  <c r="BD207" i="1" s="1"/>
  <c r="BD212" i="1" s="1"/>
  <c r="BD217" i="1" s="1"/>
  <c r="BD326" i="1"/>
  <c r="DH204" i="1"/>
  <c r="DH205" i="1" s="1"/>
  <c r="DH207" i="1" s="1"/>
  <c r="DH212" i="1" s="1"/>
  <c r="DH217" i="1" s="1"/>
  <c r="DH326" i="1"/>
  <c r="CP204" i="1"/>
  <c r="CP205" i="1" s="1"/>
  <c r="CP207" i="1" s="1"/>
  <c r="CP212" i="1" s="1"/>
  <c r="CP217" i="1" s="1"/>
  <c r="CP326" i="1"/>
  <c r="AA204" i="1"/>
  <c r="AA205" i="1" s="1"/>
  <c r="AA207" i="1" s="1"/>
  <c r="AA212" i="1" s="1"/>
  <c r="AA217" i="1" s="1"/>
  <c r="AA326" i="1"/>
  <c r="BE204" i="1"/>
  <c r="BE205" i="1" s="1"/>
  <c r="BE207" i="1" s="1"/>
  <c r="BE212" i="1" s="1"/>
  <c r="BE217" i="1" s="1"/>
  <c r="BE326" i="1"/>
  <c r="FL204" i="1"/>
  <c r="FL205" i="1" s="1"/>
  <c r="FL207" i="1" s="1"/>
  <c r="FL212" i="1" s="1"/>
  <c r="FL217" i="1" s="1"/>
  <c r="FL326" i="1"/>
  <c r="AG204" i="1"/>
  <c r="AG205" i="1" s="1"/>
  <c r="AG207" i="1" s="1"/>
  <c r="AG212" i="1" s="1"/>
  <c r="AG217" i="1" s="1"/>
  <c r="AG326" i="1"/>
  <c r="DC268" i="1"/>
  <c r="DC244" i="1"/>
  <c r="DC250" i="1" s="1"/>
  <c r="DC253" i="1" s="1"/>
  <c r="FH204" i="1"/>
  <c r="FH205" i="1" s="1"/>
  <c r="FH207" i="1" s="1"/>
  <c r="FH212" i="1" s="1"/>
  <c r="FH217" i="1" s="1"/>
  <c r="FH326" i="1"/>
  <c r="AM268" i="1"/>
  <c r="AM244" i="1"/>
  <c r="AM250" i="1" s="1"/>
  <c r="AM253" i="1" s="1"/>
  <c r="AO237" i="1"/>
  <c r="AO219" i="1"/>
  <c r="AO228" i="1"/>
  <c r="AO225" i="1"/>
  <c r="AO227" i="1"/>
  <c r="FE204" i="1"/>
  <c r="FE205" i="1" s="1"/>
  <c r="FE207" i="1" s="1"/>
  <c r="FE212" i="1" s="1"/>
  <c r="FE217" i="1" s="1"/>
  <c r="FE326" i="1"/>
  <c r="I239" i="1"/>
  <c r="CV204" i="1"/>
  <c r="CV205" i="1" s="1"/>
  <c r="CV207" i="1" s="1"/>
  <c r="CV212" i="1" s="1"/>
  <c r="CV217" i="1" s="1"/>
  <c r="CV326" i="1"/>
  <c r="BY229" i="1"/>
  <c r="BY233" i="1" s="1"/>
  <c r="BY238" i="1" s="1"/>
  <c r="BY239" i="1" s="1"/>
  <c r="EW237" i="1"/>
  <c r="EW219" i="1"/>
  <c r="EW225" i="1"/>
  <c r="EW227" i="1"/>
  <c r="EW228" i="1"/>
  <c r="DX229" i="1"/>
  <c r="DX233" i="1" s="1"/>
  <c r="DX238" i="1" s="1"/>
  <c r="DX239" i="1" s="1"/>
  <c r="EA204" i="1"/>
  <c r="EA205" i="1" s="1"/>
  <c r="EA207" i="1" s="1"/>
  <c r="EA212" i="1" s="1"/>
  <c r="EA217" i="1" s="1"/>
  <c r="EA326" i="1"/>
  <c r="FA204" i="1"/>
  <c r="FA205" i="1" s="1"/>
  <c r="FA207" i="1" s="1"/>
  <c r="FA212" i="1" s="1"/>
  <c r="FA217" i="1" s="1"/>
  <c r="FA326" i="1"/>
  <c r="EJ204" i="1"/>
  <c r="EJ205" i="1" s="1"/>
  <c r="EJ207" i="1" s="1"/>
  <c r="EJ212" i="1" s="1"/>
  <c r="EJ217" i="1" s="1"/>
  <c r="EJ326" i="1"/>
  <c r="BI204" i="1"/>
  <c r="BI205" i="1" s="1"/>
  <c r="BI207" i="1" s="1"/>
  <c r="BI212" i="1" s="1"/>
  <c r="BI217" i="1" s="1"/>
  <c r="BI326" i="1"/>
  <c r="DA244" i="1"/>
  <c r="DA250" i="1" s="1"/>
  <c r="DA253" i="1" s="1"/>
  <c r="DA268" i="1"/>
  <c r="T204" i="1"/>
  <c r="T205" i="1" s="1"/>
  <c r="T207" i="1" s="1"/>
  <c r="T212" i="1" s="1"/>
  <c r="T217" i="1" s="1"/>
  <c r="T326" i="1"/>
  <c r="EE237" i="1"/>
  <c r="EE219" i="1"/>
  <c r="EE225" i="1"/>
  <c r="EE227" i="1"/>
  <c r="EE228" i="1"/>
  <c r="BL204" i="1"/>
  <c r="BL205" i="1" s="1"/>
  <c r="BL207" i="1" s="1"/>
  <c r="BL212" i="1" s="1"/>
  <c r="BL217" i="1" s="1"/>
  <c r="BL326" i="1"/>
  <c r="FJ237" i="1"/>
  <c r="FJ219" i="1"/>
  <c r="FJ225" i="1"/>
  <c r="FJ228" i="1"/>
  <c r="FJ227" i="1"/>
  <c r="DQ237" i="1"/>
  <c r="DQ219" i="1"/>
  <c r="DQ225" i="1"/>
  <c r="DQ227" i="1"/>
  <c r="DQ228" i="1"/>
  <c r="BW237" i="1"/>
  <c r="BW219" i="1"/>
  <c r="BW228" i="1"/>
  <c r="BW225" i="1"/>
  <c r="BW227" i="1"/>
  <c r="BG237" i="1"/>
  <c r="BG219" i="1"/>
  <c r="BG228" i="1"/>
  <c r="BG225" i="1"/>
  <c r="BG227" i="1"/>
  <c r="F237" i="1"/>
  <c r="F219" i="1"/>
  <c r="F228" i="1"/>
  <c r="F225" i="1"/>
  <c r="F227" i="1"/>
  <c r="EU268" i="1"/>
  <c r="EU244" i="1"/>
  <c r="EU250" i="1" s="1"/>
  <c r="EU253" i="1" s="1"/>
  <c r="DP268" i="1"/>
  <c r="DP244" i="1"/>
  <c r="DP250" i="1" s="1"/>
  <c r="DP253" i="1" s="1"/>
  <c r="AZ229" i="1"/>
  <c r="AZ233" i="1" s="1"/>
  <c r="AZ238" i="1" s="1"/>
  <c r="AZ239" i="1" s="1"/>
  <c r="AZ244" i="1" s="1"/>
  <c r="FO239" i="1"/>
  <c r="O237" i="1"/>
  <c r="O219" i="1"/>
  <c r="O228" i="1"/>
  <c r="O225" i="1"/>
  <c r="O227" i="1"/>
  <c r="AJ237" i="1"/>
  <c r="AJ219" i="1"/>
  <c r="AJ227" i="1"/>
  <c r="AJ228" i="1"/>
  <c r="AJ225" i="1"/>
  <c r="ER237" i="1"/>
  <c r="ER219" i="1"/>
  <c r="ER227" i="1"/>
  <c r="ER228" i="1"/>
  <c r="ER225" i="1"/>
  <c r="G237" i="1"/>
  <c r="G219" i="1"/>
  <c r="G228" i="1"/>
  <c r="G225" i="1"/>
  <c r="G227" i="1"/>
  <c r="CU237" i="1"/>
  <c r="CU219" i="1"/>
  <c r="CU228" i="1"/>
  <c r="CU225" i="1"/>
  <c r="CU227" i="1"/>
  <c r="CE237" i="1"/>
  <c r="CE219" i="1"/>
  <c r="CE225" i="1"/>
  <c r="CE228" i="1"/>
  <c r="CE227" i="1"/>
  <c r="W237" i="1"/>
  <c r="W219" i="1"/>
  <c r="W227" i="1"/>
  <c r="W225" i="1"/>
  <c r="W228" i="1"/>
  <c r="EB237" i="1"/>
  <c r="EB219" i="1"/>
  <c r="EB228" i="1"/>
  <c r="EB225" i="1"/>
  <c r="EB227" i="1"/>
  <c r="FT237" i="1"/>
  <c r="FT219" i="1"/>
  <c r="FT228" i="1"/>
  <c r="FT225" i="1"/>
  <c r="FT227" i="1"/>
  <c r="AC237" i="1"/>
  <c r="AC219" i="1"/>
  <c r="AC228" i="1"/>
  <c r="AC225" i="1"/>
  <c r="AC227" i="1"/>
  <c r="EO325" i="1"/>
  <c r="EO275" i="1"/>
  <c r="EO78" i="1"/>
  <c r="AV237" i="1"/>
  <c r="AV219" i="1"/>
  <c r="AV225" i="1"/>
  <c r="AV227" i="1"/>
  <c r="AV228" i="1"/>
  <c r="R237" i="1"/>
  <c r="R219" i="1"/>
  <c r="R227" i="1"/>
  <c r="R228" i="1"/>
  <c r="R225" i="1"/>
  <c r="EL237" i="1"/>
  <c r="EL219" i="1"/>
  <c r="EL228" i="1"/>
  <c r="EL225" i="1"/>
  <c r="EL227" i="1"/>
  <c r="BB237" i="1"/>
  <c r="BB219" i="1"/>
  <c r="BB228" i="1"/>
  <c r="BB225" i="1"/>
  <c r="BB227" i="1"/>
  <c r="DN239" i="1"/>
  <c r="DT237" i="1"/>
  <c r="DT219" i="1"/>
  <c r="DT228" i="1"/>
  <c r="DT225" i="1"/>
  <c r="DT227" i="1"/>
  <c r="AE204" i="1"/>
  <c r="AE205" i="1" s="1"/>
  <c r="AE207" i="1" s="1"/>
  <c r="AE212" i="1" s="1"/>
  <c r="AE217" i="1" s="1"/>
  <c r="AE326" i="1"/>
  <c r="AN219" i="1"/>
  <c r="AN237" i="1"/>
  <c r="AN227" i="1"/>
  <c r="AN228" i="1"/>
  <c r="AN225" i="1"/>
  <c r="FK237" i="1"/>
  <c r="FK219" i="1"/>
  <c r="FK227" i="1"/>
  <c r="FK228" i="1"/>
  <c r="FK225" i="1"/>
  <c r="BS237" i="1"/>
  <c r="BS219" i="1"/>
  <c r="BS225" i="1"/>
  <c r="BS227" i="1"/>
  <c r="BS228" i="1"/>
  <c r="EK204" i="1"/>
  <c r="EK205" i="1" s="1"/>
  <c r="EK207" i="1" s="1"/>
  <c r="EK212" i="1" s="1"/>
  <c r="EK217" i="1" s="1"/>
  <c r="EK326" i="1"/>
  <c r="H204" i="1"/>
  <c r="H205" i="1" s="1"/>
  <c r="H207" i="1" s="1"/>
  <c r="H212" i="1" s="1"/>
  <c r="H217" i="1" s="1"/>
  <c r="H326" i="1"/>
  <c r="EF237" i="1"/>
  <c r="EF219" i="1"/>
  <c r="EF228" i="1"/>
  <c r="EF227" i="1"/>
  <c r="EF225" i="1"/>
  <c r="EG204" i="1"/>
  <c r="EG205" i="1" s="1"/>
  <c r="EG207" i="1" s="1"/>
  <c r="EG212" i="1" s="1"/>
  <c r="EG217" i="1" s="1"/>
  <c r="EG326" i="1"/>
  <c r="DL229" i="1"/>
  <c r="DL233" i="1" s="1"/>
  <c r="DL238" i="1" s="1"/>
  <c r="DJ239" i="1"/>
  <c r="CS268" i="1"/>
  <c r="CS244" i="1"/>
  <c r="CS250" i="1" s="1"/>
  <c r="CS253" i="1" s="1"/>
  <c r="FV239" i="1"/>
  <c r="BF237" i="1"/>
  <c r="BF219" i="1"/>
  <c r="BF225" i="1"/>
  <c r="BF227" i="1"/>
  <c r="BF228" i="1"/>
  <c r="ET204" i="1"/>
  <c r="ET205" i="1" s="1"/>
  <c r="ET207" i="1" s="1"/>
  <c r="ET212" i="1" s="1"/>
  <c r="ET217" i="1" s="1"/>
  <c r="ET326" i="1"/>
  <c r="DR229" i="1"/>
  <c r="DR233" i="1" s="1"/>
  <c r="DR238" i="1" s="1"/>
  <c r="AX204" i="1"/>
  <c r="AX205" i="1" s="1"/>
  <c r="AX207" i="1" s="1"/>
  <c r="AX212" i="1" s="1"/>
  <c r="AX217" i="1" s="1"/>
  <c r="AX326" i="1"/>
  <c r="FC237" i="1"/>
  <c r="FC219" i="1"/>
  <c r="FC227" i="1"/>
  <c r="FC228" i="1"/>
  <c r="FC225" i="1"/>
  <c r="DZ237" i="1"/>
  <c r="DZ219" i="1"/>
  <c r="DZ227" i="1"/>
  <c r="DZ228" i="1"/>
  <c r="DZ225" i="1"/>
  <c r="CZ219" i="1"/>
  <c r="CZ237" i="1"/>
  <c r="CZ227" i="1"/>
  <c r="CZ228" i="1"/>
  <c r="CZ225" i="1"/>
  <c r="CL237" i="1"/>
  <c r="CL219" i="1"/>
  <c r="CL227" i="1"/>
  <c r="CL225" i="1"/>
  <c r="CL228" i="1"/>
  <c r="U237" i="1"/>
  <c r="U219" i="1"/>
  <c r="U228" i="1"/>
  <c r="U225" i="1"/>
  <c r="U227" i="1"/>
  <c r="CM237" i="1"/>
  <c r="CM219" i="1"/>
  <c r="CM225" i="1"/>
  <c r="CM227" i="1"/>
  <c r="CM228" i="1"/>
  <c r="DK268" i="1"/>
  <c r="DK244" i="1"/>
  <c r="DK250" i="1" s="1"/>
  <c r="DK253" i="1" s="1"/>
  <c r="DM204" i="1"/>
  <c r="DM205" i="1" s="1"/>
  <c r="DM207" i="1" s="1"/>
  <c r="DM212" i="1" s="1"/>
  <c r="DM217" i="1" s="1"/>
  <c r="DM326" i="1"/>
  <c r="DU204" i="1"/>
  <c r="DU205" i="1" s="1"/>
  <c r="DU207" i="1" s="1"/>
  <c r="DU212" i="1" s="1"/>
  <c r="DU217" i="1" s="1"/>
  <c r="DU326" i="1"/>
  <c r="DO237" i="1"/>
  <c r="DO219" i="1"/>
  <c r="DO227" i="1"/>
  <c r="DO228" i="1"/>
  <c r="DO225" i="1"/>
  <c r="Y268" i="1"/>
  <c r="Y244" i="1"/>
  <c r="Y250" i="1" s="1"/>
  <c r="Y253" i="1" s="1"/>
  <c r="DY314" i="1"/>
  <c r="DY269" i="1"/>
  <c r="DY282" i="1" s="1"/>
  <c r="DY296" i="1" s="1"/>
  <c r="DY305" i="1" s="1"/>
  <c r="DY260" i="1"/>
  <c r="DY264" i="1" s="1"/>
  <c r="K204" i="1"/>
  <c r="K205" i="1" s="1"/>
  <c r="K207" i="1" s="1"/>
  <c r="K212" i="1" s="1"/>
  <c r="K217" i="1" s="1"/>
  <c r="K326" i="1"/>
  <c r="CG204" i="1"/>
  <c r="CG205" i="1" s="1"/>
  <c r="CG207" i="1" s="1"/>
  <c r="CG212" i="1" s="1"/>
  <c r="CG217" i="1" s="1"/>
  <c r="CG326" i="1"/>
  <c r="Q239" i="1"/>
  <c r="CC268" i="1"/>
  <c r="CC244" i="1"/>
  <c r="CC250" i="1" s="1"/>
  <c r="CC253" i="1" s="1"/>
  <c r="L239" i="1"/>
  <c r="M229" i="1"/>
  <c r="M233" i="1" s="1"/>
  <c r="M238" i="1" s="1"/>
  <c r="M239" i="1" s="1"/>
  <c r="BO237" i="1"/>
  <c r="BO219" i="1"/>
  <c r="BO227" i="1"/>
  <c r="BO228" i="1"/>
  <c r="BO225" i="1"/>
  <c r="FG325" i="1"/>
  <c r="FG275" i="1"/>
  <c r="FG78" i="1"/>
  <c r="FP229" i="1"/>
  <c r="FP233" i="1" s="1"/>
  <c r="FP238" i="1" s="1"/>
  <c r="FP239" i="1" s="1"/>
  <c r="E237" i="1"/>
  <c r="E219" i="1"/>
  <c r="E227" i="1"/>
  <c r="E228" i="1"/>
  <c r="E225" i="1"/>
  <c r="AU268" i="1"/>
  <c r="AU244" i="1"/>
  <c r="AU250" i="1" s="1"/>
  <c r="AU253" i="1" s="1"/>
  <c r="FU239" i="1"/>
  <c r="DY325" i="1"/>
  <c r="DY275" i="1"/>
  <c r="DY78" i="1"/>
  <c r="BT268" i="1"/>
  <c r="BT244" i="1"/>
  <c r="BT250" i="1" s="1"/>
  <c r="BT253" i="1" s="1"/>
  <c r="FQ237" i="1"/>
  <c r="FQ219" i="1"/>
  <c r="FQ228" i="1"/>
  <c r="FQ225" i="1"/>
  <c r="FQ227" i="1"/>
  <c r="BN229" i="1"/>
  <c r="BN233" i="1" s="1"/>
  <c r="BN238" i="1" s="1"/>
  <c r="BN239" i="1" s="1"/>
  <c r="AS237" i="1"/>
  <c r="AS219" i="1"/>
  <c r="AS225" i="1"/>
  <c r="AS227" i="1"/>
  <c r="AS228" i="1"/>
  <c r="EN229" i="1"/>
  <c r="EN233" i="1" s="1"/>
  <c r="EN238" i="1" s="1"/>
  <c r="EN239" i="1" s="1"/>
  <c r="J229" i="1"/>
  <c r="J233" i="1" s="1"/>
  <c r="J238" i="1" s="1"/>
  <c r="J239" i="1" s="1"/>
  <c r="DB229" i="1"/>
  <c r="DB233" i="1" s="1"/>
  <c r="DB238" i="1" s="1"/>
  <c r="DB239" i="1" s="1"/>
  <c r="AR237" i="1"/>
  <c r="AR219" i="1"/>
  <c r="AR227" i="1"/>
  <c r="AR228" i="1"/>
  <c r="AR225" i="1"/>
  <c r="CQ237" i="1"/>
  <c r="CQ219" i="1"/>
  <c r="CQ225" i="1"/>
  <c r="CQ227" i="1"/>
  <c r="CQ228" i="1"/>
  <c r="EI237" i="1"/>
  <c r="EI219" i="1"/>
  <c r="EI227" i="1"/>
  <c r="EI228" i="1"/>
  <c r="EI225" i="1"/>
  <c r="DS237" i="1"/>
  <c r="DS219" i="1"/>
  <c r="DS228" i="1"/>
  <c r="DS225" i="1"/>
  <c r="DS227" i="1"/>
  <c r="BA237" i="1"/>
  <c r="BA219" i="1"/>
  <c r="BA227" i="1"/>
  <c r="BA228" i="1"/>
  <c r="BA225" i="1"/>
  <c r="AP237" i="1"/>
  <c r="AP219" i="1"/>
  <c r="AP225" i="1"/>
  <c r="AP227" i="1"/>
  <c r="AP228" i="1"/>
  <c r="FI237" i="1"/>
  <c r="FI219" i="1"/>
  <c r="FI228" i="1"/>
  <c r="FI225" i="1"/>
  <c r="FI227" i="1"/>
  <c r="EV237" i="1"/>
  <c r="EV219" i="1"/>
  <c r="EV228" i="1"/>
  <c r="EV225" i="1"/>
  <c r="EV227" i="1"/>
  <c r="EZ237" i="1"/>
  <c r="EZ219" i="1"/>
  <c r="EZ228" i="1"/>
  <c r="EZ225" i="1"/>
  <c r="EZ227" i="1"/>
  <c r="CF237" i="1"/>
  <c r="CF219" i="1"/>
  <c r="CF225" i="1"/>
  <c r="CF227" i="1"/>
  <c r="CF228" i="1"/>
  <c r="AT237" i="1"/>
  <c r="AT219" i="1"/>
  <c r="AT228" i="1"/>
  <c r="AT225" i="1"/>
  <c r="AT227" i="1"/>
  <c r="CJ219" i="1"/>
  <c r="CJ237" i="1"/>
  <c r="CJ228" i="1"/>
  <c r="CJ225" i="1"/>
  <c r="CJ227" i="1"/>
  <c r="CR237" i="1"/>
  <c r="CR219" i="1"/>
  <c r="CR227" i="1"/>
  <c r="CR228" i="1"/>
  <c r="CR225" i="1"/>
  <c r="EY229" i="1"/>
  <c r="EY233" i="1" s="1"/>
  <c r="EY238" i="1" s="1"/>
  <c r="EY239" i="1" s="1"/>
  <c r="FG314" i="1"/>
  <c r="FG269" i="1"/>
  <c r="FG260" i="1"/>
  <c r="FG264" i="1" s="1"/>
  <c r="BV237" i="1"/>
  <c r="BV219" i="1"/>
  <c r="BV225" i="1"/>
  <c r="BV227" i="1"/>
  <c r="BV228" i="1"/>
  <c r="FB204" i="1"/>
  <c r="FB205" i="1" s="1"/>
  <c r="FB207" i="1" s="1"/>
  <c r="FB212" i="1" s="1"/>
  <c r="FB217" i="1" s="1"/>
  <c r="FB326" i="1"/>
  <c r="BC229" i="1"/>
  <c r="BC233" i="1" s="1"/>
  <c r="BC238" i="1" s="1"/>
  <c r="BC239" i="1" s="1"/>
  <c r="CH204" i="1"/>
  <c r="CH205" i="1" s="1"/>
  <c r="CH207" i="1" s="1"/>
  <c r="CH212" i="1" s="1"/>
  <c r="CH217" i="1" s="1"/>
  <c r="CH326" i="1"/>
  <c r="BQ204" i="1"/>
  <c r="BQ205" i="1" s="1"/>
  <c r="BQ207" i="1" s="1"/>
  <c r="BQ212" i="1" s="1"/>
  <c r="BQ217" i="1" s="1"/>
  <c r="BQ326" i="1"/>
  <c r="FN229" i="1"/>
  <c r="FN233" i="1" s="1"/>
  <c r="FN238" i="1" s="1"/>
  <c r="FN239" i="1" s="1"/>
  <c r="BK204" i="1"/>
  <c r="BK205" i="1" s="1"/>
  <c r="BK207" i="1" s="1"/>
  <c r="BK212" i="1" s="1"/>
  <c r="BK217" i="1" s="1"/>
  <c r="BK326" i="1"/>
  <c r="V237" i="1"/>
  <c r="V219" i="1"/>
  <c r="V228" i="1"/>
  <c r="V225" i="1"/>
  <c r="V227" i="1"/>
  <c r="DI239" i="1"/>
  <c r="AQ237" i="1"/>
  <c r="AQ219" i="1"/>
  <c r="AQ225" i="1"/>
  <c r="AQ227" i="1"/>
  <c r="AQ228" i="1"/>
  <c r="S237" i="1"/>
  <c r="S219" i="1"/>
  <c r="S227" i="1"/>
  <c r="S228" i="1"/>
  <c r="S225" i="1"/>
  <c r="BP204" i="1"/>
  <c r="BP205" i="1" s="1"/>
  <c r="BP207" i="1" s="1"/>
  <c r="BP212" i="1" s="1"/>
  <c r="BP217" i="1" s="1"/>
  <c r="BP326" i="1"/>
  <c r="DF237" i="1"/>
  <c r="DF219" i="1"/>
  <c r="DF227" i="1"/>
  <c r="DF228" i="1"/>
  <c r="DF225" i="1"/>
  <c r="BM237" i="1"/>
  <c r="BM219" i="1"/>
  <c r="BM225" i="1"/>
  <c r="BM227" i="1"/>
  <c r="BM228" i="1"/>
  <c r="D204" i="1"/>
  <c r="D205" i="1" s="1"/>
  <c r="D207" i="1" s="1"/>
  <c r="D212" i="1" s="1"/>
  <c r="D217" i="1" s="1"/>
  <c r="D326" i="1"/>
  <c r="DL239" i="1"/>
  <c r="FS268" i="1"/>
  <c r="FS244" i="1"/>
  <c r="FS250" i="1" s="1"/>
  <c r="FS253" i="1" s="1"/>
  <c r="CB204" i="1"/>
  <c r="CB205" i="1" s="1"/>
  <c r="CB207" i="1" s="1"/>
  <c r="CB212" i="1" s="1"/>
  <c r="CB217" i="1" s="1"/>
  <c r="CB326" i="1"/>
  <c r="CW237" i="1"/>
  <c r="CW219" i="1"/>
  <c r="CW225" i="1"/>
  <c r="CW227" i="1"/>
  <c r="CW228" i="1"/>
  <c r="DR239" i="1"/>
  <c r="EO314" i="1"/>
  <c r="EO269" i="1"/>
  <c r="EO260" i="1"/>
  <c r="EO264" i="1" s="1"/>
  <c r="AF237" i="1"/>
  <c r="AF219" i="1"/>
  <c r="AF225" i="1"/>
  <c r="AF227" i="1"/>
  <c r="AF228" i="1"/>
  <c r="AH237" i="1"/>
  <c r="AH219" i="1"/>
  <c r="AH225" i="1"/>
  <c r="AH227" i="1"/>
  <c r="AH228" i="1"/>
  <c r="BJ237" i="1"/>
  <c r="BJ219" i="1"/>
  <c r="BJ227" i="1"/>
  <c r="BJ225" i="1"/>
  <c r="BJ228" i="1"/>
  <c r="AL237" i="1"/>
  <c r="AL219" i="1"/>
  <c r="AL225" i="1"/>
  <c r="AL227" i="1"/>
  <c r="AL228" i="1"/>
  <c r="CD237" i="1"/>
  <c r="CD219" i="1"/>
  <c r="CD225" i="1"/>
  <c r="CD227" i="1"/>
  <c r="CD228" i="1"/>
  <c r="AK237" i="1"/>
  <c r="AK219" i="1"/>
  <c r="AK228" i="1"/>
  <c r="AK225" i="1"/>
  <c r="AK227" i="1"/>
  <c r="DY271" i="1" l="1"/>
  <c r="CL229" i="1"/>
  <c r="CL233" i="1" s="1"/>
  <c r="CL238" i="1" s="1"/>
  <c r="F229" i="1"/>
  <c r="F233" i="1" s="1"/>
  <c r="F238" i="1" s="1"/>
  <c r="BX229" i="1"/>
  <c r="BX233" i="1" s="1"/>
  <c r="BX238" i="1" s="1"/>
  <c r="BX239" i="1" s="1"/>
  <c r="FR237" i="1"/>
  <c r="FR225" i="1"/>
  <c r="FR219" i="1"/>
  <c r="FR228" i="1"/>
  <c r="FR227" i="1"/>
  <c r="AW228" i="1"/>
  <c r="AW225" i="1"/>
  <c r="AW237" i="1"/>
  <c r="AW227" i="1"/>
  <c r="AW219" i="1"/>
  <c r="AC229" i="1"/>
  <c r="AC233" i="1" s="1"/>
  <c r="AC238" i="1" s="1"/>
  <c r="DV227" i="1"/>
  <c r="DV237" i="1"/>
  <c r="DV228" i="1"/>
  <c r="DV219" i="1"/>
  <c r="DV225" i="1"/>
  <c r="EH229" i="1"/>
  <c r="EH233" i="1" s="1"/>
  <c r="EH238" i="1" s="1"/>
  <c r="EH239" i="1" s="1"/>
  <c r="EC229" i="1"/>
  <c r="EC233" i="1" s="1"/>
  <c r="EC238" i="1" s="1"/>
  <c r="EB229" i="1"/>
  <c r="EB233" i="1" s="1"/>
  <c r="EB238" i="1" s="1"/>
  <c r="G229" i="1"/>
  <c r="G233" i="1" s="1"/>
  <c r="G238" i="1" s="1"/>
  <c r="DG229" i="1"/>
  <c r="DG233" i="1" s="1"/>
  <c r="DG238" i="1" s="1"/>
  <c r="BU229" i="1"/>
  <c r="BU233" i="1" s="1"/>
  <c r="BU238" i="1" s="1"/>
  <c r="BU239" i="1" s="1"/>
  <c r="EP237" i="1"/>
  <c r="EP225" i="1"/>
  <c r="EP227" i="1"/>
  <c r="EP228" i="1"/>
  <c r="EP219" i="1"/>
  <c r="CZ229" i="1"/>
  <c r="CZ233" i="1" s="1"/>
  <c r="CZ238" i="1" s="1"/>
  <c r="CZ239" i="1" s="1"/>
  <c r="EE229" i="1"/>
  <c r="EE233" i="1" s="1"/>
  <c r="EE238" i="1" s="1"/>
  <c r="DW237" i="1"/>
  <c r="DW225" i="1"/>
  <c r="DW219" i="1"/>
  <c r="DW227" i="1"/>
  <c r="DW228" i="1"/>
  <c r="EO271" i="1"/>
  <c r="EO282" i="1"/>
  <c r="EO296" i="1" s="1"/>
  <c r="EO305" i="1" s="1"/>
  <c r="FG271" i="1"/>
  <c r="FG282" i="1"/>
  <c r="FG296" i="1" s="1"/>
  <c r="FG305" i="1" s="1"/>
  <c r="CF229" i="1"/>
  <c r="CF233" i="1" s="1"/>
  <c r="CF238" i="1" s="1"/>
  <c r="EZ229" i="1"/>
  <c r="EZ233" i="1" s="1"/>
  <c r="EZ238" i="1" s="1"/>
  <c r="AP229" i="1"/>
  <c r="AP233" i="1" s="1"/>
  <c r="AP238" i="1" s="1"/>
  <c r="CQ229" i="1"/>
  <c r="CQ233" i="1" s="1"/>
  <c r="CQ238" i="1" s="1"/>
  <c r="FQ229" i="1"/>
  <c r="FQ233" i="1" s="1"/>
  <c r="FQ238" i="1" s="1"/>
  <c r="BB229" i="1"/>
  <c r="BB233" i="1" s="1"/>
  <c r="BB238" i="1" s="1"/>
  <c r="BB239" i="1" s="1"/>
  <c r="FJ229" i="1"/>
  <c r="FJ233" i="1" s="1"/>
  <c r="FJ238" i="1" s="1"/>
  <c r="EC239" i="1"/>
  <c r="EX237" i="1"/>
  <c r="EX227" i="1"/>
  <c r="EX219" i="1"/>
  <c r="EX228" i="1"/>
  <c r="EX225" i="1"/>
  <c r="DF229" i="1"/>
  <c r="DF233" i="1" s="1"/>
  <c r="DF238" i="1" s="1"/>
  <c r="DG239" i="1"/>
  <c r="CA219" i="1"/>
  <c r="CA228" i="1"/>
  <c r="CA225" i="1"/>
  <c r="CA237" i="1"/>
  <c r="CA227" i="1"/>
  <c r="AK229" i="1"/>
  <c r="AK233" i="1" s="1"/>
  <c r="AK238" i="1" s="1"/>
  <c r="AK239" i="1" s="1"/>
  <c r="AT229" i="1"/>
  <c r="AT233" i="1" s="1"/>
  <c r="AT238" i="1" s="1"/>
  <c r="FI229" i="1"/>
  <c r="FI233" i="1" s="1"/>
  <c r="FI238" i="1" s="1"/>
  <c r="E229" i="1"/>
  <c r="E233" i="1" s="1"/>
  <c r="E238" i="1" s="1"/>
  <c r="AN229" i="1"/>
  <c r="AN233" i="1" s="1"/>
  <c r="AN238" i="1" s="1"/>
  <c r="AN239" i="1" s="1"/>
  <c r="DT229" i="1"/>
  <c r="DT233" i="1" s="1"/>
  <c r="DT238" i="1" s="1"/>
  <c r="DT239" i="1" s="1"/>
  <c r="EW229" i="1"/>
  <c r="EW233" i="1" s="1"/>
  <c r="EW238" i="1" s="1"/>
  <c r="DD229" i="1"/>
  <c r="DD233" i="1" s="1"/>
  <c r="DD238" i="1" s="1"/>
  <c r="DD239" i="1" s="1"/>
  <c r="DE237" i="1"/>
  <c r="DE225" i="1"/>
  <c r="DE219" i="1"/>
  <c r="DE227" i="1"/>
  <c r="DE228" i="1"/>
  <c r="BC268" i="1"/>
  <c r="BC244" i="1"/>
  <c r="BC250" i="1" s="1"/>
  <c r="BC253" i="1" s="1"/>
  <c r="EN268" i="1"/>
  <c r="EN244" i="1"/>
  <c r="EN250" i="1" s="1"/>
  <c r="EN253" i="1" s="1"/>
  <c r="FP268" i="1"/>
  <c r="FP244" i="1"/>
  <c r="FP250" i="1" s="1"/>
  <c r="FP253" i="1" s="1"/>
  <c r="FN244" i="1"/>
  <c r="FN250" i="1" s="1"/>
  <c r="FN253" i="1" s="1"/>
  <c r="FN268" i="1"/>
  <c r="BN268" i="1"/>
  <c r="BN244" i="1"/>
  <c r="BN250" i="1" s="1"/>
  <c r="BN253" i="1" s="1"/>
  <c r="M268" i="1"/>
  <c r="M244" i="1"/>
  <c r="M250" i="1" s="1"/>
  <c r="M253" i="1" s="1"/>
  <c r="EY268" i="1"/>
  <c r="EY244" i="1"/>
  <c r="EY250" i="1" s="1"/>
  <c r="EY253" i="1" s="1"/>
  <c r="J268" i="1"/>
  <c r="J244" i="1"/>
  <c r="J250" i="1" s="1"/>
  <c r="J253" i="1" s="1"/>
  <c r="D237" i="1"/>
  <c r="D219" i="1"/>
  <c r="D225" i="1"/>
  <c r="D227" i="1"/>
  <c r="D228" i="1"/>
  <c r="AL229" i="1"/>
  <c r="AL233" i="1" s="1"/>
  <c r="AL238" i="1" s="1"/>
  <c r="BJ229" i="1"/>
  <c r="BJ233" i="1" s="1"/>
  <c r="BJ238" i="1" s="1"/>
  <c r="BJ239" i="1" s="1"/>
  <c r="CW229" i="1"/>
  <c r="CW233" i="1" s="1"/>
  <c r="CW238" i="1" s="1"/>
  <c r="CW239" i="1" s="1"/>
  <c r="CB237" i="1"/>
  <c r="CB219" i="1"/>
  <c r="CB227" i="1"/>
  <c r="CB228" i="1"/>
  <c r="CB225" i="1"/>
  <c r="C209" i="1"/>
  <c r="FZ184" i="1"/>
  <c r="DL244" i="1"/>
  <c r="DL250" i="1" s="1"/>
  <c r="DL253" i="1" s="1"/>
  <c r="DL268" i="1"/>
  <c r="S229" i="1"/>
  <c r="S233" i="1" s="1"/>
  <c r="S238" i="1" s="1"/>
  <c r="S239" i="1" s="1"/>
  <c r="V229" i="1"/>
  <c r="V233" i="1" s="1"/>
  <c r="V238" i="1" s="1"/>
  <c r="V239" i="1" s="1"/>
  <c r="BK237" i="1"/>
  <c r="BK219" i="1"/>
  <c r="BK228" i="1"/>
  <c r="BK225" i="1"/>
  <c r="BK227" i="1"/>
  <c r="BQ237" i="1"/>
  <c r="BQ219" i="1"/>
  <c r="BQ225" i="1"/>
  <c r="BQ227" i="1"/>
  <c r="BQ228" i="1"/>
  <c r="BV229" i="1"/>
  <c r="BV233" i="1" s="1"/>
  <c r="BV238" i="1" s="1"/>
  <c r="CR229" i="1"/>
  <c r="CR233" i="1" s="1"/>
  <c r="CR238" i="1" s="1"/>
  <c r="CR239" i="1" s="1"/>
  <c r="EZ239" i="1"/>
  <c r="BA229" i="1"/>
  <c r="BA233" i="1" s="1"/>
  <c r="BA238" i="1" s="1"/>
  <c r="BA239" i="1" s="1"/>
  <c r="AR229" i="1"/>
  <c r="AR233" i="1" s="1"/>
  <c r="AR238" i="1" s="1"/>
  <c r="AR239" i="1" s="1"/>
  <c r="FQ239" i="1"/>
  <c r="AU325" i="1"/>
  <c r="AU275" i="1"/>
  <c r="AU78" i="1"/>
  <c r="CC314" i="1"/>
  <c r="CC269" i="1"/>
  <c r="CC260" i="1"/>
  <c r="CC264" i="1" s="1"/>
  <c r="CG237" i="1"/>
  <c r="CG219" i="1"/>
  <c r="CG228" i="1"/>
  <c r="CG225" i="1"/>
  <c r="CG227" i="1"/>
  <c r="CX268" i="1"/>
  <c r="CX244" i="1"/>
  <c r="CX250" i="1" s="1"/>
  <c r="CX253" i="1" s="1"/>
  <c r="DK314" i="1"/>
  <c r="DK269" i="1"/>
  <c r="DK282" i="1" s="1"/>
  <c r="DK296" i="1" s="1"/>
  <c r="DK305" i="1" s="1"/>
  <c r="DK260" i="1"/>
  <c r="DK264" i="1" s="1"/>
  <c r="CM229" i="1"/>
  <c r="CM233" i="1" s="1"/>
  <c r="CM238" i="1" s="1"/>
  <c r="CM239" i="1" s="1"/>
  <c r="U229" i="1"/>
  <c r="U233" i="1" s="1"/>
  <c r="U238" i="1" s="1"/>
  <c r="CL239" i="1"/>
  <c r="BF229" i="1"/>
  <c r="BF233" i="1" s="1"/>
  <c r="BF238" i="1" s="1"/>
  <c r="BF239" i="1" s="1"/>
  <c r="CS314" i="1"/>
  <c r="CS269" i="1"/>
  <c r="CS260" i="1"/>
  <c r="CS264" i="1" s="1"/>
  <c r="EF229" i="1"/>
  <c r="EF233" i="1" s="1"/>
  <c r="EF238" i="1" s="1"/>
  <c r="EF239" i="1" s="1"/>
  <c r="EK237" i="1"/>
  <c r="EK219" i="1"/>
  <c r="EK225" i="1"/>
  <c r="EK227" i="1"/>
  <c r="EK228" i="1"/>
  <c r="EL229" i="1"/>
  <c r="EL233" i="1" s="1"/>
  <c r="EL238" i="1" s="1"/>
  <c r="R229" i="1"/>
  <c r="R233" i="1" s="1"/>
  <c r="R238" i="1" s="1"/>
  <c r="R239" i="1" s="1"/>
  <c r="AC239" i="1"/>
  <c r="W229" i="1"/>
  <c r="W233" i="1" s="1"/>
  <c r="W238" i="1" s="1"/>
  <c r="AJ229" i="1"/>
  <c r="AJ233" i="1" s="1"/>
  <c r="AJ238" i="1" s="1"/>
  <c r="AJ239" i="1" s="1"/>
  <c r="DP325" i="1"/>
  <c r="DP275" i="1"/>
  <c r="DP78" i="1"/>
  <c r="F239" i="1"/>
  <c r="DQ229" i="1"/>
  <c r="DQ233" i="1" s="1"/>
  <c r="DQ238" i="1" s="1"/>
  <c r="CV237" i="1"/>
  <c r="CV219" i="1"/>
  <c r="CV228" i="1"/>
  <c r="CV225" i="1"/>
  <c r="CV227" i="1"/>
  <c r="FE237" i="1"/>
  <c r="FE219" i="1"/>
  <c r="FE228" i="1"/>
  <c r="FE227" i="1"/>
  <c r="FE225" i="1"/>
  <c r="FB237" i="1"/>
  <c r="FB219" i="1"/>
  <c r="FB228" i="1"/>
  <c r="FB227" i="1"/>
  <c r="FB225" i="1"/>
  <c r="DB268" i="1"/>
  <c r="DB244" i="1"/>
  <c r="DB250" i="1" s="1"/>
  <c r="DB253" i="1" s="1"/>
  <c r="CI268" i="1"/>
  <c r="CI244" i="1"/>
  <c r="CI250" i="1" s="1"/>
  <c r="CI253" i="1" s="1"/>
  <c r="E239" i="1"/>
  <c r="CC325" i="1"/>
  <c r="CC275" i="1"/>
  <c r="CC78" i="1"/>
  <c r="DU237" i="1"/>
  <c r="DU219" i="1"/>
  <c r="DU225" i="1"/>
  <c r="DU227" i="1"/>
  <c r="DU228" i="1"/>
  <c r="DK325" i="1"/>
  <c r="DK326" i="1" s="1"/>
  <c r="DK275" i="1"/>
  <c r="DK271" i="1"/>
  <c r="DK78" i="1"/>
  <c r="ET237" i="1"/>
  <c r="ET219" i="1"/>
  <c r="ET227" i="1"/>
  <c r="ET228" i="1"/>
  <c r="ET225" i="1"/>
  <c r="CS325" i="1"/>
  <c r="CS275" i="1"/>
  <c r="CS78" i="1"/>
  <c r="DN268" i="1"/>
  <c r="DN244" i="1"/>
  <c r="DN250" i="1" s="1"/>
  <c r="DN253" i="1" s="1"/>
  <c r="T237" i="1"/>
  <c r="T219" i="1"/>
  <c r="T227" i="1"/>
  <c r="T228" i="1"/>
  <c r="T225" i="1"/>
  <c r="BI237" i="1"/>
  <c r="BI219" i="1"/>
  <c r="BI225" i="1"/>
  <c r="BI227" i="1"/>
  <c r="BI228" i="1"/>
  <c r="FA237" i="1"/>
  <c r="FA219" i="1"/>
  <c r="FA227" i="1"/>
  <c r="FA228" i="1"/>
  <c r="FA225" i="1"/>
  <c r="DX268" i="1"/>
  <c r="DX244" i="1"/>
  <c r="DX250" i="1" s="1"/>
  <c r="DX253" i="1" s="1"/>
  <c r="FH237" i="1"/>
  <c r="FH219" i="1"/>
  <c r="FH225" i="1"/>
  <c r="FH228" i="1"/>
  <c r="FH227" i="1"/>
  <c r="AG237" i="1"/>
  <c r="AG219" i="1"/>
  <c r="AG228" i="1"/>
  <c r="AG225" i="1"/>
  <c r="AG227" i="1"/>
  <c r="BE237" i="1"/>
  <c r="BE219" i="1"/>
  <c r="BE228" i="1"/>
  <c r="BE225" i="1"/>
  <c r="BE227" i="1"/>
  <c r="CP237" i="1"/>
  <c r="CP219" i="1"/>
  <c r="CP228" i="1"/>
  <c r="CP227" i="1"/>
  <c r="CP225" i="1"/>
  <c r="BD237" i="1"/>
  <c r="BD219" i="1"/>
  <c r="BD228" i="1"/>
  <c r="BD225" i="1"/>
  <c r="BD227" i="1"/>
  <c r="ED237" i="1"/>
  <c r="ED219" i="1"/>
  <c r="ED228" i="1"/>
  <c r="ED227" i="1"/>
  <c r="ED225" i="1"/>
  <c r="ES237" i="1"/>
  <c r="ES219" i="1"/>
  <c r="ES225" i="1"/>
  <c r="ES227" i="1"/>
  <c r="ES228" i="1"/>
  <c r="AB237" i="1"/>
  <c r="AB219" i="1"/>
  <c r="AB225" i="1"/>
  <c r="AB227" i="1"/>
  <c r="AB228" i="1"/>
  <c r="Z237" i="1"/>
  <c r="Z219" i="1"/>
  <c r="Z228" i="1"/>
  <c r="Z225" i="1"/>
  <c r="Z227" i="1"/>
  <c r="BH237" i="1"/>
  <c r="BH219" i="1"/>
  <c r="BH227" i="1"/>
  <c r="BH228" i="1"/>
  <c r="BH225" i="1"/>
  <c r="EM237" i="1"/>
  <c r="EM219" i="1"/>
  <c r="EM227" i="1"/>
  <c r="EM228" i="1"/>
  <c r="EM225" i="1"/>
  <c r="AI237" i="1"/>
  <c r="AI219" i="1"/>
  <c r="AI227" i="1"/>
  <c r="AI228" i="1"/>
  <c r="AI225" i="1"/>
  <c r="BZ237" i="1"/>
  <c r="BZ219" i="1"/>
  <c r="BZ225" i="1"/>
  <c r="BZ227" i="1"/>
  <c r="BZ228" i="1"/>
  <c r="FD237" i="1"/>
  <c r="FD219" i="1"/>
  <c r="FD228" i="1"/>
  <c r="FD225" i="1"/>
  <c r="FD227" i="1"/>
  <c r="CY237" i="1"/>
  <c r="CY219" i="1"/>
  <c r="CY228" i="1"/>
  <c r="CY227" i="1"/>
  <c r="CY225" i="1"/>
  <c r="N237" i="1"/>
  <c r="N219" i="1"/>
  <c r="N225" i="1"/>
  <c r="N227" i="1"/>
  <c r="N228" i="1"/>
  <c r="AZ250" i="1"/>
  <c r="AZ253" i="1" s="1"/>
  <c r="AZ268" i="1"/>
  <c r="AL239" i="1"/>
  <c r="AH229" i="1"/>
  <c r="AH233" i="1" s="1"/>
  <c r="AH238" i="1" s="1"/>
  <c r="AH239" i="1" s="1"/>
  <c r="EO315" i="1"/>
  <c r="EO322" i="1" s="1"/>
  <c r="EO273" i="1"/>
  <c r="FS314" i="1"/>
  <c r="FS269" i="1"/>
  <c r="FS282" i="1" s="1"/>
  <c r="FS296" i="1" s="1"/>
  <c r="FS305" i="1" s="1"/>
  <c r="FS260" i="1"/>
  <c r="FS264" i="1" s="1"/>
  <c r="C203" i="1"/>
  <c r="FZ124" i="1"/>
  <c r="GB125" i="1" s="1"/>
  <c r="BM229" i="1"/>
  <c r="BM233" i="1" s="1"/>
  <c r="BM238" i="1" s="1"/>
  <c r="BM239" i="1" s="1"/>
  <c r="DI268" i="1"/>
  <c r="DI244" i="1"/>
  <c r="DI250" i="1" s="1"/>
  <c r="DI253" i="1" s="1"/>
  <c r="BY268" i="1"/>
  <c r="BY244" i="1"/>
  <c r="BY250" i="1" s="1"/>
  <c r="BY253" i="1" s="1"/>
  <c r="CH237" i="1"/>
  <c r="CH219" i="1"/>
  <c r="CH228" i="1"/>
  <c r="CH225" i="1"/>
  <c r="CH227" i="1"/>
  <c r="BV239" i="1"/>
  <c r="CJ229" i="1"/>
  <c r="CJ233" i="1" s="1"/>
  <c r="CJ238" i="1" s="1"/>
  <c r="CJ239" i="1" s="1"/>
  <c r="AT239" i="1"/>
  <c r="EV229" i="1"/>
  <c r="EV233" i="1" s="1"/>
  <c r="EV238" i="1" s="1"/>
  <c r="EV239" i="1" s="1"/>
  <c r="FI239" i="1"/>
  <c r="DS229" i="1"/>
  <c r="DS233" i="1" s="1"/>
  <c r="DS238" i="1" s="1"/>
  <c r="DS239" i="1" s="1"/>
  <c r="EI229" i="1"/>
  <c r="EI233" i="1" s="1"/>
  <c r="EI238" i="1" s="1"/>
  <c r="EI239" i="1" s="1"/>
  <c r="BT314" i="1"/>
  <c r="BT269" i="1"/>
  <c r="BT282" i="1" s="1"/>
  <c r="BT296" i="1" s="1"/>
  <c r="BT305" i="1" s="1"/>
  <c r="BT260" i="1"/>
  <c r="BT264" i="1" s="1"/>
  <c r="FU268" i="1"/>
  <c r="FU244" i="1"/>
  <c r="FU250" i="1" s="1"/>
  <c r="FU253" i="1" s="1"/>
  <c r="BO229" i="1"/>
  <c r="BO233" i="1" s="1"/>
  <c r="BO238" i="1" s="1"/>
  <c r="BO239" i="1" s="1"/>
  <c r="Q268" i="1"/>
  <c r="Q244" i="1"/>
  <c r="Q250" i="1" s="1"/>
  <c r="Q253" i="1" s="1"/>
  <c r="K237" i="1"/>
  <c r="K219" i="1"/>
  <c r="K228" i="1"/>
  <c r="K227" i="1"/>
  <c r="K225" i="1"/>
  <c r="Y314" i="1"/>
  <c r="Y269" i="1"/>
  <c r="Y260" i="1"/>
  <c r="Y264" i="1" s="1"/>
  <c r="DZ229" i="1"/>
  <c r="DZ233" i="1" s="1"/>
  <c r="DZ238" i="1" s="1"/>
  <c r="DZ239" i="1" s="1"/>
  <c r="AX237" i="1"/>
  <c r="AX219" i="1"/>
  <c r="AX228" i="1"/>
  <c r="AX225" i="1"/>
  <c r="AX227" i="1"/>
  <c r="DJ268" i="1"/>
  <c r="DJ244" i="1"/>
  <c r="DJ250" i="1" s="1"/>
  <c r="DJ253" i="1" s="1"/>
  <c r="H219" i="1"/>
  <c r="H237" i="1"/>
  <c r="H225" i="1"/>
  <c r="H227" i="1"/>
  <c r="H228" i="1"/>
  <c r="FK229" i="1"/>
  <c r="FK233" i="1" s="1"/>
  <c r="FK238" i="1" s="1"/>
  <c r="FK239" i="1" s="1"/>
  <c r="FT229" i="1"/>
  <c r="FT233" i="1" s="1"/>
  <c r="FT238" i="1" s="1"/>
  <c r="FT239" i="1" s="1"/>
  <c r="EB239" i="1"/>
  <c r="CE229" i="1"/>
  <c r="CE233" i="1" s="1"/>
  <c r="CE238" i="1" s="1"/>
  <c r="CE239" i="1" s="1"/>
  <c r="CU229" i="1"/>
  <c r="CU233" i="1" s="1"/>
  <c r="CU238" i="1" s="1"/>
  <c r="CU239" i="1" s="1"/>
  <c r="G239" i="1"/>
  <c r="O229" i="1"/>
  <c r="O233" i="1" s="1"/>
  <c r="O238" i="1" s="1"/>
  <c r="O239" i="1" s="1"/>
  <c r="EU314" i="1"/>
  <c r="EU269" i="1"/>
  <c r="EU282" i="1" s="1"/>
  <c r="EU296" i="1" s="1"/>
  <c r="EU305" i="1" s="1"/>
  <c r="EU260" i="1"/>
  <c r="EU264" i="1" s="1"/>
  <c r="BG229" i="1"/>
  <c r="BG233" i="1" s="1"/>
  <c r="BG238" i="1" s="1"/>
  <c r="BG239" i="1" s="1"/>
  <c r="FX244" i="1"/>
  <c r="FX250" i="1" s="1"/>
  <c r="FX253" i="1" s="1"/>
  <c r="FX268" i="1"/>
  <c r="BW229" i="1"/>
  <c r="BW233" i="1" s="1"/>
  <c r="BW238" i="1" s="1"/>
  <c r="BW239" i="1" s="1"/>
  <c r="DQ239" i="1"/>
  <c r="BL237" i="1"/>
  <c r="BL219" i="1"/>
  <c r="BL225" i="1"/>
  <c r="BL227" i="1"/>
  <c r="BL228" i="1"/>
  <c r="DA325" i="1"/>
  <c r="DA275" i="1"/>
  <c r="DA78" i="1"/>
  <c r="I268" i="1"/>
  <c r="I244" i="1"/>
  <c r="I250" i="1" s="1"/>
  <c r="I253" i="1" s="1"/>
  <c r="AO229" i="1"/>
  <c r="AO233" i="1" s="1"/>
  <c r="AO238" i="1" s="1"/>
  <c r="AO239" i="1" s="1"/>
  <c r="AM314" i="1"/>
  <c r="AM269" i="1"/>
  <c r="AM260" i="1"/>
  <c r="AM264" i="1" s="1"/>
  <c r="DC314" i="1"/>
  <c r="DC269" i="1"/>
  <c r="DC260" i="1"/>
  <c r="DC264" i="1" s="1"/>
  <c r="DR268" i="1"/>
  <c r="DR244" i="1"/>
  <c r="DR250" i="1" s="1"/>
  <c r="DR253" i="1" s="1"/>
  <c r="X268" i="1"/>
  <c r="X244" i="1"/>
  <c r="X250" i="1" s="1"/>
  <c r="X253" i="1" s="1"/>
  <c r="DF239" i="1"/>
  <c r="CD229" i="1"/>
  <c r="CD233" i="1" s="1"/>
  <c r="CD238" i="1" s="1"/>
  <c r="CD239" i="1" s="1"/>
  <c r="AF229" i="1"/>
  <c r="AF233" i="1" s="1"/>
  <c r="AF238" i="1" s="1"/>
  <c r="AF239" i="1" s="1"/>
  <c r="FS325" i="1"/>
  <c r="FS275" i="1"/>
  <c r="FS271" i="1"/>
  <c r="FS78" i="1"/>
  <c r="BP237" i="1"/>
  <c r="BP219" i="1"/>
  <c r="BP225" i="1"/>
  <c r="BP227" i="1"/>
  <c r="BP228" i="1"/>
  <c r="AQ229" i="1"/>
  <c r="AQ233" i="1" s="1"/>
  <c r="AQ238" i="1" s="1"/>
  <c r="AQ239" i="1" s="1"/>
  <c r="FG315" i="1"/>
  <c r="FG322" i="1" s="1"/>
  <c r="FG273" i="1"/>
  <c r="CF239" i="1"/>
  <c r="AP239" i="1"/>
  <c r="CQ239" i="1"/>
  <c r="AS229" i="1"/>
  <c r="AS233" i="1" s="1"/>
  <c r="AS238" i="1" s="1"/>
  <c r="AS239" i="1" s="1"/>
  <c r="BR268" i="1"/>
  <c r="BR244" i="1"/>
  <c r="BR250" i="1" s="1"/>
  <c r="BR253" i="1" s="1"/>
  <c r="BT325" i="1"/>
  <c r="BT271" i="1"/>
  <c r="BT275" i="1"/>
  <c r="BT78" i="1"/>
  <c r="AU314" i="1"/>
  <c r="AU269" i="1"/>
  <c r="AU260" i="1"/>
  <c r="AU264" i="1" s="1"/>
  <c r="L244" i="1"/>
  <c r="L250" i="1" s="1"/>
  <c r="L253" i="1" s="1"/>
  <c r="L268" i="1"/>
  <c r="DY315" i="1"/>
  <c r="DY322" i="1" s="1"/>
  <c r="DY273" i="1"/>
  <c r="Y325" i="1"/>
  <c r="Y326" i="1" s="1"/>
  <c r="Y275" i="1"/>
  <c r="Y78" i="1"/>
  <c r="DO229" i="1"/>
  <c r="DO233" i="1" s="1"/>
  <c r="DO238" i="1" s="1"/>
  <c r="DO239" i="1" s="1"/>
  <c r="DM237" i="1"/>
  <c r="DM219" i="1"/>
  <c r="DM228" i="1"/>
  <c r="DM225" i="1"/>
  <c r="DM227" i="1"/>
  <c r="U239" i="1"/>
  <c r="FC229" i="1"/>
  <c r="FC233" i="1" s="1"/>
  <c r="FC238" i="1" s="1"/>
  <c r="FC239" i="1" s="1"/>
  <c r="FV268" i="1"/>
  <c r="FV244" i="1"/>
  <c r="FV250" i="1" s="1"/>
  <c r="FV253" i="1" s="1"/>
  <c r="EG237" i="1"/>
  <c r="EG219" i="1"/>
  <c r="EG225" i="1"/>
  <c r="EG227" i="1"/>
  <c r="EG228" i="1"/>
  <c r="BS229" i="1"/>
  <c r="BS233" i="1" s="1"/>
  <c r="BS238" i="1" s="1"/>
  <c r="BS239" i="1" s="1"/>
  <c r="AE237" i="1"/>
  <c r="AE219" i="1"/>
  <c r="AE225" i="1"/>
  <c r="AE227" i="1"/>
  <c r="AE228" i="1"/>
  <c r="EL239" i="1"/>
  <c r="AV229" i="1"/>
  <c r="AV233" i="1" s="1"/>
  <c r="AV238" i="1" s="1"/>
  <c r="AV239" i="1" s="1"/>
  <c r="W239" i="1"/>
  <c r="ER229" i="1"/>
  <c r="ER233" i="1" s="1"/>
  <c r="ER238" i="1" s="1"/>
  <c r="ER239" i="1" s="1"/>
  <c r="FO268" i="1"/>
  <c r="FO244" i="1"/>
  <c r="FO250" i="1" s="1"/>
  <c r="FO253" i="1" s="1"/>
  <c r="DP314" i="1"/>
  <c r="DP269" i="1"/>
  <c r="DP260" i="1"/>
  <c r="DP264" i="1" s="1"/>
  <c r="EU325" i="1"/>
  <c r="EU326" i="1" s="1"/>
  <c r="EU275" i="1"/>
  <c r="EU271" i="1"/>
  <c r="EU78" i="1"/>
  <c r="FJ239" i="1"/>
  <c r="EE239" i="1"/>
  <c r="DA314" i="1"/>
  <c r="DA269" i="1"/>
  <c r="DA260" i="1"/>
  <c r="DA264" i="1" s="1"/>
  <c r="EJ237" i="1"/>
  <c r="EJ219" i="1"/>
  <c r="EJ228" i="1"/>
  <c r="EJ225" i="1"/>
  <c r="EJ227" i="1"/>
  <c r="EA237" i="1"/>
  <c r="EA219" i="1"/>
  <c r="EA228" i="1"/>
  <c r="EA227" i="1"/>
  <c r="EA225" i="1"/>
  <c r="EW239" i="1"/>
  <c r="AM325" i="1"/>
  <c r="AM326" i="1" s="1"/>
  <c r="AM276" i="1"/>
  <c r="AM275" i="1"/>
  <c r="AM78" i="1"/>
  <c r="DC325" i="1"/>
  <c r="DC275" i="1"/>
  <c r="DC78" i="1"/>
  <c r="FL237" i="1"/>
  <c r="FL219" i="1"/>
  <c r="FL228" i="1"/>
  <c r="FL225" i="1"/>
  <c r="FL227" i="1"/>
  <c r="AA237" i="1"/>
  <c r="AA219" i="1"/>
  <c r="AA228" i="1"/>
  <c r="AA225" i="1"/>
  <c r="AA227" i="1"/>
  <c r="DH237" i="1"/>
  <c r="DH219" i="1"/>
  <c r="DH225" i="1"/>
  <c r="DH227" i="1"/>
  <c r="DH228" i="1"/>
  <c r="CT237" i="1"/>
  <c r="CT219" i="1"/>
  <c r="CT225" i="1"/>
  <c r="CT227" i="1"/>
  <c r="CT228" i="1"/>
  <c r="FF237" i="1"/>
  <c r="FF219" i="1"/>
  <c r="FF225" i="1"/>
  <c r="FF227" i="1"/>
  <c r="FF228" i="1"/>
  <c r="CK237" i="1"/>
  <c r="CK219" i="1"/>
  <c r="CK227" i="1"/>
  <c r="CK228" i="1"/>
  <c r="CK225" i="1"/>
  <c r="CN237" i="1"/>
  <c r="CN219" i="1"/>
  <c r="CN228" i="1"/>
  <c r="CN225" i="1"/>
  <c r="CN227" i="1"/>
  <c r="FW237" i="1"/>
  <c r="FW219" i="1"/>
  <c r="FW227" i="1"/>
  <c r="FW228" i="1"/>
  <c r="FW225" i="1"/>
  <c r="EQ237" i="1"/>
  <c r="EQ219" i="1"/>
  <c r="EQ228" i="1"/>
  <c r="EQ225" i="1"/>
  <c r="EQ227" i="1"/>
  <c r="AD237" i="1"/>
  <c r="AD219" i="1"/>
  <c r="AD225" i="1"/>
  <c r="AD228" i="1"/>
  <c r="AD227" i="1"/>
  <c r="P237" i="1"/>
  <c r="P219" i="1"/>
  <c r="P225" i="1"/>
  <c r="P227" i="1"/>
  <c r="P228" i="1"/>
  <c r="FM237" i="1"/>
  <c r="FM219" i="1"/>
  <c r="FM227" i="1"/>
  <c r="FM228" i="1"/>
  <c r="FM225" i="1"/>
  <c r="AY237" i="1"/>
  <c r="AY219" i="1"/>
  <c r="AY225" i="1"/>
  <c r="AY227" i="1"/>
  <c r="AY228" i="1"/>
  <c r="CO237" i="1"/>
  <c r="CO219" i="1"/>
  <c r="CO228" i="1"/>
  <c r="CO225" i="1"/>
  <c r="CO227" i="1"/>
  <c r="FR229" i="1" l="1"/>
  <c r="FR233" i="1" s="1"/>
  <c r="FR238" i="1" s="1"/>
  <c r="FR239" i="1" s="1"/>
  <c r="ES229" i="1"/>
  <c r="ES233" i="1" s="1"/>
  <c r="ES238" i="1" s="1"/>
  <c r="EQ229" i="1"/>
  <c r="EQ233" i="1" s="1"/>
  <c r="EQ238" i="1" s="1"/>
  <c r="FW229" i="1"/>
  <c r="FW233" i="1" s="1"/>
  <c r="FW238" i="1" s="1"/>
  <c r="FW239" i="1" s="1"/>
  <c r="AW229" i="1"/>
  <c r="AW233" i="1" s="1"/>
  <c r="AW238" i="1" s="1"/>
  <c r="AW239" i="1" s="1"/>
  <c r="BU244" i="1"/>
  <c r="BU250" i="1" s="1"/>
  <c r="BU253" i="1" s="1"/>
  <c r="BU268" i="1"/>
  <c r="EX229" i="1"/>
  <c r="EX233" i="1" s="1"/>
  <c r="EX238" i="1" s="1"/>
  <c r="EX239" i="1" s="1"/>
  <c r="EP229" i="1"/>
  <c r="EP233" i="1" s="1"/>
  <c r="EP238" i="1" s="1"/>
  <c r="EP239" i="1" s="1"/>
  <c r="DV229" i="1"/>
  <c r="DV233" i="1" s="1"/>
  <c r="DV238" i="1" s="1"/>
  <c r="DV239" i="1" s="1"/>
  <c r="BX244" i="1"/>
  <c r="BX250" i="1" s="1"/>
  <c r="BX253" i="1" s="1"/>
  <c r="BX268" i="1"/>
  <c r="AM271" i="1"/>
  <c r="AM282" i="1"/>
  <c r="AM296" i="1" s="1"/>
  <c r="AM305" i="1" s="1"/>
  <c r="CN229" i="1"/>
  <c r="CN233" i="1" s="1"/>
  <c r="CN238" i="1" s="1"/>
  <c r="CN239" i="1" s="1"/>
  <c r="DC271" i="1"/>
  <c r="DC282" i="1"/>
  <c r="DC296" i="1" s="1"/>
  <c r="DC305" i="1" s="1"/>
  <c r="Y271" i="1"/>
  <c r="Y282" i="1"/>
  <c r="Y296" i="1" s="1"/>
  <c r="Y305" i="1" s="1"/>
  <c r="FH229" i="1"/>
  <c r="FH233" i="1" s="1"/>
  <c r="FH238" i="1" s="1"/>
  <c r="DD268" i="1"/>
  <c r="DD244" i="1"/>
  <c r="DD250" i="1" s="1"/>
  <c r="DD253" i="1" s="1"/>
  <c r="EC268" i="1"/>
  <c r="EC244" i="1"/>
  <c r="EC250" i="1" s="1"/>
  <c r="EC253" i="1" s="1"/>
  <c r="DW229" i="1"/>
  <c r="DW233" i="1" s="1"/>
  <c r="DW238" i="1" s="1"/>
  <c r="DW239" i="1" s="1"/>
  <c r="DP271" i="1"/>
  <c r="DP282" i="1"/>
  <c r="DP296" i="1" s="1"/>
  <c r="DP305" i="1" s="1"/>
  <c r="FL229" i="1"/>
  <c r="FL233" i="1" s="1"/>
  <c r="FL238" i="1" s="1"/>
  <c r="FL239" i="1" s="1"/>
  <c r="EJ229" i="1"/>
  <c r="EJ233" i="1" s="1"/>
  <c r="EJ238" i="1" s="1"/>
  <c r="EK229" i="1"/>
  <c r="EK233" i="1" s="1"/>
  <c r="EK238" i="1" s="1"/>
  <c r="CS271" i="1"/>
  <c r="CS282" i="1"/>
  <c r="CS296" i="1" s="1"/>
  <c r="CS305" i="1" s="1"/>
  <c r="BK229" i="1"/>
  <c r="BK233" i="1" s="1"/>
  <c r="BK238" i="1" s="1"/>
  <c r="CB229" i="1"/>
  <c r="CB233" i="1" s="1"/>
  <c r="CB238" i="1" s="1"/>
  <c r="DG268" i="1"/>
  <c r="DG244" i="1"/>
  <c r="DG250" i="1" s="1"/>
  <c r="DG253" i="1" s="1"/>
  <c r="EH268" i="1"/>
  <c r="EH244" i="1"/>
  <c r="EH250" i="1" s="1"/>
  <c r="EH253" i="1" s="1"/>
  <c r="DA271" i="1"/>
  <c r="DA282" i="1"/>
  <c r="DA296" i="1" s="1"/>
  <c r="DA305" i="1" s="1"/>
  <c r="AU271" i="1"/>
  <c r="AU282" i="1"/>
  <c r="AU296" i="1" s="1"/>
  <c r="AU305" i="1" s="1"/>
  <c r="FD229" i="1"/>
  <c r="FD233" i="1" s="1"/>
  <c r="FD238" i="1" s="1"/>
  <c r="FD239" i="1" s="1"/>
  <c r="AG229" i="1"/>
  <c r="AG233" i="1" s="1"/>
  <c r="AG238" i="1" s="1"/>
  <c r="AG239" i="1" s="1"/>
  <c r="T229" i="1"/>
  <c r="T233" i="1" s="1"/>
  <c r="T238" i="1" s="1"/>
  <c r="T239" i="1" s="1"/>
  <c r="DE229" i="1"/>
  <c r="DE233" i="1" s="1"/>
  <c r="DE238" i="1" s="1"/>
  <c r="CA229" i="1"/>
  <c r="CA233" i="1" s="1"/>
  <c r="CA238" i="1" s="1"/>
  <c r="CA239" i="1" s="1"/>
  <c r="CC271" i="1"/>
  <c r="CC282" i="1"/>
  <c r="CC296" i="1" s="1"/>
  <c r="CC305" i="1" s="1"/>
  <c r="DE239" i="1"/>
  <c r="BS268" i="1"/>
  <c r="BS244" i="1"/>
  <c r="BS250" i="1" s="1"/>
  <c r="BS253" i="1" s="1"/>
  <c r="O268" i="1"/>
  <c r="O244" i="1"/>
  <c r="O250" i="1" s="1"/>
  <c r="O253" i="1" s="1"/>
  <c r="R268" i="1"/>
  <c r="R244" i="1"/>
  <c r="R250" i="1" s="1"/>
  <c r="R253" i="1" s="1"/>
  <c r="BA268" i="1"/>
  <c r="BA244" i="1"/>
  <c r="BA250" i="1" s="1"/>
  <c r="BA253" i="1" s="1"/>
  <c r="AQ268" i="1"/>
  <c r="AQ244" i="1"/>
  <c r="AQ250" i="1" s="1"/>
  <c r="AQ253" i="1" s="1"/>
  <c r="BG268" i="1"/>
  <c r="BG244" i="1"/>
  <c r="BG250" i="1" s="1"/>
  <c r="BG253" i="1" s="1"/>
  <c r="FT268" i="1"/>
  <c r="FT244" i="1"/>
  <c r="FT250" i="1" s="1"/>
  <c r="FT253" i="1" s="1"/>
  <c r="DZ268" i="1"/>
  <c r="DZ244" i="1"/>
  <c r="DZ250" i="1" s="1"/>
  <c r="DZ253" i="1" s="1"/>
  <c r="EV268" i="1"/>
  <c r="EV244" i="1"/>
  <c r="EV250" i="1" s="1"/>
  <c r="EV253" i="1" s="1"/>
  <c r="EF268" i="1"/>
  <c r="EF244" i="1"/>
  <c r="EF250" i="1" s="1"/>
  <c r="EF253" i="1" s="1"/>
  <c r="BF268" i="1"/>
  <c r="BF244" i="1"/>
  <c r="BF250" i="1" s="1"/>
  <c r="BF253" i="1" s="1"/>
  <c r="CM268" i="1"/>
  <c r="CM244" i="1"/>
  <c r="CM250" i="1" s="1"/>
  <c r="CM253" i="1" s="1"/>
  <c r="V268" i="1"/>
  <c r="V244" i="1"/>
  <c r="V250" i="1" s="1"/>
  <c r="V253" i="1" s="1"/>
  <c r="BJ268" i="1"/>
  <c r="BJ244" i="1"/>
  <c r="BJ250" i="1" s="1"/>
  <c r="BJ253" i="1" s="1"/>
  <c r="DO268" i="1"/>
  <c r="DO244" i="1"/>
  <c r="DO250" i="1" s="1"/>
  <c r="DO253" i="1" s="1"/>
  <c r="AO268" i="1"/>
  <c r="AO244" i="1"/>
  <c r="AO250" i="1" s="1"/>
  <c r="AO253" i="1" s="1"/>
  <c r="BW268" i="1"/>
  <c r="BW244" i="1"/>
  <c r="BW250" i="1" s="1"/>
  <c r="BW253" i="1" s="1"/>
  <c r="BM268" i="1"/>
  <c r="BM244" i="1"/>
  <c r="BM250" i="1" s="1"/>
  <c r="BM253" i="1" s="1"/>
  <c r="S268" i="1"/>
  <c r="S244" i="1"/>
  <c r="S250" i="1" s="1"/>
  <c r="S253" i="1" s="1"/>
  <c r="FC268" i="1"/>
  <c r="FC244" i="1"/>
  <c r="FC250" i="1" s="1"/>
  <c r="FC253" i="1" s="1"/>
  <c r="AF268" i="1"/>
  <c r="AF244" i="1"/>
  <c r="AF250" i="1" s="1"/>
  <c r="AF253" i="1" s="1"/>
  <c r="CE268" i="1"/>
  <c r="CE244" i="1"/>
  <c r="CE250" i="1" s="1"/>
  <c r="CE253" i="1" s="1"/>
  <c r="BO268" i="1"/>
  <c r="BO244" i="1"/>
  <c r="BO250" i="1" s="1"/>
  <c r="BO253" i="1" s="1"/>
  <c r="DS268" i="1"/>
  <c r="DS244" i="1"/>
  <c r="DS250" i="1" s="1"/>
  <c r="DS253" i="1" s="1"/>
  <c r="AH268" i="1"/>
  <c r="AH244" i="1"/>
  <c r="AH250" i="1" s="1"/>
  <c r="AH253" i="1" s="1"/>
  <c r="AR244" i="1"/>
  <c r="AR250" i="1" s="1"/>
  <c r="AR253" i="1" s="1"/>
  <c r="AR268" i="1"/>
  <c r="CR268" i="1"/>
  <c r="CR244" i="1"/>
  <c r="CR250" i="1" s="1"/>
  <c r="CR253" i="1" s="1"/>
  <c r="DA315" i="1"/>
  <c r="DA322" i="1" s="1"/>
  <c r="DA273" i="1"/>
  <c r="L314" i="1"/>
  <c r="L269" i="1"/>
  <c r="L260" i="1"/>
  <c r="L264" i="1" s="1"/>
  <c r="CF244" i="1"/>
  <c r="CF250" i="1" s="1"/>
  <c r="CF253" i="1" s="1"/>
  <c r="CF268" i="1"/>
  <c r="X325" i="1"/>
  <c r="X275" i="1"/>
  <c r="X78" i="1"/>
  <c r="G268" i="1"/>
  <c r="G244" i="1"/>
  <c r="G250" i="1" s="1"/>
  <c r="G253" i="1" s="1"/>
  <c r="Q325" i="1"/>
  <c r="Q275" i="1"/>
  <c r="Q78" i="1"/>
  <c r="EI268" i="1"/>
  <c r="EI244" i="1"/>
  <c r="EI250" i="1" s="1"/>
  <c r="EI253" i="1" s="1"/>
  <c r="CD268" i="1"/>
  <c r="CD244" i="1"/>
  <c r="CD250" i="1" s="1"/>
  <c r="CD253" i="1" s="1"/>
  <c r="FM229" i="1"/>
  <c r="FM233" i="1" s="1"/>
  <c r="FM238" i="1" s="1"/>
  <c r="FM239" i="1" s="1"/>
  <c r="AD229" i="1"/>
  <c r="AD233" i="1" s="1"/>
  <c r="AD238" i="1" s="1"/>
  <c r="CK229" i="1"/>
  <c r="CK233" i="1" s="1"/>
  <c r="CK238" i="1" s="1"/>
  <c r="CK239" i="1" s="1"/>
  <c r="CT229" i="1"/>
  <c r="CT233" i="1" s="1"/>
  <c r="CT238" i="1" s="1"/>
  <c r="CT239" i="1" s="1"/>
  <c r="EA229" i="1"/>
  <c r="EA233" i="1" s="1"/>
  <c r="EA238" i="1" s="1"/>
  <c r="EA239" i="1" s="1"/>
  <c r="ER244" i="1"/>
  <c r="ER250" i="1" s="1"/>
  <c r="ER253" i="1" s="1"/>
  <c r="ER268" i="1"/>
  <c r="EL268" i="1"/>
  <c r="EL244" i="1"/>
  <c r="EL250" i="1" s="1"/>
  <c r="EL253" i="1" s="1"/>
  <c r="CQ268" i="1"/>
  <c r="CQ244" i="1"/>
  <c r="CQ250" i="1" s="1"/>
  <c r="CQ253" i="1" s="1"/>
  <c r="DF268" i="1"/>
  <c r="DF244" i="1"/>
  <c r="DF250" i="1" s="1"/>
  <c r="DF253" i="1" s="1"/>
  <c r="DR325" i="1"/>
  <c r="DR275" i="1"/>
  <c r="DR78" i="1"/>
  <c r="DC315" i="1"/>
  <c r="DC322" i="1" s="1"/>
  <c r="DC273" i="1"/>
  <c r="I325" i="1"/>
  <c r="I275" i="1"/>
  <c r="I78" i="1"/>
  <c r="FX325" i="1"/>
  <c r="FX275" i="1"/>
  <c r="FX78" i="1"/>
  <c r="FK268" i="1"/>
  <c r="FK244" i="1"/>
  <c r="FK250" i="1" s="1"/>
  <c r="FK253" i="1" s="1"/>
  <c r="H229" i="1"/>
  <c r="H233" i="1" s="1"/>
  <c r="H238" i="1" s="1"/>
  <c r="H239" i="1" s="1"/>
  <c r="DJ325" i="1"/>
  <c r="DJ275" i="1"/>
  <c r="DJ78" i="1"/>
  <c r="K229" i="1"/>
  <c r="K233" i="1" s="1"/>
  <c r="K238" i="1" s="1"/>
  <c r="K239" i="1" s="1"/>
  <c r="AY229" i="1"/>
  <c r="AY233" i="1" s="1"/>
  <c r="AY238" i="1" s="1"/>
  <c r="AY239" i="1" s="1"/>
  <c r="DH229" i="1"/>
  <c r="DH233" i="1" s="1"/>
  <c r="DH238" i="1" s="1"/>
  <c r="DH239" i="1" s="1"/>
  <c r="AA229" i="1"/>
  <c r="AA233" i="1" s="1"/>
  <c r="AA238" i="1" s="1"/>
  <c r="AA239" i="1" s="1"/>
  <c r="EJ239" i="1"/>
  <c r="EE268" i="1"/>
  <c r="EE244" i="1"/>
  <c r="EE250" i="1" s="1"/>
  <c r="EE253" i="1" s="1"/>
  <c r="FV314" i="1"/>
  <c r="FV269" i="1"/>
  <c r="FV282" i="1" s="1"/>
  <c r="FV296" i="1" s="1"/>
  <c r="FV305" i="1" s="1"/>
  <c r="FV260" i="1"/>
  <c r="FV264" i="1" s="1"/>
  <c r="U268" i="1"/>
  <c r="U244" i="1"/>
  <c r="U250" i="1" s="1"/>
  <c r="U253" i="1" s="1"/>
  <c r="L325" i="1"/>
  <c r="L275" i="1"/>
  <c r="L78" i="1"/>
  <c r="BR314" i="1"/>
  <c r="BR269" i="1"/>
  <c r="BR282" i="1" s="1"/>
  <c r="BR296" i="1" s="1"/>
  <c r="BR305" i="1" s="1"/>
  <c r="BR260" i="1"/>
  <c r="BR264" i="1" s="1"/>
  <c r="AP268" i="1"/>
  <c r="AP244" i="1"/>
  <c r="AP250" i="1" s="1"/>
  <c r="AP253" i="1" s="1"/>
  <c r="BP229" i="1"/>
  <c r="BP233" i="1" s="1"/>
  <c r="BP238" i="1" s="1"/>
  <c r="BP239" i="1" s="1"/>
  <c r="X314" i="1"/>
  <c r="X269" i="1"/>
  <c r="X260" i="1"/>
  <c r="X264" i="1" s="1"/>
  <c r="FX314" i="1"/>
  <c r="FX269" i="1"/>
  <c r="FX260" i="1"/>
  <c r="FX264" i="1" s="1"/>
  <c r="EB244" i="1"/>
  <c r="EB250" i="1" s="1"/>
  <c r="EB253" i="1" s="1"/>
  <c r="EB268" i="1"/>
  <c r="Y315" i="1"/>
  <c r="Y322" i="1" s="1"/>
  <c r="Y273" i="1"/>
  <c r="Q314" i="1"/>
  <c r="Q269" i="1"/>
  <c r="Q260" i="1"/>
  <c r="Q264" i="1" s="1"/>
  <c r="FU314" i="1"/>
  <c r="FU269" i="1"/>
  <c r="FU260" i="1"/>
  <c r="FU264" i="1" s="1"/>
  <c r="FI268" i="1"/>
  <c r="FI244" i="1"/>
  <c r="FI250" i="1" s="1"/>
  <c r="FI253" i="1" s="1"/>
  <c r="BV268" i="1"/>
  <c r="BV244" i="1"/>
  <c r="BV250" i="1" s="1"/>
  <c r="BV253" i="1" s="1"/>
  <c r="DI314" i="1"/>
  <c r="DI269" i="1"/>
  <c r="DI282" i="1" s="1"/>
  <c r="DI296" i="1" s="1"/>
  <c r="DI305" i="1" s="1"/>
  <c r="DI260" i="1"/>
  <c r="DI264" i="1" s="1"/>
  <c r="FZ203" i="1"/>
  <c r="CW268" i="1"/>
  <c r="CW244" i="1"/>
  <c r="CW250" i="1" s="1"/>
  <c r="CW253" i="1" s="1"/>
  <c r="AL268" i="1"/>
  <c r="AL244" i="1"/>
  <c r="AL250" i="1" s="1"/>
  <c r="AL253" i="1" s="1"/>
  <c r="N229" i="1"/>
  <c r="N233" i="1" s="1"/>
  <c r="N238" i="1" s="1"/>
  <c r="N239" i="1" s="1"/>
  <c r="BH229" i="1"/>
  <c r="BH233" i="1" s="1"/>
  <c r="BH238" i="1" s="1"/>
  <c r="BH239" i="1" s="1"/>
  <c r="AB229" i="1"/>
  <c r="AB233" i="1" s="1"/>
  <c r="AB238" i="1" s="1"/>
  <c r="AB239" i="1" s="1"/>
  <c r="ED229" i="1"/>
  <c r="ED233" i="1" s="1"/>
  <c r="ED238" i="1" s="1"/>
  <c r="ED239" i="1" s="1"/>
  <c r="DU229" i="1"/>
  <c r="DU233" i="1" s="1"/>
  <c r="DU238" i="1" s="1"/>
  <c r="DU239" i="1" s="1"/>
  <c r="CI325" i="1"/>
  <c r="CI275" i="1"/>
  <c r="CI78" i="1"/>
  <c r="CV229" i="1"/>
  <c r="CV233" i="1" s="1"/>
  <c r="CV238" i="1" s="1"/>
  <c r="CV239" i="1" s="1"/>
  <c r="CS315" i="1"/>
  <c r="CS322" i="1" s="1"/>
  <c r="CS273" i="1"/>
  <c r="CZ268" i="1"/>
  <c r="CZ244" i="1"/>
  <c r="CZ250" i="1" s="1"/>
  <c r="CZ253" i="1" s="1"/>
  <c r="DK315" i="1"/>
  <c r="DK322" i="1" s="1"/>
  <c r="DK273" i="1"/>
  <c r="CX325" i="1"/>
  <c r="CX275" i="1"/>
  <c r="CX78" i="1"/>
  <c r="EZ268" i="1"/>
  <c r="EZ244" i="1"/>
  <c r="EZ250" i="1" s="1"/>
  <c r="EZ253" i="1" s="1"/>
  <c r="EY314" i="1"/>
  <c r="EY269" i="1"/>
  <c r="EY260" i="1"/>
  <c r="EY264" i="1" s="1"/>
  <c r="BN314" i="1"/>
  <c r="BN269" i="1"/>
  <c r="BN260" i="1"/>
  <c r="BN264" i="1" s="1"/>
  <c r="EN314" i="1"/>
  <c r="EN269" i="1"/>
  <c r="EN260" i="1"/>
  <c r="EN264" i="1" s="1"/>
  <c r="FJ268" i="1"/>
  <c r="FJ244" i="1"/>
  <c r="FJ250" i="1" s="1"/>
  <c r="FJ253" i="1" s="1"/>
  <c r="W268" i="1"/>
  <c r="W244" i="1"/>
  <c r="W250" i="1" s="1"/>
  <c r="W253" i="1" s="1"/>
  <c r="EU315" i="1"/>
  <c r="EU322" i="1" s="1"/>
  <c r="EU273" i="1"/>
  <c r="DI325" i="1"/>
  <c r="DI275" i="1"/>
  <c r="DI78" i="1"/>
  <c r="AD239" i="1"/>
  <c r="FO314" i="1"/>
  <c r="FO269" i="1"/>
  <c r="FO260" i="1"/>
  <c r="FO264" i="1" s="1"/>
  <c r="DQ244" i="1"/>
  <c r="DQ250" i="1" s="1"/>
  <c r="DQ253" i="1" s="1"/>
  <c r="DQ268" i="1"/>
  <c r="FU325" i="1"/>
  <c r="FU275" i="1"/>
  <c r="FU78" i="1"/>
  <c r="FS315" i="1"/>
  <c r="FS322" i="1" s="1"/>
  <c r="FS273" i="1"/>
  <c r="DX314" i="1"/>
  <c r="DX269" i="1"/>
  <c r="DX260" i="1"/>
  <c r="DX264" i="1" s="1"/>
  <c r="AV268" i="1"/>
  <c r="AV244" i="1"/>
  <c r="AV250" i="1" s="1"/>
  <c r="AV253" i="1" s="1"/>
  <c r="AS268" i="1"/>
  <c r="AS244" i="1"/>
  <c r="AS250" i="1" s="1"/>
  <c r="AS253" i="1" s="1"/>
  <c r="AJ244" i="1"/>
  <c r="AJ250" i="1" s="1"/>
  <c r="AJ253" i="1" s="1"/>
  <c r="AJ268" i="1"/>
  <c r="AC268" i="1"/>
  <c r="AC244" i="1"/>
  <c r="AC250" i="1" s="1"/>
  <c r="AC253" i="1" s="1"/>
  <c r="DT268" i="1"/>
  <c r="DT244" i="1"/>
  <c r="DT250" i="1" s="1"/>
  <c r="DT253" i="1" s="1"/>
  <c r="CL268" i="1"/>
  <c r="CL244" i="1"/>
  <c r="CL250" i="1" s="1"/>
  <c r="CL253" i="1" s="1"/>
  <c r="CJ268" i="1"/>
  <c r="CJ244" i="1"/>
  <c r="CJ250" i="1" s="1"/>
  <c r="CJ253" i="1" s="1"/>
  <c r="DL325" i="1"/>
  <c r="DL275" i="1"/>
  <c r="DL78" i="1"/>
  <c r="CB239" i="1"/>
  <c r="EY325" i="1"/>
  <c r="EY326" i="1" s="1"/>
  <c r="EY275" i="1"/>
  <c r="EY78" i="1"/>
  <c r="BN325" i="1"/>
  <c r="BN275" i="1"/>
  <c r="BN78" i="1"/>
  <c r="EN325" i="1"/>
  <c r="EN275" i="1"/>
  <c r="EN78" i="1"/>
  <c r="CO229" i="1"/>
  <c r="CO233" i="1" s="1"/>
  <c r="CO238" i="1" s="1"/>
  <c r="CO239" i="1" s="1"/>
  <c r="P229" i="1"/>
  <c r="P233" i="1" s="1"/>
  <c r="P238" i="1" s="1"/>
  <c r="P239" i="1" s="1"/>
  <c r="EQ239" i="1"/>
  <c r="FF229" i="1"/>
  <c r="FF233" i="1" s="1"/>
  <c r="FF238" i="1" s="1"/>
  <c r="FF239" i="1" s="1"/>
  <c r="EW244" i="1"/>
  <c r="EW250" i="1" s="1"/>
  <c r="EW253" i="1" s="1"/>
  <c r="EW268" i="1"/>
  <c r="DP315" i="1"/>
  <c r="DP322" i="1" s="1"/>
  <c r="DP273" i="1"/>
  <c r="FO325" i="1"/>
  <c r="FO275" i="1"/>
  <c r="FO78" i="1"/>
  <c r="AE229" i="1"/>
  <c r="AE233" i="1" s="1"/>
  <c r="AE238" i="1" s="1"/>
  <c r="AE239" i="1" s="1"/>
  <c r="EG229" i="1"/>
  <c r="EG233" i="1" s="1"/>
  <c r="EG238" i="1" s="1"/>
  <c r="EG239" i="1" s="1"/>
  <c r="DM229" i="1"/>
  <c r="DM233" i="1" s="1"/>
  <c r="DM238" i="1" s="1"/>
  <c r="DM239" i="1" s="1"/>
  <c r="AU315" i="1"/>
  <c r="AU322" i="1" s="1"/>
  <c r="AU273" i="1"/>
  <c r="DR314" i="1"/>
  <c r="DR269" i="1"/>
  <c r="DR260" i="1"/>
  <c r="DR264" i="1" s="1"/>
  <c r="AM315" i="1"/>
  <c r="AM322" i="1" s="1"/>
  <c r="AM273" i="1"/>
  <c r="I314" i="1"/>
  <c r="I269" i="1"/>
  <c r="I260" i="1"/>
  <c r="I264" i="1" s="1"/>
  <c r="BL229" i="1"/>
  <c r="BL233" i="1" s="1"/>
  <c r="BL238" i="1" s="1"/>
  <c r="BL239" i="1" s="1"/>
  <c r="BB268" i="1"/>
  <c r="BB244" i="1"/>
  <c r="BB250" i="1" s="1"/>
  <c r="BB253" i="1" s="1"/>
  <c r="DJ314" i="1"/>
  <c r="DJ269" i="1"/>
  <c r="DJ260" i="1"/>
  <c r="DJ264" i="1" s="1"/>
  <c r="AX229" i="1"/>
  <c r="AX233" i="1" s="1"/>
  <c r="AX238" i="1" s="1"/>
  <c r="AX239" i="1" s="1"/>
  <c r="BT315" i="1"/>
  <c r="BT322" i="1" s="1"/>
  <c r="BT273" i="1"/>
  <c r="AT268" i="1"/>
  <c r="AT244" i="1"/>
  <c r="AT250" i="1" s="1"/>
  <c r="AT253" i="1" s="1"/>
  <c r="CH229" i="1"/>
  <c r="CH233" i="1" s="1"/>
  <c r="CH238" i="1" s="1"/>
  <c r="CH239" i="1" s="1"/>
  <c r="BY314" i="1"/>
  <c r="BY269" i="1"/>
  <c r="BY282" i="1" s="1"/>
  <c r="BY296" i="1" s="1"/>
  <c r="BY305" i="1" s="1"/>
  <c r="BY260" i="1"/>
  <c r="BY264" i="1" s="1"/>
  <c r="AZ314" i="1"/>
  <c r="AZ322" i="1" s="1"/>
  <c r="AZ269" i="1"/>
  <c r="AI229" i="1"/>
  <c r="AI233" i="1" s="1"/>
  <c r="AI238" i="1" s="1"/>
  <c r="AI239" i="1" s="1"/>
  <c r="Z229" i="1"/>
  <c r="Z233" i="1" s="1"/>
  <c r="Z238" i="1" s="1"/>
  <c r="Z239" i="1" s="1"/>
  <c r="BD229" i="1"/>
  <c r="BD233" i="1" s="1"/>
  <c r="BD238" i="1" s="1"/>
  <c r="BD239" i="1" s="1"/>
  <c r="CP229" i="1"/>
  <c r="CP233" i="1" s="1"/>
  <c r="CP238" i="1" s="1"/>
  <c r="CP239" i="1" s="1"/>
  <c r="BE229" i="1"/>
  <c r="BE233" i="1" s="1"/>
  <c r="BE238" i="1" s="1"/>
  <c r="BE239" i="1" s="1"/>
  <c r="DX325" i="1"/>
  <c r="DX275" i="1"/>
  <c r="DX78" i="1"/>
  <c r="BI229" i="1"/>
  <c r="BI233" i="1" s="1"/>
  <c r="BI238" i="1" s="1"/>
  <c r="BI239" i="1" s="1"/>
  <c r="DN314" i="1"/>
  <c r="DN269" i="1"/>
  <c r="DN260" i="1"/>
  <c r="DN264" i="1" s="1"/>
  <c r="E268" i="1"/>
  <c r="E244" i="1"/>
  <c r="E250" i="1" s="1"/>
  <c r="E253" i="1" s="1"/>
  <c r="DB314" i="1"/>
  <c r="DB269" i="1"/>
  <c r="DB260" i="1"/>
  <c r="DB264" i="1" s="1"/>
  <c r="FE229" i="1"/>
  <c r="FE233" i="1" s="1"/>
  <c r="FE238" i="1" s="1"/>
  <c r="FE239" i="1" s="1"/>
  <c r="F268" i="1"/>
  <c r="F244" i="1"/>
  <c r="F250" i="1" s="1"/>
  <c r="F253" i="1" s="1"/>
  <c r="AN268" i="1"/>
  <c r="AN244" i="1"/>
  <c r="AN250" i="1" s="1"/>
  <c r="AN253" i="1" s="1"/>
  <c r="CG229" i="1"/>
  <c r="CG233" i="1" s="1"/>
  <c r="CG238" i="1" s="1"/>
  <c r="CG239" i="1" s="1"/>
  <c r="CC315" i="1"/>
  <c r="CC322" i="1" s="1"/>
  <c r="CC273" i="1"/>
  <c r="BK239" i="1"/>
  <c r="DL314" i="1"/>
  <c r="DL269" i="1"/>
  <c r="DL260" i="1"/>
  <c r="DL264" i="1" s="1"/>
  <c r="D229" i="1"/>
  <c r="D233" i="1" s="1"/>
  <c r="D238" i="1" s="1"/>
  <c r="D239" i="1" s="1"/>
  <c r="J314" i="1"/>
  <c r="J269" i="1"/>
  <c r="J260" i="1"/>
  <c r="J264" i="1" s="1"/>
  <c r="M314" i="1"/>
  <c r="M269" i="1"/>
  <c r="M260" i="1"/>
  <c r="M264" i="1" s="1"/>
  <c r="FN325" i="1"/>
  <c r="FN275" i="1"/>
  <c r="FN78" i="1"/>
  <c r="FP314" i="1"/>
  <c r="FP269" i="1"/>
  <c r="FP282" i="1" s="1"/>
  <c r="FP296" i="1" s="1"/>
  <c r="FP305" i="1" s="1"/>
  <c r="FP260" i="1"/>
  <c r="FP264" i="1" s="1"/>
  <c r="BC314" i="1"/>
  <c r="BC269" i="1"/>
  <c r="BC282" i="1" s="1"/>
  <c r="BC296" i="1" s="1"/>
  <c r="BC305" i="1" s="1"/>
  <c r="BC260" i="1"/>
  <c r="BC264" i="1" s="1"/>
  <c r="FV325" i="1"/>
  <c r="FV275" i="1"/>
  <c r="FV78" i="1"/>
  <c r="BR325" i="1"/>
  <c r="BR275" i="1"/>
  <c r="BR78" i="1"/>
  <c r="AZ325" i="1"/>
  <c r="AZ275" i="1"/>
  <c r="AZ78" i="1"/>
  <c r="BY325" i="1"/>
  <c r="BY326" i="1" s="1"/>
  <c r="BY275" i="1"/>
  <c r="BY78" i="1"/>
  <c r="C204" i="1"/>
  <c r="FZ204" i="1" s="1"/>
  <c r="FZ159" i="1"/>
  <c r="C326" i="1"/>
  <c r="CY229" i="1"/>
  <c r="CY233" i="1" s="1"/>
  <c r="CY238" i="1" s="1"/>
  <c r="CY239" i="1" s="1"/>
  <c r="BZ229" i="1"/>
  <c r="BZ233" i="1" s="1"/>
  <c r="BZ238" i="1" s="1"/>
  <c r="BZ239" i="1" s="1"/>
  <c r="EM229" i="1"/>
  <c r="EM233" i="1" s="1"/>
  <c r="EM238" i="1" s="1"/>
  <c r="EM239" i="1" s="1"/>
  <c r="ES239" i="1"/>
  <c r="FH239" i="1"/>
  <c r="FA229" i="1"/>
  <c r="FA233" i="1" s="1"/>
  <c r="FA238" i="1" s="1"/>
  <c r="FA239" i="1" s="1"/>
  <c r="CU268" i="1"/>
  <c r="CU244" i="1"/>
  <c r="CU250" i="1" s="1"/>
  <c r="CU253" i="1" s="1"/>
  <c r="DN325" i="1"/>
  <c r="DN275" i="1"/>
  <c r="DN78" i="1"/>
  <c r="ET229" i="1"/>
  <c r="ET233" i="1" s="1"/>
  <c r="ET238" i="1" s="1"/>
  <c r="ET239" i="1" s="1"/>
  <c r="CI314" i="1"/>
  <c r="CI269" i="1"/>
  <c r="CI260" i="1"/>
  <c r="CI264" i="1" s="1"/>
  <c r="DB325" i="1"/>
  <c r="DB275" i="1"/>
  <c r="DB78" i="1"/>
  <c r="FB229" i="1"/>
  <c r="FB233" i="1" s="1"/>
  <c r="FB238" i="1" s="1"/>
  <c r="FB239" i="1" s="1"/>
  <c r="EK239" i="1"/>
  <c r="CX314" i="1"/>
  <c r="CX269" i="1"/>
  <c r="CX260" i="1"/>
  <c r="CX264" i="1" s="1"/>
  <c r="FQ268" i="1"/>
  <c r="FQ244" i="1"/>
  <c r="FQ250" i="1" s="1"/>
  <c r="FQ253" i="1" s="1"/>
  <c r="BQ229" i="1"/>
  <c r="BQ233" i="1" s="1"/>
  <c r="BQ238" i="1" s="1"/>
  <c r="BQ239" i="1" s="1"/>
  <c r="AK268" i="1"/>
  <c r="AK244" i="1"/>
  <c r="AK250" i="1" s="1"/>
  <c r="AK253" i="1" s="1"/>
  <c r="J325" i="1"/>
  <c r="J275" i="1"/>
  <c r="J78" i="1"/>
  <c r="M325" i="1"/>
  <c r="M275" i="1"/>
  <c r="M78" i="1"/>
  <c r="FN314" i="1"/>
  <c r="FN269" i="1"/>
  <c r="FN260" i="1"/>
  <c r="FN264" i="1" s="1"/>
  <c r="FP325" i="1"/>
  <c r="FP275" i="1"/>
  <c r="FP78" i="1"/>
  <c r="BC325" i="1"/>
  <c r="BC275" i="1"/>
  <c r="BC78" i="1"/>
  <c r="BY271" i="1" l="1"/>
  <c r="BR271" i="1"/>
  <c r="FV271" i="1"/>
  <c r="FR244" i="1"/>
  <c r="FR250" i="1" s="1"/>
  <c r="FR253" i="1" s="1"/>
  <c r="FR268" i="1"/>
  <c r="DI271" i="1"/>
  <c r="DV268" i="1"/>
  <c r="DV244" i="1"/>
  <c r="DV250" i="1" s="1"/>
  <c r="DV253" i="1" s="1"/>
  <c r="BX275" i="1"/>
  <c r="BX78" i="1"/>
  <c r="BX325" i="1"/>
  <c r="EP268" i="1"/>
  <c r="EP244" i="1"/>
  <c r="EP250" i="1" s="1"/>
  <c r="EP253" i="1" s="1"/>
  <c r="BU269" i="1"/>
  <c r="BU282" i="1" s="1"/>
  <c r="BU296" i="1" s="1"/>
  <c r="BU305" i="1" s="1"/>
  <c r="BU260" i="1"/>
  <c r="BU264" i="1" s="1"/>
  <c r="BU314" i="1"/>
  <c r="BX314" i="1"/>
  <c r="BX269" i="1"/>
  <c r="BX260" i="1"/>
  <c r="BX264" i="1" s="1"/>
  <c r="AW268" i="1"/>
  <c r="AW244" i="1"/>
  <c r="AW250" i="1" s="1"/>
  <c r="AW253" i="1" s="1"/>
  <c r="BU78" i="1"/>
  <c r="BU325" i="1"/>
  <c r="BU275" i="1"/>
  <c r="DW244" i="1"/>
  <c r="DW250" i="1" s="1"/>
  <c r="DW253" i="1" s="1"/>
  <c r="DW268" i="1"/>
  <c r="CA244" i="1"/>
  <c r="CA250" i="1" s="1"/>
  <c r="CA253" i="1" s="1"/>
  <c r="CA268" i="1"/>
  <c r="CX271" i="1"/>
  <c r="CX282" i="1"/>
  <c r="CX296" i="1" s="1"/>
  <c r="CX305" i="1" s="1"/>
  <c r="DL271" i="1"/>
  <c r="DL282" i="1"/>
  <c r="DL296" i="1" s="1"/>
  <c r="DL305" i="1" s="1"/>
  <c r="M271" i="1"/>
  <c r="M282" i="1"/>
  <c r="M296" i="1" s="1"/>
  <c r="M305" i="1" s="1"/>
  <c r="DB271" i="1"/>
  <c r="DB282" i="1"/>
  <c r="DB296" i="1" s="1"/>
  <c r="DB305" i="1" s="1"/>
  <c r="DR271" i="1"/>
  <c r="DR282" i="1"/>
  <c r="DR296" i="1" s="1"/>
  <c r="DR305" i="1" s="1"/>
  <c r="FO271" i="1"/>
  <c r="FO282" i="1"/>
  <c r="FO296" i="1" s="1"/>
  <c r="FO305" i="1" s="1"/>
  <c r="EN271" i="1"/>
  <c r="EN282" i="1"/>
  <c r="EN296" i="1" s="1"/>
  <c r="EN305" i="1" s="1"/>
  <c r="Q271" i="1"/>
  <c r="Q282" i="1"/>
  <c r="Q296" i="1" s="1"/>
  <c r="Q305" i="1" s="1"/>
  <c r="FX271" i="1"/>
  <c r="FX282" i="1"/>
  <c r="FX296" i="1" s="1"/>
  <c r="FX305" i="1" s="1"/>
  <c r="L271" i="1"/>
  <c r="L282" i="1"/>
  <c r="L296" i="1" s="1"/>
  <c r="L305" i="1" s="1"/>
  <c r="DE268" i="1"/>
  <c r="DE244" i="1"/>
  <c r="DE250" i="1" s="1"/>
  <c r="DE253" i="1" s="1"/>
  <c r="DG275" i="1"/>
  <c r="DG78" i="1"/>
  <c r="DG325" i="1"/>
  <c r="EC314" i="1"/>
  <c r="EC269" i="1"/>
  <c r="EC260" i="1"/>
  <c r="EC264" i="1" s="1"/>
  <c r="J271" i="1"/>
  <c r="J282" i="1"/>
  <c r="J296" i="1" s="1"/>
  <c r="J305" i="1" s="1"/>
  <c r="BC271" i="1"/>
  <c r="FP271" i="1"/>
  <c r="FN271" i="1"/>
  <c r="FN282" i="1"/>
  <c r="FN296" i="1" s="1"/>
  <c r="FN305" i="1" s="1"/>
  <c r="CI271" i="1"/>
  <c r="CI282" i="1"/>
  <c r="CI296" i="1" s="1"/>
  <c r="CI305" i="1" s="1"/>
  <c r="FU271" i="1"/>
  <c r="FU282" i="1"/>
  <c r="FU296" i="1" s="1"/>
  <c r="FU305" i="1" s="1"/>
  <c r="EH269" i="1"/>
  <c r="EH260" i="1"/>
  <c r="EH264" i="1" s="1"/>
  <c r="EH314" i="1"/>
  <c r="EC325" i="1"/>
  <c r="EC275" i="1"/>
  <c r="EC78" i="1"/>
  <c r="DN271" i="1"/>
  <c r="DN282" i="1"/>
  <c r="DN296" i="1" s="1"/>
  <c r="DN305" i="1" s="1"/>
  <c r="DJ271" i="1"/>
  <c r="DJ282" i="1"/>
  <c r="DJ296" i="1" s="1"/>
  <c r="DJ305" i="1" s="1"/>
  <c r="I271" i="1"/>
  <c r="I282" i="1"/>
  <c r="I296" i="1" s="1"/>
  <c r="I305" i="1" s="1"/>
  <c r="EY271" i="1"/>
  <c r="EY282" i="1"/>
  <c r="EY296" i="1" s="1"/>
  <c r="EY305" i="1" s="1"/>
  <c r="X271" i="1"/>
  <c r="X282" i="1"/>
  <c r="X296" i="1" s="1"/>
  <c r="X305" i="1" s="1"/>
  <c r="EH78" i="1"/>
  <c r="EH325" i="1"/>
  <c r="EH275" i="1"/>
  <c r="DD269" i="1"/>
  <c r="DD282" i="1" s="1"/>
  <c r="DD296" i="1" s="1"/>
  <c r="DD305" i="1" s="1"/>
  <c r="DD260" i="1"/>
  <c r="DD264" i="1" s="1"/>
  <c r="DD314" i="1"/>
  <c r="DX271" i="1"/>
  <c r="DX282" i="1"/>
  <c r="DX296" i="1" s="1"/>
  <c r="DX305" i="1" s="1"/>
  <c r="BN271" i="1"/>
  <c r="BN282" i="1"/>
  <c r="BN296" i="1" s="1"/>
  <c r="BN305" i="1" s="1"/>
  <c r="EX244" i="1"/>
  <c r="EX250" i="1" s="1"/>
  <c r="EX253" i="1" s="1"/>
  <c r="EX268" i="1"/>
  <c r="DG269" i="1"/>
  <c r="DG260" i="1"/>
  <c r="DG264" i="1" s="1"/>
  <c r="DG314" i="1"/>
  <c r="DD271" i="1"/>
  <c r="DD78" i="1"/>
  <c r="DD325" i="1"/>
  <c r="DD275" i="1"/>
  <c r="AZ271" i="1"/>
  <c r="AZ282" i="1"/>
  <c r="BI268" i="1"/>
  <c r="BI244" i="1"/>
  <c r="BI250" i="1" s="1"/>
  <c r="BI253" i="1" s="1"/>
  <c r="Z268" i="1"/>
  <c r="Z244" i="1"/>
  <c r="Z250" i="1" s="1"/>
  <c r="Z253" i="1" s="1"/>
  <c r="AA268" i="1"/>
  <c r="AA244" i="1"/>
  <c r="AA250" i="1" s="1"/>
  <c r="AA253" i="1" s="1"/>
  <c r="FB268" i="1"/>
  <c r="FB244" i="1"/>
  <c r="FB250" i="1" s="1"/>
  <c r="FB253" i="1" s="1"/>
  <c r="FB260" i="1" s="1"/>
  <c r="AX268" i="1"/>
  <c r="AX244" i="1"/>
  <c r="AX250" i="1" s="1"/>
  <c r="AX253" i="1" s="1"/>
  <c r="FF268" i="1"/>
  <c r="FF244" i="1"/>
  <c r="FF250" i="1" s="1"/>
  <c r="FF253" i="1" s="1"/>
  <c r="CY268" i="1"/>
  <c r="CY244" i="1"/>
  <c r="CY250" i="1" s="1"/>
  <c r="CY253" i="1" s="1"/>
  <c r="FE268" i="1"/>
  <c r="FE244" i="1"/>
  <c r="FE250" i="1" s="1"/>
  <c r="FE253" i="1" s="1"/>
  <c r="FM244" i="1"/>
  <c r="FM250" i="1" s="1"/>
  <c r="FM253" i="1" s="1"/>
  <c r="FM268" i="1"/>
  <c r="BE268" i="1"/>
  <c r="BE244" i="1"/>
  <c r="BE250" i="1" s="1"/>
  <c r="BE253" i="1" s="1"/>
  <c r="P268" i="1"/>
  <c r="P244" i="1"/>
  <c r="P250" i="1" s="1"/>
  <c r="P253" i="1" s="1"/>
  <c r="AB244" i="1"/>
  <c r="AB250" i="1" s="1"/>
  <c r="AB253" i="1" s="1"/>
  <c r="AB268" i="1"/>
  <c r="BZ268" i="1"/>
  <c r="BZ244" i="1"/>
  <c r="BZ250" i="1" s="1"/>
  <c r="BZ253" i="1" s="1"/>
  <c r="AI268" i="1"/>
  <c r="AI244" i="1"/>
  <c r="AI250" i="1" s="1"/>
  <c r="AI253" i="1" s="1"/>
  <c r="BH244" i="1"/>
  <c r="BH250" i="1" s="1"/>
  <c r="BH253" i="1" s="1"/>
  <c r="BH268" i="1"/>
  <c r="DM268" i="1"/>
  <c r="DM244" i="1"/>
  <c r="DM250" i="1" s="1"/>
  <c r="DM253" i="1" s="1"/>
  <c r="BQ268" i="1"/>
  <c r="BQ244" i="1"/>
  <c r="BQ250" i="1" s="1"/>
  <c r="BQ253" i="1" s="1"/>
  <c r="CG268" i="1"/>
  <c r="CG244" i="1"/>
  <c r="CG250" i="1" s="1"/>
  <c r="CG253" i="1" s="1"/>
  <c r="BD268" i="1"/>
  <c r="BD244" i="1"/>
  <c r="BD250" i="1" s="1"/>
  <c r="BD253" i="1" s="1"/>
  <c r="CH268" i="1"/>
  <c r="CH244" i="1"/>
  <c r="CH250" i="1" s="1"/>
  <c r="CH253" i="1" s="1"/>
  <c r="EG244" i="1"/>
  <c r="EG250" i="1" s="1"/>
  <c r="EG253" i="1" s="1"/>
  <c r="EG268" i="1"/>
  <c r="AE268" i="1"/>
  <c r="AE244" i="1"/>
  <c r="AE250" i="1" s="1"/>
  <c r="AE253" i="1" s="1"/>
  <c r="N268" i="1"/>
  <c r="N244" i="1"/>
  <c r="N250" i="1" s="1"/>
  <c r="N253" i="1" s="1"/>
  <c r="FQ314" i="1"/>
  <c r="FQ269" i="1"/>
  <c r="FQ260" i="1"/>
  <c r="FQ264" i="1" s="1"/>
  <c r="CU314" i="1"/>
  <c r="CU269" i="1"/>
  <c r="CU260" i="1"/>
  <c r="CU264" i="1" s="1"/>
  <c r="FH268" i="1"/>
  <c r="FH244" i="1"/>
  <c r="FH250" i="1" s="1"/>
  <c r="FH253" i="1" s="1"/>
  <c r="E314" i="1"/>
  <c r="E269" i="1"/>
  <c r="E282" i="1" s="1"/>
  <c r="E296" i="1" s="1"/>
  <c r="E305" i="1" s="1"/>
  <c r="E260" i="1"/>
  <c r="E264" i="1" s="1"/>
  <c r="AK314" i="1"/>
  <c r="AK269" i="1"/>
  <c r="AK260" i="1"/>
  <c r="AK264" i="1" s="1"/>
  <c r="CX315" i="1"/>
  <c r="CX322" i="1" s="1"/>
  <c r="CX273" i="1"/>
  <c r="CV268" i="1"/>
  <c r="CV244" i="1"/>
  <c r="CV250" i="1" s="1"/>
  <c r="CV253" i="1" s="1"/>
  <c r="FP315" i="1"/>
  <c r="FP322" i="1" s="1"/>
  <c r="FP273" i="1"/>
  <c r="DL315" i="1"/>
  <c r="DL273" i="1"/>
  <c r="DU268" i="1"/>
  <c r="DU244" i="1"/>
  <c r="DU250" i="1" s="1"/>
  <c r="DU253" i="1" s="1"/>
  <c r="I315" i="1"/>
  <c r="I273" i="1"/>
  <c r="EQ268" i="1"/>
  <c r="EQ244" i="1"/>
  <c r="EQ250" i="1" s="1"/>
  <c r="EQ253" i="1" s="1"/>
  <c r="AJ325" i="1"/>
  <c r="AJ275" i="1"/>
  <c r="AJ78" i="1"/>
  <c r="FN315" i="1"/>
  <c r="FN322" i="1" s="1"/>
  <c r="FN273" i="1"/>
  <c r="AK325" i="1"/>
  <c r="AK275" i="1"/>
  <c r="AK78" i="1"/>
  <c r="FZ326" i="1"/>
  <c r="BC315" i="1"/>
  <c r="BC322" i="1" s="1"/>
  <c r="BC273" i="1"/>
  <c r="M315" i="1"/>
  <c r="M273" i="1"/>
  <c r="AN314" i="1"/>
  <c r="AN269" i="1"/>
  <c r="AN282" i="1" s="1"/>
  <c r="AN296" i="1" s="1"/>
  <c r="AN305" i="1" s="1"/>
  <c r="AN260" i="1"/>
  <c r="AN264" i="1" s="1"/>
  <c r="DN315" i="1"/>
  <c r="DN322" i="1" s="1"/>
  <c r="DN273" i="1"/>
  <c r="AG268" i="1"/>
  <c r="AG244" i="1"/>
  <c r="AG250" i="1" s="1"/>
  <c r="AG253" i="1" s="1"/>
  <c r="BP244" i="1"/>
  <c r="BP250" i="1" s="1"/>
  <c r="BP253" i="1" s="1"/>
  <c r="BP268" i="1"/>
  <c r="DH268" i="1"/>
  <c r="DH244" i="1"/>
  <c r="DH250" i="1" s="1"/>
  <c r="DH253" i="1" s="1"/>
  <c r="CL314" i="1"/>
  <c r="CL269" i="1"/>
  <c r="CL282" i="1" s="1"/>
  <c r="CL296" i="1" s="1"/>
  <c r="CL305" i="1" s="1"/>
  <c r="CL260" i="1"/>
  <c r="CL264" i="1" s="1"/>
  <c r="DT325" i="1"/>
  <c r="DT275" i="1"/>
  <c r="DT78" i="1"/>
  <c r="AJ314" i="1"/>
  <c r="AJ269" i="1"/>
  <c r="AJ260" i="1"/>
  <c r="AJ264" i="1" s="1"/>
  <c r="AS314" i="1"/>
  <c r="AS269" i="1"/>
  <c r="AS282" i="1" s="1"/>
  <c r="AS296" i="1" s="1"/>
  <c r="AS305" i="1" s="1"/>
  <c r="AS260" i="1"/>
  <c r="AS264" i="1" s="1"/>
  <c r="AV314" i="1"/>
  <c r="AV269" i="1"/>
  <c r="AV282" i="1" s="1"/>
  <c r="AV296" i="1" s="1"/>
  <c r="AV305" i="1" s="1"/>
  <c r="AV260" i="1"/>
  <c r="AV264" i="1" s="1"/>
  <c r="T244" i="1"/>
  <c r="T250" i="1" s="1"/>
  <c r="T253" i="1" s="1"/>
  <c r="T268" i="1"/>
  <c r="FO315" i="1"/>
  <c r="FO322" i="1" s="1"/>
  <c r="FO273" i="1"/>
  <c r="AD268" i="1"/>
  <c r="AD244" i="1"/>
  <c r="AD250" i="1" s="1"/>
  <c r="AD253" i="1" s="1"/>
  <c r="W325" i="1"/>
  <c r="W275" i="1"/>
  <c r="W276" i="1"/>
  <c r="W78" i="1"/>
  <c r="EN315" i="1"/>
  <c r="EN322" i="1" s="1"/>
  <c r="EN273" i="1"/>
  <c r="EZ314" i="1"/>
  <c r="EZ269" i="1"/>
  <c r="EZ260" i="1"/>
  <c r="EZ264" i="1" s="1"/>
  <c r="CZ325" i="1"/>
  <c r="CZ275" i="1"/>
  <c r="CZ78" i="1"/>
  <c r="FD268" i="1"/>
  <c r="FD244" i="1"/>
  <c r="FD250" i="1" s="1"/>
  <c r="FD253" i="1" s="1"/>
  <c r="CW314" i="1"/>
  <c r="CW269" i="1"/>
  <c r="CW282" i="1" s="1"/>
  <c r="CW296" i="1" s="1"/>
  <c r="CW305" i="1" s="1"/>
  <c r="CW260" i="1"/>
  <c r="CW264" i="1" s="1"/>
  <c r="DI315" i="1"/>
  <c r="DI322" i="1" s="1"/>
  <c r="DI273" i="1"/>
  <c r="BV325" i="1"/>
  <c r="BV275" i="1"/>
  <c r="BV78" i="1"/>
  <c r="FU315" i="1"/>
  <c r="FU273" i="1"/>
  <c r="H268" i="1"/>
  <c r="H244" i="1"/>
  <c r="H250" i="1" s="1"/>
  <c r="H253" i="1" s="1"/>
  <c r="FX315" i="1"/>
  <c r="FX273" i="1"/>
  <c r="AP314" i="1"/>
  <c r="AP269" i="1"/>
  <c r="AP260" i="1"/>
  <c r="AP264" i="1" s="1"/>
  <c r="U325" i="1"/>
  <c r="U275" i="1"/>
  <c r="U78" i="1"/>
  <c r="EE325" i="1"/>
  <c r="EE275" i="1"/>
  <c r="EE78" i="1"/>
  <c r="FK325" i="1"/>
  <c r="FK275" i="1"/>
  <c r="FK78" i="1"/>
  <c r="DF325" i="1"/>
  <c r="DF275" i="1"/>
  <c r="DF78" i="1"/>
  <c r="EL314" i="1"/>
  <c r="EL269" i="1"/>
  <c r="EL282" i="1" s="1"/>
  <c r="EL296" i="1" s="1"/>
  <c r="EL305" i="1" s="1"/>
  <c r="EL260" i="1"/>
  <c r="EL264" i="1" s="1"/>
  <c r="L315" i="1"/>
  <c r="L273" i="1"/>
  <c r="AR325" i="1"/>
  <c r="AR275" i="1"/>
  <c r="AR78" i="1"/>
  <c r="AH314" i="1"/>
  <c r="AH269" i="1"/>
  <c r="AH260" i="1"/>
  <c r="AH264" i="1" s="1"/>
  <c r="BO314" i="1"/>
  <c r="BO269" i="1"/>
  <c r="BO282" i="1" s="1"/>
  <c r="BO296" i="1" s="1"/>
  <c r="BO305" i="1" s="1"/>
  <c r="BO260" i="1"/>
  <c r="BO264" i="1" s="1"/>
  <c r="CE325" i="1"/>
  <c r="CE275" i="1"/>
  <c r="CE78" i="1"/>
  <c r="FC314" i="1"/>
  <c r="FC269" i="1"/>
  <c r="FC260" i="1"/>
  <c r="FC264" i="1" s="1"/>
  <c r="BM314" i="1"/>
  <c r="BM269" i="1"/>
  <c r="BM260" i="1"/>
  <c r="BM264" i="1" s="1"/>
  <c r="BW325" i="1"/>
  <c r="BW275" i="1"/>
  <c r="BW78" i="1"/>
  <c r="DO314" i="1"/>
  <c r="DO269" i="1"/>
  <c r="DO282" i="1" s="1"/>
  <c r="DO296" i="1" s="1"/>
  <c r="DO305" i="1" s="1"/>
  <c r="DO260" i="1"/>
  <c r="DO264" i="1" s="1"/>
  <c r="V314" i="1"/>
  <c r="V269" i="1"/>
  <c r="V282" i="1" s="1"/>
  <c r="V296" i="1" s="1"/>
  <c r="V305" i="1" s="1"/>
  <c r="V260" i="1"/>
  <c r="V264" i="1" s="1"/>
  <c r="BF314" i="1"/>
  <c r="BF269" i="1"/>
  <c r="BF282" i="1" s="1"/>
  <c r="BF296" i="1" s="1"/>
  <c r="BF305" i="1" s="1"/>
  <c r="BF260" i="1"/>
  <c r="BF264" i="1" s="1"/>
  <c r="EV314" i="1"/>
  <c r="EV269" i="1"/>
  <c r="EV282" i="1" s="1"/>
  <c r="EV296" i="1" s="1"/>
  <c r="EV305" i="1" s="1"/>
  <c r="EV260" i="1"/>
  <c r="EV264" i="1" s="1"/>
  <c r="FT314" i="1"/>
  <c r="FT269" i="1"/>
  <c r="FT282" i="1" s="1"/>
  <c r="FT296" i="1" s="1"/>
  <c r="FT305" i="1" s="1"/>
  <c r="FT260" i="1"/>
  <c r="FT264" i="1" s="1"/>
  <c r="AQ314" i="1"/>
  <c r="AQ269" i="1"/>
  <c r="AQ260" i="1"/>
  <c r="AQ264" i="1" s="1"/>
  <c r="R314" i="1"/>
  <c r="R269" i="1"/>
  <c r="R282" i="1" s="1"/>
  <c r="R296" i="1" s="1"/>
  <c r="R305" i="1" s="1"/>
  <c r="R260" i="1"/>
  <c r="R264" i="1" s="1"/>
  <c r="CW325" i="1"/>
  <c r="CW271" i="1"/>
  <c r="CW275" i="1"/>
  <c r="CW78" i="1"/>
  <c r="FI314" i="1"/>
  <c r="FI269" i="1"/>
  <c r="FI282" i="1" s="1"/>
  <c r="FI296" i="1" s="1"/>
  <c r="FI305" i="1" s="1"/>
  <c r="FI260" i="1"/>
  <c r="FI264" i="1" s="1"/>
  <c r="EB325" i="1"/>
  <c r="EB275" i="1"/>
  <c r="EB78" i="1"/>
  <c r="AP325" i="1"/>
  <c r="AP275" i="1"/>
  <c r="AP78" i="1"/>
  <c r="FV315" i="1"/>
  <c r="FV273" i="1"/>
  <c r="EJ268" i="1"/>
  <c r="EJ244" i="1"/>
  <c r="EJ250" i="1" s="1"/>
  <c r="EJ253" i="1" s="1"/>
  <c r="K268" i="1"/>
  <c r="K244" i="1"/>
  <c r="K250" i="1" s="1"/>
  <c r="K253" i="1" s="1"/>
  <c r="CQ314" i="1"/>
  <c r="CQ269" i="1"/>
  <c r="CQ282" i="1" s="1"/>
  <c r="CQ296" i="1" s="1"/>
  <c r="CQ305" i="1" s="1"/>
  <c r="CQ260" i="1"/>
  <c r="CQ264" i="1" s="1"/>
  <c r="EL325" i="1"/>
  <c r="EL275" i="1"/>
  <c r="EL78" i="1"/>
  <c r="EA268" i="1"/>
  <c r="EA244" i="1"/>
  <c r="EA250" i="1" s="1"/>
  <c r="EA253" i="1" s="1"/>
  <c r="CK244" i="1"/>
  <c r="CK250" i="1" s="1"/>
  <c r="CK253" i="1" s="1"/>
  <c r="CK268" i="1"/>
  <c r="EI314" i="1"/>
  <c r="EI269" i="1"/>
  <c r="EI260" i="1"/>
  <c r="EI264" i="1" s="1"/>
  <c r="G314" i="1"/>
  <c r="G269" i="1"/>
  <c r="G260" i="1"/>
  <c r="G264" i="1" s="1"/>
  <c r="CF325" i="1"/>
  <c r="CF275" i="1"/>
  <c r="CF78" i="1"/>
  <c r="CT268" i="1"/>
  <c r="CT244" i="1"/>
  <c r="CT250" i="1" s="1"/>
  <c r="CT253" i="1" s="1"/>
  <c r="AR314" i="1"/>
  <c r="AR269" i="1"/>
  <c r="AR260" i="1"/>
  <c r="AR264" i="1" s="1"/>
  <c r="AH325" i="1"/>
  <c r="AH275" i="1"/>
  <c r="AH78" i="1"/>
  <c r="BO325" i="1"/>
  <c r="BO275" i="1"/>
  <c r="BO78" i="1"/>
  <c r="AF314" i="1"/>
  <c r="AF269" i="1"/>
  <c r="AF282" i="1" s="1"/>
  <c r="AF296" i="1" s="1"/>
  <c r="AF305" i="1" s="1"/>
  <c r="AF260" i="1"/>
  <c r="AF264" i="1" s="1"/>
  <c r="FC325" i="1"/>
  <c r="FC275" i="1"/>
  <c r="FC78" i="1"/>
  <c r="BM325" i="1"/>
  <c r="BM275" i="1"/>
  <c r="BM78" i="1"/>
  <c r="AO314" i="1"/>
  <c r="AO269" i="1"/>
  <c r="AO282" i="1" s="1"/>
  <c r="AO296" i="1" s="1"/>
  <c r="AO305" i="1" s="1"/>
  <c r="AO260" i="1"/>
  <c r="AO264" i="1" s="1"/>
  <c r="DO325" i="1"/>
  <c r="DO275" i="1"/>
  <c r="DO271" i="1"/>
  <c r="DO78" i="1"/>
  <c r="V325" i="1"/>
  <c r="V275" i="1"/>
  <c r="V78" i="1"/>
  <c r="BF325" i="1"/>
  <c r="BF275" i="1"/>
  <c r="BF78" i="1"/>
  <c r="EV325" i="1"/>
  <c r="EV275" i="1"/>
  <c r="EV78" i="1"/>
  <c r="FT325" i="1"/>
  <c r="FT271" i="1"/>
  <c r="FT275" i="1"/>
  <c r="FT78" i="1"/>
  <c r="AQ325" i="1"/>
  <c r="AQ275" i="1"/>
  <c r="AQ78" i="1"/>
  <c r="R325" i="1"/>
  <c r="R275" i="1"/>
  <c r="R78" i="1"/>
  <c r="BS314" i="1"/>
  <c r="BS269" i="1"/>
  <c r="BS282" i="1" s="1"/>
  <c r="BS296" i="1" s="1"/>
  <c r="BS305" i="1" s="1"/>
  <c r="BS260" i="1"/>
  <c r="BS264" i="1" s="1"/>
  <c r="ET268" i="1"/>
  <c r="ET244" i="1"/>
  <c r="ET250" i="1" s="1"/>
  <c r="ET253" i="1" s="1"/>
  <c r="BY315" i="1"/>
  <c r="BY322" i="1" s="1"/>
  <c r="BY273" i="1"/>
  <c r="AT314" i="1"/>
  <c r="AT269" i="1"/>
  <c r="AT282" i="1" s="1"/>
  <c r="AT296" i="1" s="1"/>
  <c r="AT305" i="1" s="1"/>
  <c r="AT260" i="1"/>
  <c r="AT264" i="1" s="1"/>
  <c r="I322" i="1"/>
  <c r="DR315" i="1"/>
  <c r="DR322" i="1" s="1"/>
  <c r="DR273" i="1"/>
  <c r="EW325" i="1"/>
  <c r="EW275" i="1"/>
  <c r="EW78" i="1"/>
  <c r="AY268" i="1"/>
  <c r="AY244" i="1"/>
  <c r="AY250" i="1" s="1"/>
  <c r="AY253" i="1" s="1"/>
  <c r="CB268" i="1"/>
  <c r="CB244" i="1"/>
  <c r="CB250" i="1" s="1"/>
  <c r="CB253" i="1" s="1"/>
  <c r="CJ314" i="1"/>
  <c r="CJ269" i="1"/>
  <c r="CJ260" i="1"/>
  <c r="CJ264" i="1" s="1"/>
  <c r="CL325" i="1"/>
  <c r="CL275" i="1"/>
  <c r="CL78" i="1"/>
  <c r="AC314" i="1"/>
  <c r="AC269" i="1"/>
  <c r="AC260" i="1"/>
  <c r="AC264" i="1" s="1"/>
  <c r="AS325" i="1"/>
  <c r="AS275" i="1"/>
  <c r="AS78" i="1"/>
  <c r="AV325" i="1"/>
  <c r="AV275" i="1"/>
  <c r="AV78" i="1"/>
  <c r="DX315" i="1"/>
  <c r="DX322" i="1" s="1"/>
  <c r="DX273" i="1"/>
  <c r="CO268" i="1"/>
  <c r="CO244" i="1"/>
  <c r="CO250" i="1" s="1"/>
  <c r="CO253" i="1" s="1"/>
  <c r="D244" i="1"/>
  <c r="D250" i="1" s="1"/>
  <c r="D253" i="1" s="1"/>
  <c r="D268" i="1"/>
  <c r="EZ325" i="1"/>
  <c r="EZ275" i="1"/>
  <c r="EZ78" i="1"/>
  <c r="FQ325" i="1"/>
  <c r="FQ275" i="1"/>
  <c r="FQ78" i="1"/>
  <c r="EK268" i="1"/>
  <c r="EK244" i="1"/>
  <c r="EK250" i="1" s="1"/>
  <c r="EK253" i="1" s="1"/>
  <c r="CI315" i="1"/>
  <c r="CI322" i="1" s="1"/>
  <c r="CI273" i="1"/>
  <c r="CU325" i="1"/>
  <c r="CU275" i="1"/>
  <c r="CU78" i="1"/>
  <c r="ES268" i="1"/>
  <c r="ES244" i="1"/>
  <c r="ES250" i="1" s="1"/>
  <c r="ES253" i="1" s="1"/>
  <c r="M322" i="1"/>
  <c r="BK268" i="1"/>
  <c r="BK244" i="1"/>
  <c r="BK250" i="1" s="1"/>
  <c r="BK253" i="1" s="1"/>
  <c r="F314" i="1"/>
  <c r="F269" i="1"/>
  <c r="F282" i="1" s="1"/>
  <c r="F296" i="1" s="1"/>
  <c r="F305" i="1" s="1"/>
  <c r="F260" i="1"/>
  <c r="F264" i="1" s="1"/>
  <c r="DB315" i="1"/>
  <c r="DB322" i="1" s="1"/>
  <c r="DB273" i="1"/>
  <c r="E325" i="1"/>
  <c r="E271" i="1"/>
  <c r="E275" i="1"/>
  <c r="E78" i="1"/>
  <c r="AT325" i="1"/>
  <c r="AT275" i="1"/>
  <c r="AT78" i="1"/>
  <c r="BB314" i="1"/>
  <c r="BB269" i="1"/>
  <c r="BB282" i="1" s="1"/>
  <c r="BB296" i="1" s="1"/>
  <c r="BB305" i="1" s="1"/>
  <c r="BB260" i="1"/>
  <c r="BB264" i="1" s="1"/>
  <c r="EW314" i="1"/>
  <c r="EW269" i="1"/>
  <c r="EW260" i="1"/>
  <c r="EW264" i="1" s="1"/>
  <c r="CN268" i="1"/>
  <c r="CN244" i="1"/>
  <c r="CN250" i="1" s="1"/>
  <c r="CN253" i="1" s="1"/>
  <c r="CJ325" i="1"/>
  <c r="CJ275" i="1"/>
  <c r="CJ78" i="1"/>
  <c r="AC325" i="1"/>
  <c r="AC275" i="1"/>
  <c r="AC78" i="1"/>
  <c r="DQ325" i="1"/>
  <c r="DQ275" i="1"/>
  <c r="DQ78" i="1"/>
  <c r="FJ314" i="1"/>
  <c r="FJ269" i="1"/>
  <c r="FJ282" i="1" s="1"/>
  <c r="FJ296" i="1" s="1"/>
  <c r="FJ305" i="1" s="1"/>
  <c r="FJ260" i="1"/>
  <c r="FJ264" i="1" s="1"/>
  <c r="EY315" i="1"/>
  <c r="EY322" i="1" s="1"/>
  <c r="EY273" i="1"/>
  <c r="AL314" i="1"/>
  <c r="AL269" i="1"/>
  <c r="AL282" i="1" s="1"/>
  <c r="AL296" i="1" s="1"/>
  <c r="AL305" i="1" s="1"/>
  <c r="AL260" i="1"/>
  <c r="AL264" i="1" s="1"/>
  <c r="FI325" i="1"/>
  <c r="FI271" i="1"/>
  <c r="FI275" i="1"/>
  <c r="FI78" i="1"/>
  <c r="FU322" i="1"/>
  <c r="EB314" i="1"/>
  <c r="EB269" i="1"/>
  <c r="EB260" i="1"/>
  <c r="EB264" i="1" s="1"/>
  <c r="FX322" i="1"/>
  <c r="BR315" i="1"/>
  <c r="BR322" i="1" s="1"/>
  <c r="BR273" i="1"/>
  <c r="CQ325" i="1"/>
  <c r="CQ275" i="1"/>
  <c r="CQ271" i="1"/>
  <c r="CQ78" i="1"/>
  <c r="ER325" i="1"/>
  <c r="ER275" i="1"/>
  <c r="ER78" i="1"/>
  <c r="CD314" i="1"/>
  <c r="CD269" i="1"/>
  <c r="CD282" i="1" s="1"/>
  <c r="CD296" i="1" s="1"/>
  <c r="CD305" i="1" s="1"/>
  <c r="CD260" i="1"/>
  <c r="CD264" i="1" s="1"/>
  <c r="EI325" i="1"/>
  <c r="EI275" i="1"/>
  <c r="EI78" i="1"/>
  <c r="G325" i="1"/>
  <c r="G275" i="1"/>
  <c r="G78" i="1"/>
  <c r="CF314" i="1"/>
  <c r="CF269" i="1"/>
  <c r="CF260" i="1"/>
  <c r="CF264" i="1" s="1"/>
  <c r="L322" i="1"/>
  <c r="CR314" i="1"/>
  <c r="CR269" i="1"/>
  <c r="CR282" i="1" s="1"/>
  <c r="CR296" i="1" s="1"/>
  <c r="CR305" i="1" s="1"/>
  <c r="CR260" i="1"/>
  <c r="CR264" i="1" s="1"/>
  <c r="DS314" i="1"/>
  <c r="DS269" i="1"/>
  <c r="DS260" i="1"/>
  <c r="DS264" i="1" s="1"/>
  <c r="AF325" i="1"/>
  <c r="AF271" i="1"/>
  <c r="AF275" i="1"/>
  <c r="AF78" i="1"/>
  <c r="S314" i="1"/>
  <c r="S269" i="1"/>
  <c r="S260" i="1"/>
  <c r="S264" i="1" s="1"/>
  <c r="AO325" i="1"/>
  <c r="AO275" i="1"/>
  <c r="AO78" i="1"/>
  <c r="BJ314" i="1"/>
  <c r="BJ269" i="1"/>
  <c r="BJ282" i="1" s="1"/>
  <c r="BJ296" i="1" s="1"/>
  <c r="BJ305" i="1" s="1"/>
  <c r="BJ260" i="1"/>
  <c r="BJ264" i="1" s="1"/>
  <c r="CM314" i="1"/>
  <c r="CM269" i="1"/>
  <c r="CM282" i="1" s="1"/>
  <c r="CM296" i="1" s="1"/>
  <c r="CM305" i="1" s="1"/>
  <c r="CM260" i="1"/>
  <c r="CM264" i="1" s="1"/>
  <c r="EF314" i="1"/>
  <c r="EF269" i="1"/>
  <c r="EF260" i="1"/>
  <c r="EF264" i="1" s="1"/>
  <c r="DZ314" i="1"/>
  <c r="DZ269" i="1"/>
  <c r="DZ282" i="1" s="1"/>
  <c r="DZ296" i="1" s="1"/>
  <c r="DZ305" i="1" s="1"/>
  <c r="DZ260" i="1"/>
  <c r="DZ264" i="1" s="1"/>
  <c r="BG314" i="1"/>
  <c r="BG269" i="1"/>
  <c r="BG282" i="1" s="1"/>
  <c r="BG296" i="1" s="1"/>
  <c r="BG305" i="1" s="1"/>
  <c r="BG260" i="1"/>
  <c r="BG264" i="1" s="1"/>
  <c r="BA314" i="1"/>
  <c r="BA269" i="1"/>
  <c r="BA282" i="1" s="1"/>
  <c r="BA296" i="1" s="1"/>
  <c r="BA305" i="1" s="1"/>
  <c r="BA260" i="1"/>
  <c r="BA264" i="1" s="1"/>
  <c r="O314" i="1"/>
  <c r="O269" i="1"/>
  <c r="O282" i="1" s="1"/>
  <c r="O296" i="1" s="1"/>
  <c r="O305" i="1" s="1"/>
  <c r="O260" i="1"/>
  <c r="O264" i="1" s="1"/>
  <c r="BS325" i="1"/>
  <c r="BS275" i="1"/>
  <c r="BS271" i="1"/>
  <c r="BS78" i="1"/>
  <c r="DL322" i="1"/>
  <c r="AN325" i="1"/>
  <c r="AN275" i="1"/>
  <c r="AN78" i="1"/>
  <c r="FA268" i="1"/>
  <c r="FA244" i="1"/>
  <c r="FA250" i="1" s="1"/>
  <c r="FA253" i="1" s="1"/>
  <c r="EM268" i="1"/>
  <c r="EM244" i="1"/>
  <c r="EM250" i="1" s="1"/>
  <c r="EM253" i="1" s="1"/>
  <c r="J315" i="1"/>
  <c r="J322" i="1" s="1"/>
  <c r="J273" i="1"/>
  <c r="F325" i="1"/>
  <c r="F271" i="1"/>
  <c r="F275" i="1"/>
  <c r="F78" i="1"/>
  <c r="CP268" i="1"/>
  <c r="CP244" i="1"/>
  <c r="CP250" i="1" s="1"/>
  <c r="CP253" i="1" s="1"/>
  <c r="DJ315" i="1"/>
  <c r="DJ322" i="1" s="1"/>
  <c r="DJ273" i="1"/>
  <c r="BB325" i="1"/>
  <c r="BB271" i="1"/>
  <c r="BB275" i="1"/>
  <c r="BB78" i="1"/>
  <c r="FL268" i="1"/>
  <c r="FL244" i="1"/>
  <c r="FL250" i="1" s="1"/>
  <c r="FL253" i="1" s="1"/>
  <c r="DT314" i="1"/>
  <c r="DT269" i="1"/>
  <c r="DT260" i="1"/>
  <c r="DT264" i="1" s="1"/>
  <c r="DQ314" i="1"/>
  <c r="DQ269" i="1"/>
  <c r="DQ260" i="1"/>
  <c r="DQ264" i="1" s="1"/>
  <c r="FW268" i="1"/>
  <c r="FW244" i="1"/>
  <c r="FW250" i="1" s="1"/>
  <c r="FW253" i="1" s="1"/>
  <c r="W314" i="1"/>
  <c r="W269" i="1"/>
  <c r="W260" i="1"/>
  <c r="W264" i="1" s="1"/>
  <c r="FJ325" i="1"/>
  <c r="FJ275" i="1"/>
  <c r="FJ78" i="1"/>
  <c r="BN315" i="1"/>
  <c r="BN322" i="1" s="1"/>
  <c r="BN273" i="1"/>
  <c r="CZ314" i="1"/>
  <c r="CZ269" i="1"/>
  <c r="CZ260" i="1"/>
  <c r="CZ264" i="1" s="1"/>
  <c r="ED268" i="1"/>
  <c r="ED244" i="1"/>
  <c r="ED250" i="1" s="1"/>
  <c r="ED253" i="1" s="1"/>
  <c r="AL325" i="1"/>
  <c r="AL275" i="1"/>
  <c r="AL78" i="1"/>
  <c r="C205" i="1"/>
  <c r="BV314" i="1"/>
  <c r="BV269" i="1"/>
  <c r="BV260" i="1"/>
  <c r="BV264" i="1" s="1"/>
  <c r="Q315" i="1"/>
  <c r="Q322" i="1" s="1"/>
  <c r="Q273" i="1"/>
  <c r="BL268" i="1"/>
  <c r="BL244" i="1"/>
  <c r="BL250" i="1" s="1"/>
  <c r="BL253" i="1" s="1"/>
  <c r="X315" i="1"/>
  <c r="X322" i="1" s="1"/>
  <c r="X273" i="1"/>
  <c r="U314" i="1"/>
  <c r="U269" i="1"/>
  <c r="U260" i="1"/>
  <c r="U264" i="1" s="1"/>
  <c r="FV322" i="1"/>
  <c r="EE314" i="1"/>
  <c r="EE269" i="1"/>
  <c r="EE260" i="1"/>
  <c r="EE264" i="1" s="1"/>
  <c r="FK314" i="1"/>
  <c r="FK269" i="1"/>
  <c r="FK260" i="1"/>
  <c r="FK264" i="1" s="1"/>
  <c r="DF314" i="1"/>
  <c r="DF269" i="1"/>
  <c r="DF260" i="1"/>
  <c r="DF264" i="1" s="1"/>
  <c r="ER314" i="1"/>
  <c r="ER269" i="1"/>
  <c r="ER260" i="1"/>
  <c r="ER264" i="1" s="1"/>
  <c r="CD325" i="1"/>
  <c r="CD275" i="1"/>
  <c r="CD78" i="1"/>
  <c r="CR325" i="1"/>
  <c r="CR275" i="1"/>
  <c r="CR78" i="1"/>
  <c r="DS325" i="1"/>
  <c r="DS275" i="1"/>
  <c r="DS78" i="1"/>
  <c r="CE314" i="1"/>
  <c r="CE269" i="1"/>
  <c r="CE260" i="1"/>
  <c r="CE264" i="1" s="1"/>
  <c r="S325" i="1"/>
  <c r="S275" i="1"/>
  <c r="S78" i="1"/>
  <c r="BW314" i="1"/>
  <c r="BW269" i="1"/>
  <c r="BW260" i="1"/>
  <c r="BW264" i="1" s="1"/>
  <c r="BJ325" i="1"/>
  <c r="BJ275" i="1"/>
  <c r="BJ78" i="1"/>
  <c r="CM325" i="1"/>
  <c r="CM275" i="1"/>
  <c r="CM78" i="1"/>
  <c r="EF325" i="1"/>
  <c r="EF275" i="1"/>
  <c r="EF78" i="1"/>
  <c r="DZ325" i="1"/>
  <c r="DZ275" i="1"/>
  <c r="DZ78" i="1"/>
  <c r="BG325" i="1"/>
  <c r="BG275" i="1"/>
  <c r="BG78" i="1"/>
  <c r="BA325" i="1"/>
  <c r="BA275" i="1"/>
  <c r="BA78" i="1"/>
  <c r="O325" i="1"/>
  <c r="O275" i="1"/>
  <c r="O78" i="1"/>
  <c r="O271" i="1" l="1"/>
  <c r="CM271" i="1"/>
  <c r="DZ271" i="1"/>
  <c r="AN271" i="1"/>
  <c r="BG271" i="1"/>
  <c r="BJ271" i="1"/>
  <c r="CR271" i="1"/>
  <c r="FR78" i="1"/>
  <c r="FR325" i="1"/>
  <c r="FR275" i="1"/>
  <c r="FR260" i="1"/>
  <c r="FR264" i="1" s="1"/>
  <c r="FR314" i="1"/>
  <c r="FR269" i="1"/>
  <c r="EV271" i="1"/>
  <c r="AO271" i="1"/>
  <c r="CL271" i="1"/>
  <c r="CD271" i="1"/>
  <c r="FJ271" i="1"/>
  <c r="AV271" i="1"/>
  <c r="AS271" i="1"/>
  <c r="BU271" i="1"/>
  <c r="BA271" i="1"/>
  <c r="AT271" i="1"/>
  <c r="R271" i="1"/>
  <c r="BO271" i="1"/>
  <c r="BX282" i="1"/>
  <c r="BX296" i="1" s="1"/>
  <c r="BX305" i="1" s="1"/>
  <c r="BX271" i="1"/>
  <c r="AW314" i="1"/>
  <c r="AW269" i="1"/>
  <c r="AW282" i="1" s="1"/>
  <c r="AW296" i="1" s="1"/>
  <c r="AW305" i="1" s="1"/>
  <c r="AW260" i="1"/>
  <c r="AW264" i="1" s="1"/>
  <c r="EP314" i="1"/>
  <c r="EP269" i="1"/>
  <c r="EP282" i="1" s="1"/>
  <c r="EP296" i="1" s="1"/>
  <c r="EP305" i="1" s="1"/>
  <c r="EP260" i="1"/>
  <c r="EP264" i="1" s="1"/>
  <c r="AW275" i="1"/>
  <c r="AW78" i="1"/>
  <c r="AW325" i="1"/>
  <c r="AW271" i="1"/>
  <c r="EP78" i="1"/>
  <c r="EP325" i="1"/>
  <c r="EP275" i="1"/>
  <c r="DV260" i="1"/>
  <c r="DV264" i="1" s="1"/>
  <c r="DV314" i="1"/>
  <c r="DV269" i="1"/>
  <c r="BX315" i="1"/>
  <c r="BX322" i="1" s="1"/>
  <c r="BX273" i="1"/>
  <c r="BU273" i="1"/>
  <c r="BU315" i="1"/>
  <c r="BU322" i="1" s="1"/>
  <c r="DV325" i="1"/>
  <c r="DV275" i="1"/>
  <c r="DV78" i="1"/>
  <c r="DT271" i="1"/>
  <c r="DT282" i="1"/>
  <c r="DT296" i="1" s="1"/>
  <c r="DT305" i="1" s="1"/>
  <c r="AC271" i="1"/>
  <c r="AC282" i="1"/>
  <c r="AC296" i="1" s="1"/>
  <c r="AC305" i="1" s="1"/>
  <c r="DF271" i="1"/>
  <c r="DF282" i="1"/>
  <c r="DF296" i="1" s="1"/>
  <c r="DF305" i="1" s="1"/>
  <c r="AL271" i="1"/>
  <c r="DG315" i="1"/>
  <c r="DG322" i="1" s="1"/>
  <c r="DG273" i="1"/>
  <c r="DE314" i="1"/>
  <c r="DE269" i="1"/>
  <c r="DE260" i="1"/>
  <c r="DE264" i="1" s="1"/>
  <c r="CA275" i="1"/>
  <c r="CA78" i="1"/>
  <c r="CA325" i="1"/>
  <c r="U271" i="1"/>
  <c r="U282" i="1"/>
  <c r="U296" i="1" s="1"/>
  <c r="U305" i="1" s="1"/>
  <c r="CE271" i="1"/>
  <c r="CE282" i="1"/>
  <c r="CE296" i="1" s="1"/>
  <c r="CE305" i="1" s="1"/>
  <c r="FK271" i="1"/>
  <c r="FK282" i="1"/>
  <c r="FK296" i="1" s="1"/>
  <c r="FK305" i="1" s="1"/>
  <c r="BW271" i="1"/>
  <c r="BW282" i="1"/>
  <c r="BW296" i="1" s="1"/>
  <c r="BW305" i="1" s="1"/>
  <c r="ER271" i="1"/>
  <c r="ER282" i="1"/>
  <c r="ER296" i="1" s="1"/>
  <c r="ER305" i="1" s="1"/>
  <c r="CZ271" i="1"/>
  <c r="CZ282" i="1"/>
  <c r="CZ296" i="1" s="1"/>
  <c r="CZ305" i="1" s="1"/>
  <c r="CF271" i="1"/>
  <c r="CF282" i="1"/>
  <c r="CF296" i="1" s="1"/>
  <c r="CF305" i="1" s="1"/>
  <c r="EB271" i="1"/>
  <c r="EB282" i="1"/>
  <c r="EB296" i="1" s="1"/>
  <c r="EB305" i="1" s="1"/>
  <c r="BF271" i="1"/>
  <c r="V271" i="1"/>
  <c r="FQ271" i="1"/>
  <c r="FQ282" i="1"/>
  <c r="FQ296" i="1" s="1"/>
  <c r="FQ305" i="1" s="1"/>
  <c r="DG271" i="1"/>
  <c r="DG282" i="1"/>
  <c r="DG296" i="1" s="1"/>
  <c r="DG305" i="1" s="1"/>
  <c r="DE325" i="1"/>
  <c r="DE275" i="1"/>
  <c r="DE78" i="1"/>
  <c r="CA260" i="1"/>
  <c r="CA264" i="1" s="1"/>
  <c r="CA314" i="1"/>
  <c r="CA269" i="1"/>
  <c r="CA282" i="1" s="1"/>
  <c r="CA296" i="1" s="1"/>
  <c r="CA305" i="1" s="1"/>
  <c r="W271" i="1"/>
  <c r="W282" i="1"/>
  <c r="W296" i="1" s="1"/>
  <c r="W305" i="1" s="1"/>
  <c r="EF271" i="1"/>
  <c r="EF282" i="1"/>
  <c r="EF296" i="1" s="1"/>
  <c r="EF305" i="1" s="1"/>
  <c r="DS271" i="1"/>
  <c r="DS282" i="1"/>
  <c r="DS296" i="1" s="1"/>
  <c r="DS305" i="1" s="1"/>
  <c r="EW271" i="1"/>
  <c r="EW282" i="1"/>
  <c r="EW296" i="1" s="1"/>
  <c r="EW305" i="1" s="1"/>
  <c r="CJ271" i="1"/>
  <c r="CJ282" i="1"/>
  <c r="CJ296" i="1" s="1"/>
  <c r="CJ305" i="1" s="1"/>
  <c r="EI271" i="1"/>
  <c r="EI282" i="1"/>
  <c r="EI296" i="1" s="1"/>
  <c r="EI305" i="1" s="1"/>
  <c r="EL271" i="1"/>
  <c r="AQ271" i="1"/>
  <c r="AQ282" i="1"/>
  <c r="AQ296" i="1" s="1"/>
  <c r="AQ305" i="1" s="1"/>
  <c r="FC271" i="1"/>
  <c r="FC282" i="1"/>
  <c r="FC296" i="1" s="1"/>
  <c r="FC305" i="1" s="1"/>
  <c r="AP271" i="1"/>
  <c r="AP282" i="1"/>
  <c r="AP296" i="1" s="1"/>
  <c r="AP305" i="1" s="1"/>
  <c r="EZ271" i="1"/>
  <c r="EZ282" i="1"/>
  <c r="EZ296" i="1" s="1"/>
  <c r="EZ305" i="1" s="1"/>
  <c r="AK271" i="1"/>
  <c r="AK282" i="1"/>
  <c r="AK296" i="1" s="1"/>
  <c r="AK305" i="1" s="1"/>
  <c r="CU271" i="1"/>
  <c r="CU282" i="1"/>
  <c r="CU296" i="1" s="1"/>
  <c r="CU305" i="1" s="1"/>
  <c r="EX325" i="1"/>
  <c r="EX275" i="1"/>
  <c r="EX78" i="1"/>
  <c r="EH315" i="1"/>
  <c r="EH322" i="1" s="1"/>
  <c r="EH273" i="1"/>
  <c r="EC315" i="1"/>
  <c r="EC322" i="1" s="1"/>
  <c r="EC273" i="1"/>
  <c r="DW275" i="1"/>
  <c r="DW78" i="1"/>
  <c r="DW325" i="1"/>
  <c r="EE271" i="1"/>
  <c r="EE282" i="1"/>
  <c r="EE296" i="1" s="1"/>
  <c r="EE305" i="1" s="1"/>
  <c r="BV271" i="1"/>
  <c r="BV282" i="1"/>
  <c r="BV296" i="1" s="1"/>
  <c r="BV305" i="1" s="1"/>
  <c r="DQ271" i="1"/>
  <c r="DQ282" i="1"/>
  <c r="DQ296" i="1" s="1"/>
  <c r="DQ305" i="1" s="1"/>
  <c r="S271" i="1"/>
  <c r="S282" i="1"/>
  <c r="S296" i="1" s="1"/>
  <c r="S305" i="1" s="1"/>
  <c r="AR271" i="1"/>
  <c r="AR282" i="1"/>
  <c r="AR296" i="1" s="1"/>
  <c r="AR305" i="1" s="1"/>
  <c r="G271" i="1"/>
  <c r="G282" i="1"/>
  <c r="G296" i="1" s="1"/>
  <c r="G305" i="1" s="1"/>
  <c r="BM271" i="1"/>
  <c r="BM282" i="1"/>
  <c r="BM296" i="1" s="1"/>
  <c r="BM305" i="1" s="1"/>
  <c r="AH271" i="1"/>
  <c r="AH282" i="1"/>
  <c r="AH296" i="1" s="1"/>
  <c r="AH305" i="1" s="1"/>
  <c r="AJ271" i="1"/>
  <c r="AJ282" i="1"/>
  <c r="AJ296" i="1" s="1"/>
  <c r="AJ305" i="1" s="1"/>
  <c r="EX260" i="1"/>
  <c r="EX264" i="1" s="1"/>
  <c r="EX314" i="1"/>
  <c r="EX269" i="1"/>
  <c r="DD273" i="1"/>
  <c r="DD315" i="1"/>
  <c r="DD322" i="1" s="1"/>
  <c r="EH271" i="1"/>
  <c r="EH282" i="1"/>
  <c r="EH296" i="1" s="1"/>
  <c r="EH305" i="1" s="1"/>
  <c r="EC271" i="1"/>
  <c r="EC282" i="1"/>
  <c r="EC296" i="1" s="1"/>
  <c r="EC305" i="1" s="1"/>
  <c r="DW314" i="1"/>
  <c r="DW269" i="1"/>
  <c r="DW282" i="1" s="1"/>
  <c r="DW296" i="1" s="1"/>
  <c r="DW305" i="1" s="1"/>
  <c r="DW260" i="1"/>
  <c r="DW264" i="1" s="1"/>
  <c r="AZ296" i="1"/>
  <c r="DF315" i="1"/>
  <c r="DF273" i="1"/>
  <c r="FL314" i="1"/>
  <c r="FL269" i="1"/>
  <c r="FL260" i="1"/>
  <c r="FL264" i="1" s="1"/>
  <c r="CP314" i="1"/>
  <c r="CP269" i="1"/>
  <c r="CP282" i="1" s="1"/>
  <c r="CP296" i="1" s="1"/>
  <c r="CP305" i="1" s="1"/>
  <c r="CP260" i="1"/>
  <c r="CP264" i="1" s="1"/>
  <c r="FA314" i="1"/>
  <c r="FA269" i="1"/>
  <c r="FA260" i="1"/>
  <c r="FA264" i="1" s="1"/>
  <c r="DZ315" i="1"/>
  <c r="DZ273" i="1"/>
  <c r="AL315" i="1"/>
  <c r="AL322" i="1" s="1"/>
  <c r="AL273" i="1"/>
  <c r="CN325" i="1"/>
  <c r="CN275" i="1"/>
  <c r="CN78" i="1"/>
  <c r="BB315" i="1"/>
  <c r="BB322" i="1" s="1"/>
  <c r="BB273" i="1"/>
  <c r="EK314" i="1"/>
  <c r="EK269" i="1"/>
  <c r="EK282" i="1" s="1"/>
  <c r="EK296" i="1" s="1"/>
  <c r="EK305" i="1" s="1"/>
  <c r="EK260" i="1"/>
  <c r="EK264" i="1" s="1"/>
  <c r="D325" i="1"/>
  <c r="D275" i="1"/>
  <c r="D78" i="1"/>
  <c r="CO314" i="1"/>
  <c r="CO269" i="1"/>
  <c r="CO282" i="1" s="1"/>
  <c r="CO296" i="1" s="1"/>
  <c r="CO305" i="1" s="1"/>
  <c r="CO260" i="1"/>
  <c r="CO264" i="1" s="1"/>
  <c r="AC315" i="1"/>
  <c r="AC322" i="1" s="1"/>
  <c r="AC273" i="1"/>
  <c r="CB314" i="1"/>
  <c r="CB269" i="1"/>
  <c r="CB260" i="1"/>
  <c r="CB264" i="1" s="1"/>
  <c r="AT315" i="1"/>
  <c r="AT322" i="1" s="1"/>
  <c r="AT273" i="1"/>
  <c r="ET325" i="1"/>
  <c r="ET275" i="1"/>
  <c r="ET78" i="1"/>
  <c r="AO315" i="1"/>
  <c r="AO322" i="1" s="1"/>
  <c r="AO273" i="1"/>
  <c r="EI315" i="1"/>
  <c r="EI273" i="1"/>
  <c r="CK314" i="1"/>
  <c r="CK269" i="1"/>
  <c r="CK282" i="1" s="1"/>
  <c r="CK296" i="1" s="1"/>
  <c r="CK305" i="1" s="1"/>
  <c r="CK260" i="1"/>
  <c r="CK264" i="1" s="1"/>
  <c r="K314" i="1"/>
  <c r="K269" i="1"/>
  <c r="K260" i="1"/>
  <c r="K264" i="1" s="1"/>
  <c r="FI315" i="1"/>
  <c r="FI273" i="1"/>
  <c r="AQ315" i="1"/>
  <c r="AQ322" i="1" s="1"/>
  <c r="AQ273" i="1"/>
  <c r="V315" i="1"/>
  <c r="V322" i="1" s="1"/>
  <c r="V273" i="1"/>
  <c r="BM315" i="1"/>
  <c r="BM322" i="1" s="1"/>
  <c r="BM273" i="1"/>
  <c r="BO315" i="1"/>
  <c r="BO273" i="1"/>
  <c r="H314" i="1"/>
  <c r="H269" i="1"/>
  <c r="H282" i="1" s="1"/>
  <c r="H296" i="1" s="1"/>
  <c r="H305" i="1" s="1"/>
  <c r="H260" i="1"/>
  <c r="H264" i="1" s="1"/>
  <c r="CW315" i="1"/>
  <c r="CW322" i="1" s="1"/>
  <c r="CW273" i="1"/>
  <c r="FD325" i="1"/>
  <c r="FD275" i="1"/>
  <c r="FD78" i="1"/>
  <c r="AD325" i="1"/>
  <c r="AD275" i="1"/>
  <c r="AD78" i="1"/>
  <c r="T314" i="1"/>
  <c r="T269" i="1"/>
  <c r="T282" i="1" s="1"/>
  <c r="T296" i="1" s="1"/>
  <c r="T305" i="1" s="1"/>
  <c r="T260" i="1"/>
  <c r="T264" i="1" s="1"/>
  <c r="AS315" i="1"/>
  <c r="AS322" i="1" s="1"/>
  <c r="AS273" i="1"/>
  <c r="CL315" i="1"/>
  <c r="CL322" i="1" s="1"/>
  <c r="CL273" i="1"/>
  <c r="DH314" i="1"/>
  <c r="DH269" i="1"/>
  <c r="DH260" i="1"/>
  <c r="DH264" i="1" s="1"/>
  <c r="AG314" i="1"/>
  <c r="AG269" i="1"/>
  <c r="AG260" i="1"/>
  <c r="AG264" i="1" s="1"/>
  <c r="GB325" i="1"/>
  <c r="GA325" i="1"/>
  <c r="GA326" i="1" s="1"/>
  <c r="C33" i="1" s="1"/>
  <c r="DU314" i="1"/>
  <c r="DU269" i="1"/>
  <c r="DU260" i="1"/>
  <c r="DU264" i="1" s="1"/>
  <c r="CV314" i="1"/>
  <c r="CV269" i="1"/>
  <c r="CV282" i="1" s="1"/>
  <c r="CV296" i="1" s="1"/>
  <c r="CV305" i="1" s="1"/>
  <c r="CV260" i="1"/>
  <c r="CV264" i="1" s="1"/>
  <c r="AK315" i="1"/>
  <c r="AK322" i="1" s="1"/>
  <c r="AK273" i="1"/>
  <c r="FH325" i="1"/>
  <c r="FH275" i="1"/>
  <c r="FH78" i="1"/>
  <c r="FQ315" i="1"/>
  <c r="FQ273" i="1"/>
  <c r="N314" i="1"/>
  <c r="N269" i="1"/>
  <c r="N282" i="1" s="1"/>
  <c r="N296" i="1" s="1"/>
  <c r="N305" i="1" s="1"/>
  <c r="N260" i="1"/>
  <c r="N264" i="1" s="1"/>
  <c r="AE314" i="1"/>
  <c r="AE269" i="1"/>
  <c r="AE260" i="1"/>
  <c r="AE264" i="1" s="1"/>
  <c r="BD314" i="1"/>
  <c r="BD269" i="1"/>
  <c r="BD260" i="1"/>
  <c r="BD264" i="1" s="1"/>
  <c r="DM314" i="1"/>
  <c r="DM269" i="1"/>
  <c r="DM260" i="1"/>
  <c r="DM264" i="1" s="1"/>
  <c r="BH325" i="1"/>
  <c r="BH275" i="1"/>
  <c r="BH78" i="1"/>
  <c r="BZ325" i="1"/>
  <c r="BZ275" i="1"/>
  <c r="BZ78" i="1"/>
  <c r="AB314" i="1"/>
  <c r="AB269" i="1"/>
  <c r="AB282" i="1" s="1"/>
  <c r="AB296" i="1" s="1"/>
  <c r="AB305" i="1" s="1"/>
  <c r="AB260" i="1"/>
  <c r="AB264" i="1" s="1"/>
  <c r="BE325" i="1"/>
  <c r="BE275" i="1"/>
  <c r="BE78" i="1"/>
  <c r="FM314" i="1"/>
  <c r="FM269" i="1"/>
  <c r="FM282" i="1" s="1"/>
  <c r="FM296" i="1" s="1"/>
  <c r="FM305" i="1" s="1"/>
  <c r="FM260" i="1"/>
  <c r="FM264" i="1" s="1"/>
  <c r="CY314" i="1"/>
  <c r="CY269" i="1"/>
  <c r="CY282" i="1" s="1"/>
  <c r="CY296" i="1" s="1"/>
  <c r="CY305" i="1" s="1"/>
  <c r="CY260" i="1"/>
  <c r="CY264" i="1" s="1"/>
  <c r="FF325" i="1"/>
  <c r="FF275" i="1"/>
  <c r="FF78" i="1"/>
  <c r="FB325" i="1"/>
  <c r="FB275" i="1"/>
  <c r="FB78" i="1"/>
  <c r="Z314" i="1"/>
  <c r="Z269" i="1"/>
  <c r="Z282" i="1" s="1"/>
  <c r="Z296" i="1" s="1"/>
  <c r="Z305" i="1" s="1"/>
  <c r="Z260" i="1"/>
  <c r="Z264" i="1" s="1"/>
  <c r="BL325" i="1"/>
  <c r="BL275" i="1"/>
  <c r="BL78" i="1"/>
  <c r="ER315" i="1"/>
  <c r="ER273" i="1"/>
  <c r="ED314" i="1"/>
  <c r="ED269" i="1"/>
  <c r="ED282" i="1" s="1"/>
  <c r="ED296" i="1" s="1"/>
  <c r="ED305" i="1" s="1"/>
  <c r="ED260" i="1"/>
  <c r="ED264" i="1" s="1"/>
  <c r="FW314" i="1"/>
  <c r="FW269" i="1"/>
  <c r="FW260" i="1"/>
  <c r="FW264" i="1" s="1"/>
  <c r="DT315" i="1"/>
  <c r="DT273" i="1"/>
  <c r="FL325" i="1"/>
  <c r="FL275" i="1"/>
  <c r="FL78" i="1"/>
  <c r="CP325" i="1"/>
  <c r="CP271" i="1"/>
  <c r="CP275" i="1"/>
  <c r="CP78" i="1"/>
  <c r="FA325" i="1"/>
  <c r="FA275" i="1"/>
  <c r="FA78" i="1"/>
  <c r="BG315" i="1"/>
  <c r="BG273" i="1"/>
  <c r="BJ315" i="1"/>
  <c r="BJ322" i="1" s="1"/>
  <c r="BJ273" i="1"/>
  <c r="CD315" i="1"/>
  <c r="CD273" i="1"/>
  <c r="EB315" i="1"/>
  <c r="EB322" i="1" s="1"/>
  <c r="EB273" i="1"/>
  <c r="FJ315" i="1"/>
  <c r="FJ322" i="1" s="1"/>
  <c r="FJ273" i="1"/>
  <c r="EW315" i="1"/>
  <c r="EW322" i="1" s="1"/>
  <c r="EW273" i="1"/>
  <c r="BK314" i="1"/>
  <c r="BK269" i="1"/>
  <c r="BK260" i="1"/>
  <c r="BK264" i="1" s="1"/>
  <c r="EK325" i="1"/>
  <c r="EK275" i="1"/>
  <c r="EK78" i="1"/>
  <c r="D314" i="1"/>
  <c r="D269" i="1"/>
  <c r="D260" i="1"/>
  <c r="D264" i="1" s="1"/>
  <c r="CO325" i="1"/>
  <c r="CO271" i="1"/>
  <c r="CO275" i="1"/>
  <c r="CO78" i="1"/>
  <c r="CJ315" i="1"/>
  <c r="CJ322" i="1" s="1"/>
  <c r="CJ273" i="1"/>
  <c r="CB325" i="1"/>
  <c r="CB275" i="1"/>
  <c r="CB78" i="1"/>
  <c r="CT314" i="1"/>
  <c r="CT269" i="1"/>
  <c r="CT260" i="1"/>
  <c r="CT264" i="1" s="1"/>
  <c r="G315" i="1"/>
  <c r="G322" i="1" s="1"/>
  <c r="G273" i="1"/>
  <c r="EA314" i="1"/>
  <c r="EA269" i="1"/>
  <c r="EA282" i="1" s="1"/>
  <c r="EA296" i="1" s="1"/>
  <c r="EA305" i="1" s="1"/>
  <c r="EA260" i="1"/>
  <c r="EA264" i="1" s="1"/>
  <c r="CQ315" i="1"/>
  <c r="CQ322" i="1" s="1"/>
  <c r="CQ273" i="1"/>
  <c r="K325" i="1"/>
  <c r="K275" i="1"/>
  <c r="K78" i="1"/>
  <c r="R315" i="1"/>
  <c r="R273" i="1"/>
  <c r="BF315" i="1"/>
  <c r="BF322" i="1" s="1"/>
  <c r="BF273" i="1"/>
  <c r="H325" i="1"/>
  <c r="H271" i="1"/>
  <c r="H275" i="1"/>
  <c r="H78" i="1"/>
  <c r="AV315" i="1"/>
  <c r="AV273" i="1"/>
  <c r="DH325" i="1"/>
  <c r="DH275" i="1"/>
  <c r="DH78" i="1"/>
  <c r="AG325" i="1"/>
  <c r="AG275" i="1"/>
  <c r="AG78" i="1"/>
  <c r="AN315" i="1"/>
  <c r="AN273" i="1"/>
  <c r="DU325" i="1"/>
  <c r="DU275" i="1"/>
  <c r="DU78" i="1"/>
  <c r="CV325" i="1"/>
  <c r="CV275" i="1"/>
  <c r="CV78" i="1"/>
  <c r="CU315" i="1"/>
  <c r="CU322" i="1" s="1"/>
  <c r="CU273" i="1"/>
  <c r="N325" i="1"/>
  <c r="N275" i="1"/>
  <c r="N78" i="1"/>
  <c r="AE325" i="1"/>
  <c r="AE275" i="1"/>
  <c r="AE78" i="1"/>
  <c r="BD325" i="1"/>
  <c r="BD275" i="1"/>
  <c r="BD78" i="1"/>
  <c r="DM325" i="1"/>
  <c r="DM275" i="1"/>
  <c r="DM78" i="1"/>
  <c r="BH314" i="1"/>
  <c r="BH269" i="1"/>
  <c r="BH260" i="1"/>
  <c r="BH264" i="1" s="1"/>
  <c r="AI314" i="1"/>
  <c r="AI269" i="1"/>
  <c r="AI260" i="1"/>
  <c r="AI264" i="1" s="1"/>
  <c r="P314" i="1"/>
  <c r="P269" i="1"/>
  <c r="P282" i="1" s="1"/>
  <c r="P296" i="1" s="1"/>
  <c r="P305" i="1" s="1"/>
  <c r="P260" i="1"/>
  <c r="P264" i="1" s="1"/>
  <c r="CY325" i="1"/>
  <c r="CY275" i="1"/>
  <c r="CY271" i="1"/>
  <c r="CY78" i="1"/>
  <c r="AX314" i="1"/>
  <c r="AX269" i="1"/>
  <c r="AX282" i="1" s="1"/>
  <c r="AX296" i="1" s="1"/>
  <c r="AX305" i="1" s="1"/>
  <c r="AX260" i="1"/>
  <c r="AX264" i="1" s="1"/>
  <c r="AA314" i="1"/>
  <c r="AA269" i="1"/>
  <c r="AA282" i="1" s="1"/>
  <c r="AA296" i="1" s="1"/>
  <c r="AA305" i="1" s="1"/>
  <c r="AA260" i="1"/>
  <c r="AA264" i="1" s="1"/>
  <c r="Z325" i="1"/>
  <c r="Z275" i="1"/>
  <c r="Z78" i="1"/>
  <c r="CE315" i="1"/>
  <c r="CE322" i="1" s="1"/>
  <c r="CE273" i="1"/>
  <c r="DF322" i="1"/>
  <c r="EE315" i="1"/>
  <c r="EE322" i="1" s="1"/>
  <c r="EE273" i="1"/>
  <c r="U315" i="1"/>
  <c r="U322" i="1" s="1"/>
  <c r="U273" i="1"/>
  <c r="C207" i="1"/>
  <c r="C212" i="1" s="1"/>
  <c r="C217" i="1" s="1"/>
  <c r="FZ205" i="1"/>
  <c r="ED325" i="1"/>
  <c r="ED275" i="1"/>
  <c r="ED78" i="1"/>
  <c r="W315" i="1"/>
  <c r="W322" i="1" s="1"/>
  <c r="W273" i="1"/>
  <c r="FW325" i="1"/>
  <c r="FW275" i="1"/>
  <c r="FW78" i="1"/>
  <c r="EM314" i="1"/>
  <c r="EM269" i="1"/>
  <c r="EM282" i="1" s="1"/>
  <c r="EM296" i="1" s="1"/>
  <c r="EM305" i="1" s="1"/>
  <c r="EM260" i="1"/>
  <c r="EM264" i="1" s="1"/>
  <c r="BA315" i="1"/>
  <c r="BA322" i="1" s="1"/>
  <c r="BA273" i="1"/>
  <c r="DZ322" i="1"/>
  <c r="CM315" i="1"/>
  <c r="CM322" i="1" s="1"/>
  <c r="CM273" i="1"/>
  <c r="S315" i="1"/>
  <c r="S322" i="1" s="1"/>
  <c r="S273" i="1"/>
  <c r="CR315" i="1"/>
  <c r="CR322" i="1" s="1"/>
  <c r="CR273" i="1"/>
  <c r="CF315" i="1"/>
  <c r="CF322" i="1" s="1"/>
  <c r="CF273" i="1"/>
  <c r="F315" i="1"/>
  <c r="F322" i="1" s="1"/>
  <c r="F273" i="1"/>
  <c r="BK325" i="1"/>
  <c r="BK275" i="1"/>
  <c r="BK78" i="1"/>
  <c r="ES314" i="1"/>
  <c r="ES269" i="1"/>
  <c r="ES260" i="1"/>
  <c r="ES264" i="1" s="1"/>
  <c r="AY314" i="1"/>
  <c r="AY269" i="1"/>
  <c r="AY282" i="1" s="1"/>
  <c r="AY296" i="1" s="1"/>
  <c r="AY305" i="1" s="1"/>
  <c r="AY260" i="1"/>
  <c r="AY264" i="1" s="1"/>
  <c r="AR315" i="1"/>
  <c r="AR322" i="1" s="1"/>
  <c r="AR273" i="1"/>
  <c r="CT325" i="1"/>
  <c r="CT275" i="1"/>
  <c r="CT78" i="1"/>
  <c r="EI322" i="1"/>
  <c r="EA325" i="1"/>
  <c r="EA275" i="1"/>
  <c r="EA78" i="1"/>
  <c r="EJ314" i="1"/>
  <c r="EJ269" i="1"/>
  <c r="EJ260" i="1"/>
  <c r="EJ264" i="1" s="1"/>
  <c r="FI322" i="1"/>
  <c r="EV315" i="1"/>
  <c r="EV322" i="1" s="1"/>
  <c r="EV273" i="1"/>
  <c r="BO322" i="1"/>
  <c r="EL315" i="1"/>
  <c r="EL322" i="1" s="1"/>
  <c r="EL273" i="1"/>
  <c r="EZ315" i="1"/>
  <c r="EZ322" i="1" s="1"/>
  <c r="EZ273" i="1"/>
  <c r="BP325" i="1"/>
  <c r="BP275" i="1"/>
  <c r="BP78" i="1"/>
  <c r="EQ314" i="1"/>
  <c r="EQ269" i="1"/>
  <c r="EQ260" i="1"/>
  <c r="EQ264" i="1" s="1"/>
  <c r="FQ322" i="1"/>
  <c r="EG325" i="1"/>
  <c r="EG275" i="1"/>
  <c r="EG78" i="1"/>
  <c r="CH314" i="1"/>
  <c r="CH269" i="1"/>
  <c r="CH260" i="1"/>
  <c r="CH264" i="1" s="1"/>
  <c r="CG314" i="1"/>
  <c r="CG269" i="1"/>
  <c r="CG260" i="1"/>
  <c r="CG264" i="1" s="1"/>
  <c r="BQ314" i="1"/>
  <c r="BQ269" i="1"/>
  <c r="BQ282" i="1" s="1"/>
  <c r="BQ296" i="1" s="1"/>
  <c r="BQ305" i="1" s="1"/>
  <c r="BQ260" i="1"/>
  <c r="BQ264" i="1" s="1"/>
  <c r="AI325" i="1"/>
  <c r="AI275" i="1"/>
  <c r="AI78" i="1"/>
  <c r="P325" i="1"/>
  <c r="P275" i="1"/>
  <c r="P78" i="1"/>
  <c r="FE314" i="1"/>
  <c r="FE269" i="1"/>
  <c r="FE260" i="1"/>
  <c r="FE264" i="1" s="1"/>
  <c r="AX325" i="1"/>
  <c r="AX271" i="1"/>
  <c r="AX275" i="1"/>
  <c r="AX78" i="1"/>
  <c r="AA325" i="1"/>
  <c r="AA275" i="1"/>
  <c r="AA78" i="1"/>
  <c r="BI314" i="1"/>
  <c r="BI269" i="1"/>
  <c r="BI282" i="1" s="1"/>
  <c r="BI296" i="1" s="1"/>
  <c r="BI305" i="1" s="1"/>
  <c r="BI260" i="1"/>
  <c r="BI264" i="1" s="1"/>
  <c r="BW315" i="1"/>
  <c r="BW322" i="1" s="1"/>
  <c r="BW273" i="1"/>
  <c r="ER322" i="1"/>
  <c r="FK315" i="1"/>
  <c r="FK322" i="1" s="1"/>
  <c r="FK273" i="1"/>
  <c r="BL314" i="1"/>
  <c r="BL269" i="1"/>
  <c r="BL260" i="1"/>
  <c r="BL264" i="1" s="1"/>
  <c r="BV315" i="1"/>
  <c r="BV322" i="1" s="1"/>
  <c r="BV273" i="1"/>
  <c r="CZ315" i="1"/>
  <c r="CZ322" i="1" s="1"/>
  <c r="CZ273" i="1"/>
  <c r="DQ315" i="1"/>
  <c r="DQ322" i="1" s="1"/>
  <c r="DQ273" i="1"/>
  <c r="DT322" i="1"/>
  <c r="EM325" i="1"/>
  <c r="EM275" i="1"/>
  <c r="EM271" i="1"/>
  <c r="EM78" i="1"/>
  <c r="O315" i="1"/>
  <c r="O322" i="1" s="1"/>
  <c r="O273" i="1"/>
  <c r="BG322" i="1"/>
  <c r="EF315" i="1"/>
  <c r="EF322" i="1" s="1"/>
  <c r="EF273" i="1"/>
  <c r="DS315" i="1"/>
  <c r="DS322" i="1" s="1"/>
  <c r="DS273" i="1"/>
  <c r="CD322" i="1"/>
  <c r="CN314" i="1"/>
  <c r="CN269" i="1"/>
  <c r="CN260" i="1"/>
  <c r="CN264" i="1" s="1"/>
  <c r="ES325" i="1"/>
  <c r="ES275" i="1"/>
  <c r="ES78" i="1"/>
  <c r="AY325" i="1"/>
  <c r="AY275" i="1"/>
  <c r="AY78" i="1"/>
  <c r="ET314" i="1"/>
  <c r="ET269" i="1"/>
  <c r="ET260" i="1"/>
  <c r="ET264" i="1" s="1"/>
  <c r="BS315" i="1"/>
  <c r="BS322" i="1" s="1"/>
  <c r="BS273" i="1"/>
  <c r="AF315" i="1"/>
  <c r="AF322" i="1" s="1"/>
  <c r="AF273" i="1"/>
  <c r="CK325" i="1"/>
  <c r="CK271" i="1"/>
  <c r="CK275" i="1"/>
  <c r="CK78" i="1"/>
  <c r="EJ325" i="1"/>
  <c r="EJ275" i="1"/>
  <c r="EJ78" i="1"/>
  <c r="R322" i="1"/>
  <c r="FT315" i="1"/>
  <c r="FT322" i="1" s="1"/>
  <c r="FT273" i="1"/>
  <c r="DO315" i="1"/>
  <c r="DO322" i="1" s="1"/>
  <c r="DO273" i="1"/>
  <c r="FC315" i="1"/>
  <c r="FC322" i="1" s="1"/>
  <c r="FC273" i="1"/>
  <c r="AH315" i="1"/>
  <c r="AH322" i="1" s="1"/>
  <c r="AH273" i="1"/>
  <c r="AP273" i="1"/>
  <c r="AP315" i="1"/>
  <c r="AP322" i="1" s="1"/>
  <c r="FD314" i="1"/>
  <c r="FD269" i="1"/>
  <c r="FD260" i="1"/>
  <c r="FD264" i="1" s="1"/>
  <c r="AD314" i="1"/>
  <c r="AD269" i="1"/>
  <c r="AD260" i="1"/>
  <c r="AD264" i="1" s="1"/>
  <c r="T325" i="1"/>
  <c r="T275" i="1"/>
  <c r="T78" i="1"/>
  <c r="AV322" i="1"/>
  <c r="AJ315" i="1"/>
  <c r="AJ322" i="1" s="1"/>
  <c r="AJ273" i="1"/>
  <c r="BP314" i="1"/>
  <c r="BP269" i="1"/>
  <c r="BP260" i="1"/>
  <c r="BP264" i="1" s="1"/>
  <c r="AN322" i="1"/>
  <c r="EQ325" i="1"/>
  <c r="EQ275" i="1"/>
  <c r="EQ78" i="1"/>
  <c r="E315" i="1"/>
  <c r="E322" i="1" s="1"/>
  <c r="E273" i="1"/>
  <c r="FH314" i="1"/>
  <c r="FH269" i="1"/>
  <c r="FH260" i="1"/>
  <c r="FH264" i="1" s="1"/>
  <c r="EG314" i="1"/>
  <c r="EG269" i="1"/>
  <c r="EG260" i="1"/>
  <c r="EG264" i="1" s="1"/>
  <c r="CH325" i="1"/>
  <c r="CH275" i="1"/>
  <c r="CH78" i="1"/>
  <c r="CG325" i="1"/>
  <c r="CG275" i="1"/>
  <c r="CG78" i="1"/>
  <c r="BQ325" i="1"/>
  <c r="BQ275" i="1"/>
  <c r="BQ78" i="1"/>
  <c r="BZ314" i="1"/>
  <c r="BZ269" i="1"/>
  <c r="BZ260" i="1"/>
  <c r="BZ264" i="1" s="1"/>
  <c r="AB325" i="1"/>
  <c r="AB275" i="1"/>
  <c r="AB78" i="1"/>
  <c r="BE314" i="1"/>
  <c r="BE269" i="1"/>
  <c r="BE260" i="1"/>
  <c r="BE264" i="1" s="1"/>
  <c r="FM325" i="1"/>
  <c r="FM271" i="1"/>
  <c r="FM275" i="1"/>
  <c r="FM78" i="1"/>
  <c r="FE325" i="1"/>
  <c r="FE275" i="1"/>
  <c r="FE78" i="1"/>
  <c r="FF314" i="1"/>
  <c r="FF269" i="1"/>
  <c r="FF260" i="1"/>
  <c r="FF264" i="1" s="1"/>
  <c r="FB314" i="1"/>
  <c r="FB269" i="1"/>
  <c r="FB264" i="1"/>
  <c r="BI325" i="1"/>
  <c r="BI271" i="1"/>
  <c r="BI275" i="1"/>
  <c r="BI78" i="1"/>
  <c r="EA271" i="1" l="1"/>
  <c r="EK271" i="1"/>
  <c r="AB271" i="1"/>
  <c r="CV271" i="1"/>
  <c r="AA271" i="1"/>
  <c r="ED271" i="1"/>
  <c r="BQ271" i="1"/>
  <c r="T271" i="1"/>
  <c r="AY271" i="1"/>
  <c r="P271" i="1"/>
  <c r="Z271" i="1"/>
  <c r="N271" i="1"/>
  <c r="FR315" i="1"/>
  <c r="FR322" i="1" s="1"/>
  <c r="FR273" i="1"/>
  <c r="FR271" i="1"/>
  <c r="FR282" i="1"/>
  <c r="FR296" i="1" s="1"/>
  <c r="FR305" i="1" s="1"/>
  <c r="EP271" i="1"/>
  <c r="EP315" i="1"/>
  <c r="EP273" i="1"/>
  <c r="DV271" i="1"/>
  <c r="DV282" i="1"/>
  <c r="DV296" i="1" s="1"/>
  <c r="DV305" i="1" s="1"/>
  <c r="EP322" i="1"/>
  <c r="DV315" i="1"/>
  <c r="DV322" i="1" s="1"/>
  <c r="DV273" i="1"/>
  <c r="AW273" i="1"/>
  <c r="AW315" i="1"/>
  <c r="AW322" i="1" s="1"/>
  <c r="BP271" i="1"/>
  <c r="BP282" i="1"/>
  <c r="BP296" i="1" s="1"/>
  <c r="BP305" i="1" s="1"/>
  <c r="ES271" i="1"/>
  <c r="ES282" i="1"/>
  <c r="ES296" i="1" s="1"/>
  <c r="ES305" i="1" s="1"/>
  <c r="BD271" i="1"/>
  <c r="BD282" i="1"/>
  <c r="BD296" i="1" s="1"/>
  <c r="BD305" i="1" s="1"/>
  <c r="AG271" i="1"/>
  <c r="AG282" i="1"/>
  <c r="AG296" i="1" s="1"/>
  <c r="AG305" i="1" s="1"/>
  <c r="FA271" i="1"/>
  <c r="FA282" i="1"/>
  <c r="FA296" i="1" s="1"/>
  <c r="FA305" i="1" s="1"/>
  <c r="DE315" i="1"/>
  <c r="DE322" i="1" s="1"/>
  <c r="DE273" i="1"/>
  <c r="FF271" i="1"/>
  <c r="FF282" i="1"/>
  <c r="FF296" i="1" s="1"/>
  <c r="FF305" i="1" s="1"/>
  <c r="FD271" i="1"/>
  <c r="FD282" i="1"/>
  <c r="FD296" i="1" s="1"/>
  <c r="FD305" i="1" s="1"/>
  <c r="CN271" i="1"/>
  <c r="CN282" i="1"/>
  <c r="CN296" i="1" s="1"/>
  <c r="CN305" i="1" s="1"/>
  <c r="EQ271" i="1"/>
  <c r="EQ282" i="1"/>
  <c r="EQ296" i="1" s="1"/>
  <c r="EQ305" i="1" s="1"/>
  <c r="EJ271" i="1"/>
  <c r="EJ282" i="1"/>
  <c r="EJ296" i="1" s="1"/>
  <c r="EJ305" i="1" s="1"/>
  <c r="BH271" i="1"/>
  <c r="BH282" i="1"/>
  <c r="BH296" i="1" s="1"/>
  <c r="BH305" i="1" s="1"/>
  <c r="FW271" i="1"/>
  <c r="FW282" i="1"/>
  <c r="FW296" i="1" s="1"/>
  <c r="FW305" i="1" s="1"/>
  <c r="DM271" i="1"/>
  <c r="DM282" i="1"/>
  <c r="DM296" i="1" s="1"/>
  <c r="DM305" i="1" s="1"/>
  <c r="CB271" i="1"/>
  <c r="CB282" i="1"/>
  <c r="CB296" i="1" s="1"/>
  <c r="CB305" i="1" s="1"/>
  <c r="EX315" i="1"/>
  <c r="EX322" i="1" s="1"/>
  <c r="EX273" i="1"/>
  <c r="DE271" i="1"/>
  <c r="DE282" i="1"/>
  <c r="DE296" i="1" s="1"/>
  <c r="DE305" i="1" s="1"/>
  <c r="FB271" i="1"/>
  <c r="FB282" i="1"/>
  <c r="FB296" i="1" s="1"/>
  <c r="FB305" i="1" s="1"/>
  <c r="BZ271" i="1"/>
  <c r="BZ282" i="1"/>
  <c r="BZ296" i="1" s="1"/>
  <c r="BZ305" i="1" s="1"/>
  <c r="AD271" i="1"/>
  <c r="AD282" i="1"/>
  <c r="AD296" i="1" s="1"/>
  <c r="AD305" i="1" s="1"/>
  <c r="FE271" i="1"/>
  <c r="FE282" i="1"/>
  <c r="FE296" i="1" s="1"/>
  <c r="FE305" i="1" s="1"/>
  <c r="CH271" i="1"/>
  <c r="CH282" i="1"/>
  <c r="CH296" i="1" s="1"/>
  <c r="CH305" i="1" s="1"/>
  <c r="AI271" i="1"/>
  <c r="AI282" i="1"/>
  <c r="AI296" i="1" s="1"/>
  <c r="AI305" i="1" s="1"/>
  <c r="BK271" i="1"/>
  <c r="BK282" i="1"/>
  <c r="BK296" i="1" s="1"/>
  <c r="BK305" i="1" s="1"/>
  <c r="K271" i="1"/>
  <c r="K282" i="1"/>
  <c r="K296" i="1" s="1"/>
  <c r="K305" i="1" s="1"/>
  <c r="FL271" i="1"/>
  <c r="FL282" i="1"/>
  <c r="FL296" i="1" s="1"/>
  <c r="FL305" i="1" s="1"/>
  <c r="DW315" i="1"/>
  <c r="DW322" i="1" s="1"/>
  <c r="DW273" i="1"/>
  <c r="DW271" i="1"/>
  <c r="CA315" i="1"/>
  <c r="CA322" i="1" s="1"/>
  <c r="CA273" i="1"/>
  <c r="CA271" i="1"/>
  <c r="BE271" i="1"/>
  <c r="BE282" i="1"/>
  <c r="BE296" i="1" s="1"/>
  <c r="BE305" i="1" s="1"/>
  <c r="EG271" i="1"/>
  <c r="EG282" i="1"/>
  <c r="EG296" i="1" s="1"/>
  <c r="EG305" i="1" s="1"/>
  <c r="FH271" i="1"/>
  <c r="FH282" i="1"/>
  <c r="FH296" i="1" s="1"/>
  <c r="FH305" i="1" s="1"/>
  <c r="ET271" i="1"/>
  <c r="ET282" i="1"/>
  <c r="ET296" i="1" s="1"/>
  <c r="ET305" i="1" s="1"/>
  <c r="BL271" i="1"/>
  <c r="BL282" i="1"/>
  <c r="BL296" i="1" s="1"/>
  <c r="BL305" i="1" s="1"/>
  <c r="CG271" i="1"/>
  <c r="CG282" i="1"/>
  <c r="CG296" i="1" s="1"/>
  <c r="CG305" i="1" s="1"/>
  <c r="CT271" i="1"/>
  <c r="CT282" i="1"/>
  <c r="CT296" i="1" s="1"/>
  <c r="CT305" i="1" s="1"/>
  <c r="D271" i="1"/>
  <c r="D282" i="1"/>
  <c r="D296" i="1" s="1"/>
  <c r="D305" i="1" s="1"/>
  <c r="AE271" i="1"/>
  <c r="AE282" i="1"/>
  <c r="AE296" i="1" s="1"/>
  <c r="AE305" i="1" s="1"/>
  <c r="DU271" i="1"/>
  <c r="DU282" i="1"/>
  <c r="DU296" i="1" s="1"/>
  <c r="DU305" i="1" s="1"/>
  <c r="DH271" i="1"/>
  <c r="DH282" i="1"/>
  <c r="DH296" i="1" s="1"/>
  <c r="DH305" i="1" s="1"/>
  <c r="EX271" i="1"/>
  <c r="EX282" i="1"/>
  <c r="EX296" i="1" s="1"/>
  <c r="EX305" i="1" s="1"/>
  <c r="AZ305" i="1"/>
  <c r="BI315" i="1"/>
  <c r="BI273" i="1"/>
  <c r="ET315" i="1"/>
  <c r="ET273" i="1"/>
  <c r="FE315" i="1"/>
  <c r="FE322" i="1" s="1"/>
  <c r="FE273" i="1"/>
  <c r="EQ315" i="1"/>
  <c r="EQ322" i="1" s="1"/>
  <c r="EQ273" i="1"/>
  <c r="EJ315" i="1"/>
  <c r="EJ322" i="1" s="1"/>
  <c r="EJ273" i="1"/>
  <c r="ES315" i="1"/>
  <c r="ES273" i="1"/>
  <c r="BH315" i="1"/>
  <c r="BH273" i="1"/>
  <c r="CT315" i="1"/>
  <c r="CT322" i="1" s="1"/>
  <c r="CT273" i="1"/>
  <c r="D315" i="1"/>
  <c r="D273" i="1"/>
  <c r="CY315" i="1"/>
  <c r="CY322" i="1" s="1"/>
  <c r="CY273" i="1"/>
  <c r="AB315" i="1"/>
  <c r="AB273" i="1"/>
  <c r="N315" i="1"/>
  <c r="N322" i="1" s="1"/>
  <c r="N273" i="1"/>
  <c r="DU315" i="1"/>
  <c r="DU322" i="1" s="1"/>
  <c r="DU273" i="1"/>
  <c r="DH315" i="1"/>
  <c r="DH322" i="1" s="1"/>
  <c r="DH273" i="1"/>
  <c r="K315" i="1"/>
  <c r="K273" i="1"/>
  <c r="CB315" i="1"/>
  <c r="CB322" i="1" s="1"/>
  <c r="CB273" i="1"/>
  <c r="FA315" i="1"/>
  <c r="FA273" i="1"/>
  <c r="AX315" i="1"/>
  <c r="AX273" i="1"/>
  <c r="CV315" i="1"/>
  <c r="CV322" i="1" s="1"/>
  <c r="CV273" i="1"/>
  <c r="AG315" i="1"/>
  <c r="AG273" i="1"/>
  <c r="H315" i="1"/>
  <c r="H322" i="1" s="1"/>
  <c r="H273" i="1"/>
  <c r="CO315" i="1"/>
  <c r="CO273" i="1"/>
  <c r="BE315" i="1"/>
  <c r="BE322" i="1" s="1"/>
  <c r="BE273" i="1"/>
  <c r="CH315" i="1"/>
  <c r="CH322" i="1" s="1"/>
  <c r="CH273" i="1"/>
  <c r="AI315" i="1"/>
  <c r="AI322" i="1" s="1"/>
  <c r="AI273" i="1"/>
  <c r="Z315" i="1"/>
  <c r="Z273" i="1"/>
  <c r="FF315" i="1"/>
  <c r="FF322" i="1" s="1"/>
  <c r="FF273" i="1"/>
  <c r="BZ315" i="1"/>
  <c r="BZ322" i="1" s="1"/>
  <c r="BZ273" i="1"/>
  <c r="FD315" i="1"/>
  <c r="FD322" i="1" s="1"/>
  <c r="FD273" i="1"/>
  <c r="ET322" i="1"/>
  <c r="CG315" i="1"/>
  <c r="CG322" i="1" s="1"/>
  <c r="CG273" i="1"/>
  <c r="AY315" i="1"/>
  <c r="AY322" i="1" s="1"/>
  <c r="AY273" i="1"/>
  <c r="ES322" i="1"/>
  <c r="C237" i="1"/>
  <c r="FZ217" i="1"/>
  <c r="FZ219" i="1" s="1"/>
  <c r="C219" i="1"/>
  <c r="C228" i="1"/>
  <c r="C225" i="1"/>
  <c r="C227" i="1"/>
  <c r="AA315" i="1"/>
  <c r="AA322" i="1" s="1"/>
  <c r="AA273" i="1"/>
  <c r="P315" i="1"/>
  <c r="P322" i="1" s="1"/>
  <c r="P273" i="1"/>
  <c r="BH322" i="1"/>
  <c r="D322" i="1"/>
  <c r="BK315" i="1"/>
  <c r="BK322" i="1" s="1"/>
  <c r="BK273" i="1"/>
  <c r="FW315" i="1"/>
  <c r="FW322" i="1" s="1"/>
  <c r="FW273" i="1"/>
  <c r="ED315" i="1"/>
  <c r="ED322" i="1" s="1"/>
  <c r="ED273" i="1"/>
  <c r="AB322" i="1"/>
  <c r="BD315" i="1"/>
  <c r="BD322" i="1" s="1"/>
  <c r="BD273" i="1"/>
  <c r="K322" i="1"/>
  <c r="FA322" i="1"/>
  <c r="AE315" i="1"/>
  <c r="AE322" i="1" s="1"/>
  <c r="AE273" i="1"/>
  <c r="FB315" i="1"/>
  <c r="FB322" i="1" s="1"/>
  <c r="FB273" i="1"/>
  <c r="FB274" i="1" s="1"/>
  <c r="EG315" i="1"/>
  <c r="EG322" i="1" s="1"/>
  <c r="EG273" i="1"/>
  <c r="FH315" i="1"/>
  <c r="FH322" i="1" s="1"/>
  <c r="FH273" i="1"/>
  <c r="BP315" i="1"/>
  <c r="BP322" i="1" s="1"/>
  <c r="BP273" i="1"/>
  <c r="AD315" i="1"/>
  <c r="AD322" i="1" s="1"/>
  <c r="AD273" i="1"/>
  <c r="CN315" i="1"/>
  <c r="CN322" i="1" s="1"/>
  <c r="CN273" i="1"/>
  <c r="BL315" i="1"/>
  <c r="BL322" i="1" s="1"/>
  <c r="BL273" i="1"/>
  <c r="BI322" i="1"/>
  <c r="BQ315" i="1"/>
  <c r="BQ322" i="1" s="1"/>
  <c r="BQ273" i="1"/>
  <c r="EM315" i="1"/>
  <c r="EM322" i="1" s="1"/>
  <c r="EM273" i="1"/>
  <c r="AX322" i="1"/>
  <c r="EA315" i="1"/>
  <c r="EA322" i="1" s="1"/>
  <c r="EA273" i="1"/>
  <c r="Z322" i="1"/>
  <c r="FM315" i="1"/>
  <c r="FM322" i="1" s="1"/>
  <c r="FM273" i="1"/>
  <c r="DM315" i="1"/>
  <c r="DM322" i="1" s="1"/>
  <c r="DM273" i="1"/>
  <c r="AG322" i="1"/>
  <c r="T315" i="1"/>
  <c r="T322" i="1" s="1"/>
  <c r="T273" i="1"/>
  <c r="CK315" i="1"/>
  <c r="CK322" i="1" s="1"/>
  <c r="CK273" i="1"/>
  <c r="CO322" i="1"/>
  <c r="EK315" i="1"/>
  <c r="EK322" i="1" s="1"/>
  <c r="EK273" i="1"/>
  <c r="CP315" i="1"/>
  <c r="CP322" i="1" s="1"/>
  <c r="CP273" i="1"/>
  <c r="FL315" i="1"/>
  <c r="FL322" i="1" s="1"/>
  <c r="FL273" i="1"/>
  <c r="C229" i="1" l="1"/>
  <c r="C233" i="1" s="1"/>
  <c r="FZ233" i="1" s="1"/>
  <c r="FZ237" i="1"/>
  <c r="C238" i="1" l="1"/>
  <c r="FZ238" i="1" s="1"/>
  <c r="C239" i="1" l="1"/>
  <c r="C244" i="1" s="1"/>
  <c r="C250" i="1" s="1"/>
  <c r="C253" i="1" s="1"/>
  <c r="C268" i="1" l="1"/>
  <c r="C275" i="1" s="1"/>
  <c r="FZ239" i="1"/>
  <c r="C314" i="1"/>
  <c r="FZ253" i="1"/>
  <c r="C269" i="1"/>
  <c r="C260" i="1"/>
  <c r="C264" i="1" s="1"/>
  <c r="FZ268" i="1" l="1"/>
  <c r="GD268" i="1" s="1"/>
  <c r="GE269" i="1" s="1"/>
  <c r="C325" i="1"/>
  <c r="C78" i="1"/>
  <c r="FZ78" i="1" s="1"/>
  <c r="FZ269" i="1"/>
  <c r="C282" i="1"/>
  <c r="C315" i="1"/>
  <c r="C322" i="1" s="1"/>
  <c r="C273" i="1"/>
  <c r="FZ273" i="1" s="1"/>
  <c r="C271" i="1"/>
  <c r="FZ275" i="1" l="1"/>
  <c r="GB268" i="1"/>
  <c r="C296" i="1"/>
  <c r="FZ282" i="1"/>
  <c r="GB282" i="1" s="1"/>
  <c r="FZ271" i="1"/>
  <c r="C278" i="1"/>
  <c r="FY285" i="1"/>
  <c r="FY300" i="1" s="1"/>
  <c r="C291" i="1"/>
  <c r="FS291" i="1"/>
  <c r="FC291" i="1"/>
  <c r="EM291" i="1"/>
  <c r="DW291" i="1"/>
  <c r="DG291" i="1"/>
  <c r="CQ291" i="1"/>
  <c r="CA291" i="1"/>
  <c r="BK291" i="1"/>
  <c r="AU291" i="1"/>
  <c r="AE291" i="1"/>
  <c r="O291" i="1"/>
  <c r="FU291" i="1"/>
  <c r="EO291" i="1"/>
  <c r="DQ291" i="1"/>
  <c r="CK291" i="1"/>
  <c r="BE291" i="1"/>
  <c r="AG291" i="1"/>
  <c r="I291" i="1"/>
  <c r="P291" i="1"/>
  <c r="FQ291" i="1"/>
  <c r="DU291" i="1"/>
  <c r="BY291" i="1"/>
  <c r="AC291" i="1"/>
  <c r="L291" i="1"/>
  <c r="FL291" i="1"/>
  <c r="EF291" i="1"/>
  <c r="DP291" i="1"/>
  <c r="BP291" i="1"/>
  <c r="FR291" i="1"/>
  <c r="EL291" i="1"/>
  <c r="DF291" i="1"/>
  <c r="BZ291" i="1"/>
  <c r="AL291" i="1"/>
  <c r="FV291" i="1"/>
  <c r="EX291" i="1"/>
  <c r="DR291" i="1"/>
  <c r="CL291" i="1"/>
  <c r="BF291" i="1"/>
  <c r="Z291" i="1"/>
  <c r="FX291" i="1"/>
  <c r="FH291" i="1"/>
  <c r="ER291" i="1"/>
  <c r="EB291" i="1"/>
  <c r="DL291" i="1"/>
  <c r="CR291" i="1"/>
  <c r="CB291" i="1"/>
  <c r="BL291" i="1"/>
  <c r="AV291" i="1"/>
  <c r="AF291" i="1"/>
  <c r="FN291" i="1"/>
  <c r="DZ291" i="1"/>
  <c r="CT291" i="1"/>
  <c r="BN291" i="1"/>
  <c r="AH291" i="1"/>
  <c r="EW291" i="1"/>
  <c r="DI291" i="1"/>
  <c r="CC291" i="1"/>
  <c r="AO291" i="1"/>
  <c r="FO291" i="1"/>
  <c r="EY291" i="1"/>
  <c r="EI291" i="1"/>
  <c r="DS291" i="1"/>
  <c r="DC291" i="1"/>
  <c r="CM291" i="1"/>
  <c r="BW291" i="1"/>
  <c r="BG291" i="1"/>
  <c r="AQ291" i="1"/>
  <c r="AA291" i="1"/>
  <c r="K291" i="1"/>
  <c r="FJ291" i="1"/>
  <c r="ED291" i="1"/>
  <c r="CX291" i="1"/>
  <c r="BR291" i="1"/>
  <c r="AT291" i="1"/>
  <c r="V291" i="1"/>
  <c r="BQ291" i="1"/>
  <c r="E291" i="1"/>
  <c r="T291" i="1"/>
  <c r="FT291" i="1"/>
  <c r="FD291" i="1"/>
  <c r="EN291" i="1"/>
  <c r="DX291" i="1"/>
  <c r="DH291" i="1"/>
  <c r="BX291" i="1"/>
  <c r="BH291" i="1"/>
  <c r="AB291" i="1"/>
  <c r="CO291" i="1"/>
  <c r="AJ291" i="1"/>
  <c r="FK291" i="1"/>
  <c r="EU291" i="1"/>
  <c r="EE291" i="1"/>
  <c r="DO291" i="1"/>
  <c r="CY291" i="1"/>
  <c r="CI291" i="1"/>
  <c r="BS291" i="1"/>
  <c r="BC291" i="1"/>
  <c r="AM291" i="1"/>
  <c r="W291" i="1"/>
  <c r="G291" i="1"/>
  <c r="FE291" i="1"/>
  <c r="EG291" i="1"/>
  <c r="DA291" i="1"/>
  <c r="BU291" i="1"/>
  <c r="AW291" i="1"/>
  <c r="Y291" i="1"/>
  <c r="DD291" i="1"/>
  <c r="H291" i="1"/>
  <c r="FI291" i="1"/>
  <c r="ES291" i="1"/>
  <c r="EC291" i="1"/>
  <c r="DM291" i="1"/>
  <c r="CW291" i="1"/>
  <c r="CG291" i="1"/>
  <c r="BA291" i="1"/>
  <c r="AK291" i="1"/>
  <c r="U291" i="1"/>
  <c r="D291" i="1"/>
  <c r="CN291" i="1"/>
  <c r="AR291" i="1"/>
  <c r="EK291" i="1"/>
  <c r="AS291" i="1"/>
  <c r="CF291" i="1"/>
  <c r="FB291" i="1"/>
  <c r="DV291" i="1"/>
  <c r="CP291" i="1"/>
  <c r="BB291" i="1"/>
  <c r="N291" i="1"/>
  <c r="FF291" i="1"/>
  <c r="EH291" i="1"/>
  <c r="DB291" i="1"/>
  <c r="BV291" i="1"/>
  <c r="AP291" i="1"/>
  <c r="J291" i="1"/>
  <c r="FP291" i="1"/>
  <c r="EZ291" i="1"/>
  <c r="EJ291" i="1"/>
  <c r="DT291" i="1"/>
  <c r="CZ291" i="1"/>
  <c r="CJ291" i="1"/>
  <c r="BT291" i="1"/>
  <c r="BD291" i="1"/>
  <c r="AN291" i="1"/>
  <c r="X291" i="1"/>
  <c r="EP291" i="1"/>
  <c r="DJ291" i="1"/>
  <c r="CD291" i="1"/>
  <c r="AX291" i="1"/>
  <c r="R291" i="1"/>
  <c r="FM291" i="1"/>
  <c r="DY291" i="1"/>
  <c r="CS291" i="1"/>
  <c r="BM291" i="1"/>
  <c r="Q291" i="1"/>
  <c r="FW291" i="1"/>
  <c r="FG291" i="1"/>
  <c r="EQ291" i="1"/>
  <c r="EA291" i="1"/>
  <c r="DK291" i="1"/>
  <c r="CU291" i="1"/>
  <c r="CE291" i="1"/>
  <c r="BO291" i="1"/>
  <c r="AY291" i="1"/>
  <c r="AI291" i="1"/>
  <c r="S291" i="1"/>
  <c r="ET291" i="1"/>
  <c r="DN291" i="1"/>
  <c r="CH291" i="1"/>
  <c r="BJ291" i="1"/>
  <c r="AD291" i="1"/>
  <c r="F291" i="1"/>
  <c r="FA291" i="1"/>
  <c r="DE291" i="1"/>
  <c r="BI291" i="1"/>
  <c r="M291" i="1"/>
  <c r="EV291" i="1"/>
  <c r="CV291" i="1"/>
  <c r="AZ291" i="1"/>
  <c r="EH278" i="1"/>
  <c r="EH281" i="1" s="1"/>
  <c r="DG278" i="1"/>
  <c r="DG281" i="1" s="1"/>
  <c r="FG278" i="1"/>
  <c r="FG281" i="1" s="1"/>
  <c r="DY278" i="1"/>
  <c r="DY281" i="1" s="1"/>
  <c r="EO278" i="1"/>
  <c r="EO281" i="1" s="1"/>
  <c r="DP278" i="1"/>
  <c r="DP281" i="1" s="1"/>
  <c r="EP278" i="1"/>
  <c r="EP281" i="1" s="1"/>
  <c r="AU278" i="1"/>
  <c r="AU281" i="1" s="1"/>
  <c r="EX278" i="1"/>
  <c r="EX281" i="1" s="1"/>
  <c r="BT278" i="1"/>
  <c r="BT281" i="1" s="1"/>
  <c r="AW278" i="1"/>
  <c r="AW281" i="1" s="1"/>
  <c r="Y278" i="1"/>
  <c r="Y281" i="1" s="1"/>
  <c r="BX278" i="1"/>
  <c r="BX281" i="1" s="1"/>
  <c r="CS278" i="1"/>
  <c r="CS281" i="1" s="1"/>
  <c r="DD278" i="1"/>
  <c r="DD281" i="1" s="1"/>
  <c r="DC278" i="1"/>
  <c r="DC281" i="1" s="1"/>
  <c r="FS278" i="1"/>
  <c r="FS281" i="1" s="1"/>
  <c r="CC278" i="1"/>
  <c r="CC281" i="1" s="1"/>
  <c r="EC278" i="1"/>
  <c r="EC281" i="1" s="1"/>
  <c r="BU278" i="1"/>
  <c r="BU281" i="1" s="1"/>
  <c r="EU278" i="1"/>
  <c r="EU281" i="1" s="1"/>
  <c r="AM278" i="1"/>
  <c r="AM281" i="1" s="1"/>
  <c r="DA278" i="1"/>
  <c r="DA281" i="1" s="1"/>
  <c r="DK278" i="1"/>
  <c r="DK281" i="1" s="1"/>
  <c r="Q278" i="1"/>
  <c r="Q281" i="1" s="1"/>
  <c r="FR278" i="1"/>
  <c r="FR281" i="1" s="1"/>
  <c r="CI278" i="1"/>
  <c r="CI281" i="1" s="1"/>
  <c r="FO278" i="1"/>
  <c r="FO281" i="1" s="1"/>
  <c r="DV278" i="1"/>
  <c r="DV281" i="1" s="1"/>
  <c r="BY278" i="1"/>
  <c r="BY281" i="1" s="1"/>
  <c r="DX278" i="1"/>
  <c r="DX281" i="1" s="1"/>
  <c r="BN278" i="1"/>
  <c r="BN281" i="1" s="1"/>
  <c r="DI278" i="1"/>
  <c r="DI281" i="1" s="1"/>
  <c r="DE278" i="1"/>
  <c r="DE281" i="1" s="1"/>
  <c r="FP278" i="1"/>
  <c r="FP281" i="1" s="1"/>
  <c r="CA278" i="1"/>
  <c r="CA281" i="1" s="1"/>
  <c r="FU278" i="1"/>
  <c r="FU281" i="1" s="1"/>
  <c r="L278" i="1"/>
  <c r="L281" i="1" s="1"/>
  <c r="FX278" i="1"/>
  <c r="FX281" i="1" s="1"/>
  <c r="EY278" i="1"/>
  <c r="EY281" i="1" s="1"/>
  <c r="DN278" i="1"/>
  <c r="DN281" i="1" s="1"/>
  <c r="EN278" i="1"/>
  <c r="EN281" i="1" s="1"/>
  <c r="AZ278" i="1"/>
  <c r="AZ281" i="1" s="1"/>
  <c r="BC278" i="1"/>
  <c r="BC281" i="1" s="1"/>
  <c r="BR278" i="1"/>
  <c r="BR281" i="1" s="1"/>
  <c r="X278" i="1"/>
  <c r="X281" i="1" s="1"/>
  <c r="DB278" i="1"/>
  <c r="DB281" i="1" s="1"/>
  <c r="FN278" i="1"/>
  <c r="FN281" i="1" s="1"/>
  <c r="CX278" i="1"/>
  <c r="CX281" i="1" s="1"/>
  <c r="DJ278" i="1"/>
  <c r="DJ281" i="1" s="1"/>
  <c r="DL278" i="1"/>
  <c r="DL281" i="1" s="1"/>
  <c r="FV278" i="1"/>
  <c r="FV281" i="1" s="1"/>
  <c r="DW278" i="1"/>
  <c r="DW281" i="1" s="1"/>
  <c r="DR278" i="1"/>
  <c r="DR281" i="1" s="1"/>
  <c r="M278" i="1"/>
  <c r="M281" i="1" s="1"/>
  <c r="I278" i="1"/>
  <c r="I281" i="1" s="1"/>
  <c r="J278" i="1"/>
  <c r="J281" i="1" s="1"/>
  <c r="EE278" i="1"/>
  <c r="EE281" i="1" s="1"/>
  <c r="BV278" i="1"/>
  <c r="BV281" i="1" s="1"/>
  <c r="AP278" i="1"/>
  <c r="AP281" i="1" s="1"/>
  <c r="U278" i="1"/>
  <c r="U281" i="1" s="1"/>
  <c r="AR278" i="1"/>
  <c r="AR281" i="1" s="1"/>
  <c r="EI278" i="1"/>
  <c r="EI281" i="1" s="1"/>
  <c r="CJ278" i="1"/>
  <c r="CJ281" i="1" s="1"/>
  <c r="V278" i="1"/>
  <c r="V281" i="1" s="1"/>
  <c r="CR278" i="1"/>
  <c r="CR281" i="1" s="1"/>
  <c r="R278" i="1"/>
  <c r="R281" i="1" s="1"/>
  <c r="EF278" i="1"/>
  <c r="EF281" i="1" s="1"/>
  <c r="BA278" i="1"/>
  <c r="BA281" i="1" s="1"/>
  <c r="EZ278" i="1"/>
  <c r="EZ281" i="1" s="1"/>
  <c r="BM278" i="1"/>
  <c r="BM281" i="1" s="1"/>
  <c r="AN278" i="1"/>
  <c r="AN281" i="1" s="1"/>
  <c r="E278" i="1"/>
  <c r="E281" i="1" s="1"/>
  <c r="S278" i="1"/>
  <c r="S281" i="1" s="1"/>
  <c r="FJ278" i="1"/>
  <c r="FJ281" i="1" s="1"/>
  <c r="BO278" i="1"/>
  <c r="BO281" i="1" s="1"/>
  <c r="W278" i="1"/>
  <c r="W281" i="1" s="1"/>
  <c r="DQ278" i="1"/>
  <c r="DQ281" i="1" s="1"/>
  <c r="ER278" i="1"/>
  <c r="ER281" i="1" s="1"/>
  <c r="CF278" i="1"/>
  <c r="CF281" i="1" s="1"/>
  <c r="AJ278" i="1"/>
  <c r="AJ281" i="1" s="1"/>
  <c r="BB278" i="1"/>
  <c r="BB281" i="1" s="1"/>
  <c r="AF278" i="1"/>
  <c r="AF281" i="1" s="1"/>
  <c r="FI278" i="1"/>
  <c r="FI281" i="1" s="1"/>
  <c r="FQ278" i="1"/>
  <c r="FQ281" i="1" s="1"/>
  <c r="BJ278" i="1"/>
  <c r="BJ281" i="1" s="1"/>
  <c r="AQ278" i="1"/>
  <c r="AQ281" i="1" s="1"/>
  <c r="AK278" i="1"/>
  <c r="AK281" i="1" s="1"/>
  <c r="BG278" i="1"/>
  <c r="BG281" i="1" s="1"/>
  <c r="F278" i="1"/>
  <c r="F281" i="1" s="1"/>
  <c r="BS278" i="1"/>
  <c r="BS281" i="1" s="1"/>
  <c r="G278" i="1"/>
  <c r="G281" i="1" s="1"/>
  <c r="FC278" i="1"/>
  <c r="FC281" i="1" s="1"/>
  <c r="CW278" i="1"/>
  <c r="CW281" i="1" s="1"/>
  <c r="AV278" i="1"/>
  <c r="AV281" i="1" s="1"/>
  <c r="BW278" i="1"/>
  <c r="BW281" i="1" s="1"/>
  <c r="DT278" i="1"/>
  <c r="DT281" i="1" s="1"/>
  <c r="CZ278" i="1"/>
  <c r="CZ281" i="1" s="1"/>
  <c r="DF278" i="1"/>
  <c r="DF281" i="1" s="1"/>
  <c r="DS278" i="1"/>
  <c r="DS281" i="1" s="1"/>
  <c r="CU278" i="1"/>
  <c r="CU281" i="1" s="1"/>
  <c r="AS278" i="1"/>
  <c r="AS281" i="1" s="1"/>
  <c r="FT278" i="1"/>
  <c r="FT281" i="1" s="1"/>
  <c r="AT278" i="1"/>
  <c r="AT281" i="1" s="1"/>
  <c r="EV278" i="1"/>
  <c r="EV281" i="1" s="1"/>
  <c r="FK278" i="1"/>
  <c r="FK281" i="1" s="1"/>
  <c r="EW278" i="1"/>
  <c r="EW281" i="1" s="1"/>
  <c r="CE278" i="1"/>
  <c r="CE281" i="1" s="1"/>
  <c r="EB278" i="1"/>
  <c r="EB281" i="1" s="1"/>
  <c r="CM278" i="1"/>
  <c r="CM281" i="1" s="1"/>
  <c r="BF278" i="1"/>
  <c r="BF281" i="1" s="1"/>
  <c r="O278" i="1"/>
  <c r="O281" i="1" s="1"/>
  <c r="CD278" i="1"/>
  <c r="CD281" i="1" s="1"/>
  <c r="AC278" i="1"/>
  <c r="AC281" i="1" s="1"/>
  <c r="DZ278" i="1"/>
  <c r="DZ281" i="1" s="1"/>
  <c r="AL278" i="1"/>
  <c r="AL281" i="1" s="1"/>
  <c r="AO278" i="1"/>
  <c r="AO281" i="1" s="1"/>
  <c r="CQ278" i="1"/>
  <c r="CQ281" i="1" s="1"/>
  <c r="DO278" i="1"/>
  <c r="DO281" i="1" s="1"/>
  <c r="AH278" i="1"/>
  <c r="AH281" i="1" s="1"/>
  <c r="EL278" i="1"/>
  <c r="EL281" i="1" s="1"/>
  <c r="CL278" i="1"/>
  <c r="CL281" i="1" s="1"/>
  <c r="CT278" i="1"/>
  <c r="CT281" i="1" s="1"/>
  <c r="EJ278" i="1"/>
  <c r="EJ281" i="1" s="1"/>
  <c r="FH278" i="1"/>
  <c r="FH281" i="1" s="1"/>
  <c r="DH278" i="1"/>
  <c r="DH281" i="1" s="1"/>
  <c r="ET278" i="1"/>
  <c r="ET281" i="1" s="1"/>
  <c r="BZ278" i="1"/>
  <c r="BZ281" i="1" s="1"/>
  <c r="AG278" i="1"/>
  <c r="AG281" i="1" s="1"/>
  <c r="CK278" i="1"/>
  <c r="CK281" i="1" s="1"/>
  <c r="AB278" i="1"/>
  <c r="AB281" i="1" s="1"/>
  <c r="CH278" i="1"/>
  <c r="CH281" i="1" s="1"/>
  <c r="CO278" i="1"/>
  <c r="CO281" i="1" s="1"/>
  <c r="T278" i="1"/>
  <c r="T281" i="1" s="1"/>
  <c r="EM278" i="1"/>
  <c r="EM281" i="1" s="1"/>
  <c r="AI278" i="1"/>
  <c r="AI281" i="1" s="1"/>
  <c r="CV278" i="1"/>
  <c r="CV281" i="1" s="1"/>
  <c r="CP278" i="1"/>
  <c r="CP281" i="1" s="1"/>
  <c r="CN278" i="1"/>
  <c r="CN281" i="1" s="1"/>
  <c r="DU278" i="1"/>
  <c r="DU281" i="1" s="1"/>
  <c r="CB278" i="1"/>
  <c r="CB281" i="1" s="1"/>
  <c r="BD278" i="1"/>
  <c r="BD281" i="1" s="1"/>
  <c r="BI278" i="1"/>
  <c r="BI281" i="1" s="1"/>
  <c r="AY278" i="1"/>
  <c r="AY281" i="1" s="1"/>
  <c r="EA278" i="1"/>
  <c r="EA281" i="1" s="1"/>
  <c r="BE278" i="1"/>
  <c r="BE281" i="1" s="1"/>
  <c r="CG278" i="1"/>
  <c r="CG281" i="1" s="1"/>
  <c r="H278" i="1"/>
  <c r="H281" i="1" s="1"/>
  <c r="FA278" i="1"/>
  <c r="FA281" i="1" s="1"/>
  <c r="FW278" i="1"/>
  <c r="FW281" i="1" s="1"/>
  <c r="AD278" i="1"/>
  <c r="AD281" i="1" s="1"/>
  <c r="FE278" i="1"/>
  <c r="FE281" i="1" s="1"/>
  <c r="BL278" i="1"/>
  <c r="BL281" i="1" s="1"/>
  <c r="BH278" i="1"/>
  <c r="BH281" i="1" s="1"/>
  <c r="EQ278" i="1"/>
  <c r="EQ281" i="1" s="1"/>
  <c r="P278" i="1"/>
  <c r="P281" i="1" s="1"/>
  <c r="EK278" i="1"/>
  <c r="EK281" i="1" s="1"/>
  <c r="FM278" i="1"/>
  <c r="FM281" i="1" s="1"/>
  <c r="BP278" i="1"/>
  <c r="BP281" i="1" s="1"/>
  <c r="FD278" i="1"/>
  <c r="FD281" i="1" s="1"/>
  <c r="FF278" i="1"/>
  <c r="FF281" i="1" s="1"/>
  <c r="AE278" i="1"/>
  <c r="AE281" i="1" s="1"/>
  <c r="D278" i="1"/>
  <c r="D281" i="1" s="1"/>
  <c r="K278" i="1"/>
  <c r="K281" i="1" s="1"/>
  <c r="BK278" i="1"/>
  <c r="BK281" i="1" s="1"/>
  <c r="CY278" i="1"/>
  <c r="CY281" i="1" s="1"/>
  <c r="BQ278" i="1"/>
  <c r="BQ281" i="1" s="1"/>
  <c r="N278" i="1"/>
  <c r="N281" i="1" s="1"/>
  <c r="ED278" i="1"/>
  <c r="ED281" i="1" s="1"/>
  <c r="DM278" i="1"/>
  <c r="DM281" i="1" s="1"/>
  <c r="ES278" i="1"/>
  <c r="ES281" i="1" s="1"/>
  <c r="EG278" i="1"/>
  <c r="EG281" i="1" s="1"/>
  <c r="FB278" i="1"/>
  <c r="FB281" i="1" s="1"/>
  <c r="AX278" i="1"/>
  <c r="AX281" i="1" s="1"/>
  <c r="AA278" i="1"/>
  <c r="AA281" i="1" s="1"/>
  <c r="Z278" i="1"/>
  <c r="Z281" i="1" s="1"/>
  <c r="FL278" i="1"/>
  <c r="FL281" i="1" s="1"/>
  <c r="C285" i="1"/>
  <c r="CG285" i="1" l="1"/>
  <c r="CG300" i="1" s="1"/>
  <c r="F285" i="1"/>
  <c r="F300" i="1" s="1"/>
  <c r="BM285" i="1"/>
  <c r="BM300" i="1" s="1"/>
  <c r="FV285" i="1"/>
  <c r="FV300" i="1" s="1"/>
  <c r="E285" i="1"/>
  <c r="E300" i="1" s="1"/>
  <c r="FU285" i="1"/>
  <c r="FU300" i="1" s="1"/>
  <c r="Q285" i="1"/>
  <c r="Q300" i="1" s="1"/>
  <c r="D285" i="1"/>
  <c r="D300" i="1" s="1"/>
  <c r="W285" i="1"/>
  <c r="W300" i="1" s="1"/>
  <c r="FA285" i="1"/>
  <c r="FA300" i="1" s="1"/>
  <c r="C305" i="1"/>
  <c r="FZ296" i="1"/>
  <c r="CK285" i="1"/>
  <c r="CK300" i="1" s="1"/>
  <c r="AG285" i="1"/>
  <c r="AG300" i="1" s="1"/>
  <c r="BK285" i="1"/>
  <c r="BK300" i="1" s="1"/>
  <c r="CZ285" i="1"/>
  <c r="CZ300" i="1" s="1"/>
  <c r="CJ285" i="1"/>
  <c r="CJ300" i="1" s="1"/>
  <c r="BY285" i="1"/>
  <c r="BY300" i="1" s="1"/>
  <c r="DL285" i="1"/>
  <c r="DL300" i="1" s="1"/>
  <c r="BT285" i="1"/>
  <c r="BT300" i="1" s="1"/>
  <c r="FF285" i="1"/>
  <c r="FF300" i="1" s="1"/>
  <c r="AA285" i="1"/>
  <c r="AA300" i="1" s="1"/>
  <c r="CN285" i="1"/>
  <c r="CN300" i="1" s="1"/>
  <c r="BD285" i="1"/>
  <c r="BD300" i="1" s="1"/>
  <c r="BO285" i="1"/>
  <c r="BO300" i="1" s="1"/>
  <c r="AC285" i="1"/>
  <c r="AC300" i="1" s="1"/>
  <c r="CW285" i="1"/>
  <c r="CW300" i="1" s="1"/>
  <c r="FR285" i="1"/>
  <c r="FR300" i="1" s="1"/>
  <c r="DD285" i="1"/>
  <c r="DD300" i="1" s="1"/>
  <c r="BU285" i="1"/>
  <c r="BU300" i="1" s="1"/>
  <c r="BH285" i="1"/>
  <c r="BH300" i="1" s="1"/>
  <c r="T285" i="1"/>
  <c r="T300" i="1" s="1"/>
  <c r="DO285" i="1"/>
  <c r="DO300" i="1" s="1"/>
  <c r="CO285" i="1"/>
  <c r="CO300" i="1" s="1"/>
  <c r="CU285" i="1"/>
  <c r="CU300" i="1" s="1"/>
  <c r="EF285" i="1"/>
  <c r="EF300" i="1" s="1"/>
  <c r="CF285" i="1"/>
  <c r="CF300" i="1" s="1"/>
  <c r="DZ285" i="1"/>
  <c r="DZ300" i="1" s="1"/>
  <c r="AK285" i="1"/>
  <c r="AK300" i="1" s="1"/>
  <c r="EN285" i="1"/>
  <c r="EN300" i="1" s="1"/>
  <c r="I285" i="1"/>
  <c r="I300" i="1" s="1"/>
  <c r="FP285" i="1"/>
  <c r="FP300" i="1" s="1"/>
  <c r="DB285" i="1"/>
  <c r="DB300" i="1" s="1"/>
  <c r="DJ285" i="1"/>
  <c r="DJ300" i="1" s="1"/>
  <c r="FG285" i="1"/>
  <c r="FG300" i="1" s="1"/>
  <c r="DH285" i="1"/>
  <c r="DH300" i="1" s="1"/>
  <c r="EV285" i="1"/>
  <c r="EV300" i="1" s="1"/>
  <c r="AF285" i="1"/>
  <c r="AF300" i="1" s="1"/>
  <c r="BJ285" i="1"/>
  <c r="BJ300" i="1" s="1"/>
  <c r="R285" i="1"/>
  <c r="R300" i="1" s="1"/>
  <c r="M285" i="1"/>
  <c r="M300" i="1" s="1"/>
  <c r="AW285" i="1"/>
  <c r="AW300" i="1" s="1"/>
  <c r="K284" i="1"/>
  <c r="DU284" i="1"/>
  <c r="AO284" i="1"/>
  <c r="CM284" i="1"/>
  <c r="FJ284" i="1"/>
  <c r="BV284" i="1"/>
  <c r="CX284" i="1"/>
  <c r="AA284" i="1"/>
  <c r="D284" i="1"/>
  <c r="AD284" i="1"/>
  <c r="BI284" i="1"/>
  <c r="AB284" i="1"/>
  <c r="CT284" i="1"/>
  <c r="EM285" i="1"/>
  <c r="EM300" i="1" s="1"/>
  <c r="EG285" i="1"/>
  <c r="EG300" i="1" s="1"/>
  <c r="Z285" i="1"/>
  <c r="Z300" i="1" s="1"/>
  <c r="BZ285" i="1"/>
  <c r="BZ300" i="1" s="1"/>
  <c r="AS284" i="1"/>
  <c r="BW284" i="1"/>
  <c r="AJ284" i="1"/>
  <c r="P285" i="1"/>
  <c r="P300" i="1" s="1"/>
  <c r="K285" i="1"/>
  <c r="K300" i="1" s="1"/>
  <c r="EE284" i="1"/>
  <c r="AV285" i="1"/>
  <c r="AV300" i="1" s="1"/>
  <c r="DW284" i="1"/>
  <c r="CR285" i="1"/>
  <c r="CR300" i="1" s="1"/>
  <c r="G285" i="1"/>
  <c r="G300" i="1" s="1"/>
  <c r="FN284" i="1"/>
  <c r="AR285" i="1"/>
  <c r="AR300" i="1" s="1"/>
  <c r="CM285" i="1"/>
  <c r="CM300" i="1" s="1"/>
  <c r="DX284" i="1"/>
  <c r="AM284" i="1"/>
  <c r="CS284" i="1"/>
  <c r="AU284" i="1"/>
  <c r="DY284" i="1"/>
  <c r="AU285" i="1"/>
  <c r="AU300" i="1" s="1"/>
  <c r="C300" i="1"/>
  <c r="AX284" i="1"/>
  <c r="DM284" i="1"/>
  <c r="CY284" i="1"/>
  <c r="AE284" i="1"/>
  <c r="FM284" i="1"/>
  <c r="BH287" i="1"/>
  <c r="BH284" i="1"/>
  <c r="FW284" i="1"/>
  <c r="BE284" i="1"/>
  <c r="BD284" i="1"/>
  <c r="CP284" i="1"/>
  <c r="T284" i="1"/>
  <c r="CK284" i="1"/>
  <c r="DH287" i="1"/>
  <c r="DH284" i="1"/>
  <c r="BQ285" i="1"/>
  <c r="BQ300" i="1" s="1"/>
  <c r="AB285" i="1"/>
  <c r="AB300" i="1" s="1"/>
  <c r="DO284" i="1"/>
  <c r="AL284" i="1"/>
  <c r="AC284" i="1"/>
  <c r="CY285" i="1"/>
  <c r="CY300" i="1" s="1"/>
  <c r="CP285" i="1"/>
  <c r="CP300" i="1" s="1"/>
  <c r="ET285" i="1"/>
  <c r="ET300" i="1" s="1"/>
  <c r="FK284" i="1"/>
  <c r="EV284" i="1"/>
  <c r="CU290" i="1"/>
  <c r="CU284" i="1"/>
  <c r="DF284" i="1"/>
  <c r="CT285" i="1"/>
  <c r="CT300" i="1" s="1"/>
  <c r="FH285" i="1"/>
  <c r="FH300" i="1" s="1"/>
  <c r="AX285" i="1"/>
  <c r="AX300" i="1" s="1"/>
  <c r="BS284" i="1"/>
  <c r="CV285" i="1"/>
  <c r="CV300" i="1" s="1"/>
  <c r="BJ284" i="1"/>
  <c r="FI284" i="1"/>
  <c r="CF284" i="1"/>
  <c r="BI285" i="1"/>
  <c r="BI300" i="1" s="1"/>
  <c r="AI285" i="1"/>
  <c r="AI300" i="1" s="1"/>
  <c r="FL285" i="1"/>
  <c r="FL300" i="1" s="1"/>
  <c r="AY285" i="1"/>
  <c r="AY300" i="1" s="1"/>
  <c r="EA285" i="1"/>
  <c r="EA300" i="1" s="1"/>
  <c r="FW285" i="1"/>
  <c r="FW300" i="1" s="1"/>
  <c r="DM285" i="1"/>
  <c r="DM300" i="1" s="1"/>
  <c r="R284" i="1"/>
  <c r="V284" i="1"/>
  <c r="U284" i="1"/>
  <c r="AL285" i="1"/>
  <c r="AL300" i="1" s="1"/>
  <c r="ER285" i="1"/>
  <c r="ER300" i="1" s="1"/>
  <c r="EW285" i="1"/>
  <c r="EW300" i="1" s="1"/>
  <c r="EL285" i="1"/>
  <c r="EL300" i="1" s="1"/>
  <c r="I284" i="1"/>
  <c r="O285" i="1"/>
  <c r="O300" i="1" s="1"/>
  <c r="BB285" i="1"/>
  <c r="BB300" i="1" s="1"/>
  <c r="FI285" i="1"/>
  <c r="FI300" i="1" s="1"/>
  <c r="EZ285" i="1"/>
  <c r="EZ300" i="1" s="1"/>
  <c r="EB285" i="1"/>
  <c r="EB300" i="1" s="1"/>
  <c r="DL290" i="1"/>
  <c r="DL284" i="1"/>
  <c r="DB284" i="1"/>
  <c r="DB287" i="1"/>
  <c r="S285" i="1"/>
  <c r="S300" i="1" s="1"/>
  <c r="AS285" i="1"/>
  <c r="AS300" i="1" s="1"/>
  <c r="FT285" i="1"/>
  <c r="FT300" i="1" s="1"/>
  <c r="AP285" i="1"/>
  <c r="AP300" i="1" s="1"/>
  <c r="DF285" i="1"/>
  <c r="DF300" i="1" s="1"/>
  <c r="EN284" i="1"/>
  <c r="L284" i="1"/>
  <c r="DS285" i="1"/>
  <c r="DS300" i="1" s="1"/>
  <c r="FP290" i="1"/>
  <c r="FP287" i="1"/>
  <c r="FP284" i="1"/>
  <c r="DI284" i="1"/>
  <c r="FK285" i="1"/>
  <c r="FK300" i="1" s="1"/>
  <c r="BY290" i="1"/>
  <c r="BY284" i="1"/>
  <c r="FR284" i="1"/>
  <c r="DK284" i="1"/>
  <c r="DA284" i="1"/>
  <c r="L285" i="1"/>
  <c r="L300" i="1" s="1"/>
  <c r="BN285" i="1"/>
  <c r="BN300" i="1" s="1"/>
  <c r="BR285" i="1"/>
  <c r="BR300" i="1" s="1"/>
  <c r="DW285" i="1"/>
  <c r="DW300" i="1" s="1"/>
  <c r="DI285" i="1"/>
  <c r="DI300" i="1" s="1"/>
  <c r="DD284" i="1"/>
  <c r="BX284" i="1"/>
  <c r="DN285" i="1"/>
  <c r="DN300" i="1" s="1"/>
  <c r="CX285" i="1"/>
  <c r="CX300" i="1" s="1"/>
  <c r="X285" i="1"/>
  <c r="X300" i="1" s="1"/>
  <c r="EP284" i="1"/>
  <c r="EP285" i="1"/>
  <c r="EP300" i="1" s="1"/>
  <c r="Y285" i="1"/>
  <c r="Y300" i="1" s="1"/>
  <c r="CS285" i="1"/>
  <c r="CS300" i="1" s="1"/>
  <c r="EH284" i="1"/>
  <c r="DA285" i="1"/>
  <c r="DA300" i="1" s="1"/>
  <c r="BX285" i="1"/>
  <c r="BX300" i="1" s="1"/>
  <c r="EO285" i="1"/>
  <c r="EO300" i="1" s="1"/>
  <c r="EG284" i="1"/>
  <c r="P284" i="1"/>
  <c r="AY284" i="1"/>
  <c r="BZ284" i="1"/>
  <c r="EL284" i="1"/>
  <c r="CH285" i="1"/>
  <c r="CH300" i="1" s="1"/>
  <c r="AQ284" i="1"/>
  <c r="EZ284" i="1"/>
  <c r="EI284" i="1"/>
  <c r="AN285" i="1"/>
  <c r="AN300" i="1" s="1"/>
  <c r="BQ284" i="1"/>
  <c r="BP284" i="1"/>
  <c r="CG290" i="1"/>
  <c r="CG284" i="1"/>
  <c r="EM284" i="1"/>
  <c r="ET284" i="1"/>
  <c r="ET287" i="1"/>
  <c r="ET290" i="1"/>
  <c r="AH284" i="1"/>
  <c r="BF284" i="1"/>
  <c r="EW284" i="1"/>
  <c r="G290" i="1"/>
  <c r="G287" i="1"/>
  <c r="G284" i="1"/>
  <c r="FQ284" i="1"/>
  <c r="W287" i="1"/>
  <c r="W284" i="1"/>
  <c r="E284" i="1"/>
  <c r="EF290" i="1"/>
  <c r="EF284" i="1"/>
  <c r="AR284" i="1"/>
  <c r="AO285" i="1"/>
  <c r="AO300" i="1" s="1"/>
  <c r="AH285" i="1"/>
  <c r="AH300" i="1" s="1"/>
  <c r="AJ285" i="1"/>
  <c r="AJ300" i="1" s="1"/>
  <c r="FX284" i="1"/>
  <c r="CI284" i="1"/>
  <c r="EY285" i="1"/>
  <c r="EY300" i="1" s="1"/>
  <c r="AZ285" i="1"/>
  <c r="AZ300" i="1" s="1"/>
  <c r="FO285" i="1"/>
  <c r="FO300" i="1" s="1"/>
  <c r="EC284" i="1"/>
  <c r="EU285" i="1"/>
  <c r="EU300" i="1" s="1"/>
  <c r="FL290" i="1"/>
  <c r="FL284" i="1"/>
  <c r="FB284" i="1"/>
  <c r="ED284" i="1"/>
  <c r="BK287" i="1"/>
  <c r="BK284" i="1"/>
  <c r="FF284" i="1"/>
  <c r="EK284" i="1"/>
  <c r="BL284" i="1"/>
  <c r="FA284" i="1"/>
  <c r="EA284" i="1"/>
  <c r="CB284" i="1"/>
  <c r="CV284" i="1"/>
  <c r="CO287" i="1"/>
  <c r="CO284" i="1"/>
  <c r="AG284" i="1"/>
  <c r="FH287" i="1"/>
  <c r="FH284" i="1"/>
  <c r="CL284" i="1"/>
  <c r="EQ285" i="1"/>
  <c r="EQ300" i="1" s="1"/>
  <c r="CQ284" i="1"/>
  <c r="DZ290" i="1"/>
  <c r="DZ284" i="1"/>
  <c r="CD284" i="1"/>
  <c r="DU285" i="1"/>
  <c r="DU300" i="1" s="1"/>
  <c r="BL285" i="1"/>
  <c r="BL300" i="1" s="1"/>
  <c r="EB284" i="1"/>
  <c r="FE285" i="1"/>
  <c r="FE300" i="1" s="1"/>
  <c r="AT284" i="1"/>
  <c r="FB285" i="1"/>
  <c r="FB300" i="1" s="1"/>
  <c r="CZ290" i="1"/>
  <c r="CZ284" i="1"/>
  <c r="CB285" i="1"/>
  <c r="CB300" i="1" s="1"/>
  <c r="FD285" i="1"/>
  <c r="FD300" i="1" s="1"/>
  <c r="CW287" i="1"/>
  <c r="CW284" i="1"/>
  <c r="F284" i="1"/>
  <c r="AK284" i="1"/>
  <c r="BE285" i="1"/>
  <c r="BE300" i="1" s="1"/>
  <c r="AF284" i="1"/>
  <c r="ER284" i="1"/>
  <c r="BO284" i="1"/>
  <c r="BP285" i="1"/>
  <c r="BP300" i="1" s="1"/>
  <c r="FM285" i="1"/>
  <c r="FM300" i="1" s="1"/>
  <c r="ES285" i="1"/>
  <c r="ES300" i="1" s="1"/>
  <c r="BM290" i="1"/>
  <c r="BM284" i="1"/>
  <c r="ED285" i="1"/>
  <c r="ED300" i="1" s="1"/>
  <c r="AE285" i="1"/>
  <c r="AE300" i="1" s="1"/>
  <c r="EK285" i="1"/>
  <c r="EK300" i="1" s="1"/>
  <c r="CJ284" i="1"/>
  <c r="AP284" i="1"/>
  <c r="FJ285" i="1"/>
  <c r="FJ300" i="1" s="1"/>
  <c r="AT285" i="1"/>
  <c r="AT300" i="1" s="1"/>
  <c r="AQ285" i="1"/>
  <c r="AQ300" i="1" s="1"/>
  <c r="BV285" i="1"/>
  <c r="BV300" i="1" s="1"/>
  <c r="M284" i="1"/>
  <c r="BG285" i="1"/>
  <c r="BG300" i="1" s="1"/>
  <c r="BS285" i="1"/>
  <c r="BS300" i="1" s="1"/>
  <c r="DQ285" i="1"/>
  <c r="DQ300" i="1" s="1"/>
  <c r="V285" i="1"/>
  <c r="V300" i="1" s="1"/>
  <c r="EE285" i="1"/>
  <c r="EE300" i="1" s="1"/>
  <c r="DJ287" i="1"/>
  <c r="DJ284" i="1"/>
  <c r="X284" i="1"/>
  <c r="CQ285" i="1"/>
  <c r="CQ300" i="1" s="1"/>
  <c r="BR284" i="1"/>
  <c r="BF285" i="1"/>
  <c r="BF300" i="1" s="1"/>
  <c r="BW285" i="1"/>
  <c r="BW300" i="1" s="1"/>
  <c r="DT285" i="1"/>
  <c r="DT300" i="1" s="1"/>
  <c r="DN284" i="1"/>
  <c r="FU290" i="1"/>
  <c r="FU284" i="1"/>
  <c r="CD285" i="1"/>
  <c r="CD300" i="1" s="1"/>
  <c r="EI285" i="1"/>
  <c r="EI300" i="1" s="1"/>
  <c r="CL285" i="1"/>
  <c r="CL300" i="1" s="1"/>
  <c r="U285" i="1"/>
  <c r="U300" i="1" s="1"/>
  <c r="DV284" i="1"/>
  <c r="Q290" i="1"/>
  <c r="Q284" i="1"/>
  <c r="BC285" i="1"/>
  <c r="BC300" i="1" s="1"/>
  <c r="DX285" i="1"/>
  <c r="DX300" i="1" s="1"/>
  <c r="J285" i="1"/>
  <c r="J300" i="1" s="1"/>
  <c r="DV285" i="1"/>
  <c r="DV300" i="1" s="1"/>
  <c r="BU290" i="1"/>
  <c r="BU287" i="1"/>
  <c r="BU284" i="1"/>
  <c r="CC284" i="1"/>
  <c r="DE285" i="1"/>
  <c r="DE300" i="1" s="1"/>
  <c r="FX285" i="1"/>
  <c r="FX300" i="1" s="1"/>
  <c r="Y284" i="1"/>
  <c r="AW290" i="1"/>
  <c r="AW284" i="1"/>
  <c r="CI285" i="1"/>
  <c r="CI300" i="1" s="1"/>
  <c r="BT290" i="1"/>
  <c r="BT284" i="1"/>
  <c r="DP284" i="1"/>
  <c r="DC285" i="1"/>
  <c r="DC300" i="1" s="1"/>
  <c r="DK285" i="1"/>
  <c r="DK300" i="1" s="1"/>
  <c r="FG284" i="1"/>
  <c r="AM285" i="1"/>
  <c r="AM300" i="1" s="1"/>
  <c r="CC285" i="1"/>
  <c r="CC300" i="1" s="1"/>
  <c r="DP285" i="1"/>
  <c r="DP300" i="1" s="1"/>
  <c r="EH285" i="1"/>
  <c r="EH300" i="1" s="1"/>
  <c r="Z284" i="1"/>
  <c r="FD284" i="1"/>
  <c r="H284" i="1"/>
  <c r="CH284" i="1"/>
  <c r="O284" i="1"/>
  <c r="H285" i="1"/>
  <c r="H300" i="1" s="1"/>
  <c r="FT284" i="1"/>
  <c r="DT284" i="1"/>
  <c r="BG284" i="1"/>
  <c r="DQ284" i="1"/>
  <c r="AN284" i="1"/>
  <c r="CR284" i="1"/>
  <c r="DR284" i="1"/>
  <c r="BC284" i="1"/>
  <c r="CE285" i="1"/>
  <c r="CE300" i="1" s="1"/>
  <c r="EY284" i="1"/>
  <c r="BA285" i="1"/>
  <c r="BA300" i="1" s="1"/>
  <c r="CA284" i="1"/>
  <c r="BN284" i="1"/>
  <c r="FO290" i="1"/>
  <c r="FO284" i="1"/>
  <c r="EU284" i="1"/>
  <c r="CA285" i="1"/>
  <c r="CA300" i="1" s="1"/>
  <c r="FS284" i="1"/>
  <c r="DR285" i="1"/>
  <c r="DR300" i="1" s="1"/>
  <c r="FN285" i="1"/>
  <c r="FN300" i="1" s="1"/>
  <c r="EX284" i="1"/>
  <c r="EX285" i="1"/>
  <c r="EX300" i="1" s="1"/>
  <c r="FS285" i="1"/>
  <c r="FS300" i="1" s="1"/>
  <c r="EO284" i="1"/>
  <c r="DG284" i="1"/>
  <c r="EC285" i="1"/>
  <c r="EC300" i="1" s="1"/>
  <c r="DY285" i="1"/>
  <c r="DY300" i="1" s="1"/>
  <c r="DG285" i="1"/>
  <c r="DG300" i="1" s="1"/>
  <c r="FZ278" i="1"/>
  <c r="C281" i="1"/>
  <c r="N284" i="1"/>
  <c r="FE284" i="1"/>
  <c r="AI284" i="1"/>
  <c r="EJ284" i="1"/>
  <c r="CE284" i="1"/>
  <c r="EJ285" i="1"/>
  <c r="EJ300" i="1" s="1"/>
  <c r="FC284" i="1"/>
  <c r="BB284" i="1"/>
  <c r="BA284" i="1"/>
  <c r="FC285" i="1"/>
  <c r="FC300" i="1" s="1"/>
  <c r="ES284" i="1"/>
  <c r="EQ290" i="1"/>
  <c r="EQ284" i="1"/>
  <c r="CN290" i="1"/>
  <c r="CN287" i="1"/>
  <c r="CN284" i="1"/>
  <c r="DS284" i="1"/>
  <c r="AV290" i="1"/>
  <c r="AV284" i="1"/>
  <c r="N285" i="1"/>
  <c r="N300" i="1" s="1"/>
  <c r="S290" i="1"/>
  <c r="S284" i="1"/>
  <c r="AD285" i="1"/>
  <c r="AD300" i="1" s="1"/>
  <c r="J284" i="1"/>
  <c r="FV284" i="1"/>
  <c r="FQ285" i="1"/>
  <c r="FQ300" i="1" s="1"/>
  <c r="AZ284" i="1"/>
  <c r="DE287" i="1"/>
  <c r="DE284" i="1"/>
  <c r="DC284" i="1"/>
  <c r="X287" i="1" l="1"/>
  <c r="EO290" i="1"/>
  <c r="BN287" i="1"/>
  <c r="AF290" i="1"/>
  <c r="AF293" i="1" s="1"/>
  <c r="S287" i="1"/>
  <c r="AV287" i="1"/>
  <c r="Z287" i="1"/>
  <c r="BT287" i="1"/>
  <c r="AW287" i="1"/>
  <c r="DJ290" i="1"/>
  <c r="CZ287" i="1"/>
  <c r="EF287" i="1"/>
  <c r="FR290" i="1"/>
  <c r="EN290" i="1"/>
  <c r="Z290" i="1"/>
  <c r="Q287" i="1"/>
  <c r="BM287" i="1"/>
  <c r="AF287" i="1"/>
  <c r="FR287" i="1"/>
  <c r="BD287" i="1"/>
  <c r="EN287" i="1"/>
  <c r="T287" i="1"/>
  <c r="CR287" i="1"/>
  <c r="Y287" i="1"/>
  <c r="AP287" i="1"/>
  <c r="F290" i="1"/>
  <c r="CW290" i="1"/>
  <c r="FA287" i="1"/>
  <c r="EM287" i="1"/>
  <c r="EG287" i="1"/>
  <c r="R287" i="1"/>
  <c r="DH290" i="1"/>
  <c r="DH293" i="1" s="1"/>
  <c r="DH295" i="1" s="1"/>
  <c r="BB290" i="1"/>
  <c r="EO287" i="1"/>
  <c r="BN290" i="1"/>
  <c r="BC287" i="1"/>
  <c r="CR290" i="1"/>
  <c r="Y290" i="1"/>
  <c r="Y293" i="1" s="1"/>
  <c r="Y295" i="1" s="1"/>
  <c r="FU287" i="1"/>
  <c r="F287" i="1"/>
  <c r="AG287" i="1"/>
  <c r="FA290" i="1"/>
  <c r="FA293" i="1" s="1"/>
  <c r="FA295" i="1" s="1"/>
  <c r="EW290" i="1"/>
  <c r="EM290" i="1"/>
  <c r="EM293" i="1" s="1"/>
  <c r="EM295" i="1" s="1"/>
  <c r="EG290" i="1"/>
  <c r="DL287" i="1"/>
  <c r="AC287" i="1"/>
  <c r="AN287" i="1"/>
  <c r="DQ287" i="1"/>
  <c r="DT287" i="1"/>
  <c r="EU287" i="1"/>
  <c r="DQ290" i="1"/>
  <c r="DQ293" i="1" s="1"/>
  <c r="DT290" i="1"/>
  <c r="ER290" i="1"/>
  <c r="ES287" i="1"/>
  <c r="FE287" i="1"/>
  <c r="ES290" i="1"/>
  <c r="FE290" i="1"/>
  <c r="AY290" i="1"/>
  <c r="AY293" i="1" s="1"/>
  <c r="AY295" i="1" s="1"/>
  <c r="DC287" i="1"/>
  <c r="DE290" i="1"/>
  <c r="BC290" i="1"/>
  <c r="BC293" i="1" s="1"/>
  <c r="FD290" i="1"/>
  <c r="DC290" i="1"/>
  <c r="DC293" i="1" s="1"/>
  <c r="DC295" i="1" s="1"/>
  <c r="H287" i="1"/>
  <c r="EB287" i="1"/>
  <c r="FH290" i="1"/>
  <c r="FH293" i="1" s="1"/>
  <c r="FH295" i="1" s="1"/>
  <c r="FV290" i="1"/>
  <c r="FV293" i="1" s="1"/>
  <c r="FV295" i="1" s="1"/>
  <c r="O287" i="1"/>
  <c r="AZ290" i="1"/>
  <c r="AZ293" i="1" s="1"/>
  <c r="AZ295" i="1" s="1"/>
  <c r="FV287" i="1"/>
  <c r="AI287" i="1"/>
  <c r="EY287" i="1"/>
  <c r="AN290" i="1"/>
  <c r="AN293" i="1" s="1"/>
  <c r="AN295" i="1" s="1"/>
  <c r="O290" i="1"/>
  <c r="O293" i="1" s="1"/>
  <c r="O295" i="1" s="1"/>
  <c r="EB290" i="1"/>
  <c r="EB293" i="1" s="1"/>
  <c r="EB295" i="1" s="1"/>
  <c r="I290" i="1"/>
  <c r="T290" i="1"/>
  <c r="T293" i="1" s="1"/>
  <c r="T295" i="1" s="1"/>
  <c r="BD290" i="1"/>
  <c r="AZ287" i="1"/>
  <c r="AI290" i="1"/>
  <c r="AI293" i="1" s="1"/>
  <c r="EY290" i="1"/>
  <c r="FD287" i="1"/>
  <c r="DN287" i="1"/>
  <c r="ER287" i="1"/>
  <c r="EW287" i="1"/>
  <c r="DD287" i="1"/>
  <c r="FS287" i="1"/>
  <c r="DR287" i="1"/>
  <c r="BG290" i="1"/>
  <c r="BG293" i="1" s="1"/>
  <c r="M287" i="1"/>
  <c r="AP290" i="1"/>
  <c r="AP293" i="1" s="1"/>
  <c r="AK287" i="1"/>
  <c r="DZ287" i="1"/>
  <c r="CO290" i="1"/>
  <c r="BK290" i="1"/>
  <c r="BK293" i="1" s="1"/>
  <c r="BK295" i="1" s="1"/>
  <c r="E287" i="1"/>
  <c r="W290" i="1"/>
  <c r="W293" i="1" s="1"/>
  <c r="W295" i="1" s="1"/>
  <c r="P287" i="1"/>
  <c r="DB290" i="1"/>
  <c r="DB293" i="1" s="1"/>
  <c r="DB295" i="1" s="1"/>
  <c r="EV287" i="1"/>
  <c r="AC290" i="1"/>
  <c r="AC293" i="1" s="1"/>
  <c r="AC295" i="1" s="1"/>
  <c r="BH290" i="1"/>
  <c r="BH293" i="1" s="1"/>
  <c r="BH295" i="1" s="1"/>
  <c r="AA287" i="1"/>
  <c r="BG287" i="1"/>
  <c r="EQ287" i="1"/>
  <c r="FO287" i="1"/>
  <c r="DN290" i="1"/>
  <c r="DN293" i="1" s="1"/>
  <c r="DN295" i="1" s="1"/>
  <c r="M290" i="1"/>
  <c r="AK290" i="1"/>
  <c r="AK293" i="1" s="1"/>
  <c r="AK295" i="1" s="1"/>
  <c r="AG290" i="1"/>
  <c r="AG293" i="1" s="1"/>
  <c r="AG295" i="1" s="1"/>
  <c r="E290" i="1"/>
  <c r="CG287" i="1"/>
  <c r="AY287" i="1"/>
  <c r="BY287" i="1"/>
  <c r="R290" i="1"/>
  <c r="R293" i="1" s="1"/>
  <c r="R295" i="1" s="1"/>
  <c r="CU287" i="1"/>
  <c r="EV290" i="1"/>
  <c r="EV293" i="1" s="1"/>
  <c r="EV295" i="1" s="1"/>
  <c r="AA290" i="1"/>
  <c r="AA293" i="1" s="1"/>
  <c r="AA295" i="1" s="1"/>
  <c r="BB287" i="1"/>
  <c r="BR290" i="1"/>
  <c r="BR293" i="1" s="1"/>
  <c r="CJ287" i="1"/>
  <c r="BO287" i="1"/>
  <c r="CV287" i="1"/>
  <c r="EA287" i="1"/>
  <c r="BQ287" i="1"/>
  <c r="BZ287" i="1"/>
  <c r="P290" i="1"/>
  <c r="P293" i="1" s="1"/>
  <c r="EP290" i="1"/>
  <c r="DD290" i="1"/>
  <c r="DD293" i="1" s="1"/>
  <c r="DD295" i="1" s="1"/>
  <c r="BJ287" i="1"/>
  <c r="DO287" i="1"/>
  <c r="CK287" i="1"/>
  <c r="D287" i="1"/>
  <c r="DS287" i="1"/>
  <c r="DR290" i="1"/>
  <c r="DR293" i="1" s="1"/>
  <c r="H290" i="1"/>
  <c r="FG287" i="1"/>
  <c r="BR287" i="1"/>
  <c r="CJ290" i="1"/>
  <c r="CJ293" i="1" s="1"/>
  <c r="CJ295" i="1" s="1"/>
  <c r="BO290" i="1"/>
  <c r="CV290" i="1"/>
  <c r="CV293" i="1" s="1"/>
  <c r="CV295" i="1" s="1"/>
  <c r="EA290" i="1"/>
  <c r="EA293" i="1" s="1"/>
  <c r="FF290" i="1"/>
  <c r="FF293" i="1" s="1"/>
  <c r="FF295" i="1" s="1"/>
  <c r="AR287" i="1"/>
  <c r="BQ290" i="1"/>
  <c r="BQ293" i="1" s="1"/>
  <c r="BQ295" i="1" s="1"/>
  <c r="EP287" i="1"/>
  <c r="L290" i="1"/>
  <c r="L293" i="1" s="1"/>
  <c r="L295" i="1" s="1"/>
  <c r="CF287" i="1"/>
  <c r="DO290" i="1"/>
  <c r="DO293" i="1" s="1"/>
  <c r="DO295" i="1" s="1"/>
  <c r="CK290" i="1"/>
  <c r="CK293" i="1" s="1"/>
  <c r="CK295" i="1" s="1"/>
  <c r="D290" i="1"/>
  <c r="D293" i="1" s="1"/>
  <c r="D295" i="1" s="1"/>
  <c r="DS290" i="1"/>
  <c r="BA290" i="1"/>
  <c r="FG290" i="1"/>
  <c r="FG293" i="1" s="1"/>
  <c r="FG295" i="1" s="1"/>
  <c r="BL290" i="1"/>
  <c r="BL293" i="1" s="1"/>
  <c r="BL295" i="1" s="1"/>
  <c r="FF287" i="1"/>
  <c r="AR290" i="1"/>
  <c r="AR293" i="1" s="1"/>
  <c r="AR295" i="1" s="1"/>
  <c r="BZ290" i="1"/>
  <c r="BZ293" i="1" s="1"/>
  <c r="I287" i="1"/>
  <c r="CF290" i="1"/>
  <c r="BJ290" i="1"/>
  <c r="BJ293" i="1" s="1"/>
  <c r="BJ295" i="1" s="1"/>
  <c r="DG287" i="1"/>
  <c r="EC290" i="1"/>
  <c r="EC293" i="1" s="1"/>
  <c r="EC295" i="1" s="1"/>
  <c r="BP287" i="1"/>
  <c r="BX287" i="1"/>
  <c r="DI290" i="1"/>
  <c r="DI293" i="1" s="1"/>
  <c r="AL287" i="1"/>
  <c r="AO287" i="1"/>
  <c r="N290" i="1"/>
  <c r="BX290" i="1"/>
  <c r="BX293" i="1" s="1"/>
  <c r="BX295" i="1" s="1"/>
  <c r="AU287" i="1"/>
  <c r="AB287" i="1"/>
  <c r="CX287" i="1"/>
  <c r="AT290" i="1"/>
  <c r="AT293" i="1" s="1"/>
  <c r="AT295" i="1" s="1"/>
  <c r="CQ290" i="1"/>
  <c r="CQ293" i="1" s="1"/>
  <c r="CQ295" i="1" s="1"/>
  <c r="CT290" i="1"/>
  <c r="K287" i="1"/>
  <c r="FB290" i="1"/>
  <c r="FB293" i="1" s="1"/>
  <c r="DE293" i="1"/>
  <c r="DE295" i="1" s="1"/>
  <c r="J290" i="1"/>
  <c r="BA293" i="1"/>
  <c r="BA295" i="1" s="1"/>
  <c r="FC290" i="1"/>
  <c r="CE290" i="1"/>
  <c r="EJ290" i="1"/>
  <c r="N293" i="1"/>
  <c r="N295" i="1" s="1"/>
  <c r="BN293" i="1"/>
  <c r="BN295" i="1" s="1"/>
  <c r="CR293" i="1"/>
  <c r="CR295" i="1" s="1"/>
  <c r="DT293" i="1"/>
  <c r="DT295" i="1" s="1"/>
  <c r="FT290" i="1"/>
  <c r="CH287" i="1"/>
  <c r="DV287" i="1"/>
  <c r="M293" i="1"/>
  <c r="M295" i="1" s="1"/>
  <c r="CZ293" i="1"/>
  <c r="CZ295" i="1" s="1"/>
  <c r="CD287" i="1"/>
  <c r="CQ287" i="1"/>
  <c r="CL287" i="1"/>
  <c r="CB287" i="1"/>
  <c r="BL287" i="1"/>
  <c r="ED287" i="1"/>
  <c r="FL287" i="1"/>
  <c r="EC287" i="1"/>
  <c r="BF287" i="1"/>
  <c r="AH290" i="1"/>
  <c r="ET293" i="1"/>
  <c r="ET295" i="1" s="1"/>
  <c r="EL290" i="1"/>
  <c r="EG293" i="1"/>
  <c r="EG295" i="1" s="1"/>
  <c r="EH290" i="1"/>
  <c r="BY293" i="1"/>
  <c r="BY295" i="1" s="1"/>
  <c r="DI287" i="1"/>
  <c r="FP293" i="1"/>
  <c r="FP295" i="1" s="1"/>
  <c r="L287" i="1"/>
  <c r="U290" i="1"/>
  <c r="DF287" i="1"/>
  <c r="AL290" i="1"/>
  <c r="AE290" i="1"/>
  <c r="DM290" i="1"/>
  <c r="DY290" i="1"/>
  <c r="AU290" i="1"/>
  <c r="CS290" i="1"/>
  <c r="DW290" i="1"/>
  <c r="EE290" i="1"/>
  <c r="AD287" i="1"/>
  <c r="CX290" i="1"/>
  <c r="BV287" i="1"/>
  <c r="FJ290" i="1"/>
  <c r="BB293" i="1"/>
  <c r="BB295" i="1" s="1"/>
  <c r="FD293" i="1"/>
  <c r="FD295" i="1" s="1"/>
  <c r="EN293" i="1"/>
  <c r="EN295" i="1" s="1"/>
  <c r="V290" i="1"/>
  <c r="FK287" i="1"/>
  <c r="CP287" i="1"/>
  <c r="AX290" i="1"/>
  <c r="FZ300" i="1"/>
  <c r="AJ287" i="1"/>
  <c r="BW287" i="1"/>
  <c r="CT293" i="1"/>
  <c r="CT295" i="1" s="1"/>
  <c r="FJ287" i="1"/>
  <c r="CM287" i="1"/>
  <c r="H293" i="1"/>
  <c r="H295" i="1" s="1"/>
  <c r="AW293" i="1"/>
  <c r="AW295" i="1" s="1"/>
  <c r="DJ293" i="1"/>
  <c r="DJ295" i="1" s="1"/>
  <c r="ER293" i="1"/>
  <c r="ER295" i="1" s="1"/>
  <c r="J287" i="1"/>
  <c r="AV293" i="1"/>
  <c r="AV295" i="1" s="1"/>
  <c r="DS293" i="1"/>
  <c r="DS295" i="1" s="1"/>
  <c r="CN293" i="1"/>
  <c r="CN295" i="1" s="1"/>
  <c r="EQ293" i="1"/>
  <c r="EQ295" i="1" s="1"/>
  <c r="N287" i="1"/>
  <c r="C290" i="1"/>
  <c r="C287" i="1"/>
  <c r="C284" i="1"/>
  <c r="FZ281" i="1"/>
  <c r="DG290" i="1"/>
  <c r="EO293" i="1"/>
  <c r="EO295" i="1" s="1"/>
  <c r="EX287" i="1"/>
  <c r="FS290" i="1"/>
  <c r="EU290" i="1"/>
  <c r="FO293" i="1"/>
  <c r="FO295" i="1" s="1"/>
  <c r="CA287" i="1"/>
  <c r="DP287" i="1"/>
  <c r="CC287" i="1"/>
  <c r="BU293" i="1"/>
  <c r="BU295" i="1" s="1"/>
  <c r="DV290" i="1"/>
  <c r="X290" i="1"/>
  <c r="CO293" i="1"/>
  <c r="CO295" i="1" s="1"/>
  <c r="EK290" i="1"/>
  <c r="CI287" i="1"/>
  <c r="FX287" i="1"/>
  <c r="EF293" i="1"/>
  <c r="EF295" i="1" s="1"/>
  <c r="FQ287" i="1"/>
  <c r="G293" i="1"/>
  <c r="G295" i="1" s="1"/>
  <c r="EW293" i="1"/>
  <c r="EW295" i="1" s="1"/>
  <c r="AH287" i="1"/>
  <c r="BP290" i="1"/>
  <c r="EI287" i="1"/>
  <c r="EZ287" i="1"/>
  <c r="AQ287" i="1"/>
  <c r="EL287" i="1"/>
  <c r="EH287" i="1"/>
  <c r="EP293" i="1"/>
  <c r="EP295" i="1" s="1"/>
  <c r="DA287" i="1"/>
  <c r="DK287" i="1"/>
  <c r="DL293" i="1"/>
  <c r="DL295" i="1" s="1"/>
  <c r="V287" i="1"/>
  <c r="CF293" i="1"/>
  <c r="CF295" i="1" s="1"/>
  <c r="FI287" i="1"/>
  <c r="BS287" i="1"/>
  <c r="DF290" i="1"/>
  <c r="CU293" i="1"/>
  <c r="CU295" i="1" s="1"/>
  <c r="FK290" i="1"/>
  <c r="BE287" i="1"/>
  <c r="FW287" i="1"/>
  <c r="FM287" i="1"/>
  <c r="CY287" i="1"/>
  <c r="FZ285" i="1"/>
  <c r="AM287" i="1"/>
  <c r="DX287" i="1"/>
  <c r="FN290" i="1"/>
  <c r="AJ290" i="1"/>
  <c r="BW290" i="1"/>
  <c r="AS287" i="1"/>
  <c r="CT287" i="1"/>
  <c r="AB290" i="1"/>
  <c r="BI287" i="1"/>
  <c r="AD290" i="1"/>
  <c r="BV290" i="1"/>
  <c r="CM290" i="1"/>
  <c r="AO290" i="1"/>
  <c r="DU287" i="1"/>
  <c r="K290" i="1"/>
  <c r="S293" i="1"/>
  <c r="S295" i="1" s="1"/>
  <c r="FE293" i="1"/>
  <c r="FE295" i="1" s="1"/>
  <c r="Z293" i="1"/>
  <c r="Z295" i="1" s="1"/>
  <c r="BO293" i="1"/>
  <c r="BO295" i="1" s="1"/>
  <c r="F293" i="1"/>
  <c r="F295" i="1" s="1"/>
  <c r="CL290" i="1"/>
  <c r="CB290" i="1"/>
  <c r="EK287" i="1"/>
  <c r="FL293" i="1"/>
  <c r="FL295" i="1" s="1"/>
  <c r="ES293" i="1"/>
  <c r="ES295" i="1" s="1"/>
  <c r="BA287" i="1"/>
  <c r="FC287" i="1"/>
  <c r="CE287" i="1"/>
  <c r="EJ287" i="1"/>
  <c r="EX290" i="1"/>
  <c r="CA290" i="1"/>
  <c r="EY293" i="1"/>
  <c r="EY295" i="1" s="1"/>
  <c r="FT287" i="1"/>
  <c r="CH290" i="1"/>
  <c r="DP290" i="1"/>
  <c r="BT293" i="1"/>
  <c r="BT295" i="1" s="1"/>
  <c r="CC290" i="1"/>
  <c r="Q293" i="1"/>
  <c r="Q295" i="1" s="1"/>
  <c r="FU293" i="1"/>
  <c r="FU295" i="1" s="1"/>
  <c r="BM293" i="1"/>
  <c r="BM295" i="1" s="1"/>
  <c r="CW293" i="1"/>
  <c r="CW295" i="1" s="1"/>
  <c r="AT287" i="1"/>
  <c r="CD290" i="1"/>
  <c r="DZ293" i="1"/>
  <c r="DZ295" i="1" s="1"/>
  <c r="ED290" i="1"/>
  <c r="FB287" i="1"/>
  <c r="CI290" i="1"/>
  <c r="FX290" i="1"/>
  <c r="E293" i="1"/>
  <c r="E295" i="1" s="1"/>
  <c r="FQ290" i="1"/>
  <c r="BF290" i="1"/>
  <c r="CG293" i="1"/>
  <c r="CG295" i="1" s="1"/>
  <c r="EI290" i="1"/>
  <c r="EZ290" i="1"/>
  <c r="AQ290" i="1"/>
  <c r="DA290" i="1"/>
  <c r="DK290" i="1"/>
  <c r="FR293" i="1"/>
  <c r="FR295" i="1" s="1"/>
  <c r="I293" i="1"/>
  <c r="I295" i="1" s="1"/>
  <c r="U287" i="1"/>
  <c r="FI290" i="1"/>
  <c r="BS290" i="1"/>
  <c r="CP290" i="1"/>
  <c r="BD293" i="1"/>
  <c r="BD295" i="1" s="1"/>
  <c r="BE290" i="1"/>
  <c r="FW290" i="1"/>
  <c r="FM290" i="1"/>
  <c r="AE287" i="1"/>
  <c r="CY290" i="1"/>
  <c r="DM287" i="1"/>
  <c r="AX287" i="1"/>
  <c r="DY287" i="1"/>
  <c r="CS287" i="1"/>
  <c r="AM290" i="1"/>
  <c r="DX290" i="1"/>
  <c r="FN287" i="1"/>
  <c r="DW287" i="1"/>
  <c r="EE287" i="1"/>
  <c r="AS290" i="1"/>
  <c r="BI290" i="1"/>
  <c r="DU290" i="1"/>
  <c r="AF295" i="1" l="1"/>
  <c r="AF298" i="1"/>
  <c r="DT298" i="1"/>
  <c r="DQ295" i="1"/>
  <c r="DQ298" i="1"/>
  <c r="Y298" i="1"/>
  <c r="S298" i="1"/>
  <c r="EN298" i="1"/>
  <c r="H298" i="1"/>
  <c r="DE298" i="1"/>
  <c r="DR295" i="1"/>
  <c r="DR298" i="1"/>
  <c r="P295" i="1"/>
  <c r="P298" i="1"/>
  <c r="AP295" i="1"/>
  <c r="AP298" i="1"/>
  <c r="CR298" i="1"/>
  <c r="BL298" i="1"/>
  <c r="FP298" i="1"/>
  <c r="BC295" i="1"/>
  <c r="BC298" i="1"/>
  <c r="BG295" i="1"/>
  <c r="BG298" i="1"/>
  <c r="BB298" i="1"/>
  <c r="FD298" i="1"/>
  <c r="AN298" i="1"/>
  <c r="FL298" i="1"/>
  <c r="EC298" i="1"/>
  <c r="FF298" i="1"/>
  <c r="ER298" i="1"/>
  <c r="R298" i="1"/>
  <c r="AY298" i="1"/>
  <c r="M298" i="1"/>
  <c r="BN298" i="1"/>
  <c r="EG298" i="1"/>
  <c r="BR295" i="1"/>
  <c r="BR298" i="1"/>
  <c r="AI295" i="1"/>
  <c r="AI298" i="1"/>
  <c r="BY298" i="1"/>
  <c r="DI295" i="1"/>
  <c r="DI298" i="1"/>
  <c r="BZ295" i="1"/>
  <c r="BZ298" i="1"/>
  <c r="EA295" i="1"/>
  <c r="EA298" i="1"/>
  <c r="L298" i="1"/>
  <c r="FH298" i="1"/>
  <c r="BO298" i="1"/>
  <c r="N298" i="1"/>
  <c r="DN298" i="1"/>
  <c r="ET298" i="1"/>
  <c r="CZ298" i="1"/>
  <c r="FE298" i="1"/>
  <c r="FR298" i="1"/>
  <c r="EP298" i="1"/>
  <c r="EV298" i="1"/>
  <c r="CV298" i="1"/>
  <c r="EM298" i="1"/>
  <c r="FU298" i="1"/>
  <c r="DJ298" i="1"/>
  <c r="ES298" i="1"/>
  <c r="AZ298" i="1"/>
  <c r="DD298" i="1"/>
  <c r="FB295" i="1"/>
  <c r="FB298" i="1"/>
  <c r="FQ293" i="1"/>
  <c r="K293" i="1"/>
  <c r="X293" i="1"/>
  <c r="AS293" i="1"/>
  <c r="DX293" i="1"/>
  <c r="FM293" i="1"/>
  <c r="BE293" i="1"/>
  <c r="AC298" i="1"/>
  <c r="EZ293" i="1"/>
  <c r="BF293" i="1"/>
  <c r="FX293" i="1"/>
  <c r="EX293" i="1"/>
  <c r="CM293" i="1"/>
  <c r="AD293" i="1"/>
  <c r="EK293" i="1"/>
  <c r="AW298" i="1"/>
  <c r="FZ287" i="1"/>
  <c r="FZ288" i="1"/>
  <c r="BD298" i="1"/>
  <c r="DH298" i="1"/>
  <c r="CG298" i="1"/>
  <c r="DW293" i="1"/>
  <c r="DY293" i="1"/>
  <c r="CF298" i="1"/>
  <c r="EL293" i="1"/>
  <c r="G298" i="1"/>
  <c r="AR298" i="1"/>
  <c r="CO298" i="1"/>
  <c r="EB298" i="1"/>
  <c r="F298" i="1"/>
  <c r="FT293" i="1"/>
  <c r="EJ293" i="1"/>
  <c r="AV298" i="1"/>
  <c r="AM293" i="1"/>
  <c r="CI293" i="1"/>
  <c r="CL293" i="1"/>
  <c r="BH298" i="1"/>
  <c r="BQ298" i="1"/>
  <c r="AH293" i="1"/>
  <c r="W298" i="1"/>
  <c r="BK298" i="1"/>
  <c r="AT298" i="1"/>
  <c r="BM298" i="1"/>
  <c r="Q298" i="1"/>
  <c r="Z298" i="1"/>
  <c r="CE293" i="1"/>
  <c r="EQ298" i="1"/>
  <c r="J293" i="1"/>
  <c r="BS293" i="1"/>
  <c r="EI293" i="1"/>
  <c r="CD293" i="1"/>
  <c r="FN293" i="1"/>
  <c r="DM293" i="1"/>
  <c r="DU293" i="1"/>
  <c r="CY293" i="1"/>
  <c r="DO298" i="1"/>
  <c r="FI293" i="1"/>
  <c r="DK293" i="1"/>
  <c r="CQ298" i="1"/>
  <c r="DP293" i="1"/>
  <c r="CH293" i="1"/>
  <c r="CB293" i="1"/>
  <c r="EY298" i="1"/>
  <c r="BV293" i="1"/>
  <c r="AB293" i="1"/>
  <c r="AJ293" i="1"/>
  <c r="FK293" i="1"/>
  <c r="BP293" i="1"/>
  <c r="EU293" i="1"/>
  <c r="CW298" i="1"/>
  <c r="CJ298" i="1"/>
  <c r="AX293" i="1"/>
  <c r="T298" i="1"/>
  <c r="BJ298" i="1"/>
  <c r="V293" i="1"/>
  <c r="AA298" i="1"/>
  <c r="CS293" i="1"/>
  <c r="AE293" i="1"/>
  <c r="CU298" i="1"/>
  <c r="DL298" i="1"/>
  <c r="BX298" i="1"/>
  <c r="E298" i="1"/>
  <c r="FA298" i="1"/>
  <c r="BU298" i="1"/>
  <c r="EO298" i="1"/>
  <c r="FC293" i="1"/>
  <c r="CN298" i="1"/>
  <c r="BA298" i="1"/>
  <c r="ED293" i="1"/>
  <c r="BW293" i="1"/>
  <c r="FZ284" i="1"/>
  <c r="GB284" i="1" s="1"/>
  <c r="CX293" i="1"/>
  <c r="U293" i="1"/>
  <c r="BI293" i="1"/>
  <c r="FW293" i="1"/>
  <c r="CP293" i="1"/>
  <c r="DA293" i="1"/>
  <c r="AQ293" i="1"/>
  <c r="AG298" i="1"/>
  <c r="CC293" i="1"/>
  <c r="FG298" i="1"/>
  <c r="CA293" i="1"/>
  <c r="AO293" i="1"/>
  <c r="DF293" i="1"/>
  <c r="DB298" i="1"/>
  <c r="DZ298" i="1"/>
  <c r="DV293" i="1"/>
  <c r="FS293" i="1"/>
  <c r="DG293" i="1"/>
  <c r="C293" i="1"/>
  <c r="C298" i="1" s="1"/>
  <c r="FV298" i="1"/>
  <c r="AK298" i="1"/>
  <c r="CK298" i="1"/>
  <c r="I298" i="1"/>
  <c r="BT298" i="1"/>
  <c r="FJ293" i="1"/>
  <c r="D298" i="1"/>
  <c r="CT298" i="1"/>
  <c r="EE293" i="1"/>
  <c r="AU293" i="1"/>
  <c r="AL293" i="1"/>
  <c r="EH293" i="1"/>
  <c r="EW298" i="1"/>
  <c r="EF298" i="1"/>
  <c r="O298" i="1"/>
  <c r="FO298" i="1"/>
  <c r="DS298" i="1"/>
  <c r="DC298" i="1"/>
  <c r="CA295" i="1" l="1"/>
  <c r="CA298" i="1"/>
  <c r="BI295" i="1"/>
  <c r="BI298" i="1"/>
  <c r="BW295" i="1"/>
  <c r="BW298" i="1"/>
  <c r="AX295" i="1"/>
  <c r="AX298" i="1"/>
  <c r="AL295" i="1"/>
  <c r="AL298" i="1"/>
  <c r="CS295" i="1"/>
  <c r="CS298" i="1"/>
  <c r="CB295" i="1"/>
  <c r="CB298" i="1"/>
  <c r="CY295" i="1"/>
  <c r="CY298" i="1"/>
  <c r="EI295" i="1"/>
  <c r="EI298" i="1"/>
  <c r="DW295" i="1"/>
  <c r="DW298" i="1"/>
  <c r="DG295" i="1"/>
  <c r="DG298" i="1"/>
  <c r="DV295" i="1"/>
  <c r="DV298" i="1"/>
  <c r="DF295" i="1"/>
  <c r="DF298" i="1"/>
  <c r="AO295" i="1"/>
  <c r="AO298" i="1"/>
  <c r="DA295" i="1"/>
  <c r="DA298" i="1"/>
  <c r="FW295" i="1"/>
  <c r="FW298" i="1"/>
  <c r="U295" i="1"/>
  <c r="U298" i="1"/>
  <c r="BP295" i="1"/>
  <c r="BP298" i="1"/>
  <c r="FK295" i="1"/>
  <c r="FK298" i="1"/>
  <c r="AB295" i="1"/>
  <c r="AB298" i="1"/>
  <c r="BV295" i="1"/>
  <c r="BV298" i="1"/>
  <c r="DK295" i="1"/>
  <c r="DK298" i="1"/>
  <c r="EL295" i="1"/>
  <c r="EL298" i="1"/>
  <c r="BE295" i="1"/>
  <c r="BE298" i="1"/>
  <c r="DX295" i="1"/>
  <c r="DX298" i="1"/>
  <c r="X295" i="1"/>
  <c r="X298" i="1"/>
  <c r="K295" i="1"/>
  <c r="K298" i="1"/>
  <c r="FQ295" i="1"/>
  <c r="FQ298" i="1"/>
  <c r="EH295" i="1"/>
  <c r="EH298" i="1"/>
  <c r="EE295" i="1"/>
  <c r="EE298" i="1"/>
  <c r="DM295" i="1"/>
  <c r="DM298" i="1"/>
  <c r="J295" i="1"/>
  <c r="J298" i="1"/>
  <c r="FX295" i="1"/>
  <c r="FX298" i="1"/>
  <c r="AU295" i="1"/>
  <c r="AU298" i="1"/>
  <c r="CC295" i="1"/>
  <c r="CC298" i="1"/>
  <c r="AE295" i="1"/>
  <c r="AE298" i="1"/>
  <c r="DP295" i="1"/>
  <c r="DP298" i="1"/>
  <c r="DU295" i="1"/>
  <c r="DU298" i="1"/>
  <c r="FN295" i="1"/>
  <c r="FN298" i="1"/>
  <c r="CD295" i="1"/>
  <c r="CD298" i="1"/>
  <c r="BS295" i="1"/>
  <c r="BS298" i="1"/>
  <c r="EJ295" i="1"/>
  <c r="EJ298" i="1"/>
  <c r="FT295" i="1"/>
  <c r="FT298" i="1"/>
  <c r="DY295" i="1"/>
  <c r="DY298" i="1"/>
  <c r="AD295" i="1"/>
  <c r="AD298" i="1"/>
  <c r="CM295" i="1"/>
  <c r="CM298" i="1"/>
  <c r="EX295" i="1"/>
  <c r="EX298" i="1"/>
  <c r="BF295" i="1"/>
  <c r="BF298" i="1"/>
  <c r="EZ295" i="1"/>
  <c r="EZ298" i="1"/>
  <c r="FY293" i="1"/>
  <c r="C295" i="1"/>
  <c r="CP295" i="1"/>
  <c r="CP298" i="1"/>
  <c r="CX295" i="1"/>
  <c r="CX298" i="1"/>
  <c r="FC295" i="1"/>
  <c r="FC298" i="1"/>
  <c r="V295" i="1"/>
  <c r="V298" i="1"/>
  <c r="EU295" i="1"/>
  <c r="EU298" i="1"/>
  <c r="AJ295" i="1"/>
  <c r="AJ298" i="1"/>
  <c r="FI295" i="1"/>
  <c r="FI298" i="1"/>
  <c r="CE295" i="1"/>
  <c r="CE298" i="1"/>
  <c r="AH295" i="1"/>
  <c r="AH298" i="1"/>
  <c r="CL295" i="1"/>
  <c r="CL298" i="1"/>
  <c r="CI295" i="1"/>
  <c r="CI298" i="1"/>
  <c r="AM295" i="1"/>
  <c r="AM298" i="1"/>
  <c r="FM295" i="1"/>
  <c r="FM298" i="1"/>
  <c r="AS295" i="1"/>
  <c r="AS298" i="1"/>
  <c r="FS295" i="1"/>
  <c r="FS298" i="1"/>
  <c r="AQ295" i="1"/>
  <c r="AQ298" i="1"/>
  <c r="ED295" i="1"/>
  <c r="ED298" i="1"/>
  <c r="FJ295" i="1"/>
  <c r="FJ298" i="1"/>
  <c r="CH295" i="1"/>
  <c r="CH298" i="1"/>
  <c r="EK295" i="1"/>
  <c r="EK298" i="1"/>
  <c r="FY295" i="1" l="1"/>
  <c r="FY298" i="1"/>
  <c r="FZ298" i="1" s="1"/>
  <c r="FZ295" i="1"/>
  <c r="GC304" i="1" s="1"/>
  <c r="EA311" i="1" l="1"/>
  <c r="S311" i="1"/>
  <c r="R311" i="1"/>
  <c r="AP311" i="1"/>
  <c r="U311" i="1"/>
  <c r="FE311" i="1"/>
  <c r="BX311" i="1"/>
  <c r="AA311" i="1"/>
  <c r="CT311" i="1"/>
  <c r="DR311" i="1"/>
  <c r="FQ311" i="1"/>
  <c r="DW311" i="1"/>
  <c r="BO311" i="1"/>
  <c r="AI311" i="1"/>
  <c r="AX311" i="1"/>
  <c r="BV311" i="1"/>
  <c r="AK311" i="1"/>
  <c r="G311" i="1"/>
  <c r="DH311" i="1"/>
  <c r="AQ311" i="1"/>
  <c r="DZ311" i="1"/>
  <c r="EX311" i="1"/>
  <c r="P311" i="1"/>
  <c r="EM311" i="1"/>
  <c r="M311" i="1"/>
  <c r="DK311" i="1"/>
  <c r="AN311" i="1"/>
  <c r="BB311" i="1"/>
  <c r="EC311" i="1"/>
  <c r="CI311" i="1"/>
  <c r="T311" i="1"/>
  <c r="DS311" i="1"/>
  <c r="CB311" i="1"/>
  <c r="EL311" i="1"/>
  <c r="DQ311" i="1"/>
  <c r="AD311" i="1"/>
  <c r="DJ311" i="1"/>
  <c r="EH311" i="1"/>
  <c r="CG311" i="1"/>
  <c r="AM311" i="1"/>
  <c r="EN311" i="1"/>
  <c r="BW311" i="1"/>
  <c r="AF311" i="1"/>
  <c r="AL311" i="1"/>
  <c r="AG311" i="1"/>
  <c r="FS311" i="1"/>
  <c r="V311" i="1"/>
  <c r="DP311" i="1"/>
  <c r="DT311" i="1"/>
  <c r="FK311" i="1"/>
  <c r="FL311" i="1"/>
  <c r="CV311" i="1"/>
  <c r="CE311" i="1"/>
  <c r="EP311" i="1"/>
  <c r="FF311" i="1"/>
  <c r="CW311" i="1"/>
  <c r="BC311" i="1"/>
  <c r="FD311" i="1"/>
  <c r="CM311" i="1"/>
  <c r="AV311" i="1"/>
  <c r="BZ311" i="1"/>
  <c r="BE311" i="1"/>
  <c r="C311" i="1"/>
  <c r="EV311" i="1"/>
  <c r="CU311" i="1"/>
  <c r="X311" i="1"/>
  <c r="N311" i="1"/>
  <c r="DM311" i="1"/>
  <c r="BS311" i="1"/>
  <c r="FT311" i="1"/>
  <c r="DC311" i="1"/>
  <c r="BL311" i="1"/>
  <c r="DF311" i="1"/>
  <c r="CK311" i="1"/>
  <c r="F311" i="1"/>
  <c r="FW311" i="1"/>
  <c r="CZ311" i="1"/>
  <c r="CF311" i="1"/>
  <c r="DD311" i="1"/>
  <c r="EU311" i="1"/>
  <c r="AT311" i="1"/>
  <c r="AO311" i="1"/>
  <c r="ER311" i="1"/>
  <c r="EF311" i="1"/>
  <c r="AE311" i="1"/>
  <c r="ET311" i="1"/>
  <c r="BD311" i="1"/>
  <c r="CP311" i="1"/>
  <c r="ES311" i="1"/>
  <c r="CY311" i="1"/>
  <c r="E311" i="1"/>
  <c r="EI311" i="1"/>
  <c r="CR311" i="1"/>
  <c r="FR311" i="1"/>
  <c r="EO311" i="1"/>
  <c r="FG311" i="1"/>
  <c r="FB311" i="1"/>
  <c r="EE311" i="1"/>
  <c r="EB311" i="1"/>
  <c r="O311" i="1"/>
  <c r="DA311" i="1"/>
  <c r="BY311" i="1"/>
  <c r="Q311" i="1"/>
  <c r="AS311" i="1"/>
  <c r="BR311" i="1"/>
  <c r="AU311" i="1"/>
  <c r="DE311" i="1"/>
  <c r="EQ311" i="1"/>
  <c r="BT311" i="1"/>
  <c r="DV311" i="1"/>
  <c r="FI311" i="1"/>
  <c r="DO311" i="1"/>
  <c r="BQ311" i="1"/>
  <c r="EY311" i="1"/>
  <c r="DL311" i="1"/>
  <c r="BP311" i="1"/>
  <c r="FU311" i="1"/>
  <c r="FA311" i="1"/>
  <c r="CJ311" i="1"/>
  <c r="H311" i="1"/>
  <c r="FO311" i="1"/>
  <c r="DY311" i="1"/>
  <c r="FP311" i="1"/>
  <c r="FJ311" i="1"/>
  <c r="AH311" i="1"/>
  <c r="CC311" i="1"/>
  <c r="BJ311" i="1"/>
  <c r="BM311" i="1"/>
  <c r="EJ311" i="1"/>
  <c r="EK311" i="1"/>
  <c r="AW311" i="1"/>
  <c r="AJ311" i="1"/>
  <c r="CX311" i="1"/>
  <c r="DI311" i="1"/>
  <c r="FX311" i="1"/>
  <c r="L311" i="1"/>
  <c r="BK311" i="1"/>
  <c r="AZ311" i="1"/>
  <c r="CH311" i="1"/>
  <c r="CS311" i="1"/>
  <c r="EZ311" i="1"/>
  <c r="AR311" i="1"/>
  <c r="BU311" i="1"/>
  <c r="CO311" i="1"/>
  <c r="ED311" i="1"/>
  <c r="EW311" i="1"/>
  <c r="Z311" i="1"/>
  <c r="AC311" i="1"/>
  <c r="CA311" i="1"/>
  <c r="AY311" i="1"/>
  <c r="CD311" i="1"/>
  <c r="DB311" i="1"/>
  <c r="BA311" i="1"/>
  <c r="W311" i="1"/>
  <c r="DX311" i="1"/>
  <c r="BG311" i="1"/>
  <c r="FN311" i="1"/>
  <c r="FV311" i="1"/>
  <c r="I311" i="1"/>
  <c r="FC311" i="1"/>
  <c r="BI311" i="1"/>
  <c r="FM311" i="1"/>
  <c r="J311" i="1"/>
  <c r="D311" i="1"/>
  <c r="EG311" i="1"/>
  <c r="BH311" i="1"/>
  <c r="K311" i="1"/>
  <c r="BN311" i="1"/>
  <c r="CL311" i="1"/>
  <c r="DU311" i="1"/>
  <c r="DG311" i="1"/>
  <c r="DN311" i="1"/>
  <c r="CN311" i="1"/>
  <c r="AB311" i="1"/>
  <c r="BF311" i="1"/>
  <c r="CQ311" i="1"/>
  <c r="Y311" i="1"/>
  <c r="FH311" i="1"/>
  <c r="FR303" i="1"/>
  <c r="BT303" i="1"/>
  <c r="ES303" i="1"/>
  <c r="FE303" i="1"/>
  <c r="CF303" i="1"/>
  <c r="EP303" i="1"/>
  <c r="DO303" i="1"/>
  <c r="DZ303" i="1"/>
  <c r="BG303" i="1"/>
  <c r="BH303" i="1"/>
  <c r="AK303" i="1"/>
  <c r="CU303" i="1"/>
  <c r="T303" i="1"/>
  <c r="CN303" i="1"/>
  <c r="FB303" i="1"/>
  <c r="ER303" i="1"/>
  <c r="EN303" i="1"/>
  <c r="FP303" i="1"/>
  <c r="AY303" i="1"/>
  <c r="AG303" i="1"/>
  <c r="DT303" i="1"/>
  <c r="CR303" i="1"/>
  <c r="BQ303" i="1"/>
  <c r="E303" i="1"/>
  <c r="D303" i="1"/>
  <c r="BX303" i="1"/>
  <c r="W303" i="1"/>
  <c r="BK303" i="1"/>
  <c r="EA303" i="1"/>
  <c r="BB303" i="1"/>
  <c r="BZ303" i="1"/>
  <c r="FA303" i="1"/>
  <c r="CV303" i="1"/>
  <c r="S303" i="1"/>
  <c r="EV303" i="1"/>
  <c r="BC303" i="1"/>
  <c r="DB303" i="1"/>
  <c r="CJ303" i="1"/>
  <c r="FV303" i="1"/>
  <c r="F303" i="1"/>
  <c r="DD303" i="1"/>
  <c r="EF303" i="1"/>
  <c r="BU303" i="1"/>
  <c r="FD303" i="1"/>
  <c r="M303" i="1"/>
  <c r="EW303" i="1"/>
  <c r="EO303" i="1"/>
  <c r="CQ303" i="1"/>
  <c r="CK303" i="1"/>
  <c r="AZ303" i="1"/>
  <c r="AT303" i="1"/>
  <c r="CW303" i="1"/>
  <c r="G303" i="1"/>
  <c r="BY303" i="1"/>
  <c r="ET303" i="1"/>
  <c r="Y303" i="1"/>
  <c r="N303" i="1"/>
  <c r="AC303" i="1"/>
  <c r="BO303" i="1"/>
  <c r="FF303" i="1"/>
  <c r="DE303" i="1"/>
  <c r="CO303" i="1"/>
  <c r="AW303" i="1"/>
  <c r="AP303" i="1"/>
  <c r="DH303" i="1"/>
  <c r="DC303" i="1"/>
  <c r="AA303" i="1"/>
  <c r="AV303" i="1"/>
  <c r="FH303" i="1"/>
  <c r="DJ303" i="1"/>
  <c r="R303" i="1"/>
  <c r="DI303" i="1"/>
  <c r="EG303" i="1"/>
  <c r="I303" i="1"/>
  <c r="Q303" i="1"/>
  <c r="BJ303" i="1"/>
  <c r="DQ303" i="1"/>
  <c r="BN303" i="1"/>
  <c r="EY303" i="1"/>
  <c r="EM303" i="1"/>
  <c r="AR303" i="1"/>
  <c r="O303" i="1"/>
  <c r="EQ303" i="1"/>
  <c r="EC303" i="1"/>
  <c r="H303" i="1"/>
  <c r="L303" i="1"/>
  <c r="P303" i="1"/>
  <c r="CZ303" i="1"/>
  <c r="DN303" i="1"/>
  <c r="AI303" i="1"/>
  <c r="BD303" i="1"/>
  <c r="FG303" i="1"/>
  <c r="DL303" i="1"/>
  <c r="FL303" i="1"/>
  <c r="Z303" i="1"/>
  <c r="CT303" i="1"/>
  <c r="BL303" i="1"/>
  <c r="AN303" i="1"/>
  <c r="CG303" i="1"/>
  <c r="FO303" i="1"/>
  <c r="BR303" i="1"/>
  <c r="EB303" i="1"/>
  <c r="BM303" i="1"/>
  <c r="DS303" i="1"/>
  <c r="FU303" i="1"/>
  <c r="BA303" i="1"/>
  <c r="DR303" i="1"/>
  <c r="AF303" i="1"/>
  <c r="K303" i="1"/>
  <c r="C303" i="1"/>
  <c r="AO303" i="1"/>
  <c r="EE303" i="1"/>
  <c r="DY303" i="1"/>
  <c r="CA303" i="1"/>
  <c r="AL303" i="1"/>
  <c r="DF303" i="1"/>
  <c r="U303" i="1"/>
  <c r="BV303" i="1"/>
  <c r="DX303" i="1"/>
  <c r="EH303" i="1"/>
  <c r="FX303" i="1"/>
  <c r="DP303" i="1"/>
  <c r="BS303" i="1"/>
  <c r="AD303" i="1"/>
  <c r="EZ303" i="1"/>
  <c r="FC303" i="1"/>
  <c r="FI303" i="1"/>
  <c r="CI303" i="1"/>
  <c r="FS303" i="1"/>
  <c r="CH303" i="1"/>
  <c r="CY303" i="1"/>
  <c r="DV303" i="1"/>
  <c r="AB303" i="1"/>
  <c r="AU303" i="1"/>
  <c r="AJ303" i="1"/>
  <c r="BI303" i="1"/>
  <c r="DK303" i="1"/>
  <c r="J303" i="1"/>
  <c r="EJ303" i="1"/>
  <c r="V303" i="1"/>
  <c r="AM303" i="1"/>
  <c r="FJ303" i="1"/>
  <c r="BW303" i="1"/>
  <c r="EI303" i="1"/>
  <c r="CM303" i="1"/>
  <c r="AQ303" i="1"/>
  <c r="FY303" i="1"/>
  <c r="FY304" i="1" s="1"/>
  <c r="FY307" i="1" s="1"/>
  <c r="AX303" i="1"/>
  <c r="BE303" i="1"/>
  <c r="AE303" i="1"/>
  <c r="CB303" i="1"/>
  <c r="DG303" i="1"/>
  <c r="DA303" i="1"/>
  <c r="FK303" i="1"/>
  <c r="EL303" i="1"/>
  <c r="DM303" i="1"/>
  <c r="CC303" i="1"/>
  <c r="FN303" i="1"/>
  <c r="FT303" i="1"/>
  <c r="EX303" i="1"/>
  <c r="CP303" i="1"/>
  <c r="EU303" i="1"/>
  <c r="AH303" i="1"/>
  <c r="FM303" i="1"/>
  <c r="ED303" i="1"/>
  <c r="CS303" i="1"/>
  <c r="DW303" i="1"/>
  <c r="FW303" i="1"/>
  <c r="FQ303" i="1"/>
  <c r="CD303" i="1"/>
  <c r="CX303" i="1"/>
  <c r="CL303" i="1"/>
  <c r="EK303" i="1"/>
  <c r="BP303" i="1"/>
  <c r="X303" i="1"/>
  <c r="DU303" i="1"/>
  <c r="BF303" i="1"/>
  <c r="CE303" i="1"/>
  <c r="AS303" i="1"/>
  <c r="DU310" i="1" l="1"/>
  <c r="DU304" i="1"/>
  <c r="DU307" i="1" s="1"/>
  <c r="CL310" i="1"/>
  <c r="CL304" i="1"/>
  <c r="CL307" i="1" s="1"/>
  <c r="FW310" i="1"/>
  <c r="FW304" i="1"/>
  <c r="FW307" i="1" s="1"/>
  <c r="FM310" i="1"/>
  <c r="FM304" i="1"/>
  <c r="FM307" i="1" s="1"/>
  <c r="EX310" i="1"/>
  <c r="EX304" i="1"/>
  <c r="EX307" i="1" s="1"/>
  <c r="DM310" i="1"/>
  <c r="DM304" i="1"/>
  <c r="DM307" i="1" s="1"/>
  <c r="DG310" i="1"/>
  <c r="DG304" i="1"/>
  <c r="DG307" i="1" s="1"/>
  <c r="AX310" i="1"/>
  <c r="AX304" i="1"/>
  <c r="AX307" i="1" s="1"/>
  <c r="CM310" i="1"/>
  <c r="CM304" i="1"/>
  <c r="CM307" i="1" s="1"/>
  <c r="AM310" i="1"/>
  <c r="AM304" i="1"/>
  <c r="AM307" i="1" s="1"/>
  <c r="DK310" i="1"/>
  <c r="DK304" i="1"/>
  <c r="DK307" i="1" s="1"/>
  <c r="AB310" i="1"/>
  <c r="AB304" i="1"/>
  <c r="AB307" i="1" s="1"/>
  <c r="FS310" i="1"/>
  <c r="FS304" i="1"/>
  <c r="FS307" i="1" s="1"/>
  <c r="EZ310" i="1"/>
  <c r="EZ304" i="1"/>
  <c r="EZ307" i="1" s="1"/>
  <c r="FX310" i="1"/>
  <c r="FX304" i="1"/>
  <c r="FX307" i="1" s="1"/>
  <c r="U310" i="1"/>
  <c r="U304" i="1"/>
  <c r="U307" i="1" s="1"/>
  <c r="DY310" i="1"/>
  <c r="DY304" i="1"/>
  <c r="DY307" i="1" s="1"/>
  <c r="K310" i="1"/>
  <c r="K304" i="1"/>
  <c r="K307" i="1" s="1"/>
  <c r="FU310" i="1"/>
  <c r="FU304" i="1"/>
  <c r="FU307" i="1" s="1"/>
  <c r="BR310" i="1"/>
  <c r="BR304" i="1"/>
  <c r="BR307" i="1" s="1"/>
  <c r="BL310" i="1"/>
  <c r="BL304" i="1"/>
  <c r="BL307" i="1" s="1"/>
  <c r="DL310" i="1"/>
  <c r="DL304" i="1"/>
  <c r="DL307" i="1" s="1"/>
  <c r="DN310" i="1"/>
  <c r="DN304" i="1"/>
  <c r="DN307" i="1" s="1"/>
  <c r="H310" i="1"/>
  <c r="H304" i="1"/>
  <c r="H307" i="1" s="1"/>
  <c r="AR310" i="1"/>
  <c r="AR304" i="1"/>
  <c r="AR307" i="1" s="1"/>
  <c r="DQ310" i="1"/>
  <c r="DQ304" i="1"/>
  <c r="DQ307" i="1" s="1"/>
  <c r="EG310" i="1"/>
  <c r="EG304" i="1"/>
  <c r="EG307" i="1" s="1"/>
  <c r="FH310" i="1"/>
  <c r="FH304" i="1"/>
  <c r="FH307" i="1" s="1"/>
  <c r="DH310" i="1"/>
  <c r="DH304" i="1"/>
  <c r="DH307" i="1" s="1"/>
  <c r="DE310" i="1"/>
  <c r="DE304" i="1"/>
  <c r="DE307" i="1" s="1"/>
  <c r="N310" i="1"/>
  <c r="N304" i="1"/>
  <c r="N307" i="1" s="1"/>
  <c r="G310" i="1"/>
  <c r="G304" i="1"/>
  <c r="G307" i="1" s="1"/>
  <c r="CK310" i="1"/>
  <c r="CK304" i="1"/>
  <c r="CK307" i="1" s="1"/>
  <c r="M310" i="1"/>
  <c r="M304" i="1"/>
  <c r="M307" i="1" s="1"/>
  <c r="DD310" i="1"/>
  <c r="DD304" i="1"/>
  <c r="DD307" i="1" s="1"/>
  <c r="DB310" i="1"/>
  <c r="DB304" i="1"/>
  <c r="DB307" i="1" s="1"/>
  <c r="CV310" i="1"/>
  <c r="CV304" i="1"/>
  <c r="CV307" i="1" s="1"/>
  <c r="EA310" i="1"/>
  <c r="EA304" i="1"/>
  <c r="EA307" i="1" s="1"/>
  <c r="D310" i="1"/>
  <c r="D304" i="1"/>
  <c r="D307" i="1" s="1"/>
  <c r="DT310" i="1"/>
  <c r="DT304" i="1"/>
  <c r="DT307" i="1" s="1"/>
  <c r="EN310" i="1"/>
  <c r="EN304" i="1"/>
  <c r="EN307" i="1" s="1"/>
  <c r="T310" i="1"/>
  <c r="T304" i="1"/>
  <c r="T307" i="1" s="1"/>
  <c r="BG310" i="1"/>
  <c r="BG304" i="1"/>
  <c r="BG307" i="1" s="1"/>
  <c r="CF310" i="1"/>
  <c r="CF304" i="1"/>
  <c r="CF307" i="1" s="1"/>
  <c r="FR310" i="1"/>
  <c r="FR304" i="1"/>
  <c r="FR307" i="1" s="1"/>
  <c r="BF310" i="1"/>
  <c r="BF304" i="1"/>
  <c r="BF307" i="1" s="1"/>
  <c r="EK310" i="1"/>
  <c r="EK304" i="1"/>
  <c r="EK307" i="1" s="1"/>
  <c r="ED310" i="1"/>
  <c r="ED304" i="1"/>
  <c r="ED307" i="1" s="1"/>
  <c r="CC310" i="1"/>
  <c r="CC304" i="1"/>
  <c r="CC307" i="1" s="1"/>
  <c r="BE310" i="1"/>
  <c r="BE304" i="1"/>
  <c r="BE307" i="1" s="1"/>
  <c r="AQ310" i="1"/>
  <c r="AQ304" i="1"/>
  <c r="AQ307" i="1" s="1"/>
  <c r="J310" i="1"/>
  <c r="J304" i="1"/>
  <c r="J307" i="1" s="1"/>
  <c r="CH310" i="1"/>
  <c r="CH304" i="1"/>
  <c r="CH307" i="1" s="1"/>
  <c r="DP310" i="1"/>
  <c r="DP304" i="1"/>
  <c r="DP307" i="1" s="1"/>
  <c r="FZ303" i="1"/>
  <c r="C310" i="1"/>
  <c r="C304" i="1"/>
  <c r="C307" i="1" s="1"/>
  <c r="AN310" i="1"/>
  <c r="AN304" i="1"/>
  <c r="AN307" i="1" s="1"/>
  <c r="AI310" i="1"/>
  <c r="AI304" i="1"/>
  <c r="AI307" i="1" s="1"/>
  <c r="O310" i="1"/>
  <c r="O304" i="1"/>
  <c r="O307" i="1" s="1"/>
  <c r="I310" i="1"/>
  <c r="I304" i="1"/>
  <c r="I307" i="1" s="1"/>
  <c r="DC310" i="1"/>
  <c r="DC304" i="1"/>
  <c r="DC307" i="1" s="1"/>
  <c r="AC310" i="1"/>
  <c r="AC304" i="1"/>
  <c r="AC307" i="1" s="1"/>
  <c r="BY310" i="1"/>
  <c r="BY304" i="1"/>
  <c r="BY307" i="1" s="1"/>
  <c r="EW310" i="1"/>
  <c r="EW304" i="1"/>
  <c r="EW307" i="1" s="1"/>
  <c r="CJ310" i="1"/>
  <c r="CJ304" i="1"/>
  <c r="CJ307" i="1" s="1"/>
  <c r="BB310" i="1"/>
  <c r="BB304" i="1"/>
  <c r="BB307" i="1" s="1"/>
  <c r="CR310" i="1"/>
  <c r="CR304" i="1"/>
  <c r="CR307" i="1" s="1"/>
  <c r="FP310" i="1"/>
  <c r="FP304" i="1"/>
  <c r="FP307" i="1" s="1"/>
  <c r="BH310" i="1"/>
  <c r="BH304" i="1"/>
  <c r="BH307" i="1" s="1"/>
  <c r="BT310" i="1"/>
  <c r="BT304" i="1"/>
  <c r="BT307" i="1" s="1"/>
  <c r="AS310" i="1"/>
  <c r="AS304" i="1"/>
  <c r="AS307" i="1" s="1"/>
  <c r="X310" i="1"/>
  <c r="X304" i="1"/>
  <c r="X307" i="1" s="1"/>
  <c r="CX310" i="1"/>
  <c r="CX304" i="1"/>
  <c r="CX307" i="1" s="1"/>
  <c r="DW310" i="1"/>
  <c r="DW304" i="1"/>
  <c r="DW307" i="1" s="1"/>
  <c r="AH310" i="1"/>
  <c r="AH304" i="1"/>
  <c r="AH307" i="1" s="1"/>
  <c r="FT310" i="1"/>
  <c r="FT304" i="1"/>
  <c r="FT307" i="1" s="1"/>
  <c r="EL310" i="1"/>
  <c r="EL304" i="1"/>
  <c r="EL307" i="1" s="1"/>
  <c r="CB310" i="1"/>
  <c r="CB304" i="1"/>
  <c r="CB307" i="1" s="1"/>
  <c r="EI310" i="1"/>
  <c r="EI304" i="1"/>
  <c r="EI307" i="1" s="1"/>
  <c r="V310" i="1"/>
  <c r="V304" i="1"/>
  <c r="V307" i="1" s="1"/>
  <c r="BI310" i="1"/>
  <c r="BI304" i="1"/>
  <c r="BI307" i="1" s="1"/>
  <c r="DV310" i="1"/>
  <c r="DV304" i="1"/>
  <c r="DV307" i="1" s="1"/>
  <c r="CI310" i="1"/>
  <c r="CI304" i="1"/>
  <c r="CI307" i="1" s="1"/>
  <c r="AD310" i="1"/>
  <c r="AD304" i="1"/>
  <c r="AD307" i="1" s="1"/>
  <c r="EH310" i="1"/>
  <c r="EH304" i="1"/>
  <c r="EH307" i="1" s="1"/>
  <c r="DF310" i="1"/>
  <c r="DF304" i="1"/>
  <c r="DF307" i="1" s="1"/>
  <c r="EE310" i="1"/>
  <c r="EE304" i="1"/>
  <c r="EE307" i="1" s="1"/>
  <c r="AF310" i="1"/>
  <c r="AF304" i="1"/>
  <c r="AF307" i="1" s="1"/>
  <c r="DS310" i="1"/>
  <c r="DS304" i="1"/>
  <c r="DS307" i="1" s="1"/>
  <c r="FO310" i="1"/>
  <c r="FO304" i="1"/>
  <c r="FO307" i="1" s="1"/>
  <c r="CT310" i="1"/>
  <c r="CT304" i="1"/>
  <c r="CT307" i="1" s="1"/>
  <c r="FG310" i="1"/>
  <c r="FG304" i="1"/>
  <c r="FG307" i="1" s="1"/>
  <c r="CZ310" i="1"/>
  <c r="CZ304" i="1"/>
  <c r="CZ307" i="1" s="1"/>
  <c r="EC310" i="1"/>
  <c r="EC304" i="1"/>
  <c r="EC307" i="1" s="1"/>
  <c r="EM310" i="1"/>
  <c r="EM304" i="1"/>
  <c r="EM307" i="1" s="1"/>
  <c r="BJ310" i="1"/>
  <c r="BJ304" i="1"/>
  <c r="BJ307" i="1" s="1"/>
  <c r="DI310" i="1"/>
  <c r="DI304" i="1"/>
  <c r="DI307" i="1" s="1"/>
  <c r="AV310" i="1"/>
  <c r="AV304" i="1"/>
  <c r="AV307" i="1" s="1"/>
  <c r="AP310" i="1"/>
  <c r="AP304" i="1"/>
  <c r="AP307" i="1" s="1"/>
  <c r="FF310" i="1"/>
  <c r="FF304" i="1"/>
  <c r="FF307" i="1" s="1"/>
  <c r="Y310" i="1"/>
  <c r="Y304" i="1"/>
  <c r="Y307" i="1" s="1"/>
  <c r="CW310" i="1"/>
  <c r="CW304" i="1"/>
  <c r="CW307" i="1" s="1"/>
  <c r="CQ310" i="1"/>
  <c r="CQ304" i="1"/>
  <c r="CQ307" i="1" s="1"/>
  <c r="FD310" i="1"/>
  <c r="FD304" i="1"/>
  <c r="FD307" i="1" s="1"/>
  <c r="F310" i="1"/>
  <c r="F304" i="1"/>
  <c r="F307" i="1" s="1"/>
  <c r="BC310" i="1"/>
  <c r="BC304" i="1"/>
  <c r="BC307" i="1" s="1"/>
  <c r="FA310" i="1"/>
  <c r="FA304" i="1"/>
  <c r="FA307" i="1" s="1"/>
  <c r="BK310" i="1"/>
  <c r="BK304" i="1"/>
  <c r="BK307" i="1" s="1"/>
  <c r="E310" i="1"/>
  <c r="E304" i="1"/>
  <c r="E307" i="1" s="1"/>
  <c r="AG310" i="1"/>
  <c r="AG304" i="1"/>
  <c r="AG307" i="1" s="1"/>
  <c r="ER310" i="1"/>
  <c r="ER304" i="1"/>
  <c r="ER307" i="1" s="1"/>
  <c r="CU310" i="1"/>
  <c r="CU304" i="1"/>
  <c r="CU307" i="1" s="1"/>
  <c r="DZ310" i="1"/>
  <c r="DZ304" i="1"/>
  <c r="DZ307" i="1" s="1"/>
  <c r="FE310" i="1"/>
  <c r="FE304" i="1"/>
  <c r="FE307" i="1" s="1"/>
  <c r="FQ310" i="1"/>
  <c r="FQ304" i="1"/>
  <c r="FQ307" i="1" s="1"/>
  <c r="CP310" i="1"/>
  <c r="CP304" i="1"/>
  <c r="CP307" i="1" s="1"/>
  <c r="DA310" i="1"/>
  <c r="DA304" i="1"/>
  <c r="DA307" i="1" s="1"/>
  <c r="FJ310" i="1"/>
  <c r="FJ304" i="1"/>
  <c r="FJ307" i="1" s="1"/>
  <c r="AU310" i="1"/>
  <c r="AU304" i="1"/>
  <c r="AU307" i="1" s="1"/>
  <c r="FC310" i="1"/>
  <c r="FC304" i="1"/>
  <c r="FC307" i="1" s="1"/>
  <c r="BV310" i="1"/>
  <c r="BV304" i="1"/>
  <c r="BV307" i="1" s="1"/>
  <c r="CA310" i="1"/>
  <c r="CA304" i="1"/>
  <c r="CA307" i="1" s="1"/>
  <c r="BA310" i="1"/>
  <c r="BA304" i="1"/>
  <c r="BA307" i="1" s="1"/>
  <c r="EB310" i="1"/>
  <c r="EB304" i="1"/>
  <c r="EB307" i="1" s="1"/>
  <c r="FL310" i="1"/>
  <c r="FL304" i="1"/>
  <c r="FL307" i="1" s="1"/>
  <c r="L310" i="1"/>
  <c r="L304" i="1"/>
  <c r="L307" i="1" s="1"/>
  <c r="BN310" i="1"/>
  <c r="BN304" i="1"/>
  <c r="BN307" i="1" s="1"/>
  <c r="DJ310" i="1"/>
  <c r="DJ304" i="1"/>
  <c r="DJ307" i="1" s="1"/>
  <c r="CO310" i="1"/>
  <c r="CO304" i="1"/>
  <c r="CO307" i="1" s="1"/>
  <c r="AZ310" i="1"/>
  <c r="AZ304" i="1"/>
  <c r="AZ307" i="1" s="1"/>
  <c r="EF310" i="1"/>
  <c r="EF304" i="1"/>
  <c r="EF307" i="1" s="1"/>
  <c r="S310" i="1"/>
  <c r="S304" i="1"/>
  <c r="S307" i="1" s="1"/>
  <c r="BX310" i="1"/>
  <c r="BX304" i="1"/>
  <c r="BX307" i="1" s="1"/>
  <c r="CN310" i="1"/>
  <c r="CN304" i="1"/>
  <c r="CN307" i="1" s="1"/>
  <c r="EP310" i="1"/>
  <c r="EP304" i="1"/>
  <c r="EP307" i="1" s="1"/>
  <c r="CE310" i="1"/>
  <c r="CE304" i="1"/>
  <c r="CE307" i="1" s="1"/>
  <c r="BP310" i="1"/>
  <c r="BP304" i="1"/>
  <c r="BP307" i="1" s="1"/>
  <c r="CD310" i="1"/>
  <c r="CD304" i="1"/>
  <c r="CD307" i="1" s="1"/>
  <c r="CS310" i="1"/>
  <c r="CS304" i="1"/>
  <c r="CS307" i="1" s="1"/>
  <c r="EU310" i="1"/>
  <c r="EU304" i="1"/>
  <c r="EU307" i="1" s="1"/>
  <c r="FN310" i="1"/>
  <c r="FN304" i="1"/>
  <c r="FN307" i="1" s="1"/>
  <c r="FK310" i="1"/>
  <c r="FK304" i="1"/>
  <c r="FK307" i="1" s="1"/>
  <c r="AE310" i="1"/>
  <c r="AE304" i="1"/>
  <c r="AE307" i="1" s="1"/>
  <c r="BW310" i="1"/>
  <c r="BW304" i="1"/>
  <c r="BW307" i="1" s="1"/>
  <c r="EJ310" i="1"/>
  <c r="EJ304" i="1"/>
  <c r="EJ307" i="1" s="1"/>
  <c r="AJ310" i="1"/>
  <c r="AJ304" i="1"/>
  <c r="AJ307" i="1" s="1"/>
  <c r="CY310" i="1"/>
  <c r="CY304" i="1"/>
  <c r="CY307" i="1" s="1"/>
  <c r="FI310" i="1"/>
  <c r="FI304" i="1"/>
  <c r="FI307" i="1" s="1"/>
  <c r="BS310" i="1"/>
  <c r="BS304" i="1"/>
  <c r="BS307" i="1" s="1"/>
  <c r="DX310" i="1"/>
  <c r="DX304" i="1"/>
  <c r="DX307" i="1" s="1"/>
  <c r="AL310" i="1"/>
  <c r="AL304" i="1"/>
  <c r="AL307" i="1" s="1"/>
  <c r="AO310" i="1"/>
  <c r="AO304" i="1"/>
  <c r="AO307" i="1" s="1"/>
  <c r="DR310" i="1"/>
  <c r="DR304" i="1"/>
  <c r="DR307" i="1" s="1"/>
  <c r="BM310" i="1"/>
  <c r="BM304" i="1"/>
  <c r="BM307" i="1" s="1"/>
  <c r="CG310" i="1"/>
  <c r="CG304" i="1"/>
  <c r="CG307" i="1" s="1"/>
  <c r="Z310" i="1"/>
  <c r="Z304" i="1"/>
  <c r="Z307" i="1" s="1"/>
  <c r="BD310" i="1"/>
  <c r="BD304" i="1"/>
  <c r="BD307" i="1" s="1"/>
  <c r="P310" i="1"/>
  <c r="P304" i="1"/>
  <c r="P307" i="1" s="1"/>
  <c r="EQ310" i="1"/>
  <c r="EQ304" i="1"/>
  <c r="EQ307" i="1" s="1"/>
  <c r="EY310" i="1"/>
  <c r="EY304" i="1"/>
  <c r="EY307" i="1" s="1"/>
  <c r="Q310" i="1"/>
  <c r="Q304" i="1"/>
  <c r="Q307" i="1" s="1"/>
  <c r="R310" i="1"/>
  <c r="R304" i="1"/>
  <c r="R307" i="1" s="1"/>
  <c r="AA310" i="1"/>
  <c r="AA304" i="1"/>
  <c r="AA307" i="1" s="1"/>
  <c r="AW310" i="1"/>
  <c r="AW304" i="1"/>
  <c r="AW307" i="1" s="1"/>
  <c r="BO310" i="1"/>
  <c r="BO304" i="1"/>
  <c r="BO307" i="1" s="1"/>
  <c r="ET310" i="1"/>
  <c r="ET304" i="1"/>
  <c r="ET307" i="1" s="1"/>
  <c r="AT310" i="1"/>
  <c r="AT304" i="1"/>
  <c r="AT307" i="1" s="1"/>
  <c r="EO310" i="1"/>
  <c r="EO304" i="1"/>
  <c r="EO307" i="1" s="1"/>
  <c r="BU310" i="1"/>
  <c r="BU304" i="1"/>
  <c r="BU307" i="1" s="1"/>
  <c r="FV310" i="1"/>
  <c r="FV304" i="1"/>
  <c r="FV307" i="1" s="1"/>
  <c r="EV310" i="1"/>
  <c r="EV304" i="1"/>
  <c r="EV307" i="1" s="1"/>
  <c r="BZ310" i="1"/>
  <c r="BZ304" i="1"/>
  <c r="BZ307" i="1" s="1"/>
  <c r="W310" i="1"/>
  <c r="W304" i="1"/>
  <c r="W307" i="1" s="1"/>
  <c r="BQ310" i="1"/>
  <c r="BQ304" i="1"/>
  <c r="BQ307" i="1" s="1"/>
  <c r="AY310" i="1"/>
  <c r="AY304" i="1"/>
  <c r="AY307" i="1" s="1"/>
  <c r="FB310" i="1"/>
  <c r="FB304" i="1"/>
  <c r="FB307" i="1" s="1"/>
  <c r="AK310" i="1"/>
  <c r="AK304" i="1"/>
  <c r="AK307" i="1" s="1"/>
  <c r="DO310" i="1"/>
  <c r="DO304" i="1"/>
  <c r="DO307" i="1" s="1"/>
  <c r="ES310" i="1"/>
  <c r="ES304" i="1"/>
  <c r="ES307" i="1" s="1"/>
</calcChain>
</file>

<file path=xl/comments1.xml><?xml version="1.0" encoding="utf-8"?>
<comments xmlns="http://schemas.openxmlformats.org/spreadsheetml/2006/main">
  <authors>
    <author>Christel, Mary Lynn</author>
  </authors>
  <commentList>
    <comment ref="AD76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<sst xmlns="http://schemas.openxmlformats.org/spreadsheetml/2006/main" count="1050" uniqueCount="904">
  <si>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</si>
  <si>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</si>
  <si>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</si>
  <si>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</si>
  <si>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</si>
  <si>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</si>
  <si>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</si>
  <si>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</si>
  <si>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</si>
  <si>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</si>
  <si>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</si>
  <si>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</si>
  <si>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</si>
  <si>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</si>
  <si>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</si>
  <si>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</si>
  <si>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</si>
  <si>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</si>
  <si>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</si>
  <si>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</si>
  <si>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</si>
  <si>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</si>
  <si>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</si>
  <si>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</si>
  <si>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</si>
  <si>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</si>
  <si>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</si>
  <si>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</si>
  <si>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</si>
  <si>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</si>
  <si>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</si>
  <si>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</si>
  <si>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</si>
  <si>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</si>
  <si>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</si>
  <si>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</si>
  <si>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</si>
  <si>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</si>
  <si>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</si>
  <si>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</si>
  <si>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</si>
  <si>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</si>
  <si>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</si>
  <si>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</si>
  <si>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</si>
  <si>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</si>
  <si>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</si>
  <si>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</si>
  <si>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</si>
  <si>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</si>
  <si>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</si>
  <si>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</si>
  <si>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</si>
  <si>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</si>
  <si>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</si>
  <si>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</si>
  <si>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</si>
  <si>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</si>
  <si>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</si>
  <si>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</si>
  <si>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</si>
  <si>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</si>
  <si>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</si>
  <si>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</si>
  <si>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</si>
  <si>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</si>
  <si>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</si>
  <si>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</si>
  <si>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</si>
  <si>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</si>
  <si>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</si>
  <si>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</si>
  <si>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</si>
  <si>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</si>
  <si>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</si>
  <si>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</si>
  <si>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</si>
  <si>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</si>
  <si>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</si>
  <si>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</si>
  <si>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</si>
  <si>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</si>
  <si>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</si>
  <si>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</si>
  <si>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</si>
  <si>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</si>
  <si>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</si>
  <si>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</si>
  <si>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</si>
  <si>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</si>
  <si>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</si>
  <si>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</si>
  <si>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</si>
  <si>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</si>
  <si>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</si>
  <si>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</si>
  <si>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</si>
  <si>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</si>
  <si>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</si>
  <si>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</si>
  <si>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</si>
  <si>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</si>
  <si>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</si>
  <si>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</si>
  <si>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</si>
  <si>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</si>
  <si>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</si>
  <si>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</si>
  <si>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</si>
  <si>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</si>
  <si>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</si>
  <si>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</si>
  <si>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</si>
  <si>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</si>
  <si>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</si>
  <si>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</si>
  <si>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</si>
  <si>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</si>
  <si>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</si>
  <si>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</si>
  <si>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</si>
  <si>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</si>
  <si>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</si>
  <si>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</si>
  <si>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</si>
  <si>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</si>
  <si>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</si>
  <si>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</si>
  <si>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</si>
  <si>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</si>
  <si>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</si>
  <si>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</si>
  <si>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</si>
  <si>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</si>
  <si>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</si>
  <si>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</si>
  <si>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</si>
  <si>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</si>
  <si>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</si>
  <si>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</si>
  <si>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</si>
  <si>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</si>
  <si>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</si>
  <si>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</si>
  <si>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</si>
  <si>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</si>
  <si>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</si>
  <si>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</si>
  <si>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</si>
  <si>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</si>
  <si>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</si>
  <si>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</si>
  <si>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</si>
  <si>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</si>
  <si>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</si>
  <si>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</si>
  <si>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</si>
  <si>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</si>
  <si>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</si>
  <si>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</si>
  <si>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</si>
  <si>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</si>
  <si>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</si>
  <si>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</si>
  <si>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</si>
  <si>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</si>
  <si>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</si>
  <si>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</si>
  <si>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</si>
  <si>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</si>
  <si>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</si>
  <si>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</si>
  <si>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</si>
  <si>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</si>
  <si>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</si>
  <si>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</si>
  <si>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</si>
  <si>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</si>
  <si>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</si>
  <si>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</si>
  <si>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</si>
  <si>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</si>
  <si>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</si>
  <si>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</si>
  <si>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</si>
  <si>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</si>
  <si>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</si>
  <si>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</si>
  <si>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</si>
  <si>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</si>
  <si>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</si>
  <si>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</si>
  <si>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</si>
  <si>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</si>
  <si>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</si>
  <si>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</si>
  <si>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</si>
  <si>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</si>
  <si>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</si>
  <si>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</si>
  <si>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</si>
  <si>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</si>
  <si>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</si>
  <si>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</si>
  <si>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</si>
  <si>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</si>
  <si>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</si>
  <si>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</si>
  <si>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</si>
  <si>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</si>
  <si>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</si>
  <si>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</si>
  <si>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</si>
  <si>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</si>
  <si>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</si>
  <si>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</si>
  <si>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</si>
  <si>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</si>
  <si>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</si>
  <si>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</si>
  <si>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</si>
  <si>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</si>
  <si>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</si>
  <si>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</si>
  <si>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</si>
  <si>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</si>
  <si>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</si>
  <si>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</si>
  <si>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</si>
  <si>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</si>
  <si>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</si>
  <si>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</si>
  <si>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</si>
  <si>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</si>
  <si>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</si>
  <si>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</si>
  <si>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</si>
  <si>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</si>
  <si>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</si>
  <si>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</si>
  <si>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</si>
  <si>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</si>
  <si>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</si>
  <si>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</si>
  <si>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</si>
  <si>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</si>
  <si>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</si>
  <si>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</si>
  <si>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</si>
  <si>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</si>
  <si>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</si>
  <si>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</si>
  <si>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</si>
  <si>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</si>
  <si>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</si>
  <si>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</si>
  <si>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</si>
  <si>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</si>
  <si>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</si>
  <si>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</si>
  <si>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</si>
  <si>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</si>
  <si>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</si>
  <si>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</si>
  <si>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</si>
  <si>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</si>
  <si>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</si>
  <si>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</si>
  <si>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</si>
  <si>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</si>
  <si>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</si>
  <si>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</si>
  <si>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</si>
  <si>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</si>
  <si>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</si>
  <si>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</si>
  <si>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</si>
  <si>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</si>
  <si>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</si>
  <si>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</si>
  <si>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</si>
  <si>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</si>
  <si>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</si>
  <si>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</si>
  <si>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</si>
  <si>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</si>
  <si>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</si>
  <si>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</si>
  <si>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</si>
  <si>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</si>
  <si>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</si>
  <si>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</si>
  <si>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</si>
  <si>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</si>
  <si>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</si>
  <si>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</si>
  <si>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</si>
  <si>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</si>
  <si>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</si>
  <si>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</si>
  <si>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</si>
  <si>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</si>
  <si>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</si>
  <si>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</si>
  <si>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</si>
  <si>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</si>
  <si>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</si>
  <si>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</si>
  <si>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</si>
  <si>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</si>
  <si>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</si>
  <si>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</si>
  <si>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</si>
  <si>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</si>
  <si>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</si>
  <si>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</si>
  <si>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</si>
  <si>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</si>
  <si>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</si>
  <si>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</si>
  <si>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</si>
  <si>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</si>
  <si>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</si>
  <si>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</si>
  <si>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</si>
  <si>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</si>
  <si>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</si>
  <si>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</si>
  <si>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</si>
  <si>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</si>
  <si>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</si>
  <si>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</si>
  <si>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</si>
  <si>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</si>
  <si>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</si>
  <si>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</si>
  <si>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</si>
  <si>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</si>
  <si>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</si>
  <si>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</si>
  <si>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</si>
  <si>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</si>
  <si>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</si>
  <si>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</si>
  <si>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</si>
  <si>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</si>
  <si>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</si>
  <si>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</si>
  <si>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</si>
  <si>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</si>
  <si>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</si>
  <si>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</si>
  <si>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</si>
  <si>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</si>
  <si>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</si>
  <si>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</si>
  <si>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</si>
  <si>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</si>
  <si>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</si>
  <si>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</si>
  <si>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</si>
  <si>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</si>
  <si>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</si>
  <si>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</si>
  <si>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</si>
  <si>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</si>
  <si>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</si>
  <si>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</si>
  <si>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</si>
  <si>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</si>
  <si>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</si>
  <si>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</si>
  <si>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</si>
  <si>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</si>
  <si>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</si>
  <si>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</si>
  <si>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</si>
  <si>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</si>
  <si>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</si>
  <si>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</si>
  <si>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</si>
  <si>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</si>
  <si>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</si>
  <si>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</si>
  <si>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</si>
  <si>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</si>
  <si>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</si>
  <si>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</si>
  <si>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</si>
  <si>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</si>
  <si>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</si>
  <si>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</si>
  <si>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</si>
  <si>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</si>
  <si>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</si>
  <si>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</si>
  <si>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</si>
  <si>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</si>
  <si>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</si>
  <si>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</si>
  <si>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</si>
  <si>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</si>
  <si>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</si>
  <si>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</si>
  <si>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</si>
  <si>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</si>
  <si>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</si>
  <si>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</si>
  <si>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</si>
  <si>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</si>
  <si>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</si>
  <si>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</si>
  <si>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</si>
  <si>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</si>
  <si>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</si>
  <si>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</si>
  <si>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</si>
  <si>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</si>
  <si>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</si>
  <si>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</si>
  <si>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</si>
  <si>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</si>
  <si>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</si>
  <si>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FY20 Grades 1-12 FTE</t>
  </si>
  <si>
    <t>V1.1</t>
  </si>
  <si>
    <t>FY20 Kindergarten FTE</t>
  </si>
  <si>
    <t>V1.2</t>
  </si>
  <si>
    <t>FY20 Half-day Kindergarten FTE</t>
  </si>
  <si>
    <t>V2</t>
  </si>
  <si>
    <t>FY20 Special Education Preschool FTE</t>
  </si>
  <si>
    <t>V3</t>
  </si>
  <si>
    <t>FY20 October FTE Count (sum of line V1, V1.1 and line V2)</t>
  </si>
  <si>
    <t>V4</t>
  </si>
  <si>
    <t xml:space="preserve">FY20 Multi District On-line Pupil Count </t>
  </si>
  <si>
    <t>V4.1</t>
  </si>
  <si>
    <t>FY20 ASCENT Pupil Count</t>
  </si>
  <si>
    <t>V5</t>
  </si>
  <si>
    <t>FY20 October FTE Count (minus on-line and ASCENT pupil count)</t>
  </si>
  <si>
    <t>V6</t>
  </si>
  <si>
    <t>FY20 Free Lunch (grades 1 - 8) Count</t>
  </si>
  <si>
    <t>V7</t>
  </si>
  <si>
    <t>FY20 Free Lunch (grades K - 12) Count</t>
  </si>
  <si>
    <t>V8</t>
  </si>
  <si>
    <t xml:space="preserve">FY20 Percent At-risk  - State Average </t>
  </si>
  <si>
    <t>V9</t>
  </si>
  <si>
    <t>FY20 October Membership (grades 1 - 8)</t>
  </si>
  <si>
    <t>V10</t>
  </si>
  <si>
    <t xml:space="preserve">FY20 October Membership (grades K-12) </t>
  </si>
  <si>
    <t>V11</t>
  </si>
  <si>
    <t xml:space="preserve">FY20 Charter School FTE Count </t>
  </si>
  <si>
    <t>V12</t>
  </si>
  <si>
    <t>FY19 Funded Pupil Count</t>
  </si>
  <si>
    <t>V13</t>
  </si>
  <si>
    <t>FY19 October FTE Count (minus CPP, OODS, Online)</t>
  </si>
  <si>
    <t>V14</t>
  </si>
  <si>
    <t>FY18 October FTE Count (minus CPP, OODS, Online)</t>
  </si>
  <si>
    <t>V15</t>
  </si>
  <si>
    <t>FY17 October FTE Count (minus CPP, OODS, Online)</t>
  </si>
  <si>
    <t>V15.1</t>
  </si>
  <si>
    <t>FY16 October FTE Count (minus CPP, OODS, Online)</t>
  </si>
  <si>
    <t>V16.1</t>
  </si>
  <si>
    <t xml:space="preserve">FY20 Single District On-line Pupil Count </t>
  </si>
  <si>
    <t>V17</t>
  </si>
  <si>
    <t>FY20 Colorado Preschool Program Count FTE</t>
  </si>
  <si>
    <t>V18</t>
  </si>
  <si>
    <t>FY19 ELL Count (Dominant Language not English)</t>
  </si>
  <si>
    <t>V19</t>
  </si>
  <si>
    <t>FY20 Charter School Institute Grades K - 12 FTE</t>
  </si>
  <si>
    <t>V19.1</t>
  </si>
  <si>
    <t>FY20 Charter School Institute Kindergarten FTE</t>
  </si>
  <si>
    <t>V19.2</t>
  </si>
  <si>
    <t>FY20 Charter School Institute Half-day Kindergarten FTE</t>
  </si>
  <si>
    <t>V20</t>
  </si>
  <si>
    <t>FY20 Charter School Institute On-line Student FTE</t>
  </si>
  <si>
    <t>V20.5</t>
  </si>
  <si>
    <t>FY20 Charter School Institute CPP</t>
  </si>
  <si>
    <t>V20.6</t>
  </si>
  <si>
    <t>FY20 Charter School Institute ASCENT</t>
  </si>
  <si>
    <t>FUNDING ELEMENTS</t>
  </si>
  <si>
    <t>V21</t>
  </si>
  <si>
    <t xml:space="preserve">FY20 Base Funding </t>
  </si>
  <si>
    <t>V22</t>
  </si>
  <si>
    <t>FY20 Minimum Funding</t>
  </si>
  <si>
    <t>V22.5</t>
  </si>
  <si>
    <t>FY20 On-Line Funding</t>
  </si>
  <si>
    <t>V23</t>
  </si>
  <si>
    <t>FY20 Cost of Living Factor</t>
  </si>
  <si>
    <t>V24</t>
  </si>
  <si>
    <t>FY20 At-risk 'Base' Factor</t>
  </si>
  <si>
    <t>V26</t>
  </si>
  <si>
    <t>FY20 Minimum State Aid</t>
  </si>
  <si>
    <t>TAXES</t>
  </si>
  <si>
    <t>V30</t>
  </si>
  <si>
    <t xml:space="preserve">FY20 Specific Ownership Tax </t>
  </si>
  <si>
    <t>V31</t>
  </si>
  <si>
    <t xml:space="preserve">FY20 Assessed Valuation </t>
  </si>
  <si>
    <t>V32</t>
  </si>
  <si>
    <t>FY19 Mill Levy (FINAL)</t>
  </si>
  <si>
    <t>V33</t>
  </si>
  <si>
    <t>FY19 General Fund Property Tax (incl. Categorical Buyout)</t>
  </si>
  <si>
    <t xml:space="preserve"> </t>
  </si>
  <si>
    <t>PRIOR YEAR FUNDING</t>
  </si>
  <si>
    <t>V40</t>
  </si>
  <si>
    <t>FY19 Total Program</t>
  </si>
  <si>
    <t>V41</t>
  </si>
  <si>
    <t>FY19 Total Program Per-Pupil Funding</t>
  </si>
  <si>
    <t>CATEGORICAL FUNDING</t>
  </si>
  <si>
    <t>V50</t>
  </si>
  <si>
    <t>Transportation payments paid in FY20</t>
  </si>
  <si>
    <t>V51</t>
  </si>
  <si>
    <t>Vocational Education payments paid in FY20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</si>
  <si>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</si>
  <si>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</si>
  <si>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</si>
  <si>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</si>
  <si>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</si>
  <si>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</si>
  <si>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</si>
  <si>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</si>
  <si>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FY18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</si>
  <si>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</si>
  <si>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</si>
  <si>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</si>
  <si>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</si>
  <si>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</si>
  <si>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</si>
  <si>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</si>
  <si>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FY20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</si>
  <si>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</si>
  <si>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</si>
  <si>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</si>
  <si>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</si>
  <si>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</si>
  <si>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FY20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</si>
  <si>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</si>
  <si>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</si>
  <si>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</si>
  <si>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</si>
  <si>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</si>
  <si>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</si>
  <si>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</si>
  <si>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</si>
  <si>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</si>
  <si>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FY02 COL</t>
  </si>
  <si>
    <t>FY 02 Cost of Living Amount (FY 02 year stays constant)</t>
  </si>
  <si>
    <t>Maximum Override (Sum of 25% Total program &amp; COL, minus SOT)</t>
  </si>
  <si>
    <t>FUNDED PUPIL COUNT</t>
  </si>
  <si>
    <t>FC1</t>
  </si>
  <si>
    <t>FY20 October FTE Count (minus on-line)- enter line V5</t>
  </si>
  <si>
    <t>FC2</t>
  </si>
  <si>
    <t>FY19 October FTE Count - enter line V13</t>
  </si>
  <si>
    <t>FC3</t>
  </si>
  <si>
    <t>FY18 October FTE Count - enter line V14</t>
  </si>
  <si>
    <t>FC4</t>
  </si>
  <si>
    <t>FY17 October FTE Count - enter line V15</t>
  </si>
  <si>
    <t>FC4.1</t>
  </si>
  <si>
    <t>FY16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</si>
  <si>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</si>
  <si>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</si>
  <si>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</si>
  <si>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</si>
  <si>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</si>
  <si>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FY20 Full Day Kindergarten Factor</t>
  </si>
  <si>
    <t>FC6</t>
  </si>
  <si>
    <t>FY20 CPP Pupil Count - enter line V17</t>
  </si>
  <si>
    <t>FC6.1</t>
  </si>
  <si>
    <t>FY20 Charter Institute CPP Pupil Count - enter line V20.1</t>
  </si>
  <si>
    <t>FC6.5</t>
  </si>
  <si>
    <t>FY20 CHARTER INSTITUTE PUPIL COUNT - enter line V19</t>
  </si>
  <si>
    <t>FY6.6</t>
  </si>
  <si>
    <t xml:space="preserve">FY20 Charter Institute Full Day Kindergarten Factor </t>
  </si>
  <si>
    <t>FC7</t>
  </si>
  <si>
    <t>FY20 FUNDED PUPIL COUNT - enter line FC5, plus FC5.1, plus line FC6, plus FC6.5, plus FC6.6</t>
  </si>
  <si>
    <t>FC7.5</t>
  </si>
  <si>
    <t>FY20 ASCENT Pupil Count - enter line FC4.1</t>
  </si>
  <si>
    <t>FC7.6</t>
  </si>
  <si>
    <t>FY20 CHARTER INSTITUTE ASCENT Pupil Count - enter line V20.6</t>
  </si>
  <si>
    <t>FC8</t>
  </si>
  <si>
    <t xml:space="preserve">FY20 On-line Multi-District Pupil Count - enter line V4 </t>
  </si>
  <si>
    <t>FC8.5</t>
  </si>
  <si>
    <t>FY20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</si>
  <si>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</si>
  <si>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</si>
  <si>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</si>
  <si>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</si>
  <si>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</si>
  <si>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</si>
  <si>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</si>
  <si>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</si>
  <si>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</si>
  <si>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</si>
  <si>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</si>
  <si>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</si>
  <si>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</si>
  <si>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</si>
  <si>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</si>
  <si>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</si>
  <si>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</si>
  <si>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</si>
  <si>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</si>
  <si>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</si>
  <si>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</si>
  <si>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</si>
  <si>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</si>
  <si>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</si>
  <si>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</si>
  <si>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</si>
  <si>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</si>
  <si>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</si>
  <si>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</si>
  <si>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</si>
  <si>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</si>
  <si>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</si>
  <si>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</si>
  <si>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</si>
  <si>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</si>
  <si>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</si>
  <si>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</si>
  <si>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</si>
  <si>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</si>
  <si>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</si>
  <si>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</si>
  <si>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</si>
  <si>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</si>
  <si>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</si>
  <si>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</si>
  <si>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</si>
  <si>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</si>
  <si>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</si>
  <si>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</si>
  <si>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</si>
  <si>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</si>
  <si>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</si>
  <si>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</si>
  <si>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</si>
  <si>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</si>
  <si>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</si>
  <si>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</si>
  <si>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</si>
  <si>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</si>
  <si>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</si>
  <si>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</si>
  <si>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</si>
  <si>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</si>
  <si>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</si>
  <si>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</si>
  <si>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</si>
  <si>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</si>
  <si>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</si>
  <si>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</si>
  <si>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</si>
  <si>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</si>
  <si>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</si>
  <si>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</si>
  <si>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</si>
  <si>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</si>
  <si>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</si>
  <si>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</si>
  <si>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</si>
  <si>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</si>
  <si>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</si>
  <si>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</si>
  <si>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</si>
  <si>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</si>
  <si>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</si>
  <si>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</si>
  <si>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</si>
  <si>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</si>
  <si>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</si>
  <si>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</si>
  <si>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</si>
  <si>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</si>
  <si>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</si>
  <si>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</si>
  <si>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</si>
  <si>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FY20 On-Line Count - enter line V4 plus line V20</t>
  </si>
  <si>
    <t>OL2</t>
  </si>
  <si>
    <t>FY20 Base Minimum Funding - enter line V22</t>
  </si>
  <si>
    <t>OL3</t>
  </si>
  <si>
    <t>TOTAL ON-LINE FORMULA FUNDING (enter line OL2 times line OL3)</t>
  </si>
  <si>
    <t>OL4</t>
  </si>
  <si>
    <t>FY20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</si>
  <si>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</si>
  <si>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</si>
  <si>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</si>
  <si>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</si>
  <si>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</si>
  <si>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</si>
  <si>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</si>
  <si>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</si>
  <si>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</si>
  <si>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</si>
  <si>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</si>
  <si>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</si>
  <si>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</si>
  <si>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</si>
  <si>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</si>
  <si>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</si>
  <si>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</si>
  <si>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</si>
  <si>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</si>
  <si>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</si>
  <si>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</si>
  <si>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</si>
  <si>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</si>
  <si>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</si>
  <si>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</si>
  <si>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</si>
  <si>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</si>
  <si>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</si>
  <si>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FY19 Total Program  -   enter line V40</t>
  </si>
  <si>
    <t>TB2</t>
  </si>
  <si>
    <t>CY17 Inflation  -   enter line V60</t>
  </si>
  <si>
    <t>TB3</t>
  </si>
  <si>
    <t>FY20 Enrollment Growth - enter</t>
  </si>
  <si>
    <t>(line FC9 minus line V12) divided by line V12</t>
  </si>
  <si>
    <t>TB4</t>
  </si>
  <si>
    <t>FY20 TABOR FORMULA FUNDING</t>
  </si>
  <si>
    <t xml:space="preserve">enter line TB1 times (1 plus line TB2 plus line TB3) </t>
  </si>
  <si>
    <t>MINIMUM FORMULA FUNDING</t>
  </si>
  <si>
    <t>MF1</t>
  </si>
  <si>
    <t>FY20 'Base' Minimum Funding - enter line V22</t>
  </si>
  <si>
    <t>MF2</t>
  </si>
  <si>
    <t>Total Funded Pupil Count (minus on-line) - enter line FC7</t>
  </si>
  <si>
    <t>MF3</t>
  </si>
  <si>
    <t>FY20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</si>
  <si>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</si>
  <si>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</si>
  <si>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</si>
  <si>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</si>
  <si>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</si>
  <si>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</si>
  <si>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</si>
  <si>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</si>
  <si>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</si>
  <si>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</si>
  <si>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</si>
  <si>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</si>
  <si>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</si>
  <si>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</si>
  <si>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</si>
  <si>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</si>
  <si>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</si>
  <si>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</si>
  <si>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</si>
  <si>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</si>
  <si>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</si>
  <si>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</si>
  <si>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</si>
  <si>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</si>
  <si>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</si>
  <si>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</si>
  <si>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</si>
  <si>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</si>
  <si>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</si>
  <si>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</si>
  <si>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</si>
  <si>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</si>
  <si>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</si>
  <si>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</si>
  <si>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</si>
  <si>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</si>
  <si>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</si>
  <si>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</si>
  <si>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</si>
  <si>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</si>
  <si>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</si>
  <si>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</si>
  <si>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</si>
  <si>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</si>
  <si>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</si>
  <si>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</si>
  <si>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</si>
  <si>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</si>
  <si>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</si>
  <si>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</si>
  <si>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</si>
  <si>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</si>
  <si>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</si>
  <si>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</si>
  <si>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</si>
  <si>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</si>
  <si>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</si>
  <si>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</si>
  <si>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</si>
  <si>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</si>
  <si>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</si>
  <si>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</si>
  <si>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</si>
  <si>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</si>
  <si>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</si>
  <si>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</si>
  <si>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</si>
  <si>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</si>
  <si>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</si>
  <si>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</si>
  <si>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</si>
  <si>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</si>
  <si>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</si>
  <si>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</si>
  <si>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</si>
  <si>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</si>
  <si>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</si>
  <si>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</si>
  <si>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</si>
  <si>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</si>
  <si>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</si>
  <si>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</si>
  <si>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</si>
  <si>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</si>
  <si>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</si>
  <si>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</si>
  <si>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</si>
  <si>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</si>
  <si>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</si>
  <si>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</si>
  <si>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</si>
  <si>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</si>
  <si>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</si>
  <si>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</si>
  <si>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</si>
  <si>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</si>
  <si>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</si>
  <si>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</si>
  <si>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</si>
  <si>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</si>
  <si>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</si>
  <si>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</si>
  <si>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</si>
  <si>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</si>
  <si>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</si>
  <si>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</si>
  <si>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</si>
  <si>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</si>
  <si>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</si>
  <si>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</si>
  <si>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</si>
  <si>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</si>
  <si>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</si>
  <si>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</si>
  <si>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</si>
  <si>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</si>
  <si>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</si>
  <si>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</si>
  <si>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</si>
  <si>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</si>
  <si>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</si>
  <si>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</si>
  <si>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</si>
  <si>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</si>
  <si>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</si>
  <si>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</si>
  <si>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</si>
  <si>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</si>
  <si>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</si>
  <si>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</si>
  <si>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</si>
  <si>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</si>
  <si>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</si>
  <si>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</si>
  <si>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</si>
  <si>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</si>
  <si>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</si>
  <si>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</si>
  <si>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</si>
  <si>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</si>
  <si>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</si>
  <si>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</si>
  <si>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</si>
  <si>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</si>
  <si>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</si>
  <si>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</si>
  <si>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</si>
  <si>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</si>
  <si>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</si>
  <si>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</si>
  <si>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</si>
  <si>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</si>
  <si>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</si>
  <si>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</si>
  <si>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</si>
  <si>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</si>
  <si>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</si>
  <si>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</si>
  <si>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</si>
  <si>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</si>
  <si>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</si>
  <si>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</si>
  <si>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</si>
  <si>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</si>
  <si>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</si>
  <si>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</si>
  <si>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</si>
  <si>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</si>
  <si>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</si>
  <si>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</si>
  <si>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</si>
  <si>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</si>
  <si>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</si>
  <si>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</si>
  <si>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</si>
  <si>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</si>
  <si>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</si>
  <si>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FY20 At-Risk Pupil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</si>
</sst>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#,##0.0000_);[Red]\(#,##0.0000\)"/>
    <numFmt numFmtId="165" formatCode="#,##0.0_);[Red]\(#,##0.0\)"/>
    <numFmt numFmtId="166" formatCode="#,##0.0_);\(#,##0.0\)"/>
    <numFmt numFmtId="167" formatCode="#,##0.0"/>
    <numFmt numFmtId="168" formatCode="0.0"/>
    <numFmt numFmtId="169" formatCode="_(* #,##0.0_);_(* \(#,##0.0\);_(* &quot;-&quot;??_);_(@_)"/>
    <numFmt numFmtId="170" formatCode="#,##0.0000_);\(#,##0.0000\)"/>
    <numFmt numFmtId="171" formatCode="#,##0.000000_);[Red]\(#,##0.000000\)"/>
    <numFmt numFmtId="172" formatCode="0.000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0.0000_);[Red]\-0.0000_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0.000000_)"/>
    <numFmt numFmtId="185" formatCode="0_)"/>
    <numFmt numFmtId="186" formatCode="#,##0.0000000000_);[Red]\(#,##0.0000000000\)"/>
    <numFmt numFmtId="187" formatCode="#,##0.000_);[Red]\(#,##0.000\)"/>
    <numFmt numFmtId="188" formatCode="0.000%"/>
    <numFmt numFmtId="189" formatCode="0.00_);[Red]\-0.00_)"/>
  </numFmts>
  <fonts count="9" x14ac:knownFonts="1">
    <font>
      <sz val="12"/>
      <name val="Arial"/>
    </font>
    <font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40" fontId="1" fillId="0" borderId="0"/>
    <xf numFmtId="40" fontId="1" fillId="0" borderId="0"/>
  </cellStyleXfs>
  <cellXfs count="138">
    <xf numFmtId="40" fontId="0" fillId="0" borderId="0" xfId="0"/>
    <xf numFmtId="40" fontId="2" fillId="0" borderId="0" xfId="0" applyFont="1"/>
    <xf numFmtId="40" fontId="2" fillId="0" borderId="0" xfId="0" applyFont="1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3" applyNumberFormat="1" applyFont="1" applyFill="1" applyProtection="1"/>
    <xf numFmtId="40" fontId="3" fillId="0" borderId="0" xfId="3" applyFont="1" applyProtection="1"/>
    <xf numFmtId="40" fontId="3" fillId="0" borderId="0" xfId="3" applyFont="1" applyFill="1" applyAlignment="1" applyProtection="1">
      <alignment horizontal="center"/>
    </xf>
    <xf numFmtId="40" fontId="3" fillId="0" borderId="0" xfId="3" applyFont="1" applyAlignment="1" applyProtection="1">
      <alignment horizontal="center"/>
    </xf>
    <xf numFmtId="40" fontId="3" fillId="0" borderId="0" xfId="3" applyFont="1"/>
    <xf numFmtId="40" fontId="0" fillId="0" borderId="0" xfId="0" applyAlignment="1">
      <alignment wrapText="1"/>
    </xf>
    <xf numFmtId="40" fontId="0" fillId="0" borderId="0" xfId="0" applyFill="1" applyAlignment="1">
      <alignment wrapText="1"/>
    </xf>
    <xf numFmtId="40" fontId="3" fillId="0" borderId="0" xfId="3" applyFont="1" applyFill="1" applyAlignment="1" applyProtection="1">
      <alignment horizontal="center" wrapText="1"/>
    </xf>
    <xf numFmtId="40" fontId="3" fillId="0" borderId="0" xfId="3" quotePrefix="1" applyFont="1" applyFill="1" applyAlignment="1" applyProtection="1">
      <alignment horizontal="center" wrapText="1"/>
    </xf>
    <xf numFmtId="40" fontId="3" fillId="0" borderId="0" xfId="3" applyFont="1" applyAlignment="1" applyProtection="1">
      <alignment horizontal="center" wrapText="1"/>
    </xf>
    <xf numFmtId="40" fontId="3" fillId="0" borderId="0" xfId="3" applyFont="1" applyAlignment="1">
      <alignment wrapText="1"/>
    </xf>
    <xf numFmtId="40" fontId="3" fillId="0" borderId="0" xfId="3" applyFont="1" applyFill="1" applyProtection="1"/>
    <xf numFmtId="165" fontId="3" fillId="0" borderId="0" xfId="3" applyNumberFormat="1" applyFont="1" applyFill="1" applyAlignment="1" applyProtection="1">
      <alignment horizontal="right"/>
    </xf>
    <xf numFmtId="166" fontId="3" fillId="0" borderId="0" xfId="3" applyNumberFormat="1" applyFont="1" applyFill="1" applyProtection="1"/>
    <xf numFmtId="166" fontId="3" fillId="0" borderId="0" xfId="3" applyNumberFormat="1" applyFont="1" applyProtection="1"/>
    <xf numFmtId="165" fontId="3" fillId="0" borderId="0" xfId="3" applyNumberFormat="1" applyFont="1" applyFill="1" applyProtection="1"/>
    <xf numFmtId="166" fontId="3" fillId="0" borderId="0" xfId="3" applyNumberFormat="1" applyFont="1" applyAlignment="1" applyProtection="1">
      <alignment horizontal="center"/>
    </xf>
    <xf numFmtId="167" fontId="3" fillId="0" borderId="0" xfId="3" applyNumberFormat="1" applyFont="1" applyFill="1" applyProtection="1"/>
    <xf numFmtId="40" fontId="0" fillId="0" borderId="0" xfId="0" applyFill="1"/>
    <xf numFmtId="168" fontId="3" fillId="0" borderId="0" xfId="3" applyNumberFormat="1" applyFont="1" applyFill="1" applyProtection="1"/>
    <xf numFmtId="37" fontId="3" fillId="0" borderId="0" xfId="3" applyNumberFormat="1" applyFont="1" applyFill="1"/>
    <xf numFmtId="165" fontId="3" fillId="0" borderId="0" xfId="3" applyNumberFormat="1" applyFont="1" applyFill="1"/>
    <xf numFmtId="166" fontId="3" fillId="0" borderId="0" xfId="3" applyNumberFormat="1" applyFont="1" applyFill="1" applyAlignment="1" applyProtection="1">
      <alignment horizontal="center"/>
    </xf>
    <xf numFmtId="169" fontId="3" fillId="0" borderId="0" xfId="3" applyNumberFormat="1" applyFont="1" applyFill="1"/>
    <xf numFmtId="170" fontId="3" fillId="0" borderId="0" xfId="3" applyNumberFormat="1" applyFont="1" applyFill="1" applyProtection="1"/>
    <xf numFmtId="170" fontId="3" fillId="0" borderId="0" xfId="3" applyNumberFormat="1" applyFont="1" applyProtection="1"/>
    <xf numFmtId="37" fontId="3" fillId="0" borderId="0" xfId="3" applyNumberFormat="1" applyFont="1" applyFill="1" applyProtection="1"/>
    <xf numFmtId="169" fontId="3" fillId="0" borderId="0" xfId="3" applyNumberFormat="1" applyFont="1" applyFill="1" applyProtection="1"/>
    <xf numFmtId="166" fontId="3" fillId="0" borderId="0" xfId="3" applyNumberFormat="1" applyFont="1" applyFill="1" applyAlignment="1" applyProtection="1">
      <alignment horizontal="right"/>
    </xf>
    <xf numFmtId="40" fontId="3" fillId="0" borderId="0" xfId="0" applyFont="1" applyFill="1"/>
    <xf numFmtId="166" fontId="3" fillId="0" borderId="0" xfId="3" applyNumberFormat="1" applyFont="1" applyFill="1"/>
    <xf numFmtId="166" fontId="3" fillId="0" borderId="0" xfId="3" applyNumberFormat="1" applyFont="1"/>
    <xf numFmtId="0" fontId="3" fillId="0" borderId="0" xfId="3" applyNumberFormat="1" applyFont="1" applyFill="1" applyProtection="1"/>
    <xf numFmtId="167" fontId="3" fillId="0" borderId="0" xfId="4" applyNumberFormat="1" applyFont="1" applyFill="1" applyProtection="1"/>
    <xf numFmtId="169" fontId="0" fillId="0" borderId="0" xfId="0" applyNumberFormat="1" applyFill="1"/>
    <xf numFmtId="166" fontId="3" fillId="0" borderId="0" xfId="4" applyNumberFormat="1" applyFont="1" applyFill="1" applyProtection="1"/>
    <xf numFmtId="167" fontId="3" fillId="0" borderId="0" xfId="3" applyNumberFormat="1" applyFont="1" applyProtection="1"/>
    <xf numFmtId="171" fontId="3" fillId="0" borderId="0" xfId="3" applyNumberFormat="1" applyFont="1" applyFill="1" applyProtection="1"/>
    <xf numFmtId="40" fontId="4" fillId="0" borderId="0" xfId="3" applyFont="1" applyFill="1" applyProtection="1"/>
    <xf numFmtId="40" fontId="3" fillId="2" borderId="0" xfId="3" applyNumberFormat="1" applyFont="1" applyFill="1" applyProtection="1"/>
    <xf numFmtId="40" fontId="3" fillId="0" borderId="0" xfId="3" applyNumberFormat="1" applyFont="1" applyFill="1" applyProtection="1"/>
    <xf numFmtId="172" fontId="3" fillId="0" borderId="0" xfId="3" applyNumberFormat="1" applyFont="1" applyFill="1" applyProtection="1"/>
    <xf numFmtId="173" fontId="3" fillId="0" borderId="0" xfId="5" applyNumberFormat="1" applyFont="1" applyFill="1" applyBorder="1"/>
    <xf numFmtId="173" fontId="3" fillId="0" borderId="0" xfId="3" applyNumberFormat="1" applyFont="1" applyFill="1" applyProtection="1"/>
    <xf numFmtId="4" fontId="3" fillId="0" borderId="0" xfId="3" applyNumberFormat="1" applyFont="1" applyFill="1"/>
    <xf numFmtId="3" fontId="3" fillId="0" borderId="0" xfId="3" applyNumberFormat="1" applyFont="1" applyFill="1"/>
    <xf numFmtId="3" fontId="0" fillId="0" borderId="0" xfId="0" applyNumberFormat="1" applyFill="1"/>
    <xf numFmtId="3" fontId="3" fillId="0" borderId="0" xfId="3" applyNumberFormat="1" applyFont="1" applyFill="1" applyAlignment="1" applyProtection="1">
      <alignment horizontal="center"/>
    </xf>
    <xf numFmtId="3" fontId="3" fillId="0" borderId="0" xfId="3" applyNumberFormat="1" applyFont="1" applyFill="1" applyProtection="1"/>
    <xf numFmtId="174" fontId="3" fillId="0" borderId="0" xfId="3" applyNumberFormat="1" applyFont="1" applyFill="1"/>
    <xf numFmtId="174" fontId="3" fillId="0" borderId="0" xfId="4" applyNumberFormat="1" applyFont="1" applyFill="1"/>
    <xf numFmtId="174" fontId="3" fillId="0" borderId="0" xfId="4" applyNumberFormat="1" applyFont="1" applyFill="1" applyProtection="1"/>
    <xf numFmtId="175" fontId="3" fillId="0" borderId="0" xfId="3" applyNumberFormat="1" applyFont="1" applyFill="1" applyProtection="1"/>
    <xf numFmtId="40" fontId="3" fillId="0" borderId="0" xfId="3" applyFont="1" applyFill="1"/>
    <xf numFmtId="40" fontId="3" fillId="0" borderId="0" xfId="3" applyNumberFormat="1" applyFont="1" applyProtection="1"/>
    <xf numFmtId="40" fontId="3" fillId="0" borderId="0" xfId="3" applyNumberFormat="1" applyFont="1" applyFill="1" applyAlignment="1" applyProtection="1">
      <alignment horizontal="center"/>
    </xf>
    <xf numFmtId="40" fontId="3" fillId="0" borderId="0" xfId="3" applyFont="1" applyFill="1" applyBorder="1" applyProtection="1"/>
    <xf numFmtId="39" fontId="3" fillId="0" borderId="0" xfId="3" applyNumberFormat="1" applyFont="1" applyFill="1" applyBorder="1" applyProtection="1"/>
    <xf numFmtId="39" fontId="3" fillId="0" borderId="0" xfId="3" applyNumberFormat="1" applyFont="1" applyProtection="1"/>
    <xf numFmtId="39" fontId="3" fillId="0" borderId="0" xfId="3" applyNumberFormat="1" applyFont="1"/>
    <xf numFmtId="173" fontId="3" fillId="0" borderId="0" xfId="3" applyNumberFormat="1" applyFont="1" applyProtection="1"/>
    <xf numFmtId="40" fontId="3" fillId="0" borderId="0" xfId="3" applyNumberFormat="1" applyFont="1" applyAlignment="1" applyProtection="1">
      <alignment horizontal="right"/>
    </xf>
    <xf numFmtId="40" fontId="3" fillId="0" borderId="0" xfId="3" applyNumberFormat="1" applyFont="1" applyAlignment="1" applyProtection="1">
      <alignment horizontal="center"/>
    </xf>
    <xf numFmtId="40" fontId="3" fillId="0" borderId="0" xfId="3" applyNumberFormat="1" applyFont="1" applyFill="1" applyAlignment="1" applyProtection="1">
      <alignment horizontal="right"/>
    </xf>
    <xf numFmtId="173" fontId="3" fillId="0" borderId="0" xfId="3" applyNumberFormat="1" applyFont="1"/>
    <xf numFmtId="40" fontId="3" fillId="0" borderId="0" xfId="3" applyFont="1" applyAlignment="1" applyProtection="1">
      <alignment horizontal="right"/>
    </xf>
    <xf numFmtId="164" fontId="3" fillId="0" borderId="0" xfId="3" applyNumberFormat="1" applyFont="1" applyFill="1" applyAlignment="1" applyProtection="1">
      <alignment horizontal="right"/>
    </xf>
    <xf numFmtId="40" fontId="6" fillId="0" borderId="0" xfId="0" applyNumberFormat="1" applyFont="1" applyFill="1" applyProtection="1"/>
    <xf numFmtId="40" fontId="6" fillId="0" borderId="0" xfId="3" applyNumberFormat="1" applyFont="1" applyFill="1" applyProtection="1"/>
    <xf numFmtId="40" fontId="6" fillId="0" borderId="0" xfId="0" applyFont="1" applyFill="1"/>
    <xf numFmtId="40" fontId="0" fillId="0" borderId="0" xfId="0" applyFill="1" applyProtection="1"/>
    <xf numFmtId="4" fontId="0" fillId="0" borderId="0" xfId="0" applyNumberFormat="1" applyFill="1"/>
    <xf numFmtId="40" fontId="0" fillId="0" borderId="0" xfId="0" applyNumberFormat="1" applyFill="1" applyProtection="1"/>
    <xf numFmtId="40" fontId="3" fillId="3" borderId="0" xfId="3" applyFont="1" applyFill="1" applyAlignment="1" applyProtection="1">
      <alignment horizontal="center"/>
    </xf>
    <xf numFmtId="40" fontId="3" fillId="3" borderId="0" xfId="3" applyFont="1" applyFill="1" applyProtection="1"/>
    <xf numFmtId="40" fontId="0" fillId="4" borderId="0" xfId="0" applyNumberFormat="1" applyFill="1" applyProtection="1"/>
    <xf numFmtId="4" fontId="0" fillId="4" borderId="0" xfId="0" applyNumberFormat="1" applyFill="1"/>
    <xf numFmtId="40" fontId="3" fillId="4" borderId="0" xfId="3" applyNumberFormat="1" applyFont="1" applyFill="1" applyProtection="1"/>
    <xf numFmtId="176" fontId="3" fillId="5" borderId="0" xfId="3" applyNumberFormat="1" applyFont="1" applyFill="1" applyProtection="1"/>
    <xf numFmtId="165" fontId="3" fillId="0" borderId="0" xfId="3" applyNumberFormat="1" applyFont="1" applyProtection="1"/>
    <xf numFmtId="176" fontId="0" fillId="0" borderId="0" xfId="0" applyNumberFormat="1"/>
    <xf numFmtId="176" fontId="3" fillId="0" borderId="0" xfId="3" applyNumberFormat="1" applyFont="1" applyProtection="1"/>
    <xf numFmtId="176" fontId="4" fillId="0" borderId="0" xfId="3" applyNumberFormat="1" applyFont="1" applyFill="1"/>
    <xf numFmtId="176" fontId="3" fillId="0" borderId="0" xfId="3" applyNumberFormat="1" applyFont="1" applyFill="1" applyProtection="1"/>
    <xf numFmtId="40" fontId="3" fillId="0" borderId="0" xfId="3" applyFont="1" applyAlignment="1">
      <alignment horizontal="center"/>
    </xf>
    <xf numFmtId="170" fontId="3" fillId="0" borderId="0" xfId="3" applyNumberFormat="1" applyFont="1" applyFill="1" applyAlignment="1" applyProtection="1">
      <alignment horizontal="right"/>
    </xf>
    <xf numFmtId="177" fontId="3" fillId="0" borderId="0" xfId="3" applyNumberFormat="1" applyFont="1" applyFill="1" applyProtection="1"/>
    <xf numFmtId="165" fontId="3" fillId="0" borderId="0" xfId="3" applyNumberFormat="1" applyFont="1"/>
    <xf numFmtId="176" fontId="3" fillId="0" borderId="0" xfId="3" applyNumberFormat="1" applyFont="1"/>
    <xf numFmtId="170" fontId="3" fillId="0" borderId="0" xfId="3" applyNumberFormat="1" applyFont="1"/>
    <xf numFmtId="178" fontId="3" fillId="0" borderId="0" xfId="3" applyNumberFormat="1" applyFont="1" applyFill="1" applyProtection="1"/>
    <xf numFmtId="175" fontId="3" fillId="0" borderId="0" xfId="3" applyNumberFormat="1" applyFont="1" applyProtection="1"/>
    <xf numFmtId="179" fontId="3" fillId="0" borderId="0" xfId="3" applyNumberFormat="1" applyFont="1" applyFill="1" applyProtection="1"/>
    <xf numFmtId="175" fontId="3" fillId="0" borderId="0" xfId="3" applyNumberFormat="1" applyFont="1"/>
    <xf numFmtId="180" fontId="3" fillId="0" borderId="0" xfId="3" applyNumberFormat="1" applyFont="1" applyFill="1" applyProtection="1"/>
    <xf numFmtId="37" fontId="3" fillId="0" borderId="0" xfId="3" applyNumberFormat="1" applyFont="1" applyProtection="1"/>
    <xf numFmtId="4" fontId="3" fillId="0" borderId="0" xfId="3" applyNumberFormat="1" applyFont="1" applyFill="1" applyProtection="1"/>
    <xf numFmtId="181" fontId="3" fillId="0" borderId="0" xfId="3" applyNumberFormat="1" applyFont="1" applyFill="1" applyProtection="1"/>
    <xf numFmtId="173" fontId="3" fillId="0" borderId="0" xfId="3" applyNumberFormat="1" applyFont="1" applyAlignment="1" applyProtection="1">
      <alignment horizontal="center"/>
    </xf>
    <xf numFmtId="182" fontId="3" fillId="0" borderId="0" xfId="3" applyNumberFormat="1" applyFont="1" applyFill="1" applyProtection="1"/>
    <xf numFmtId="40" fontId="3" fillId="0" borderId="0" xfId="3" applyFont="1" applyFill="1" applyAlignment="1">
      <alignment horizontal="right"/>
    </xf>
    <xf numFmtId="164" fontId="3" fillId="0" borderId="0" xfId="3" applyNumberFormat="1" applyFont="1" applyFill="1"/>
    <xf numFmtId="164" fontId="3" fillId="0" borderId="0" xfId="3" applyNumberFormat="1" applyFont="1" applyProtection="1"/>
    <xf numFmtId="164" fontId="3" fillId="0" borderId="0" xfId="3" applyNumberFormat="1" applyFont="1"/>
    <xf numFmtId="171" fontId="3" fillId="0" borderId="0" xfId="3" applyNumberFormat="1" applyFont="1" applyProtection="1"/>
    <xf numFmtId="183" fontId="3" fillId="0" borderId="0" xfId="3" applyNumberFormat="1" applyFont="1" applyFill="1" applyProtection="1"/>
    <xf numFmtId="40" fontId="3" fillId="6" borderId="0" xfId="3" applyFont="1" applyFill="1" applyAlignment="1" applyProtection="1">
      <alignment horizontal="center"/>
    </xf>
    <xf numFmtId="40" fontId="3" fillId="6" borderId="0" xfId="3" applyFont="1" applyFill="1" applyProtection="1"/>
    <xf numFmtId="40" fontId="4" fillId="0" borderId="0" xfId="3" applyFont="1" applyFill="1" applyAlignment="1" applyProtection="1">
      <alignment wrapText="1"/>
    </xf>
    <xf numFmtId="37" fontId="5" fillId="0" borderId="0" xfId="3" applyNumberFormat="1" applyFont="1" applyProtection="1"/>
    <xf numFmtId="171" fontId="3" fillId="0" borderId="0" xfId="3" applyNumberFormat="1" applyFont="1"/>
    <xf numFmtId="184" fontId="3" fillId="0" borderId="0" xfId="3" applyNumberFormat="1" applyFont="1" applyFill="1" applyProtection="1"/>
    <xf numFmtId="171" fontId="3" fillId="7" borderId="0" xfId="3" applyNumberFormat="1" applyFont="1" applyFill="1" applyProtection="1"/>
    <xf numFmtId="185" fontId="3" fillId="0" borderId="0" xfId="3" applyNumberFormat="1" applyFont="1" applyFill="1" applyProtection="1"/>
    <xf numFmtId="37" fontId="3" fillId="0" borderId="0" xfId="3" applyNumberFormat="1" applyFont="1"/>
    <xf numFmtId="40" fontId="3" fillId="0" borderId="0" xfId="4" applyNumberFormat="1" applyFont="1" applyFill="1" applyProtection="1"/>
    <xf numFmtId="40" fontId="3" fillId="7" borderId="0" xfId="3" applyNumberFormat="1" applyFont="1" applyFill="1" applyProtection="1"/>
    <xf numFmtId="186" fontId="3" fillId="0" borderId="0" xfId="3" applyNumberFormat="1" applyFont="1" applyProtection="1"/>
    <xf numFmtId="187" fontId="3" fillId="0" borderId="0" xfId="3" applyNumberFormat="1" applyFont="1" applyFill="1" applyProtection="1"/>
    <xf numFmtId="40" fontId="3" fillId="0" borderId="0" xfId="3" applyNumberFormat="1" applyFont="1" applyFill="1" applyBorder="1" applyProtection="1"/>
    <xf numFmtId="43" fontId="3" fillId="0" borderId="0" xfId="1" applyFont="1" applyFill="1" applyProtection="1"/>
    <xf numFmtId="188" fontId="3" fillId="0" borderId="0" xfId="2" applyNumberFormat="1" applyFont="1" applyFill="1" applyProtection="1"/>
    <xf numFmtId="40" fontId="3" fillId="0" borderId="0" xfId="3" applyFont="1" applyFill="1" applyAlignment="1">
      <alignment wrapText="1"/>
    </xf>
    <xf numFmtId="40" fontId="3" fillId="2" borderId="0" xfId="3" applyFont="1" applyFill="1" applyProtection="1"/>
    <xf numFmtId="40" fontId="4" fillId="2" borderId="0" xfId="3" applyFont="1" applyFill="1" applyProtection="1"/>
    <xf numFmtId="40" fontId="3" fillId="2" borderId="0" xfId="3" applyFont="1" applyFill="1" applyAlignment="1" applyProtection="1">
      <alignment horizontal="center"/>
    </xf>
    <xf numFmtId="186" fontId="3" fillId="0" borderId="0" xfId="3" applyNumberFormat="1" applyFont="1" applyFill="1" applyProtection="1"/>
    <xf numFmtId="49" fontId="3" fillId="0" borderId="0" xfId="3" quotePrefix="1" applyNumberFormat="1" applyFont="1" applyFill="1" applyProtection="1"/>
    <xf numFmtId="49" fontId="3" fillId="2" borderId="0" xfId="3" quotePrefix="1" applyNumberFormat="1" applyFont="1" applyFill="1" applyProtection="1"/>
    <xf numFmtId="189" fontId="3" fillId="0" borderId="0" xfId="3" applyNumberFormat="1" applyFont="1" applyProtection="1"/>
    <xf numFmtId="40" fontId="3" fillId="8" borderId="0" xfId="3" applyNumberFormat="1" applyFont="1" applyFill="1" applyProtection="1"/>
    <xf numFmtId="40" fontId="1" fillId="0" borderId="0" xfId="3" applyFont="1" applyFill="1" applyAlignment="1" applyProtection="1">
      <alignment horizontal="center" wrapText="1"/>
    </xf>
    <xf numFmtId="165" fontId="1" fillId="0" borderId="0" xfId="3" applyNumberFormat="1" applyFont="1" applyFill="1" applyProtection="1"/>
  </cellXfs>
  <cellStyles count="8">
    <cellStyle name="Comma" xfId="1" builtinId="3"/>
    <cellStyle name="Comma0" xfId="5"/>
    <cellStyle name="Normal" xfId="0" builtinId="0"/>
    <cellStyle name="Normal 5" xfId="3"/>
    <cellStyle name="Normal 5 2" xfId="4"/>
    <cellStyle name="Normal 5 2 2" xfId="7"/>
    <cellStyle name="Normal 5 3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GE326"/>
  <sheetViews>
    <sheetView tabSelected="1" zoomScaleNormal="100" workbookViewId="0">
      <pane xSplit="2" ySplit="3" topLeftCell="C4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4" sqref="C4"/>
    </sheetView>
  </sheetViews>
  <sheetFormatPr defaultColWidth="19.77734375" defaultRowHeight="15" x14ac:dyDescent="0.2"/>
  <cols>
    <col min="1" max="1" width="9.21875" bestFit="1" customWidth="1"/>
    <col min="2" max="2" width="67" style="23" customWidth="1"/>
    <col min="3" max="3" width="17" style="23" customWidth="1"/>
    <col min="4" max="181" width="19.77734375" style="23"/>
    <col min="182" max="186" width="21.77734375" customWidth="1"/>
    <col min="187" max="187" width="22.21875" customWidth="1"/>
  </cols>
  <sheetData>
    <row r="1" spans="1:187" s="1" customFormat="1" ht="12" x14ac:dyDescent="0.2"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4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4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</row>
    <row r="2" spans="1:187" x14ac:dyDescent="0.2">
      <c r="A2" s="5"/>
      <c r="B2" s="6"/>
      <c r="C2" s="7" t="s">
        <v>179</v>
      </c>
      <c r="D2" s="7" t="s">
        <v>179</v>
      </c>
      <c r="E2" s="7" t="s">
        <v>179</v>
      </c>
      <c r="F2" s="7" t="s">
        <v>179</v>
      </c>
      <c r="G2" s="7" t="s">
        <v>179</v>
      </c>
      <c r="H2" s="7" t="s">
        <v>179</v>
      </c>
      <c r="I2" s="7" t="s">
        <v>179</v>
      </c>
      <c r="J2" s="7" t="s">
        <v>180</v>
      </c>
      <c r="K2" s="7" t="s">
        <v>180</v>
      </c>
      <c r="L2" s="7" t="s">
        <v>181</v>
      </c>
      <c r="M2" s="7" t="s">
        <v>181</v>
      </c>
      <c r="N2" s="7" t="s">
        <v>181</v>
      </c>
      <c r="O2" s="7" t="s">
        <v>181</v>
      </c>
      <c r="P2" s="7" t="s">
        <v>181</v>
      </c>
      <c r="Q2" s="7" t="s">
        <v>181</v>
      </c>
      <c r="R2" s="7" t="s">
        <v>181</v>
      </c>
      <c r="S2" s="7" t="s">
        <v>182</v>
      </c>
      <c r="T2" s="7" t="s">
        <v>183</v>
      </c>
      <c r="U2" s="7" t="s">
        <v>183</v>
      </c>
      <c r="V2" s="7" t="s">
        <v>183</v>
      </c>
      <c r="W2" s="7" t="s">
        <v>183</v>
      </c>
      <c r="X2" s="7" t="s">
        <v>183</v>
      </c>
      <c r="Y2" s="7" t="s">
        <v>184</v>
      </c>
      <c r="Z2" s="7" t="s">
        <v>184</v>
      </c>
      <c r="AA2" s="7" t="s">
        <v>185</v>
      </c>
      <c r="AB2" s="7" t="s">
        <v>185</v>
      </c>
      <c r="AC2" s="7" t="s">
        <v>186</v>
      </c>
      <c r="AD2" s="7" t="s">
        <v>186</v>
      </c>
      <c r="AE2" s="7" t="s">
        <v>187</v>
      </c>
      <c r="AF2" s="7" t="s">
        <v>187</v>
      </c>
      <c r="AG2" s="7" t="s">
        <v>188</v>
      </c>
      <c r="AH2" s="7" t="s">
        <v>189</v>
      </c>
      <c r="AI2" s="7" t="s">
        <v>189</v>
      </c>
      <c r="AJ2" s="7" t="s">
        <v>189</v>
      </c>
      <c r="AK2" s="7" t="s">
        <v>190</v>
      </c>
      <c r="AL2" s="7" t="s">
        <v>190</v>
      </c>
      <c r="AM2" s="7" t="s">
        <v>191</v>
      </c>
      <c r="AN2" s="7" t="s">
        <v>192</v>
      </c>
      <c r="AO2" s="7" t="s">
        <v>193</v>
      </c>
      <c r="AP2" s="7" t="s">
        <v>194</v>
      </c>
      <c r="AQ2" s="7" t="s">
        <v>195</v>
      </c>
      <c r="AR2" s="7" t="s">
        <v>196</v>
      </c>
      <c r="AS2" s="7" t="s">
        <v>197</v>
      </c>
      <c r="AT2" s="7" t="s">
        <v>198</v>
      </c>
      <c r="AU2" s="7" t="s">
        <v>198</v>
      </c>
      <c r="AV2" s="7" t="s">
        <v>198</v>
      </c>
      <c r="AW2" s="7" t="s">
        <v>198</v>
      </c>
      <c r="AX2" s="7" t="s">
        <v>198</v>
      </c>
      <c r="AY2" s="7" t="s">
        <v>199</v>
      </c>
      <c r="AZ2" s="7" t="s">
        <v>199</v>
      </c>
      <c r="BA2" s="7" t="s">
        <v>199</v>
      </c>
      <c r="BB2" s="7" t="s">
        <v>199</v>
      </c>
      <c r="BC2" s="7" t="s">
        <v>199</v>
      </c>
      <c r="BD2" s="7" t="s">
        <v>199</v>
      </c>
      <c r="BE2" s="7" t="s">
        <v>199</v>
      </c>
      <c r="BF2" s="7" t="s">
        <v>199</v>
      </c>
      <c r="BG2" s="7" t="s">
        <v>199</v>
      </c>
      <c r="BH2" s="7" t="s">
        <v>199</v>
      </c>
      <c r="BI2" s="7" t="s">
        <v>199</v>
      </c>
      <c r="BJ2" s="7" t="s">
        <v>199</v>
      </c>
      <c r="BK2" s="7" t="s">
        <v>199</v>
      </c>
      <c r="BL2" s="7" t="s">
        <v>199</v>
      </c>
      <c r="BM2" s="7" t="s">
        <v>199</v>
      </c>
      <c r="BN2" s="7" t="s">
        <v>200</v>
      </c>
      <c r="BO2" s="7" t="s">
        <v>200</v>
      </c>
      <c r="BP2" s="7" t="s">
        <v>200</v>
      </c>
      <c r="BQ2" s="7" t="s">
        <v>201</v>
      </c>
      <c r="BR2" s="7" t="s">
        <v>201</v>
      </c>
      <c r="BS2" s="7" t="s">
        <v>201</v>
      </c>
      <c r="BT2" s="7" t="s">
        <v>202</v>
      </c>
      <c r="BU2" s="7" t="s">
        <v>203</v>
      </c>
      <c r="BV2" s="7" t="s">
        <v>203</v>
      </c>
      <c r="BW2" s="7" t="s">
        <v>204</v>
      </c>
      <c r="BX2" s="7" t="s">
        <v>205</v>
      </c>
      <c r="BY2" s="7" t="s">
        <v>206</v>
      </c>
      <c r="BZ2" s="7" t="s">
        <v>206</v>
      </c>
      <c r="CA2" s="7" t="s">
        <v>207</v>
      </c>
      <c r="CB2" s="7" t="s">
        <v>208</v>
      </c>
      <c r="CC2" s="7" t="s">
        <v>209</v>
      </c>
      <c r="CD2" s="7" t="s">
        <v>209</v>
      </c>
      <c r="CE2" s="7" t="s">
        <v>210</v>
      </c>
      <c r="CF2" s="7" t="s">
        <v>210</v>
      </c>
      <c r="CG2" s="7" t="s">
        <v>210</v>
      </c>
      <c r="CH2" s="7" t="s">
        <v>210</v>
      </c>
      <c r="CI2" s="7" t="s">
        <v>210</v>
      </c>
      <c r="CJ2" s="7" t="s">
        <v>211</v>
      </c>
      <c r="CK2" s="7" t="s">
        <v>212</v>
      </c>
      <c r="CL2" s="7" t="s">
        <v>212</v>
      </c>
      <c r="CM2" s="7" t="s">
        <v>212</v>
      </c>
      <c r="CN2" s="7" t="s">
        <v>213</v>
      </c>
      <c r="CO2" s="7" t="s">
        <v>213</v>
      </c>
      <c r="CP2" s="7" t="s">
        <v>213</v>
      </c>
      <c r="CQ2" s="7" t="s">
        <v>214</v>
      </c>
      <c r="CR2" s="7" t="s">
        <v>214</v>
      </c>
      <c r="CS2" s="7" t="s">
        <v>214</v>
      </c>
      <c r="CT2" s="7" t="s">
        <v>214</v>
      </c>
      <c r="CU2" s="7" t="s">
        <v>214</v>
      </c>
      <c r="CV2" s="7" t="s">
        <v>214</v>
      </c>
      <c r="CW2" s="7" t="s">
        <v>215</v>
      </c>
      <c r="CX2" s="7" t="s">
        <v>215</v>
      </c>
      <c r="CY2" s="7" t="s">
        <v>215</v>
      </c>
      <c r="CZ2" s="7" t="s">
        <v>216</v>
      </c>
      <c r="DA2" s="7" t="s">
        <v>216</v>
      </c>
      <c r="DB2" s="7" t="s">
        <v>216</v>
      </c>
      <c r="DC2" s="7" t="s">
        <v>216</v>
      </c>
      <c r="DD2" s="7" t="s">
        <v>217</v>
      </c>
      <c r="DE2" s="7" t="s">
        <v>217</v>
      </c>
      <c r="DF2" s="7" t="s">
        <v>217</v>
      </c>
      <c r="DG2" s="7" t="s">
        <v>218</v>
      </c>
      <c r="DH2" s="7" t="s">
        <v>219</v>
      </c>
      <c r="DI2" s="7" t="s">
        <v>220</v>
      </c>
      <c r="DJ2" s="7" t="s">
        <v>220</v>
      </c>
      <c r="DK2" s="7" t="s">
        <v>220</v>
      </c>
      <c r="DL2" s="7" t="s">
        <v>221</v>
      </c>
      <c r="DM2" s="7" t="s">
        <v>221</v>
      </c>
      <c r="DN2" s="7" t="s">
        <v>222</v>
      </c>
      <c r="DO2" s="7" t="s">
        <v>222</v>
      </c>
      <c r="DP2" s="7" t="s">
        <v>222</v>
      </c>
      <c r="DQ2" s="7" t="s">
        <v>222</v>
      </c>
      <c r="DR2" s="7" t="s">
        <v>223</v>
      </c>
      <c r="DS2" s="7" t="s">
        <v>223</v>
      </c>
      <c r="DT2" s="7" t="s">
        <v>223</v>
      </c>
      <c r="DU2" s="7" t="s">
        <v>223</v>
      </c>
      <c r="DV2" s="7" t="s">
        <v>223</v>
      </c>
      <c r="DW2" s="7" t="s">
        <v>223</v>
      </c>
      <c r="DX2" s="7" t="s">
        <v>224</v>
      </c>
      <c r="DY2" s="7" t="s">
        <v>224</v>
      </c>
      <c r="DZ2" s="7" t="s">
        <v>225</v>
      </c>
      <c r="EA2" s="7" t="s">
        <v>225</v>
      </c>
      <c r="EB2" s="7" t="s">
        <v>226</v>
      </c>
      <c r="EC2" s="7" t="s">
        <v>226</v>
      </c>
      <c r="ED2" s="7" t="s">
        <v>227</v>
      </c>
      <c r="EE2" s="7" t="s">
        <v>228</v>
      </c>
      <c r="EF2" s="7" t="s">
        <v>228</v>
      </c>
      <c r="EG2" s="7" t="s">
        <v>228</v>
      </c>
      <c r="EH2" s="7" t="s">
        <v>228</v>
      </c>
      <c r="EI2" s="7" t="s">
        <v>229</v>
      </c>
      <c r="EJ2" s="7" t="s">
        <v>229</v>
      </c>
      <c r="EK2" s="7" t="s">
        <v>230</v>
      </c>
      <c r="EL2" s="7" t="s">
        <v>230</v>
      </c>
      <c r="EM2" s="7" t="s">
        <v>231</v>
      </c>
      <c r="EN2" s="7" t="s">
        <v>231</v>
      </c>
      <c r="EO2" s="7" t="s">
        <v>231</v>
      </c>
      <c r="EP2" s="7" t="s">
        <v>232</v>
      </c>
      <c r="EQ2" s="7" t="s">
        <v>232</v>
      </c>
      <c r="ER2" s="7" t="s">
        <v>232</v>
      </c>
      <c r="ES2" s="7" t="s">
        <v>233</v>
      </c>
      <c r="ET2" s="7" t="s">
        <v>233</v>
      </c>
      <c r="EU2" s="7" t="s">
        <v>233</v>
      </c>
      <c r="EV2" s="7" t="s">
        <v>234</v>
      </c>
      <c r="EW2" s="7" t="s">
        <v>235</v>
      </c>
      <c r="EX2" s="7" t="s">
        <v>235</v>
      </c>
      <c r="EY2" s="7" t="s">
        <v>236</v>
      </c>
      <c r="EZ2" s="7" t="s">
        <v>236</v>
      </c>
      <c r="FA2" s="7" t="s">
        <v>237</v>
      </c>
      <c r="FB2" s="7" t="s">
        <v>238</v>
      </c>
      <c r="FC2" s="7" t="s">
        <v>238</v>
      </c>
      <c r="FD2" s="7" t="s">
        <v>239</v>
      </c>
      <c r="FE2" s="7" t="s">
        <v>239</v>
      </c>
      <c r="FF2" s="7" t="s">
        <v>239</v>
      </c>
      <c r="FG2" s="7" t="s">
        <v>239</v>
      </c>
      <c r="FH2" s="7" t="s">
        <v>239</v>
      </c>
      <c r="FI2" s="7" t="s">
        <v>240</v>
      </c>
      <c r="FJ2" s="7" t="s">
        <v>240</v>
      </c>
      <c r="FK2" s="7" t="s">
        <v>240</v>
      </c>
      <c r="FL2" s="7" t="s">
        <v>240</v>
      </c>
      <c r="FM2" s="7" t="s">
        <v>240</v>
      </c>
      <c r="FN2" s="7" t="s">
        <v>240</v>
      </c>
      <c r="FO2" s="7" t="s">
        <v>240</v>
      </c>
      <c r="FP2" s="7" t="s">
        <v>240</v>
      </c>
      <c r="FQ2" s="7" t="s">
        <v>240</v>
      </c>
      <c r="FR2" s="7" t="s">
        <v>240</v>
      </c>
      <c r="FS2" s="7" t="s">
        <v>240</v>
      </c>
      <c r="FT2" s="7" t="s">
        <v>240</v>
      </c>
      <c r="FU2" s="7" t="s">
        <v>241</v>
      </c>
      <c r="FV2" s="7" t="s">
        <v>241</v>
      </c>
      <c r="FW2" s="7" t="s">
        <v>241</v>
      </c>
      <c r="FX2" s="7" t="s">
        <v>241</v>
      </c>
      <c r="FY2" s="7"/>
      <c r="FZ2" s="8"/>
      <c r="GA2" s="8"/>
      <c r="GB2" s="8"/>
      <c r="GC2" s="8"/>
      <c r="GD2" s="8"/>
      <c r="GE2" s="9"/>
    </row>
    <row r="3" spans="1:187" s="10" customFormat="1" ht="36.75" customHeight="1" x14ac:dyDescent="0.2">
      <c r="B3" s="11"/>
      <c r="C3" s="12" t="s">
        <v>242</v>
      </c>
      <c r="D3" s="12" t="s">
        <v>243</v>
      </c>
      <c r="E3" s="12" t="s">
        <v>244</v>
      </c>
      <c r="F3" s="13" t="s">
        <v>245</v>
      </c>
      <c r="G3" s="12" t="s">
        <v>246</v>
      </c>
      <c r="H3" s="12" t="s">
        <v>247</v>
      </c>
      <c r="I3" s="12" t="s">
        <v>248</v>
      </c>
      <c r="J3" s="12" t="s">
        <v>249</v>
      </c>
      <c r="K3" s="12" t="s">
        <v>250</v>
      </c>
      <c r="L3" s="12" t="s">
        <v>251</v>
      </c>
      <c r="M3" s="12" t="s">
        <v>252</v>
      </c>
      <c r="N3" s="12" t="s">
        <v>253</v>
      </c>
      <c r="O3" s="12" t="s">
        <v>254</v>
      </c>
      <c r="P3" s="12" t="s">
        <v>255</v>
      </c>
      <c r="Q3" s="12" t="s">
        <v>256</v>
      </c>
      <c r="R3" s="12" t="s">
        <v>257</v>
      </c>
      <c r="S3" s="12" t="s">
        <v>258</v>
      </c>
      <c r="T3" s="12" t="s">
        <v>259</v>
      </c>
      <c r="U3" s="12" t="s">
        <v>260</v>
      </c>
      <c r="V3" s="12" t="s">
        <v>261</v>
      </c>
      <c r="W3" s="12" t="s">
        <v>262</v>
      </c>
      <c r="X3" s="12" t="s">
        <v>263</v>
      </c>
      <c r="Y3" s="12" t="s">
        <v>264</v>
      </c>
      <c r="Z3" s="12" t="s">
        <v>265</v>
      </c>
      <c r="AA3" s="12" t="s">
        <v>266</v>
      </c>
      <c r="AB3" s="12" t="s">
        <v>267</v>
      </c>
      <c r="AC3" s="12" t="s">
        <v>268</v>
      </c>
      <c r="AD3" s="12" t="s">
        <v>269</v>
      </c>
      <c r="AE3" s="12" t="s">
        <v>270</v>
      </c>
      <c r="AF3" s="12" t="s">
        <v>271</v>
      </c>
      <c r="AG3" s="12" t="s">
        <v>272</v>
      </c>
      <c r="AH3" s="12" t="s">
        <v>273</v>
      </c>
      <c r="AI3" s="12" t="s">
        <v>274</v>
      </c>
      <c r="AJ3" s="12" t="s">
        <v>275</v>
      </c>
      <c r="AK3" s="12" t="s">
        <v>276</v>
      </c>
      <c r="AL3" s="12" t="s">
        <v>277</v>
      </c>
      <c r="AM3" s="12" t="s">
        <v>278</v>
      </c>
      <c r="AN3" s="12" t="s">
        <v>279</v>
      </c>
      <c r="AO3" s="12" t="s">
        <v>280</v>
      </c>
      <c r="AP3" s="12" t="s">
        <v>281</v>
      </c>
      <c r="AQ3" s="12" t="s">
        <v>282</v>
      </c>
      <c r="AR3" s="12" t="s">
        <v>283</v>
      </c>
      <c r="AS3" s="136" t="s">
        <v>284</v>
      </c>
      <c r="AT3" s="12" t="s">
        <v>285</v>
      </c>
      <c r="AU3" s="12" t="s">
        <v>286</v>
      </c>
      <c r="AV3" s="12" t="s">
        <v>287</v>
      </c>
      <c r="AW3" s="12" t="s">
        <v>288</v>
      </c>
      <c r="AX3" s="12" t="s">
        <v>289</v>
      </c>
      <c r="AY3" s="12" t="s">
        <v>290</v>
      </c>
      <c r="AZ3" s="12" t="s">
        <v>291</v>
      </c>
      <c r="BA3" s="12" t="s">
        <v>292</v>
      </c>
      <c r="BB3" s="12" t="s">
        <v>293</v>
      </c>
      <c r="BC3" s="12" t="s">
        <v>294</v>
      </c>
      <c r="BD3" s="12" t="s">
        <v>295</v>
      </c>
      <c r="BE3" s="12" t="s">
        <v>296</v>
      </c>
      <c r="BF3" s="12" t="s">
        <v>297</v>
      </c>
      <c r="BG3" s="12" t="s">
        <v>298</v>
      </c>
      <c r="BH3" s="12" t="s">
        <v>299</v>
      </c>
      <c r="BI3" s="12" t="s">
        <v>300</v>
      </c>
      <c r="BJ3" s="12" t="s">
        <v>301</v>
      </c>
      <c r="BK3" s="12" t="s">
        <v>302</v>
      </c>
      <c r="BL3" s="12" t="s">
        <v>303</v>
      </c>
      <c r="BM3" s="12" t="s">
        <v>304</v>
      </c>
      <c r="BN3" s="12" t="s">
        <v>305</v>
      </c>
      <c r="BO3" s="12" t="s">
        <v>306</v>
      </c>
      <c r="BP3" s="12" t="s">
        <v>307</v>
      </c>
      <c r="BQ3" s="12" t="s">
        <v>308</v>
      </c>
      <c r="BR3" s="12" t="s">
        <v>309</v>
      </c>
      <c r="BS3" s="12" t="s">
        <v>310</v>
      </c>
      <c r="BT3" s="12" t="s">
        <v>311</v>
      </c>
      <c r="BU3" s="12" t="s">
        <v>312</v>
      </c>
      <c r="BV3" s="12" t="s">
        <v>313</v>
      </c>
      <c r="BW3" s="12" t="s">
        <v>314</v>
      </c>
      <c r="BX3" s="12" t="s">
        <v>315</v>
      </c>
      <c r="BY3" s="12" t="s">
        <v>316</v>
      </c>
      <c r="BZ3" s="12" t="s">
        <v>317</v>
      </c>
      <c r="CA3" s="12" t="s">
        <v>318</v>
      </c>
      <c r="CB3" s="12" t="s">
        <v>319</v>
      </c>
      <c r="CC3" s="12" t="s">
        <v>320</v>
      </c>
      <c r="CD3" s="12" t="s">
        <v>321</v>
      </c>
      <c r="CE3" s="12" t="s">
        <v>322</v>
      </c>
      <c r="CF3" s="12" t="s">
        <v>323</v>
      </c>
      <c r="CG3" s="12" t="s">
        <v>324</v>
      </c>
      <c r="CH3" s="12" t="s">
        <v>325</v>
      </c>
      <c r="CI3" s="12" t="s">
        <v>326</v>
      </c>
      <c r="CJ3" s="12" t="s">
        <v>327</v>
      </c>
      <c r="CK3" s="12" t="s">
        <v>328</v>
      </c>
      <c r="CL3" s="12" t="s">
        <v>329</v>
      </c>
      <c r="CM3" s="12" t="s">
        <v>330</v>
      </c>
      <c r="CN3" s="12" t="s">
        <v>331</v>
      </c>
      <c r="CO3" s="12" t="s">
        <v>332</v>
      </c>
      <c r="CP3" s="12" t="s">
        <v>333</v>
      </c>
      <c r="CQ3" s="12" t="s">
        <v>334</v>
      </c>
      <c r="CR3" s="12" t="s">
        <v>335</v>
      </c>
      <c r="CS3" s="12" t="s">
        <v>336</v>
      </c>
      <c r="CT3" s="12" t="s">
        <v>337</v>
      </c>
      <c r="CU3" s="12" t="s">
        <v>338</v>
      </c>
      <c r="CV3" s="12" t="s">
        <v>339</v>
      </c>
      <c r="CW3" s="12" t="s">
        <v>340</v>
      </c>
      <c r="CX3" s="12" t="s">
        <v>341</v>
      </c>
      <c r="CY3" s="12" t="s">
        <v>342</v>
      </c>
      <c r="CZ3" s="12" t="s">
        <v>343</v>
      </c>
      <c r="DA3" s="12" t="s">
        <v>344</v>
      </c>
      <c r="DB3" s="12" t="s">
        <v>345</v>
      </c>
      <c r="DC3" s="12" t="s">
        <v>346</v>
      </c>
      <c r="DD3" s="12" t="s">
        <v>347</v>
      </c>
      <c r="DE3" s="12" t="s">
        <v>348</v>
      </c>
      <c r="DF3" s="12" t="s">
        <v>349</v>
      </c>
      <c r="DG3" s="12" t="s">
        <v>350</v>
      </c>
      <c r="DH3" s="12" t="s">
        <v>351</v>
      </c>
      <c r="DI3" s="12" t="s">
        <v>352</v>
      </c>
      <c r="DJ3" s="12" t="s">
        <v>353</v>
      </c>
      <c r="DK3" s="12" t="s">
        <v>354</v>
      </c>
      <c r="DL3" s="12" t="s">
        <v>355</v>
      </c>
      <c r="DM3" s="12" t="s">
        <v>356</v>
      </c>
      <c r="DN3" s="12" t="s">
        <v>357</v>
      </c>
      <c r="DO3" s="12" t="s">
        <v>358</v>
      </c>
      <c r="DP3" s="12" t="s">
        <v>359</v>
      </c>
      <c r="DQ3" s="12" t="s">
        <v>360</v>
      </c>
      <c r="DR3" s="12" t="s">
        <v>361</v>
      </c>
      <c r="DS3" s="12" t="s">
        <v>362</v>
      </c>
      <c r="DT3" s="12" t="s">
        <v>363</v>
      </c>
      <c r="DU3" s="12" t="s">
        <v>364</v>
      </c>
      <c r="DV3" s="12" t="s">
        <v>365</v>
      </c>
      <c r="DW3" s="12" t="s">
        <v>366</v>
      </c>
      <c r="DX3" s="12" t="s">
        <v>367</v>
      </c>
      <c r="DY3" s="12" t="s">
        <v>368</v>
      </c>
      <c r="DZ3" s="12" t="s">
        <v>369</v>
      </c>
      <c r="EA3" s="12" t="s">
        <v>370</v>
      </c>
      <c r="EB3" s="12" t="s">
        <v>371</v>
      </c>
      <c r="EC3" s="12" t="s">
        <v>372</v>
      </c>
      <c r="ED3" s="12" t="s">
        <v>373</v>
      </c>
      <c r="EE3" s="12" t="s">
        <v>374</v>
      </c>
      <c r="EF3" s="12" t="s">
        <v>375</v>
      </c>
      <c r="EG3" s="12" t="s">
        <v>376</v>
      </c>
      <c r="EH3" s="12" t="s">
        <v>377</v>
      </c>
      <c r="EI3" s="12" t="s">
        <v>378</v>
      </c>
      <c r="EJ3" s="12" t="s">
        <v>379</v>
      </c>
      <c r="EK3" s="12" t="s">
        <v>380</v>
      </c>
      <c r="EL3" s="12" t="s">
        <v>381</v>
      </c>
      <c r="EM3" s="12" t="s">
        <v>382</v>
      </c>
      <c r="EN3" s="12" t="s">
        <v>383</v>
      </c>
      <c r="EO3" s="12" t="s">
        <v>384</v>
      </c>
      <c r="EP3" s="12" t="s">
        <v>385</v>
      </c>
      <c r="EQ3" s="12" t="s">
        <v>386</v>
      </c>
      <c r="ER3" s="12" t="s">
        <v>387</v>
      </c>
      <c r="ES3" s="12" t="s">
        <v>388</v>
      </c>
      <c r="ET3" s="12" t="s">
        <v>389</v>
      </c>
      <c r="EU3" s="12" t="s">
        <v>390</v>
      </c>
      <c r="EV3" s="12" t="s">
        <v>391</v>
      </c>
      <c r="EW3" s="12" t="s">
        <v>392</v>
      </c>
      <c r="EX3" s="12" t="s">
        <v>393</v>
      </c>
      <c r="EY3" s="12" t="s">
        <v>394</v>
      </c>
      <c r="EZ3" s="12" t="s">
        <v>395</v>
      </c>
      <c r="FA3" s="12" t="s">
        <v>396</v>
      </c>
      <c r="FB3" s="12" t="s">
        <v>397</v>
      </c>
      <c r="FC3" s="12" t="s">
        <v>398</v>
      </c>
      <c r="FD3" s="12" t="s">
        <v>399</v>
      </c>
      <c r="FE3" s="12" t="s">
        <v>400</v>
      </c>
      <c r="FF3" s="12" t="s">
        <v>401</v>
      </c>
      <c r="FG3" s="12" t="s">
        <v>402</v>
      </c>
      <c r="FH3" s="12" t="s">
        <v>403</v>
      </c>
      <c r="FI3" s="12" t="s">
        <v>404</v>
      </c>
      <c r="FJ3" s="12" t="s">
        <v>405</v>
      </c>
      <c r="FK3" s="12" t="s">
        <v>406</v>
      </c>
      <c r="FL3" s="12" t="s">
        <v>407</v>
      </c>
      <c r="FM3" s="12" t="s">
        <v>408</v>
      </c>
      <c r="FN3" s="12" t="s">
        <v>409</v>
      </c>
      <c r="FO3" s="12" t="s">
        <v>410</v>
      </c>
      <c r="FP3" s="12" t="s">
        <v>411</v>
      </c>
      <c r="FQ3" s="12" t="s">
        <v>412</v>
      </c>
      <c r="FR3" s="12" t="s">
        <v>413</v>
      </c>
      <c r="FS3" s="12" t="s">
        <v>414</v>
      </c>
      <c r="FT3" s="12" t="s">
        <v>415</v>
      </c>
      <c r="FU3" s="12" t="s">
        <v>416</v>
      </c>
      <c r="FV3" s="12" t="s">
        <v>417</v>
      </c>
      <c r="FW3" s="12" t="s">
        <v>418</v>
      </c>
      <c r="FX3" s="12" t="s">
        <v>419</v>
      </c>
      <c r="FY3" s="12" t="s">
        <v>420</v>
      </c>
      <c r="FZ3" s="14" t="s">
        <v>421</v>
      </c>
      <c r="GA3" s="14"/>
      <c r="GB3" s="14"/>
      <c r="GC3" s="14"/>
      <c r="GD3" s="14"/>
      <c r="GE3" s="15"/>
    </row>
    <row r="4" spans="1:187" x14ac:dyDescent="0.2">
      <c r="A4" s="8" t="s">
        <v>422</v>
      </c>
      <c r="B4" s="16" t="s">
        <v>423</v>
      </c>
      <c r="C4" s="17">
        <v>8223.9</v>
      </c>
      <c r="D4" s="17">
        <v>35766.199999999997</v>
      </c>
      <c r="E4" s="17">
        <v>5360.5</v>
      </c>
      <c r="F4" s="17">
        <v>17978.2</v>
      </c>
      <c r="G4" s="17">
        <v>970.69999999999993</v>
      </c>
      <c r="H4" s="17">
        <v>993.00000000000011</v>
      </c>
      <c r="I4" s="17">
        <v>8094.6999999999989</v>
      </c>
      <c r="J4" s="17">
        <v>2279.7000000000003</v>
      </c>
      <c r="K4" s="17">
        <v>272.39999999999998</v>
      </c>
      <c r="L4" s="17">
        <v>2247.7000000000003</v>
      </c>
      <c r="M4" s="17">
        <v>1165.5999999999999</v>
      </c>
      <c r="N4" s="17">
        <v>52658.500000000007</v>
      </c>
      <c r="O4" s="17">
        <v>13911.4</v>
      </c>
      <c r="P4" s="17">
        <v>169.70000000000002</v>
      </c>
      <c r="Q4" s="17">
        <v>34892.799999999996</v>
      </c>
      <c r="R4" s="17">
        <v>2747.7999999999997</v>
      </c>
      <c r="S4" s="17">
        <v>1655.3</v>
      </c>
      <c r="T4" s="17">
        <v>134.80000000000001</v>
      </c>
      <c r="U4" s="17">
        <v>46.699999999999996</v>
      </c>
      <c r="V4" s="17">
        <v>269.59999999999997</v>
      </c>
      <c r="W4" s="17">
        <v>48.1</v>
      </c>
      <c r="X4" s="17">
        <v>48.5</v>
      </c>
      <c r="Y4" s="17">
        <v>2443.6999999999998</v>
      </c>
      <c r="Z4" s="17">
        <v>242.4</v>
      </c>
      <c r="AA4" s="17">
        <v>29628.799999999999</v>
      </c>
      <c r="AB4" s="17">
        <v>28816.7</v>
      </c>
      <c r="AC4" s="17">
        <v>905.9</v>
      </c>
      <c r="AD4" s="17">
        <v>1170.0999999999999</v>
      </c>
      <c r="AE4" s="17">
        <v>97.1</v>
      </c>
      <c r="AF4" s="17">
        <v>162.60000000000002</v>
      </c>
      <c r="AG4" s="17">
        <v>620.59999999999991</v>
      </c>
      <c r="AH4" s="17">
        <v>1014.5999999999998</v>
      </c>
      <c r="AI4" s="17">
        <v>317</v>
      </c>
      <c r="AJ4" s="17">
        <v>130.9</v>
      </c>
      <c r="AK4" s="17">
        <v>202.2</v>
      </c>
      <c r="AL4" s="17">
        <v>271</v>
      </c>
      <c r="AM4" s="17">
        <v>433.00000000000006</v>
      </c>
      <c r="AN4" s="17">
        <v>333.7</v>
      </c>
      <c r="AO4" s="17">
        <v>4492.8000000000011</v>
      </c>
      <c r="AP4" s="17">
        <v>83232.800000000003</v>
      </c>
      <c r="AQ4" s="17">
        <v>207.70000000000002</v>
      </c>
      <c r="AR4" s="17">
        <v>62948.899999999994</v>
      </c>
      <c r="AS4" s="17">
        <v>6528.5</v>
      </c>
      <c r="AT4" s="17">
        <v>2144.1</v>
      </c>
      <c r="AU4" s="17">
        <v>226.3</v>
      </c>
      <c r="AV4" s="17">
        <v>282.7</v>
      </c>
      <c r="AW4" s="17">
        <v>216.8</v>
      </c>
      <c r="AX4" s="17">
        <v>50</v>
      </c>
      <c r="AY4" s="17">
        <v>183.1</v>
      </c>
      <c r="AZ4" s="17">
        <v>10997.9</v>
      </c>
      <c r="BA4" s="17">
        <v>8821.1999999999989</v>
      </c>
      <c r="BB4" s="17">
        <v>7485.4000000000005</v>
      </c>
      <c r="BC4" s="17">
        <v>23928.3</v>
      </c>
      <c r="BD4" s="17">
        <v>5010.6999999999989</v>
      </c>
      <c r="BE4" s="17">
        <v>1425.9</v>
      </c>
      <c r="BF4" s="17">
        <v>24738.199999999997</v>
      </c>
      <c r="BG4" s="17">
        <v>991.2</v>
      </c>
      <c r="BH4" s="17">
        <v>530.80000000000007</v>
      </c>
      <c r="BI4" s="17">
        <v>221.9</v>
      </c>
      <c r="BJ4" s="17">
        <v>6495.8</v>
      </c>
      <c r="BK4" s="17">
        <v>24341.300000000003</v>
      </c>
      <c r="BL4" s="17">
        <v>192.8</v>
      </c>
      <c r="BM4" s="17">
        <v>274.5</v>
      </c>
      <c r="BN4" s="17">
        <v>3330.7999999999997</v>
      </c>
      <c r="BO4" s="17">
        <v>1303.8</v>
      </c>
      <c r="BP4" s="17">
        <v>193</v>
      </c>
      <c r="BQ4" s="17">
        <v>5362.9</v>
      </c>
      <c r="BR4" s="17">
        <v>4435.5000000000009</v>
      </c>
      <c r="BS4" s="17">
        <v>1116.5</v>
      </c>
      <c r="BT4" s="17">
        <v>434.4</v>
      </c>
      <c r="BU4" s="17">
        <v>402.1</v>
      </c>
      <c r="BV4" s="17">
        <v>1261.3000000000002</v>
      </c>
      <c r="BW4" s="17">
        <v>1987.9</v>
      </c>
      <c r="BX4" s="17">
        <v>75.599999999999994</v>
      </c>
      <c r="BY4" s="17">
        <v>467.6</v>
      </c>
      <c r="BZ4" s="17">
        <v>191.8</v>
      </c>
      <c r="CA4" s="17">
        <v>154.70000000000002</v>
      </c>
      <c r="CB4" s="17">
        <v>79357.5</v>
      </c>
      <c r="CC4" s="17">
        <v>169.2</v>
      </c>
      <c r="CD4" s="17">
        <v>49.6</v>
      </c>
      <c r="CE4" s="17">
        <v>136.19999999999999</v>
      </c>
      <c r="CF4" s="17">
        <v>110.1</v>
      </c>
      <c r="CG4" s="17">
        <v>210.1</v>
      </c>
      <c r="CH4" s="17">
        <v>98.500000000000014</v>
      </c>
      <c r="CI4" s="17">
        <v>697.8</v>
      </c>
      <c r="CJ4" s="17">
        <v>941.4</v>
      </c>
      <c r="CK4" s="17">
        <v>4886.5000000000009</v>
      </c>
      <c r="CL4" s="17">
        <v>1352.5</v>
      </c>
      <c r="CM4" s="17">
        <v>766.40000000000009</v>
      </c>
      <c r="CN4" s="17">
        <v>28764.199999999997</v>
      </c>
      <c r="CO4" s="17">
        <v>14687.4</v>
      </c>
      <c r="CP4" s="17">
        <v>1040.8</v>
      </c>
      <c r="CQ4" s="17">
        <v>864.6</v>
      </c>
      <c r="CR4" s="17">
        <v>175.70000000000002</v>
      </c>
      <c r="CS4" s="17">
        <v>337</v>
      </c>
      <c r="CT4" s="17">
        <v>104.60000000000001</v>
      </c>
      <c r="CU4" s="17">
        <v>460.8</v>
      </c>
      <c r="CV4" s="17">
        <v>48.5</v>
      </c>
      <c r="CW4" s="17">
        <v>179.7</v>
      </c>
      <c r="CX4" s="17">
        <v>456.79999999999995</v>
      </c>
      <c r="CY4" s="17">
        <v>48.5</v>
      </c>
      <c r="CZ4" s="17">
        <v>2061.1</v>
      </c>
      <c r="DA4" s="17">
        <v>174.5</v>
      </c>
      <c r="DB4" s="17">
        <v>301.2</v>
      </c>
      <c r="DC4" s="17">
        <v>146</v>
      </c>
      <c r="DD4" s="17">
        <v>157.6</v>
      </c>
      <c r="DE4" s="17">
        <v>406.5</v>
      </c>
      <c r="DF4" s="17">
        <v>20082.900000000001</v>
      </c>
      <c r="DG4" s="17">
        <v>86.5</v>
      </c>
      <c r="DH4" s="17">
        <v>2006.6999999999998</v>
      </c>
      <c r="DI4" s="17">
        <v>2578.7999999999997</v>
      </c>
      <c r="DJ4" s="17">
        <v>641.59999999999991</v>
      </c>
      <c r="DK4" s="17">
        <v>441.3</v>
      </c>
      <c r="DL4" s="17">
        <v>5636.5999999999995</v>
      </c>
      <c r="DM4" s="17">
        <v>257.70000000000005</v>
      </c>
      <c r="DN4" s="17">
        <v>1379.4999999999998</v>
      </c>
      <c r="DO4" s="17">
        <v>3143.7999999999997</v>
      </c>
      <c r="DP4" s="17">
        <v>181.1</v>
      </c>
      <c r="DQ4" s="17">
        <v>613.5</v>
      </c>
      <c r="DR4" s="17">
        <v>1352.5</v>
      </c>
      <c r="DS4" s="17">
        <v>740.7</v>
      </c>
      <c r="DT4" s="17">
        <v>137</v>
      </c>
      <c r="DU4" s="17">
        <v>377.20000000000005</v>
      </c>
      <c r="DV4" s="17">
        <v>199.10000000000002</v>
      </c>
      <c r="DW4" s="17">
        <v>342.6</v>
      </c>
      <c r="DX4" s="17">
        <v>154.5</v>
      </c>
      <c r="DY4" s="17">
        <v>336.99999999999994</v>
      </c>
      <c r="DZ4" s="17">
        <v>771.5</v>
      </c>
      <c r="EA4" s="17">
        <v>597.5</v>
      </c>
      <c r="EB4" s="17">
        <v>562.70000000000005</v>
      </c>
      <c r="EC4" s="17">
        <v>316.50000000000006</v>
      </c>
      <c r="ED4" s="17">
        <v>1613.7</v>
      </c>
      <c r="EE4" s="17">
        <v>189.1</v>
      </c>
      <c r="EF4" s="17">
        <v>1414.8000000000002</v>
      </c>
      <c r="EG4" s="17">
        <v>265.60000000000002</v>
      </c>
      <c r="EH4" s="17">
        <v>211.5</v>
      </c>
      <c r="EI4" s="17">
        <v>14673</v>
      </c>
      <c r="EJ4" s="17">
        <v>9443.7000000000007</v>
      </c>
      <c r="EK4" s="17">
        <v>689.3</v>
      </c>
      <c r="EL4" s="17">
        <v>467.79999999999995</v>
      </c>
      <c r="EM4" s="17">
        <v>410.7</v>
      </c>
      <c r="EN4" s="17">
        <v>1062.8999999999999</v>
      </c>
      <c r="EO4" s="17">
        <v>340.7</v>
      </c>
      <c r="EP4" s="17">
        <v>366</v>
      </c>
      <c r="EQ4" s="17">
        <v>2567.8000000000002</v>
      </c>
      <c r="ER4" s="17">
        <v>300.09999999999997</v>
      </c>
      <c r="ES4" s="17">
        <v>119.69999999999999</v>
      </c>
      <c r="ET4" s="17">
        <v>205.70000000000002</v>
      </c>
      <c r="EU4" s="17">
        <v>594.5</v>
      </c>
      <c r="EV4" s="17">
        <v>60.9</v>
      </c>
      <c r="EW4" s="17">
        <v>898.1</v>
      </c>
      <c r="EX4" s="17">
        <v>178.10000000000002</v>
      </c>
      <c r="EY4" s="17">
        <v>506.30000000000007</v>
      </c>
      <c r="EZ4" s="17">
        <v>124.60000000000001</v>
      </c>
      <c r="FA4" s="17">
        <v>3370.5</v>
      </c>
      <c r="FB4" s="17">
        <v>338.7</v>
      </c>
      <c r="FC4" s="17">
        <v>2189</v>
      </c>
      <c r="FD4" s="17">
        <v>356.5</v>
      </c>
      <c r="FE4" s="17">
        <v>97.2</v>
      </c>
      <c r="FF4" s="17">
        <v>204.00000000000003</v>
      </c>
      <c r="FG4" s="17">
        <v>115.3</v>
      </c>
      <c r="FH4" s="17">
        <v>90.399999999999991</v>
      </c>
      <c r="FI4" s="17">
        <v>1788.3999999999999</v>
      </c>
      <c r="FJ4" s="17">
        <v>1888.1</v>
      </c>
      <c r="FK4" s="17">
        <v>2338.6</v>
      </c>
      <c r="FL4" s="17">
        <v>6720.9</v>
      </c>
      <c r="FM4" s="17">
        <v>3720.8</v>
      </c>
      <c r="FN4" s="17">
        <v>21392.6</v>
      </c>
      <c r="FO4" s="17">
        <v>1068</v>
      </c>
      <c r="FP4" s="17">
        <v>2263.7999999999997</v>
      </c>
      <c r="FQ4" s="17">
        <v>929.8</v>
      </c>
      <c r="FR4" s="17">
        <v>169.1</v>
      </c>
      <c r="FS4" s="17">
        <v>196.5</v>
      </c>
      <c r="FT4" s="17">
        <v>68.400000000000006</v>
      </c>
      <c r="FU4" s="17">
        <v>773.3</v>
      </c>
      <c r="FV4" s="17">
        <v>678.4</v>
      </c>
      <c r="FW4" s="17">
        <v>187.8</v>
      </c>
      <c r="FX4" s="17">
        <v>53.800000000000004</v>
      </c>
      <c r="FY4" s="18"/>
      <c r="FZ4" s="19">
        <f>SUM(C4:FY4)</f>
        <v>823248.20000000007</v>
      </c>
      <c r="GA4" s="19"/>
      <c r="GB4" s="19"/>
      <c r="GC4" s="8"/>
      <c r="GD4" s="19"/>
      <c r="GE4" s="19"/>
    </row>
    <row r="5" spans="1:187" x14ac:dyDescent="0.2">
      <c r="A5" s="8" t="s">
        <v>424</v>
      </c>
      <c r="B5" s="16" t="s">
        <v>425</v>
      </c>
      <c r="C5" s="20">
        <v>222.4</v>
      </c>
      <c r="D5" s="20">
        <v>1357.3</v>
      </c>
      <c r="E5" s="20">
        <v>224</v>
      </c>
      <c r="F5" s="20">
        <v>661.09999999999991</v>
      </c>
      <c r="G5" s="20">
        <v>26</v>
      </c>
      <c r="H5" s="20">
        <v>34.4</v>
      </c>
      <c r="I5" s="20">
        <v>307.2</v>
      </c>
      <c r="J5" s="20">
        <v>72.2</v>
      </c>
      <c r="K5" s="20">
        <v>8.4</v>
      </c>
      <c r="L5" s="20">
        <v>82.6</v>
      </c>
      <c r="M5" s="20">
        <v>37.700000000000003</v>
      </c>
      <c r="N5" s="20">
        <v>1615.2</v>
      </c>
      <c r="O5" s="20">
        <v>383.6</v>
      </c>
      <c r="P5" s="20">
        <v>7.1</v>
      </c>
      <c r="Q5" s="20">
        <v>1315.1000000000001</v>
      </c>
      <c r="R5" s="20">
        <v>40.799999999999997</v>
      </c>
      <c r="S5" s="20">
        <v>52.7</v>
      </c>
      <c r="T5" s="20">
        <v>7.1</v>
      </c>
      <c r="U5" s="20">
        <v>2.1</v>
      </c>
      <c r="V5" s="20">
        <v>9.6</v>
      </c>
      <c r="W5" s="20">
        <v>0.4</v>
      </c>
      <c r="X5" s="20">
        <v>0</v>
      </c>
      <c r="Y5" s="20">
        <v>14.3</v>
      </c>
      <c r="Z5" s="20">
        <v>7.1</v>
      </c>
      <c r="AA5" s="20">
        <v>978.90000000000009</v>
      </c>
      <c r="AB5" s="20">
        <v>721</v>
      </c>
      <c r="AC5" s="20">
        <v>29</v>
      </c>
      <c r="AD5" s="20">
        <v>38.799999999999997</v>
      </c>
      <c r="AE5" s="20">
        <v>5.2</v>
      </c>
      <c r="AF5" s="20">
        <v>6.2</v>
      </c>
      <c r="AG5" s="20">
        <v>24.2</v>
      </c>
      <c r="AH5" s="20">
        <v>27.5</v>
      </c>
      <c r="AI5" s="20">
        <v>12.2</v>
      </c>
      <c r="AJ5" s="20">
        <v>7</v>
      </c>
      <c r="AK5" s="20">
        <v>4.4000000000000004</v>
      </c>
      <c r="AL5" s="20">
        <v>7.6</v>
      </c>
      <c r="AM5" s="20">
        <v>14.4</v>
      </c>
      <c r="AN5" s="20">
        <v>10.3</v>
      </c>
      <c r="AO5" s="20">
        <v>145.9</v>
      </c>
      <c r="AP5" s="20">
        <v>2860.3</v>
      </c>
      <c r="AQ5" s="20">
        <v>8.1</v>
      </c>
      <c r="AR5" s="20">
        <v>2033.4</v>
      </c>
      <c r="AS5" s="20">
        <v>207.60000000000002</v>
      </c>
      <c r="AT5" s="20">
        <v>60.8</v>
      </c>
      <c r="AU5" s="20">
        <v>8.1999999999999993</v>
      </c>
      <c r="AV5" s="20">
        <v>8.5</v>
      </c>
      <c r="AW5" s="20">
        <v>6.2</v>
      </c>
      <c r="AX5" s="20">
        <v>0</v>
      </c>
      <c r="AY5" s="20">
        <v>10.3</v>
      </c>
      <c r="AZ5" s="20">
        <v>442.7</v>
      </c>
      <c r="BA5" s="20">
        <v>304.60000000000002</v>
      </c>
      <c r="BB5" s="20">
        <v>340.7</v>
      </c>
      <c r="BC5" s="20">
        <v>1067.7</v>
      </c>
      <c r="BD5" s="20">
        <v>155.6</v>
      </c>
      <c r="BE5" s="20">
        <v>32.799999999999997</v>
      </c>
      <c r="BF5" s="20">
        <v>774.2</v>
      </c>
      <c r="BG5" s="20">
        <v>35.299999999999997</v>
      </c>
      <c r="BH5" s="20">
        <v>10.8</v>
      </c>
      <c r="BI5" s="20">
        <v>6.6</v>
      </c>
      <c r="BJ5" s="20">
        <v>158.4</v>
      </c>
      <c r="BK5" s="20">
        <v>669.30000000000007</v>
      </c>
      <c r="BL5" s="20">
        <v>2.8</v>
      </c>
      <c r="BM5" s="20">
        <v>8.1999999999999993</v>
      </c>
      <c r="BN5" s="20">
        <v>107.3</v>
      </c>
      <c r="BO5" s="20">
        <v>37.4</v>
      </c>
      <c r="BP5" s="20">
        <v>6.5</v>
      </c>
      <c r="BQ5" s="20">
        <v>181.6</v>
      </c>
      <c r="BR5" s="20">
        <v>132.69999999999999</v>
      </c>
      <c r="BS5" s="20">
        <v>35.5</v>
      </c>
      <c r="BT5" s="20">
        <v>13</v>
      </c>
      <c r="BU5" s="20">
        <v>11.9</v>
      </c>
      <c r="BV5" s="20">
        <v>38.099999999999994</v>
      </c>
      <c r="BW5" s="20">
        <v>54.6</v>
      </c>
      <c r="BX5" s="20">
        <v>2.8</v>
      </c>
      <c r="BY5" s="20">
        <v>17</v>
      </c>
      <c r="BZ5" s="20">
        <v>6.2</v>
      </c>
      <c r="CA5" s="20">
        <v>5.0999999999999996</v>
      </c>
      <c r="CB5" s="20">
        <v>2361.6</v>
      </c>
      <c r="CC5" s="20">
        <v>5.2</v>
      </c>
      <c r="CD5" s="20">
        <v>1.5</v>
      </c>
      <c r="CE5" s="20">
        <v>6.1</v>
      </c>
      <c r="CF5" s="20">
        <v>2.9</v>
      </c>
      <c r="CG5" s="20">
        <v>8.4</v>
      </c>
      <c r="CH5" s="20">
        <v>2.1</v>
      </c>
      <c r="CI5" s="20">
        <v>24.2</v>
      </c>
      <c r="CJ5" s="20">
        <v>31.1</v>
      </c>
      <c r="CK5" s="20">
        <v>154.69999999999999</v>
      </c>
      <c r="CL5" s="20">
        <v>44.6</v>
      </c>
      <c r="CM5" s="20">
        <v>25.3</v>
      </c>
      <c r="CN5" s="20">
        <v>971.90000000000009</v>
      </c>
      <c r="CO5" s="20">
        <v>487.5</v>
      </c>
      <c r="CP5" s="20">
        <v>29.2</v>
      </c>
      <c r="CQ5" s="20">
        <v>28.7</v>
      </c>
      <c r="CR5" s="20">
        <v>5.6</v>
      </c>
      <c r="CS5" s="20">
        <v>8.5</v>
      </c>
      <c r="CT5" s="20">
        <v>3.7</v>
      </c>
      <c r="CU5" s="20">
        <v>8.1999999999999993</v>
      </c>
      <c r="CV5" s="20">
        <v>0</v>
      </c>
      <c r="CW5" s="20">
        <v>6.9</v>
      </c>
      <c r="CX5" s="20">
        <v>14.6</v>
      </c>
      <c r="CY5" s="20">
        <v>0</v>
      </c>
      <c r="CZ5" s="20">
        <v>81.900000000000006</v>
      </c>
      <c r="DA5" s="20">
        <v>7.6</v>
      </c>
      <c r="DB5" s="20">
        <v>8.6</v>
      </c>
      <c r="DC5" s="20">
        <v>5.5</v>
      </c>
      <c r="DD5" s="20">
        <v>5.6</v>
      </c>
      <c r="DE5" s="20">
        <v>7.4</v>
      </c>
      <c r="DF5" s="20">
        <v>631.29999999999995</v>
      </c>
      <c r="DG5" s="20">
        <v>4.0999999999999996</v>
      </c>
      <c r="DH5" s="20">
        <v>81.900000000000006</v>
      </c>
      <c r="DI5" s="20">
        <v>92.9</v>
      </c>
      <c r="DJ5" s="20">
        <v>20.6</v>
      </c>
      <c r="DK5" s="20">
        <v>12.2</v>
      </c>
      <c r="DL5" s="20">
        <v>169.3</v>
      </c>
      <c r="DM5" s="20">
        <v>8.4</v>
      </c>
      <c r="DN5" s="20">
        <v>45.2</v>
      </c>
      <c r="DO5" s="20">
        <v>98.9</v>
      </c>
      <c r="DP5" s="20">
        <v>6.8</v>
      </c>
      <c r="DQ5" s="20">
        <v>16.3</v>
      </c>
      <c r="DR5" s="20">
        <v>45.8</v>
      </c>
      <c r="DS5" s="20">
        <v>27</v>
      </c>
      <c r="DT5" s="20">
        <v>1.7</v>
      </c>
      <c r="DU5" s="20">
        <v>13.5</v>
      </c>
      <c r="DV5" s="20">
        <v>7.6</v>
      </c>
      <c r="DW5" s="20">
        <v>11.2</v>
      </c>
      <c r="DX5" s="20">
        <v>4.7</v>
      </c>
      <c r="DY5" s="20">
        <v>9.6</v>
      </c>
      <c r="DZ5" s="20">
        <v>22.2</v>
      </c>
      <c r="EA5" s="20">
        <v>22.1</v>
      </c>
      <c r="EB5" s="20">
        <v>18</v>
      </c>
      <c r="EC5" s="20">
        <v>10.199999999999999</v>
      </c>
      <c r="ED5" s="20">
        <v>42.3</v>
      </c>
      <c r="EE5" s="20">
        <v>4.7</v>
      </c>
      <c r="EF5" s="20">
        <v>44.6</v>
      </c>
      <c r="EG5" s="20">
        <v>8</v>
      </c>
      <c r="EH5" s="20">
        <v>6.9</v>
      </c>
      <c r="EI5" s="20">
        <v>567.1</v>
      </c>
      <c r="EJ5" s="20">
        <v>275.3</v>
      </c>
      <c r="EK5" s="20">
        <v>22.7</v>
      </c>
      <c r="EL5" s="20">
        <v>10.8</v>
      </c>
      <c r="EM5" s="20">
        <v>14.7</v>
      </c>
      <c r="EN5" s="20">
        <v>32.700000000000003</v>
      </c>
      <c r="EO5" s="20">
        <v>11.3</v>
      </c>
      <c r="EP5" s="20">
        <v>14</v>
      </c>
      <c r="EQ5" s="20">
        <v>69.2</v>
      </c>
      <c r="ER5" s="20">
        <v>9.6999999999999993</v>
      </c>
      <c r="ES5" s="20">
        <v>3.4</v>
      </c>
      <c r="ET5" s="20">
        <v>6.1</v>
      </c>
      <c r="EU5" s="20">
        <v>21</v>
      </c>
      <c r="EV5" s="20">
        <v>2.5999999999999996</v>
      </c>
      <c r="EW5" s="20">
        <v>25.4</v>
      </c>
      <c r="EX5" s="20">
        <v>5.7</v>
      </c>
      <c r="EY5" s="20">
        <v>8.8000000000000007</v>
      </c>
      <c r="EZ5" s="20">
        <v>4.3</v>
      </c>
      <c r="FA5" s="20">
        <v>108.4</v>
      </c>
      <c r="FB5" s="20">
        <v>14.3</v>
      </c>
      <c r="FC5" s="20">
        <v>64.3</v>
      </c>
      <c r="FD5" s="20">
        <v>10.5</v>
      </c>
      <c r="FE5" s="20">
        <v>2.6</v>
      </c>
      <c r="FF5" s="20">
        <v>5.6</v>
      </c>
      <c r="FG5" s="20">
        <v>4.2</v>
      </c>
      <c r="FH5" s="20">
        <v>2.8</v>
      </c>
      <c r="FI5" s="20">
        <v>57.7</v>
      </c>
      <c r="FJ5" s="20">
        <v>64.7</v>
      </c>
      <c r="FK5" s="20">
        <v>92.3</v>
      </c>
      <c r="FL5" s="20">
        <v>225.6</v>
      </c>
      <c r="FM5" s="20">
        <v>156.5</v>
      </c>
      <c r="FN5" s="20">
        <v>753</v>
      </c>
      <c r="FO5" s="20">
        <v>33.6</v>
      </c>
      <c r="FP5" s="20">
        <v>74.3</v>
      </c>
      <c r="FQ5" s="20">
        <v>25.5</v>
      </c>
      <c r="FR5" s="20">
        <v>3.9</v>
      </c>
      <c r="FS5" s="20">
        <v>5.5</v>
      </c>
      <c r="FT5" s="20">
        <v>2.1</v>
      </c>
      <c r="FU5" s="20">
        <v>26.4</v>
      </c>
      <c r="FV5" s="20">
        <v>23.4</v>
      </c>
      <c r="FW5" s="20">
        <v>5.6</v>
      </c>
      <c r="FX5" s="20">
        <v>2.4</v>
      </c>
      <c r="FY5" s="18"/>
      <c r="FZ5" s="19">
        <f t="shared" ref="FZ5:FZ13" si="0">SUM(C5:FX5)</f>
        <v>27090.899999999994</v>
      </c>
      <c r="GA5" s="19"/>
      <c r="GB5" s="19"/>
      <c r="GC5" s="8"/>
      <c r="GD5" s="19"/>
      <c r="GE5" s="19"/>
    </row>
    <row r="6" spans="1:187" x14ac:dyDescent="0.2">
      <c r="A6" s="8" t="s">
        <v>426</v>
      </c>
      <c r="B6" s="16" t="s">
        <v>427</v>
      </c>
      <c r="C6" s="20">
        <v>0</v>
      </c>
      <c r="D6" s="20">
        <v>477.5</v>
      </c>
      <c r="E6" s="20">
        <v>28.2</v>
      </c>
      <c r="F6" s="20">
        <v>143.19999999999999</v>
      </c>
      <c r="G6" s="20">
        <v>27</v>
      </c>
      <c r="H6" s="20">
        <v>0</v>
      </c>
      <c r="I6" s="20">
        <v>32.200000000000003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274.3</v>
      </c>
      <c r="P6" s="20">
        <v>0</v>
      </c>
      <c r="Q6" s="20">
        <v>63.9</v>
      </c>
      <c r="R6" s="20">
        <v>26.1</v>
      </c>
      <c r="S6" s="20">
        <v>2.1</v>
      </c>
      <c r="T6" s="20">
        <v>0</v>
      </c>
      <c r="U6" s="20">
        <v>0</v>
      </c>
      <c r="V6" s="20">
        <v>0</v>
      </c>
      <c r="W6" s="20">
        <v>0.4</v>
      </c>
      <c r="X6" s="20">
        <v>0</v>
      </c>
      <c r="Y6" s="20">
        <v>0</v>
      </c>
      <c r="Z6" s="20">
        <v>0</v>
      </c>
      <c r="AA6" s="20">
        <v>242.2</v>
      </c>
      <c r="AB6" s="20">
        <v>478.4</v>
      </c>
      <c r="AC6" s="20">
        <v>0</v>
      </c>
      <c r="AD6" s="20">
        <v>4</v>
      </c>
      <c r="AE6" s="20">
        <v>3.5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1.6</v>
      </c>
      <c r="AP6" s="20">
        <v>0</v>
      </c>
      <c r="AQ6" s="20">
        <v>0</v>
      </c>
      <c r="AR6" s="20">
        <v>687.7</v>
      </c>
      <c r="AS6" s="20">
        <v>17.3</v>
      </c>
      <c r="AT6" s="20">
        <v>0</v>
      </c>
      <c r="AU6" s="20">
        <v>0</v>
      </c>
      <c r="AV6" s="20">
        <v>7.6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174.9</v>
      </c>
      <c r="BD6" s="20">
        <v>18.2</v>
      </c>
      <c r="BE6" s="20">
        <v>0</v>
      </c>
      <c r="BF6" s="20">
        <v>334.9</v>
      </c>
      <c r="BG6" s="20">
        <v>0</v>
      </c>
      <c r="BH6" s="20">
        <v>0</v>
      </c>
      <c r="BI6" s="20">
        <v>0</v>
      </c>
      <c r="BJ6" s="20">
        <v>51.4</v>
      </c>
      <c r="BK6" s="20">
        <v>53.6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  <c r="BQ6" s="20">
        <v>43.5</v>
      </c>
      <c r="BR6" s="20">
        <v>18.2</v>
      </c>
      <c r="BS6" s="20">
        <v>0</v>
      </c>
      <c r="BT6" s="20">
        <v>0</v>
      </c>
      <c r="BU6" s="20">
        <v>0</v>
      </c>
      <c r="BV6" s="20">
        <v>0.8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344.1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  <c r="CL6" s="20">
        <v>0</v>
      </c>
      <c r="CM6" s="20">
        <v>0</v>
      </c>
      <c r="CN6" s="20">
        <v>247.2</v>
      </c>
      <c r="CO6" s="20">
        <v>158.30000000000001</v>
      </c>
      <c r="CP6" s="20">
        <v>0</v>
      </c>
      <c r="CQ6" s="20">
        <v>0</v>
      </c>
      <c r="CR6" s="20">
        <v>0</v>
      </c>
      <c r="CS6" s="20">
        <v>0</v>
      </c>
      <c r="CT6" s="20">
        <v>0</v>
      </c>
      <c r="CU6" s="20">
        <v>0</v>
      </c>
      <c r="CV6" s="20">
        <v>0</v>
      </c>
      <c r="CW6" s="20">
        <v>0</v>
      </c>
      <c r="CX6" s="20">
        <v>0</v>
      </c>
      <c r="CY6" s="20">
        <v>0</v>
      </c>
      <c r="CZ6" s="20">
        <v>0</v>
      </c>
      <c r="DA6" s="20">
        <v>0</v>
      </c>
      <c r="DB6" s="20">
        <v>0</v>
      </c>
      <c r="DC6" s="20">
        <v>0</v>
      </c>
      <c r="DD6" s="20">
        <v>0</v>
      </c>
      <c r="DE6" s="20">
        <v>0</v>
      </c>
      <c r="DF6" s="20">
        <v>401.2</v>
      </c>
      <c r="DG6" s="20">
        <v>0</v>
      </c>
      <c r="DH6" s="20">
        <v>0</v>
      </c>
      <c r="DI6" s="20">
        <v>2.2000000000000002</v>
      </c>
      <c r="DJ6" s="20">
        <v>0</v>
      </c>
      <c r="DK6" s="20">
        <v>0</v>
      </c>
      <c r="DL6" s="20">
        <v>0</v>
      </c>
      <c r="DM6" s="20">
        <v>0</v>
      </c>
      <c r="DN6" s="20">
        <v>0</v>
      </c>
      <c r="DO6" s="20">
        <v>0</v>
      </c>
      <c r="DP6" s="20">
        <v>7.3</v>
      </c>
      <c r="DQ6" s="20">
        <v>0</v>
      </c>
      <c r="DR6" s="20">
        <v>0</v>
      </c>
      <c r="DS6" s="20">
        <v>0</v>
      </c>
      <c r="DT6" s="20">
        <v>0</v>
      </c>
      <c r="DU6" s="20">
        <v>0</v>
      </c>
      <c r="DV6" s="20">
        <v>0</v>
      </c>
      <c r="DW6" s="20">
        <v>0</v>
      </c>
      <c r="DX6" s="20">
        <v>0</v>
      </c>
      <c r="DY6" s="20">
        <v>0</v>
      </c>
      <c r="DZ6" s="20">
        <v>0</v>
      </c>
      <c r="EA6" s="20">
        <v>8.3000000000000007</v>
      </c>
      <c r="EB6" s="20">
        <v>0</v>
      </c>
      <c r="EC6" s="20">
        <v>0</v>
      </c>
      <c r="ED6" s="20">
        <v>0</v>
      </c>
      <c r="EE6" s="20">
        <v>0</v>
      </c>
      <c r="EF6" s="20">
        <v>0</v>
      </c>
      <c r="EG6" s="20">
        <v>0</v>
      </c>
      <c r="EH6" s="20">
        <v>0</v>
      </c>
      <c r="EI6" s="20">
        <v>0</v>
      </c>
      <c r="EJ6" s="20">
        <v>0</v>
      </c>
      <c r="EK6" s="20">
        <v>0</v>
      </c>
      <c r="EL6" s="20">
        <v>0</v>
      </c>
      <c r="EM6" s="20">
        <v>0</v>
      </c>
      <c r="EN6" s="20">
        <v>0</v>
      </c>
      <c r="EO6" s="20">
        <v>0</v>
      </c>
      <c r="EP6" s="20">
        <v>0</v>
      </c>
      <c r="EQ6" s="20">
        <v>9.1999999999999993</v>
      </c>
      <c r="ER6" s="20">
        <v>0</v>
      </c>
      <c r="ES6" s="20">
        <v>0</v>
      </c>
      <c r="ET6" s="20">
        <v>0</v>
      </c>
      <c r="EU6" s="20">
        <v>0</v>
      </c>
      <c r="EV6" s="20">
        <v>2.2999999999999998</v>
      </c>
      <c r="EW6" s="20">
        <v>0.9</v>
      </c>
      <c r="EX6" s="20">
        <v>0</v>
      </c>
      <c r="EY6" s="20">
        <v>0</v>
      </c>
      <c r="EZ6" s="20">
        <v>0</v>
      </c>
      <c r="FA6" s="20">
        <v>0</v>
      </c>
      <c r="FB6" s="20">
        <v>0</v>
      </c>
      <c r="FC6" s="20">
        <v>0</v>
      </c>
      <c r="FD6" s="20">
        <v>0</v>
      </c>
      <c r="FE6" s="20">
        <v>0</v>
      </c>
      <c r="FF6" s="20">
        <v>0</v>
      </c>
      <c r="FG6" s="20">
        <v>3.7</v>
      </c>
      <c r="FH6" s="20">
        <v>0</v>
      </c>
      <c r="FI6" s="20">
        <v>0</v>
      </c>
      <c r="FJ6" s="20">
        <v>0</v>
      </c>
      <c r="FK6" s="20">
        <v>8.3000000000000007</v>
      </c>
      <c r="FL6" s="20">
        <v>89.5</v>
      </c>
      <c r="FM6" s="20">
        <v>140.19999999999999</v>
      </c>
      <c r="FN6" s="20">
        <v>88.4</v>
      </c>
      <c r="FO6" s="20">
        <v>0</v>
      </c>
      <c r="FP6" s="20">
        <v>0</v>
      </c>
      <c r="FQ6" s="20">
        <v>0</v>
      </c>
      <c r="FR6" s="20">
        <v>0</v>
      </c>
      <c r="FS6" s="20">
        <v>0</v>
      </c>
      <c r="FT6" s="20">
        <v>0</v>
      </c>
      <c r="FU6" s="20">
        <v>0</v>
      </c>
      <c r="FV6" s="20">
        <v>0</v>
      </c>
      <c r="FW6" s="20">
        <v>0</v>
      </c>
      <c r="FX6" s="20">
        <v>0</v>
      </c>
      <c r="FY6" s="18"/>
      <c r="FZ6" s="19">
        <f t="shared" si="0"/>
        <v>4723.7999999999993</v>
      </c>
      <c r="GA6" s="19"/>
      <c r="GB6" s="19"/>
      <c r="GC6" s="8"/>
      <c r="GD6" s="19"/>
      <c r="GE6" s="19"/>
    </row>
    <row r="7" spans="1:187" s="23" customFormat="1" x14ac:dyDescent="0.2">
      <c r="A7" s="21" t="s">
        <v>428</v>
      </c>
      <c r="B7" s="18" t="s">
        <v>429</v>
      </c>
      <c r="C7" s="22">
        <v>43.5</v>
      </c>
      <c r="D7" s="22">
        <v>190.5</v>
      </c>
      <c r="E7" s="22">
        <v>38.5</v>
      </c>
      <c r="F7" s="22">
        <v>103.5</v>
      </c>
      <c r="G7" s="22">
        <v>9.5</v>
      </c>
      <c r="H7" s="22">
        <v>10.5</v>
      </c>
      <c r="I7" s="22">
        <v>56.5</v>
      </c>
      <c r="J7" s="22">
        <v>3</v>
      </c>
      <c r="K7" s="22">
        <v>0</v>
      </c>
      <c r="L7" s="22">
        <v>24</v>
      </c>
      <c r="M7" s="22">
        <v>15</v>
      </c>
      <c r="N7" s="22">
        <v>313.5</v>
      </c>
      <c r="O7" s="22">
        <v>56</v>
      </c>
      <c r="P7" s="22">
        <v>3</v>
      </c>
      <c r="Q7" s="22">
        <v>237.5</v>
      </c>
      <c r="R7" s="22">
        <v>3</v>
      </c>
      <c r="S7" s="22">
        <v>3</v>
      </c>
      <c r="T7" s="22">
        <v>3</v>
      </c>
      <c r="U7" s="22">
        <v>0.5</v>
      </c>
      <c r="V7" s="22">
        <v>4</v>
      </c>
      <c r="W7" s="22">
        <v>0</v>
      </c>
      <c r="X7" s="22">
        <v>0.5</v>
      </c>
      <c r="Y7" s="22">
        <v>2.5</v>
      </c>
      <c r="Z7" s="22">
        <v>1</v>
      </c>
      <c r="AA7" s="22">
        <v>171.5</v>
      </c>
      <c r="AB7" s="22">
        <v>146.5</v>
      </c>
      <c r="AC7" s="22">
        <v>7</v>
      </c>
      <c r="AD7" s="22">
        <v>6</v>
      </c>
      <c r="AE7" s="22">
        <v>0</v>
      </c>
      <c r="AF7" s="22">
        <v>2</v>
      </c>
      <c r="AG7" s="22">
        <v>3</v>
      </c>
      <c r="AH7" s="22">
        <v>6.5</v>
      </c>
      <c r="AI7" s="22">
        <v>0.5</v>
      </c>
      <c r="AJ7" s="22">
        <v>0</v>
      </c>
      <c r="AK7" s="22">
        <v>0</v>
      </c>
      <c r="AL7" s="22">
        <v>1.5</v>
      </c>
      <c r="AM7" s="22">
        <v>0</v>
      </c>
      <c r="AN7" s="22">
        <v>0.5</v>
      </c>
      <c r="AO7" s="22">
        <v>32.5</v>
      </c>
      <c r="AP7" s="22">
        <v>218</v>
      </c>
      <c r="AQ7" s="22">
        <v>0</v>
      </c>
      <c r="AR7" s="22">
        <v>359.5</v>
      </c>
      <c r="AS7" s="22">
        <v>45.5</v>
      </c>
      <c r="AT7" s="22">
        <v>11</v>
      </c>
      <c r="AU7" s="22">
        <v>2</v>
      </c>
      <c r="AV7" s="22">
        <v>1</v>
      </c>
      <c r="AW7" s="22">
        <v>1</v>
      </c>
      <c r="AX7" s="22">
        <v>0</v>
      </c>
      <c r="AY7" s="22">
        <v>1.5</v>
      </c>
      <c r="AZ7" s="22">
        <v>46</v>
      </c>
      <c r="BA7" s="22">
        <v>88.5</v>
      </c>
      <c r="BB7" s="22">
        <v>72.5</v>
      </c>
      <c r="BC7" s="22">
        <v>86.5</v>
      </c>
      <c r="BD7" s="22">
        <v>24.5</v>
      </c>
      <c r="BE7" s="22">
        <v>0</v>
      </c>
      <c r="BF7" s="22">
        <v>67.5</v>
      </c>
      <c r="BG7" s="22">
        <v>4.5</v>
      </c>
      <c r="BH7" s="22">
        <v>0.5</v>
      </c>
      <c r="BI7" s="22">
        <v>2</v>
      </c>
      <c r="BJ7" s="22">
        <v>16.5</v>
      </c>
      <c r="BK7" s="22">
        <v>70.5</v>
      </c>
      <c r="BL7" s="22">
        <v>0</v>
      </c>
      <c r="BM7" s="22">
        <v>1</v>
      </c>
      <c r="BN7" s="22">
        <v>48.5</v>
      </c>
      <c r="BO7" s="22">
        <v>4.5</v>
      </c>
      <c r="BP7" s="22">
        <v>0.5</v>
      </c>
      <c r="BQ7" s="22">
        <v>17.5</v>
      </c>
      <c r="BR7" s="22">
        <v>32</v>
      </c>
      <c r="BS7" s="22">
        <v>3</v>
      </c>
      <c r="BT7" s="22">
        <v>4.5</v>
      </c>
      <c r="BU7" s="22">
        <v>4</v>
      </c>
      <c r="BV7" s="22">
        <v>5.5</v>
      </c>
      <c r="BW7" s="22">
        <v>7</v>
      </c>
      <c r="BX7" s="22">
        <v>1.5</v>
      </c>
      <c r="BY7" s="22">
        <v>2</v>
      </c>
      <c r="BZ7" s="22">
        <v>0.5</v>
      </c>
      <c r="CA7" s="22">
        <v>2</v>
      </c>
      <c r="CB7" s="22">
        <v>274.5</v>
      </c>
      <c r="CC7" s="22">
        <v>0</v>
      </c>
      <c r="CD7" s="22">
        <v>0.5</v>
      </c>
      <c r="CE7" s="22">
        <v>5</v>
      </c>
      <c r="CF7" s="22">
        <v>0.5</v>
      </c>
      <c r="CG7" s="22">
        <v>1</v>
      </c>
      <c r="CH7" s="22">
        <v>1</v>
      </c>
      <c r="CI7" s="22">
        <v>6.5</v>
      </c>
      <c r="CJ7" s="22">
        <v>3</v>
      </c>
      <c r="CK7" s="22">
        <v>25.5</v>
      </c>
      <c r="CL7" s="22">
        <v>6.5</v>
      </c>
      <c r="CM7" s="22">
        <v>3.5</v>
      </c>
      <c r="CN7" s="22">
        <v>103.5</v>
      </c>
      <c r="CO7" s="22">
        <v>108</v>
      </c>
      <c r="CP7" s="22">
        <v>3</v>
      </c>
      <c r="CQ7" s="22">
        <v>7</v>
      </c>
      <c r="CR7" s="22">
        <v>1</v>
      </c>
      <c r="CS7" s="22">
        <v>0</v>
      </c>
      <c r="CT7" s="22">
        <v>0</v>
      </c>
      <c r="CU7" s="22">
        <v>0</v>
      </c>
      <c r="CV7" s="22">
        <v>0</v>
      </c>
      <c r="CW7" s="22">
        <v>1.5</v>
      </c>
      <c r="CX7" s="22">
        <v>6.5</v>
      </c>
      <c r="CY7" s="22">
        <v>0</v>
      </c>
      <c r="CZ7" s="22">
        <v>23.5</v>
      </c>
      <c r="DA7" s="22">
        <v>3</v>
      </c>
      <c r="DB7" s="22">
        <v>0.5</v>
      </c>
      <c r="DC7" s="22">
        <v>4</v>
      </c>
      <c r="DD7" s="22">
        <v>2.5</v>
      </c>
      <c r="DE7" s="22">
        <v>0.5</v>
      </c>
      <c r="DF7" s="22">
        <v>123</v>
      </c>
      <c r="DG7" s="22">
        <v>0</v>
      </c>
      <c r="DH7" s="22">
        <v>20</v>
      </c>
      <c r="DI7" s="22">
        <v>7.5</v>
      </c>
      <c r="DJ7" s="22">
        <v>1.5</v>
      </c>
      <c r="DK7" s="22">
        <v>1</v>
      </c>
      <c r="DL7" s="22">
        <v>27.5</v>
      </c>
      <c r="DM7" s="22">
        <v>2</v>
      </c>
      <c r="DN7" s="22">
        <v>12</v>
      </c>
      <c r="DO7" s="22">
        <v>9</v>
      </c>
      <c r="DP7" s="22">
        <v>1.5</v>
      </c>
      <c r="DQ7" s="22">
        <v>4.5</v>
      </c>
      <c r="DR7" s="22">
        <v>4.5</v>
      </c>
      <c r="DS7" s="22">
        <v>7.5</v>
      </c>
      <c r="DT7" s="22">
        <v>1</v>
      </c>
      <c r="DU7" s="22">
        <v>1.5</v>
      </c>
      <c r="DV7" s="22">
        <v>0</v>
      </c>
      <c r="DW7" s="22">
        <v>0</v>
      </c>
      <c r="DX7" s="22">
        <v>1</v>
      </c>
      <c r="DY7" s="22">
        <v>1.5</v>
      </c>
      <c r="DZ7" s="22">
        <v>10</v>
      </c>
      <c r="EA7" s="22">
        <v>1.5</v>
      </c>
      <c r="EB7" s="22">
        <v>8.5</v>
      </c>
      <c r="EC7" s="22">
        <v>4</v>
      </c>
      <c r="ED7" s="22">
        <v>6.5</v>
      </c>
      <c r="EE7" s="22">
        <v>0.5</v>
      </c>
      <c r="EF7" s="22">
        <v>15</v>
      </c>
      <c r="EG7" s="22">
        <v>1.5</v>
      </c>
      <c r="EH7" s="22">
        <v>1</v>
      </c>
      <c r="EI7" s="22">
        <v>47.5</v>
      </c>
      <c r="EJ7" s="22">
        <v>43</v>
      </c>
      <c r="EK7" s="22">
        <v>4</v>
      </c>
      <c r="EL7" s="22">
        <v>0.5</v>
      </c>
      <c r="EM7" s="22">
        <v>3</v>
      </c>
      <c r="EN7" s="22">
        <v>3</v>
      </c>
      <c r="EO7" s="22">
        <v>0.5</v>
      </c>
      <c r="EP7" s="22">
        <v>1</v>
      </c>
      <c r="EQ7" s="22">
        <v>5.5</v>
      </c>
      <c r="ER7" s="22">
        <v>0.5</v>
      </c>
      <c r="ES7" s="22">
        <v>0</v>
      </c>
      <c r="ET7" s="22">
        <v>1</v>
      </c>
      <c r="EU7" s="22">
        <v>5.5</v>
      </c>
      <c r="EV7" s="22">
        <v>0</v>
      </c>
      <c r="EW7" s="22">
        <v>0</v>
      </c>
      <c r="EX7" s="22">
        <v>0.5</v>
      </c>
      <c r="EY7" s="22">
        <v>6.5</v>
      </c>
      <c r="EZ7" s="22">
        <v>2.5</v>
      </c>
      <c r="FA7" s="22">
        <v>13</v>
      </c>
      <c r="FB7" s="22">
        <v>0</v>
      </c>
      <c r="FC7" s="22">
        <v>7</v>
      </c>
      <c r="FD7" s="22">
        <v>4</v>
      </c>
      <c r="FE7" s="22">
        <v>0.5</v>
      </c>
      <c r="FF7" s="22">
        <v>2.5</v>
      </c>
      <c r="FG7" s="22">
        <v>0</v>
      </c>
      <c r="FH7" s="22">
        <v>1</v>
      </c>
      <c r="FI7" s="22">
        <v>11</v>
      </c>
      <c r="FJ7" s="22">
        <v>10</v>
      </c>
      <c r="FK7" s="22">
        <v>12</v>
      </c>
      <c r="FL7" s="22">
        <v>35</v>
      </c>
      <c r="FM7" s="22">
        <v>19</v>
      </c>
      <c r="FN7" s="22">
        <v>84</v>
      </c>
      <c r="FO7" s="22">
        <v>8.5</v>
      </c>
      <c r="FP7" s="22">
        <v>14</v>
      </c>
      <c r="FQ7" s="22">
        <v>5.5</v>
      </c>
      <c r="FR7" s="22">
        <v>0</v>
      </c>
      <c r="FS7" s="22">
        <v>1.5</v>
      </c>
      <c r="FT7" s="22">
        <v>0</v>
      </c>
      <c r="FU7" s="22">
        <v>8</v>
      </c>
      <c r="FV7" s="22">
        <v>7</v>
      </c>
      <c r="FW7" s="22">
        <v>1</v>
      </c>
      <c r="FX7" s="22">
        <v>0.5</v>
      </c>
      <c r="FY7" s="20"/>
      <c r="FZ7" s="19">
        <f t="shared" si="0"/>
        <v>3989</v>
      </c>
      <c r="GA7" s="19"/>
      <c r="GB7" s="19"/>
      <c r="GC7" s="19"/>
      <c r="GD7" s="19"/>
      <c r="GE7" s="19"/>
    </row>
    <row r="8" spans="1:187" s="23" customFormat="1" x14ac:dyDescent="0.2">
      <c r="A8" s="7" t="s">
        <v>430</v>
      </c>
      <c r="B8" s="16" t="s">
        <v>431</v>
      </c>
      <c r="C8" s="22">
        <f t="shared" ref="C8:BN8" si="1">C4+C5+C7</f>
        <v>8489.7999999999993</v>
      </c>
      <c r="D8" s="22">
        <f t="shared" si="1"/>
        <v>37314</v>
      </c>
      <c r="E8" s="22">
        <f t="shared" si="1"/>
        <v>5623</v>
      </c>
      <c r="F8" s="22">
        <f t="shared" si="1"/>
        <v>18742.8</v>
      </c>
      <c r="G8" s="22">
        <f t="shared" si="1"/>
        <v>1006.1999999999999</v>
      </c>
      <c r="H8" s="22">
        <f t="shared" si="1"/>
        <v>1037.9000000000001</v>
      </c>
      <c r="I8" s="22">
        <f t="shared" si="1"/>
        <v>8458.4</v>
      </c>
      <c r="J8" s="22">
        <f t="shared" si="1"/>
        <v>2354.9</v>
      </c>
      <c r="K8" s="22">
        <f t="shared" si="1"/>
        <v>280.79999999999995</v>
      </c>
      <c r="L8" s="22">
        <f t="shared" si="1"/>
        <v>2354.3000000000002</v>
      </c>
      <c r="M8" s="22">
        <f t="shared" si="1"/>
        <v>1218.3</v>
      </c>
      <c r="N8" s="22">
        <f t="shared" si="1"/>
        <v>54587.200000000004</v>
      </c>
      <c r="O8" s="22">
        <f t="shared" si="1"/>
        <v>14351</v>
      </c>
      <c r="P8" s="22">
        <f t="shared" si="1"/>
        <v>179.8</v>
      </c>
      <c r="Q8" s="22">
        <f t="shared" si="1"/>
        <v>36445.399999999994</v>
      </c>
      <c r="R8" s="22">
        <f t="shared" si="1"/>
        <v>2791.6</v>
      </c>
      <c r="S8" s="22">
        <f t="shared" si="1"/>
        <v>1711</v>
      </c>
      <c r="T8" s="22">
        <f t="shared" si="1"/>
        <v>144.9</v>
      </c>
      <c r="U8" s="22">
        <f t="shared" si="1"/>
        <v>49.3</v>
      </c>
      <c r="V8" s="22">
        <f t="shared" si="1"/>
        <v>283.2</v>
      </c>
      <c r="W8" s="22">
        <f t="shared" si="1"/>
        <v>48.5</v>
      </c>
      <c r="X8" s="22">
        <f t="shared" si="1"/>
        <v>49</v>
      </c>
      <c r="Y8" s="22">
        <f t="shared" si="1"/>
        <v>2460.5</v>
      </c>
      <c r="Z8" s="22">
        <f t="shared" si="1"/>
        <v>250.5</v>
      </c>
      <c r="AA8" s="22">
        <f t="shared" si="1"/>
        <v>30779.200000000001</v>
      </c>
      <c r="AB8" s="22">
        <f t="shared" si="1"/>
        <v>29684.2</v>
      </c>
      <c r="AC8" s="22">
        <f t="shared" si="1"/>
        <v>941.9</v>
      </c>
      <c r="AD8" s="22">
        <f t="shared" si="1"/>
        <v>1214.8999999999999</v>
      </c>
      <c r="AE8" s="22">
        <f t="shared" si="1"/>
        <v>102.3</v>
      </c>
      <c r="AF8" s="22">
        <f t="shared" si="1"/>
        <v>170.8</v>
      </c>
      <c r="AG8" s="22">
        <f t="shared" si="1"/>
        <v>647.79999999999995</v>
      </c>
      <c r="AH8" s="22">
        <f t="shared" si="1"/>
        <v>1048.5999999999999</v>
      </c>
      <c r="AI8" s="22">
        <f t="shared" si="1"/>
        <v>329.7</v>
      </c>
      <c r="AJ8" s="22">
        <f t="shared" si="1"/>
        <v>137.9</v>
      </c>
      <c r="AK8" s="22">
        <f t="shared" si="1"/>
        <v>206.6</v>
      </c>
      <c r="AL8" s="22">
        <f t="shared" si="1"/>
        <v>280.10000000000002</v>
      </c>
      <c r="AM8" s="22">
        <f t="shared" si="1"/>
        <v>447.40000000000003</v>
      </c>
      <c r="AN8" s="22">
        <f t="shared" si="1"/>
        <v>344.5</v>
      </c>
      <c r="AO8" s="22">
        <f t="shared" si="1"/>
        <v>4671.2000000000007</v>
      </c>
      <c r="AP8" s="22">
        <f t="shared" si="1"/>
        <v>86311.1</v>
      </c>
      <c r="AQ8" s="22">
        <f t="shared" si="1"/>
        <v>215.8</v>
      </c>
      <c r="AR8" s="22">
        <f t="shared" si="1"/>
        <v>65341.799999999996</v>
      </c>
      <c r="AS8" s="22">
        <f t="shared" si="1"/>
        <v>6781.6</v>
      </c>
      <c r="AT8" s="22">
        <f t="shared" si="1"/>
        <v>2215.9</v>
      </c>
      <c r="AU8" s="22">
        <f t="shared" si="1"/>
        <v>236.5</v>
      </c>
      <c r="AV8" s="22">
        <f t="shared" si="1"/>
        <v>292.2</v>
      </c>
      <c r="AW8" s="22">
        <f t="shared" si="1"/>
        <v>224</v>
      </c>
      <c r="AX8" s="22">
        <f t="shared" si="1"/>
        <v>50</v>
      </c>
      <c r="AY8" s="22">
        <f t="shared" si="1"/>
        <v>194.9</v>
      </c>
      <c r="AZ8" s="22">
        <f t="shared" si="1"/>
        <v>11486.6</v>
      </c>
      <c r="BA8" s="22">
        <f t="shared" si="1"/>
        <v>9214.2999999999993</v>
      </c>
      <c r="BB8" s="22">
        <f t="shared" si="1"/>
        <v>7898.6</v>
      </c>
      <c r="BC8" s="22">
        <f t="shared" si="1"/>
        <v>25082.5</v>
      </c>
      <c r="BD8" s="22">
        <f t="shared" si="1"/>
        <v>5190.7999999999993</v>
      </c>
      <c r="BE8" s="22">
        <f t="shared" si="1"/>
        <v>1458.7</v>
      </c>
      <c r="BF8" s="22">
        <f t="shared" si="1"/>
        <v>25579.899999999998</v>
      </c>
      <c r="BG8" s="22">
        <f t="shared" si="1"/>
        <v>1031</v>
      </c>
      <c r="BH8" s="22">
        <f t="shared" si="1"/>
        <v>542.1</v>
      </c>
      <c r="BI8" s="22">
        <f t="shared" si="1"/>
        <v>230.5</v>
      </c>
      <c r="BJ8" s="22">
        <f t="shared" si="1"/>
        <v>6670.7</v>
      </c>
      <c r="BK8" s="22">
        <f t="shared" si="1"/>
        <v>25081.100000000002</v>
      </c>
      <c r="BL8" s="22">
        <f t="shared" si="1"/>
        <v>195.60000000000002</v>
      </c>
      <c r="BM8" s="22">
        <f t="shared" si="1"/>
        <v>283.7</v>
      </c>
      <c r="BN8" s="22">
        <f t="shared" si="1"/>
        <v>3486.6</v>
      </c>
      <c r="BO8" s="22">
        <f t="shared" ref="BO8:DZ8" si="2">BO4+BO5+BO7</f>
        <v>1345.7</v>
      </c>
      <c r="BP8" s="22">
        <f t="shared" si="2"/>
        <v>200</v>
      </c>
      <c r="BQ8" s="22">
        <f t="shared" si="2"/>
        <v>5562</v>
      </c>
      <c r="BR8" s="22">
        <f t="shared" si="2"/>
        <v>4600.2000000000007</v>
      </c>
      <c r="BS8" s="22">
        <f t="shared" si="2"/>
        <v>1155</v>
      </c>
      <c r="BT8" s="22">
        <f t="shared" si="2"/>
        <v>451.9</v>
      </c>
      <c r="BU8" s="22">
        <f t="shared" si="2"/>
        <v>418</v>
      </c>
      <c r="BV8" s="22">
        <f t="shared" si="2"/>
        <v>1304.9000000000001</v>
      </c>
      <c r="BW8" s="22">
        <f t="shared" si="2"/>
        <v>2049.5</v>
      </c>
      <c r="BX8" s="22">
        <f t="shared" si="2"/>
        <v>79.899999999999991</v>
      </c>
      <c r="BY8" s="22">
        <f t="shared" si="2"/>
        <v>486.6</v>
      </c>
      <c r="BZ8" s="22">
        <f t="shared" si="2"/>
        <v>198.5</v>
      </c>
      <c r="CA8" s="22">
        <f t="shared" si="2"/>
        <v>161.80000000000001</v>
      </c>
      <c r="CB8" s="22">
        <f t="shared" si="2"/>
        <v>81993.600000000006</v>
      </c>
      <c r="CC8" s="22">
        <f t="shared" si="2"/>
        <v>174.39999999999998</v>
      </c>
      <c r="CD8" s="22">
        <f t="shared" si="2"/>
        <v>51.6</v>
      </c>
      <c r="CE8" s="22">
        <f t="shared" si="2"/>
        <v>147.29999999999998</v>
      </c>
      <c r="CF8" s="22">
        <f t="shared" si="2"/>
        <v>113.5</v>
      </c>
      <c r="CG8" s="22">
        <f t="shared" si="2"/>
        <v>219.5</v>
      </c>
      <c r="CH8" s="22">
        <f t="shared" si="2"/>
        <v>101.60000000000001</v>
      </c>
      <c r="CI8" s="22">
        <f t="shared" si="2"/>
        <v>728.5</v>
      </c>
      <c r="CJ8" s="22">
        <f t="shared" si="2"/>
        <v>975.5</v>
      </c>
      <c r="CK8" s="22">
        <f t="shared" si="2"/>
        <v>5066.7000000000007</v>
      </c>
      <c r="CL8" s="22">
        <f t="shared" si="2"/>
        <v>1403.6</v>
      </c>
      <c r="CM8" s="22">
        <f t="shared" si="2"/>
        <v>795.2</v>
      </c>
      <c r="CN8" s="22">
        <f t="shared" si="2"/>
        <v>29839.599999999999</v>
      </c>
      <c r="CO8" s="22">
        <f t="shared" si="2"/>
        <v>15282.9</v>
      </c>
      <c r="CP8" s="22">
        <f t="shared" si="2"/>
        <v>1073</v>
      </c>
      <c r="CQ8" s="22">
        <f t="shared" si="2"/>
        <v>900.30000000000007</v>
      </c>
      <c r="CR8" s="22">
        <f t="shared" si="2"/>
        <v>182.3</v>
      </c>
      <c r="CS8" s="22">
        <f t="shared" si="2"/>
        <v>345.5</v>
      </c>
      <c r="CT8" s="22">
        <f t="shared" si="2"/>
        <v>108.30000000000001</v>
      </c>
      <c r="CU8" s="22">
        <f t="shared" si="2"/>
        <v>469</v>
      </c>
      <c r="CV8" s="22">
        <f t="shared" si="2"/>
        <v>48.5</v>
      </c>
      <c r="CW8" s="22">
        <f t="shared" si="2"/>
        <v>188.1</v>
      </c>
      <c r="CX8" s="22">
        <f t="shared" si="2"/>
        <v>477.9</v>
      </c>
      <c r="CY8" s="22">
        <f t="shared" si="2"/>
        <v>48.5</v>
      </c>
      <c r="CZ8" s="22">
        <f t="shared" si="2"/>
        <v>2166.5</v>
      </c>
      <c r="DA8" s="22">
        <f t="shared" si="2"/>
        <v>185.1</v>
      </c>
      <c r="DB8" s="22">
        <f t="shared" si="2"/>
        <v>310.3</v>
      </c>
      <c r="DC8" s="22">
        <f t="shared" si="2"/>
        <v>155.5</v>
      </c>
      <c r="DD8" s="22">
        <f t="shared" si="2"/>
        <v>165.7</v>
      </c>
      <c r="DE8" s="22">
        <f t="shared" si="2"/>
        <v>414.4</v>
      </c>
      <c r="DF8" s="22">
        <f t="shared" si="2"/>
        <v>20837.2</v>
      </c>
      <c r="DG8" s="22">
        <f t="shared" si="2"/>
        <v>90.6</v>
      </c>
      <c r="DH8" s="22">
        <f t="shared" si="2"/>
        <v>2108.6</v>
      </c>
      <c r="DI8" s="22">
        <f t="shared" si="2"/>
        <v>2679.2</v>
      </c>
      <c r="DJ8" s="22">
        <f t="shared" si="2"/>
        <v>663.69999999999993</v>
      </c>
      <c r="DK8" s="22">
        <f t="shared" si="2"/>
        <v>454.5</v>
      </c>
      <c r="DL8" s="22">
        <f t="shared" si="2"/>
        <v>5833.4</v>
      </c>
      <c r="DM8" s="22">
        <f t="shared" si="2"/>
        <v>268.10000000000002</v>
      </c>
      <c r="DN8" s="22">
        <f t="shared" si="2"/>
        <v>1436.6999999999998</v>
      </c>
      <c r="DO8" s="22">
        <f t="shared" si="2"/>
        <v>3251.7</v>
      </c>
      <c r="DP8" s="22">
        <f t="shared" si="2"/>
        <v>189.4</v>
      </c>
      <c r="DQ8" s="22">
        <f t="shared" si="2"/>
        <v>634.29999999999995</v>
      </c>
      <c r="DR8" s="22">
        <f t="shared" si="2"/>
        <v>1402.8</v>
      </c>
      <c r="DS8" s="22">
        <f t="shared" si="2"/>
        <v>775.2</v>
      </c>
      <c r="DT8" s="22">
        <f t="shared" si="2"/>
        <v>139.69999999999999</v>
      </c>
      <c r="DU8" s="22">
        <f t="shared" si="2"/>
        <v>392.20000000000005</v>
      </c>
      <c r="DV8" s="22">
        <f t="shared" si="2"/>
        <v>206.70000000000002</v>
      </c>
      <c r="DW8" s="22">
        <f t="shared" si="2"/>
        <v>353.8</v>
      </c>
      <c r="DX8" s="22">
        <f t="shared" si="2"/>
        <v>160.19999999999999</v>
      </c>
      <c r="DY8" s="22">
        <f t="shared" si="2"/>
        <v>348.09999999999997</v>
      </c>
      <c r="DZ8" s="22">
        <f t="shared" si="2"/>
        <v>803.7</v>
      </c>
      <c r="EA8" s="22">
        <f t="shared" ref="EA8:FX8" si="3">EA4+EA5+EA7</f>
        <v>621.1</v>
      </c>
      <c r="EB8" s="22">
        <f t="shared" si="3"/>
        <v>589.20000000000005</v>
      </c>
      <c r="EC8" s="22">
        <f t="shared" si="3"/>
        <v>330.70000000000005</v>
      </c>
      <c r="ED8" s="22">
        <f t="shared" si="3"/>
        <v>1662.5</v>
      </c>
      <c r="EE8" s="22">
        <f t="shared" si="3"/>
        <v>194.29999999999998</v>
      </c>
      <c r="EF8" s="22">
        <f t="shared" si="3"/>
        <v>1474.4</v>
      </c>
      <c r="EG8" s="22">
        <f t="shared" si="3"/>
        <v>275.10000000000002</v>
      </c>
      <c r="EH8" s="22">
        <f t="shared" si="3"/>
        <v>219.4</v>
      </c>
      <c r="EI8" s="22">
        <f t="shared" si="3"/>
        <v>15287.6</v>
      </c>
      <c r="EJ8" s="22">
        <f t="shared" si="3"/>
        <v>9762</v>
      </c>
      <c r="EK8" s="22">
        <f t="shared" si="3"/>
        <v>716</v>
      </c>
      <c r="EL8" s="22">
        <f t="shared" si="3"/>
        <v>479.09999999999997</v>
      </c>
      <c r="EM8" s="22">
        <f t="shared" si="3"/>
        <v>428.4</v>
      </c>
      <c r="EN8" s="22">
        <f t="shared" si="3"/>
        <v>1098.5999999999999</v>
      </c>
      <c r="EO8" s="22">
        <f t="shared" si="3"/>
        <v>352.5</v>
      </c>
      <c r="EP8" s="22">
        <f t="shared" si="3"/>
        <v>381</v>
      </c>
      <c r="EQ8" s="22">
        <f t="shared" si="3"/>
        <v>2642.5</v>
      </c>
      <c r="ER8" s="22">
        <f t="shared" si="3"/>
        <v>310.29999999999995</v>
      </c>
      <c r="ES8" s="22">
        <f t="shared" si="3"/>
        <v>123.1</v>
      </c>
      <c r="ET8" s="22">
        <f t="shared" si="3"/>
        <v>212.8</v>
      </c>
      <c r="EU8" s="22">
        <f t="shared" si="3"/>
        <v>621</v>
      </c>
      <c r="EV8" s="22">
        <f t="shared" si="3"/>
        <v>63.5</v>
      </c>
      <c r="EW8" s="22">
        <f t="shared" si="3"/>
        <v>923.5</v>
      </c>
      <c r="EX8" s="22">
        <f t="shared" si="3"/>
        <v>184.3</v>
      </c>
      <c r="EY8" s="22">
        <f t="shared" si="3"/>
        <v>521.6</v>
      </c>
      <c r="EZ8" s="22">
        <f t="shared" si="3"/>
        <v>131.4</v>
      </c>
      <c r="FA8" s="22">
        <f t="shared" si="3"/>
        <v>3491.9</v>
      </c>
      <c r="FB8" s="22">
        <f t="shared" si="3"/>
        <v>353</v>
      </c>
      <c r="FC8" s="22">
        <f t="shared" si="3"/>
        <v>2260.3000000000002</v>
      </c>
      <c r="FD8" s="22">
        <f t="shared" si="3"/>
        <v>371</v>
      </c>
      <c r="FE8" s="22">
        <f t="shared" si="3"/>
        <v>100.3</v>
      </c>
      <c r="FF8" s="22">
        <f t="shared" si="3"/>
        <v>212.10000000000002</v>
      </c>
      <c r="FG8" s="22">
        <f t="shared" si="3"/>
        <v>119.5</v>
      </c>
      <c r="FH8" s="22">
        <f t="shared" si="3"/>
        <v>94.199999999999989</v>
      </c>
      <c r="FI8" s="22">
        <f t="shared" si="3"/>
        <v>1857.1</v>
      </c>
      <c r="FJ8" s="22">
        <f t="shared" si="3"/>
        <v>1962.8</v>
      </c>
      <c r="FK8" s="22">
        <f t="shared" si="3"/>
        <v>2442.9</v>
      </c>
      <c r="FL8" s="22">
        <f t="shared" si="3"/>
        <v>6981.5</v>
      </c>
      <c r="FM8" s="22">
        <f t="shared" si="3"/>
        <v>3896.3</v>
      </c>
      <c r="FN8" s="22">
        <f t="shared" si="3"/>
        <v>22229.599999999999</v>
      </c>
      <c r="FO8" s="22">
        <f t="shared" si="3"/>
        <v>1110.0999999999999</v>
      </c>
      <c r="FP8" s="22">
        <f t="shared" si="3"/>
        <v>2352.1</v>
      </c>
      <c r="FQ8" s="22">
        <f t="shared" si="3"/>
        <v>960.8</v>
      </c>
      <c r="FR8" s="22">
        <f t="shared" si="3"/>
        <v>173</v>
      </c>
      <c r="FS8" s="22">
        <f t="shared" si="3"/>
        <v>203.5</v>
      </c>
      <c r="FT8" s="22">
        <f t="shared" si="3"/>
        <v>70.5</v>
      </c>
      <c r="FU8" s="22">
        <f t="shared" si="3"/>
        <v>807.69999999999993</v>
      </c>
      <c r="FV8" s="22">
        <f t="shared" si="3"/>
        <v>708.8</v>
      </c>
      <c r="FW8" s="22">
        <f t="shared" si="3"/>
        <v>194.4</v>
      </c>
      <c r="FX8" s="22">
        <f t="shared" si="3"/>
        <v>56.7</v>
      </c>
      <c r="FY8" s="18"/>
      <c r="FZ8" s="18">
        <f t="shared" si="0"/>
        <v>854328.09999999951</v>
      </c>
      <c r="GA8" s="18"/>
      <c r="GB8" s="18"/>
      <c r="GC8" s="18"/>
      <c r="GD8" s="18"/>
      <c r="GE8" s="18"/>
    </row>
    <row r="9" spans="1:187" s="23" customFormat="1" x14ac:dyDescent="0.2">
      <c r="A9" s="7" t="s">
        <v>432</v>
      </c>
      <c r="B9" s="16" t="s">
        <v>433</v>
      </c>
      <c r="C9" s="22">
        <v>2183.6999999999998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2278.8000000000002</v>
      </c>
      <c r="S9" s="22">
        <v>1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2000</v>
      </c>
      <c r="Z9" s="22">
        <v>0</v>
      </c>
      <c r="AA9" s="22">
        <v>0</v>
      </c>
      <c r="AB9" s="22">
        <v>56.5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257.5</v>
      </c>
      <c r="AQ9" s="22">
        <v>0</v>
      </c>
      <c r="AR9" s="22">
        <v>2000.3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0.5</v>
      </c>
      <c r="BB9" s="22">
        <v>0</v>
      </c>
      <c r="BC9" s="22">
        <v>250</v>
      </c>
      <c r="BD9" s="22">
        <v>0</v>
      </c>
      <c r="BE9" s="22">
        <v>0</v>
      </c>
      <c r="BF9" s="22">
        <v>803.4</v>
      </c>
      <c r="BG9" s="22">
        <v>0</v>
      </c>
      <c r="BH9" s="22">
        <v>31</v>
      </c>
      <c r="BI9" s="22">
        <v>2</v>
      </c>
      <c r="BJ9" s="22">
        <v>0</v>
      </c>
      <c r="BK9" s="22">
        <v>7323.5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281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727</v>
      </c>
      <c r="CL9" s="22">
        <v>11.5</v>
      </c>
      <c r="CM9" s="22">
        <v>27</v>
      </c>
      <c r="CN9" s="22">
        <v>217.5</v>
      </c>
      <c r="CO9" s="22">
        <v>5.5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388.8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3</v>
      </c>
      <c r="DJ9" s="22">
        <v>4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22">
        <v>191.5</v>
      </c>
      <c r="EK9" s="22">
        <v>0</v>
      </c>
      <c r="EL9" s="22">
        <v>0</v>
      </c>
      <c r="EM9" s="22">
        <v>0</v>
      </c>
      <c r="EN9" s="22">
        <v>116</v>
      </c>
      <c r="EO9" s="22">
        <v>0</v>
      </c>
      <c r="EP9" s="22">
        <v>0</v>
      </c>
      <c r="EQ9" s="22">
        <v>0</v>
      </c>
      <c r="ER9" s="22">
        <v>0</v>
      </c>
      <c r="ES9" s="22">
        <v>0</v>
      </c>
      <c r="ET9" s="22">
        <v>0</v>
      </c>
      <c r="EU9" s="22">
        <v>0</v>
      </c>
      <c r="EV9" s="22">
        <v>0</v>
      </c>
      <c r="EW9" s="22">
        <v>0</v>
      </c>
      <c r="EX9" s="22">
        <v>0</v>
      </c>
      <c r="EY9" s="22">
        <v>264</v>
      </c>
      <c r="EZ9" s="22">
        <v>0</v>
      </c>
      <c r="FA9" s="22">
        <v>0</v>
      </c>
      <c r="FB9" s="22">
        <v>0</v>
      </c>
      <c r="FC9" s="22">
        <v>0</v>
      </c>
      <c r="FD9" s="22">
        <v>0</v>
      </c>
      <c r="FE9" s="22">
        <v>0</v>
      </c>
      <c r="FF9" s="22">
        <v>0</v>
      </c>
      <c r="FG9" s="22">
        <v>0</v>
      </c>
      <c r="FH9" s="22">
        <v>0</v>
      </c>
      <c r="FI9" s="22">
        <v>0</v>
      </c>
      <c r="FJ9" s="22">
        <v>0</v>
      </c>
      <c r="FK9" s="22">
        <v>0</v>
      </c>
      <c r="FL9" s="22">
        <v>0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22">
        <v>0</v>
      </c>
      <c r="FU9" s="22">
        <v>0</v>
      </c>
      <c r="FV9" s="22">
        <v>0</v>
      </c>
      <c r="FW9" s="22">
        <v>0</v>
      </c>
      <c r="FX9" s="22">
        <v>0</v>
      </c>
      <c r="FY9" s="20"/>
      <c r="FZ9" s="18">
        <f t="shared" si="0"/>
        <v>19424.999999999996</v>
      </c>
      <c r="GA9" s="18"/>
      <c r="GB9" s="18"/>
      <c r="GC9" s="18"/>
      <c r="GD9" s="18"/>
      <c r="GE9" s="18"/>
    </row>
    <row r="10" spans="1:187" x14ac:dyDescent="0.2">
      <c r="A10" s="7" t="s">
        <v>434</v>
      </c>
      <c r="B10" s="16" t="s">
        <v>435</v>
      </c>
      <c r="C10" s="24">
        <v>2</v>
      </c>
      <c r="D10" s="24">
        <v>6</v>
      </c>
      <c r="E10" s="24">
        <v>0</v>
      </c>
      <c r="F10" s="24">
        <v>0</v>
      </c>
      <c r="G10" s="24">
        <v>1</v>
      </c>
      <c r="H10" s="24">
        <v>0</v>
      </c>
      <c r="I10" s="24">
        <v>6.5</v>
      </c>
      <c r="J10" s="24">
        <v>1.5</v>
      </c>
      <c r="K10" s="24">
        <v>0</v>
      </c>
      <c r="L10" s="24">
        <v>0</v>
      </c>
      <c r="M10" s="24">
        <v>0</v>
      </c>
      <c r="N10" s="24">
        <v>16.5</v>
      </c>
      <c r="O10" s="24">
        <v>0</v>
      </c>
      <c r="P10" s="24">
        <v>0</v>
      </c>
      <c r="Q10" s="24">
        <v>142.5</v>
      </c>
      <c r="R10" s="24">
        <v>1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1</v>
      </c>
      <c r="Z10" s="24">
        <v>1</v>
      </c>
      <c r="AA10" s="24">
        <v>0</v>
      </c>
      <c r="AB10" s="24">
        <v>1.5</v>
      </c>
      <c r="AC10" s="24">
        <v>0</v>
      </c>
      <c r="AD10" s="24">
        <v>0</v>
      </c>
      <c r="AE10" s="24">
        <v>0</v>
      </c>
      <c r="AF10" s="24">
        <v>1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1.5</v>
      </c>
      <c r="AP10" s="24">
        <v>68</v>
      </c>
      <c r="AQ10" s="24">
        <v>0</v>
      </c>
      <c r="AR10" s="24">
        <v>2</v>
      </c>
      <c r="AS10" s="24">
        <v>0</v>
      </c>
      <c r="AT10" s="24">
        <v>2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7.5</v>
      </c>
      <c r="BB10" s="24">
        <v>1</v>
      </c>
      <c r="BC10" s="24">
        <v>4</v>
      </c>
      <c r="BD10" s="24">
        <v>0</v>
      </c>
      <c r="BE10" s="24">
        <v>0</v>
      </c>
      <c r="BF10" s="24">
        <v>22</v>
      </c>
      <c r="BG10" s="24">
        <v>0</v>
      </c>
      <c r="BH10" s="24">
        <v>1</v>
      </c>
      <c r="BI10" s="24">
        <v>0</v>
      </c>
      <c r="BJ10" s="24">
        <v>2.5</v>
      </c>
      <c r="BK10" s="24">
        <v>30</v>
      </c>
      <c r="BL10" s="24">
        <v>8.5</v>
      </c>
      <c r="BM10" s="24">
        <v>1.5</v>
      </c>
      <c r="BN10" s="24">
        <v>0</v>
      </c>
      <c r="BO10" s="24">
        <v>0</v>
      </c>
      <c r="BP10" s="24">
        <v>0</v>
      </c>
      <c r="BQ10" s="24">
        <v>1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28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57.5</v>
      </c>
      <c r="CO10" s="24">
        <v>23.5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20</v>
      </c>
      <c r="DG10" s="24">
        <v>0</v>
      </c>
      <c r="DH10" s="24">
        <v>0</v>
      </c>
      <c r="DI10" s="24">
        <v>2.5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24">
        <v>0</v>
      </c>
      <c r="DV10" s="24">
        <v>0</v>
      </c>
      <c r="DW10" s="24">
        <v>0</v>
      </c>
      <c r="DX10" s="24">
        <v>0</v>
      </c>
      <c r="DY10" s="24">
        <v>0</v>
      </c>
      <c r="DZ10" s="24">
        <v>1</v>
      </c>
      <c r="EA10" s="24">
        <v>0</v>
      </c>
      <c r="EB10" s="24">
        <v>0</v>
      </c>
      <c r="EC10" s="24">
        <v>0</v>
      </c>
      <c r="ED10" s="24">
        <v>0</v>
      </c>
      <c r="EE10" s="24">
        <v>4</v>
      </c>
      <c r="EF10" s="24">
        <v>4</v>
      </c>
      <c r="EG10" s="24">
        <v>0</v>
      </c>
      <c r="EH10" s="24">
        <v>2</v>
      </c>
      <c r="EI10" s="24">
        <v>4</v>
      </c>
      <c r="EJ10" s="24">
        <v>12</v>
      </c>
      <c r="EK10" s="24">
        <v>0</v>
      </c>
      <c r="EL10" s="24">
        <v>0</v>
      </c>
      <c r="EM10" s="24">
        <v>0</v>
      </c>
      <c r="EN10" s="24">
        <v>0</v>
      </c>
      <c r="EO10" s="24">
        <v>0</v>
      </c>
      <c r="EP10" s="24">
        <v>0</v>
      </c>
      <c r="EQ10" s="24">
        <v>0</v>
      </c>
      <c r="ER10" s="24">
        <v>1.5</v>
      </c>
      <c r="ES10" s="24">
        <v>0</v>
      </c>
      <c r="ET10" s="24">
        <v>1</v>
      </c>
      <c r="EU10" s="24">
        <v>0</v>
      </c>
      <c r="EV10" s="24">
        <v>0</v>
      </c>
      <c r="EW10" s="24">
        <v>0</v>
      </c>
      <c r="EX10" s="24">
        <v>0</v>
      </c>
      <c r="EY10" s="24">
        <v>0</v>
      </c>
      <c r="EZ10" s="24">
        <v>0</v>
      </c>
      <c r="FA10" s="24">
        <v>1</v>
      </c>
      <c r="FB10" s="24">
        <v>0</v>
      </c>
      <c r="FC10" s="24">
        <v>1</v>
      </c>
      <c r="FD10" s="24">
        <v>0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24">
        <v>0</v>
      </c>
      <c r="FK10" s="24">
        <v>0</v>
      </c>
      <c r="FL10" s="24">
        <v>0</v>
      </c>
      <c r="FM10" s="24">
        <v>0</v>
      </c>
      <c r="FN10" s="24">
        <v>4</v>
      </c>
      <c r="FO10" s="24">
        <v>0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24">
        <v>0</v>
      </c>
      <c r="FW10" s="24">
        <v>0</v>
      </c>
      <c r="FX10" s="24">
        <v>0</v>
      </c>
      <c r="FY10" s="24">
        <v>0</v>
      </c>
      <c r="FZ10" s="18">
        <f t="shared" si="0"/>
        <v>501</v>
      </c>
      <c r="GA10" s="18"/>
      <c r="GB10" s="18"/>
      <c r="GC10" s="18"/>
      <c r="GD10" s="18"/>
      <c r="GE10" s="18"/>
    </row>
    <row r="11" spans="1:187" x14ac:dyDescent="0.2">
      <c r="A11" s="8" t="s">
        <v>436</v>
      </c>
      <c r="B11" s="16" t="s">
        <v>437</v>
      </c>
      <c r="C11" s="18">
        <f>C8-C9-C10</f>
        <v>6304.0999999999995</v>
      </c>
      <c r="D11" s="18">
        <f t="shared" ref="D11:BO11" si="4">D8-D9-D10</f>
        <v>37308</v>
      </c>
      <c r="E11" s="18">
        <f t="shared" si="4"/>
        <v>5623</v>
      </c>
      <c r="F11" s="18">
        <f t="shared" si="4"/>
        <v>18742.8</v>
      </c>
      <c r="G11" s="18">
        <f t="shared" si="4"/>
        <v>1005.1999999999999</v>
      </c>
      <c r="H11" s="18">
        <f t="shared" si="4"/>
        <v>1037.9000000000001</v>
      </c>
      <c r="I11" s="18">
        <f t="shared" si="4"/>
        <v>8451.9</v>
      </c>
      <c r="J11" s="18">
        <f t="shared" si="4"/>
        <v>2353.4</v>
      </c>
      <c r="K11" s="18">
        <f t="shared" si="4"/>
        <v>280.79999999999995</v>
      </c>
      <c r="L11" s="18">
        <f t="shared" si="4"/>
        <v>2354.3000000000002</v>
      </c>
      <c r="M11" s="18">
        <f t="shared" si="4"/>
        <v>1218.3</v>
      </c>
      <c r="N11" s="18">
        <f t="shared" si="4"/>
        <v>54570.700000000004</v>
      </c>
      <c r="O11" s="18">
        <f t="shared" si="4"/>
        <v>14351</v>
      </c>
      <c r="P11" s="18">
        <f t="shared" si="4"/>
        <v>179.8</v>
      </c>
      <c r="Q11" s="18">
        <f t="shared" si="4"/>
        <v>36302.899999999994</v>
      </c>
      <c r="R11" s="18">
        <f t="shared" si="4"/>
        <v>511.79999999999973</v>
      </c>
      <c r="S11" s="18">
        <f t="shared" si="4"/>
        <v>1710</v>
      </c>
      <c r="T11" s="18">
        <f t="shared" si="4"/>
        <v>144.9</v>
      </c>
      <c r="U11" s="18">
        <f t="shared" si="4"/>
        <v>49.3</v>
      </c>
      <c r="V11" s="18">
        <f t="shared" si="4"/>
        <v>283.2</v>
      </c>
      <c r="W11" s="18">
        <f t="shared" si="4"/>
        <v>48.5</v>
      </c>
      <c r="X11" s="18">
        <f t="shared" si="4"/>
        <v>49</v>
      </c>
      <c r="Y11" s="18">
        <f t="shared" si="4"/>
        <v>459.5</v>
      </c>
      <c r="Z11" s="18">
        <f t="shared" si="4"/>
        <v>249.5</v>
      </c>
      <c r="AA11" s="18">
        <f t="shared" si="4"/>
        <v>30779.200000000001</v>
      </c>
      <c r="AB11" s="18">
        <f t="shared" si="4"/>
        <v>29626.2</v>
      </c>
      <c r="AC11" s="18">
        <f t="shared" si="4"/>
        <v>941.9</v>
      </c>
      <c r="AD11" s="18">
        <f t="shared" si="4"/>
        <v>1214.8999999999999</v>
      </c>
      <c r="AE11" s="18">
        <f t="shared" si="4"/>
        <v>102.3</v>
      </c>
      <c r="AF11" s="18">
        <f t="shared" si="4"/>
        <v>169.8</v>
      </c>
      <c r="AG11" s="18">
        <f t="shared" si="4"/>
        <v>647.79999999999995</v>
      </c>
      <c r="AH11" s="18">
        <f t="shared" si="4"/>
        <v>1048.5999999999999</v>
      </c>
      <c r="AI11" s="18">
        <f t="shared" si="4"/>
        <v>329.7</v>
      </c>
      <c r="AJ11" s="18">
        <f t="shared" si="4"/>
        <v>137.9</v>
      </c>
      <c r="AK11" s="18">
        <f t="shared" si="4"/>
        <v>206.6</v>
      </c>
      <c r="AL11" s="18">
        <f t="shared" si="4"/>
        <v>280.10000000000002</v>
      </c>
      <c r="AM11" s="18">
        <f t="shared" si="4"/>
        <v>447.40000000000003</v>
      </c>
      <c r="AN11" s="18">
        <f t="shared" si="4"/>
        <v>344.5</v>
      </c>
      <c r="AO11" s="18">
        <f t="shared" si="4"/>
        <v>4669.7000000000007</v>
      </c>
      <c r="AP11" s="18">
        <f t="shared" si="4"/>
        <v>85985.600000000006</v>
      </c>
      <c r="AQ11" s="18">
        <f t="shared" si="4"/>
        <v>215.8</v>
      </c>
      <c r="AR11" s="18">
        <f t="shared" si="4"/>
        <v>63339.499999999993</v>
      </c>
      <c r="AS11" s="18">
        <f t="shared" si="4"/>
        <v>6781.6</v>
      </c>
      <c r="AT11" s="18">
        <f t="shared" si="4"/>
        <v>2213.9</v>
      </c>
      <c r="AU11" s="18">
        <f t="shared" si="4"/>
        <v>236.5</v>
      </c>
      <c r="AV11" s="18">
        <f t="shared" si="4"/>
        <v>292.2</v>
      </c>
      <c r="AW11" s="18">
        <f t="shared" si="4"/>
        <v>224</v>
      </c>
      <c r="AX11" s="18">
        <f t="shared" si="4"/>
        <v>50</v>
      </c>
      <c r="AY11" s="18">
        <f t="shared" si="4"/>
        <v>194.9</v>
      </c>
      <c r="AZ11" s="18">
        <f t="shared" si="4"/>
        <v>11486.6</v>
      </c>
      <c r="BA11" s="18">
        <f t="shared" si="4"/>
        <v>9206.2999999999993</v>
      </c>
      <c r="BB11" s="18">
        <f t="shared" si="4"/>
        <v>7897.6</v>
      </c>
      <c r="BC11" s="18">
        <f t="shared" si="4"/>
        <v>24828.5</v>
      </c>
      <c r="BD11" s="18">
        <f t="shared" si="4"/>
        <v>5190.7999999999993</v>
      </c>
      <c r="BE11" s="18">
        <f t="shared" si="4"/>
        <v>1458.7</v>
      </c>
      <c r="BF11" s="18">
        <f t="shared" si="4"/>
        <v>24754.499999999996</v>
      </c>
      <c r="BG11" s="18">
        <f t="shared" si="4"/>
        <v>1031</v>
      </c>
      <c r="BH11" s="18">
        <f t="shared" si="4"/>
        <v>510.1</v>
      </c>
      <c r="BI11" s="18">
        <f t="shared" si="4"/>
        <v>228.5</v>
      </c>
      <c r="BJ11" s="18">
        <f t="shared" si="4"/>
        <v>6668.2</v>
      </c>
      <c r="BK11" s="18">
        <f t="shared" si="4"/>
        <v>17727.600000000002</v>
      </c>
      <c r="BL11" s="18">
        <f t="shared" si="4"/>
        <v>187.10000000000002</v>
      </c>
      <c r="BM11" s="18">
        <f t="shared" si="4"/>
        <v>282.2</v>
      </c>
      <c r="BN11" s="18">
        <f t="shared" si="4"/>
        <v>3486.6</v>
      </c>
      <c r="BO11" s="18">
        <f t="shared" si="4"/>
        <v>1345.7</v>
      </c>
      <c r="BP11" s="18">
        <f t="shared" ref="BP11:EA11" si="5">BP8-BP9-BP10</f>
        <v>200</v>
      </c>
      <c r="BQ11" s="18">
        <f t="shared" si="5"/>
        <v>5561</v>
      </c>
      <c r="BR11" s="18">
        <f t="shared" si="5"/>
        <v>4600.2000000000007</v>
      </c>
      <c r="BS11" s="18">
        <f t="shared" si="5"/>
        <v>1155</v>
      </c>
      <c r="BT11" s="18">
        <f t="shared" si="5"/>
        <v>451.9</v>
      </c>
      <c r="BU11" s="18">
        <f t="shared" si="5"/>
        <v>418</v>
      </c>
      <c r="BV11" s="18">
        <f t="shared" si="5"/>
        <v>1304.9000000000001</v>
      </c>
      <c r="BW11" s="18">
        <f t="shared" si="5"/>
        <v>2049.5</v>
      </c>
      <c r="BX11" s="18">
        <f t="shared" si="5"/>
        <v>79.899999999999991</v>
      </c>
      <c r="BY11" s="18">
        <f t="shared" si="5"/>
        <v>486.6</v>
      </c>
      <c r="BZ11" s="18">
        <f t="shared" si="5"/>
        <v>198.5</v>
      </c>
      <c r="CA11" s="18">
        <f t="shared" si="5"/>
        <v>161.80000000000001</v>
      </c>
      <c r="CB11" s="18">
        <f t="shared" si="5"/>
        <v>81684.600000000006</v>
      </c>
      <c r="CC11" s="18">
        <f t="shared" si="5"/>
        <v>174.39999999999998</v>
      </c>
      <c r="CD11" s="18">
        <f t="shared" si="5"/>
        <v>51.6</v>
      </c>
      <c r="CE11" s="18">
        <f t="shared" si="5"/>
        <v>147.29999999999998</v>
      </c>
      <c r="CF11" s="18">
        <f t="shared" si="5"/>
        <v>113.5</v>
      </c>
      <c r="CG11" s="18">
        <f t="shared" si="5"/>
        <v>219.5</v>
      </c>
      <c r="CH11" s="18">
        <f t="shared" si="5"/>
        <v>101.60000000000001</v>
      </c>
      <c r="CI11" s="18">
        <f t="shared" si="5"/>
        <v>728.5</v>
      </c>
      <c r="CJ11" s="18">
        <f t="shared" si="5"/>
        <v>975.5</v>
      </c>
      <c r="CK11" s="18">
        <f t="shared" si="5"/>
        <v>4339.7000000000007</v>
      </c>
      <c r="CL11" s="18">
        <f t="shared" si="5"/>
        <v>1392.1</v>
      </c>
      <c r="CM11" s="18">
        <f t="shared" si="5"/>
        <v>768.2</v>
      </c>
      <c r="CN11" s="18">
        <f t="shared" si="5"/>
        <v>29564.6</v>
      </c>
      <c r="CO11" s="18">
        <f t="shared" si="5"/>
        <v>15253.9</v>
      </c>
      <c r="CP11" s="18">
        <f t="shared" si="5"/>
        <v>1073</v>
      </c>
      <c r="CQ11" s="18">
        <f t="shared" si="5"/>
        <v>900.30000000000007</v>
      </c>
      <c r="CR11" s="18">
        <f t="shared" si="5"/>
        <v>182.3</v>
      </c>
      <c r="CS11" s="18">
        <f t="shared" si="5"/>
        <v>345.5</v>
      </c>
      <c r="CT11" s="18">
        <f t="shared" si="5"/>
        <v>108.30000000000001</v>
      </c>
      <c r="CU11" s="18">
        <f t="shared" si="5"/>
        <v>80.199999999999989</v>
      </c>
      <c r="CV11" s="18">
        <f t="shared" si="5"/>
        <v>48.5</v>
      </c>
      <c r="CW11" s="18">
        <f t="shared" si="5"/>
        <v>188.1</v>
      </c>
      <c r="CX11" s="18">
        <f t="shared" si="5"/>
        <v>477.9</v>
      </c>
      <c r="CY11" s="18">
        <f t="shared" si="5"/>
        <v>48.5</v>
      </c>
      <c r="CZ11" s="18">
        <f t="shared" si="5"/>
        <v>2166.5</v>
      </c>
      <c r="DA11" s="18">
        <f t="shared" si="5"/>
        <v>185.1</v>
      </c>
      <c r="DB11" s="18">
        <f t="shared" si="5"/>
        <v>310.3</v>
      </c>
      <c r="DC11" s="18">
        <f t="shared" si="5"/>
        <v>155.5</v>
      </c>
      <c r="DD11" s="18">
        <f t="shared" si="5"/>
        <v>165.7</v>
      </c>
      <c r="DE11" s="18">
        <f t="shared" si="5"/>
        <v>414.4</v>
      </c>
      <c r="DF11" s="18">
        <f t="shared" si="5"/>
        <v>20817.2</v>
      </c>
      <c r="DG11" s="18">
        <f t="shared" si="5"/>
        <v>90.6</v>
      </c>
      <c r="DH11" s="18">
        <f t="shared" si="5"/>
        <v>2108.6</v>
      </c>
      <c r="DI11" s="18">
        <f t="shared" si="5"/>
        <v>2673.7</v>
      </c>
      <c r="DJ11" s="18">
        <f t="shared" si="5"/>
        <v>659.69999999999993</v>
      </c>
      <c r="DK11" s="18">
        <f t="shared" si="5"/>
        <v>454.5</v>
      </c>
      <c r="DL11" s="18">
        <f t="shared" si="5"/>
        <v>5833.4</v>
      </c>
      <c r="DM11" s="18">
        <f t="shared" si="5"/>
        <v>268.10000000000002</v>
      </c>
      <c r="DN11" s="18">
        <f t="shared" si="5"/>
        <v>1436.6999999999998</v>
      </c>
      <c r="DO11" s="18">
        <f t="shared" si="5"/>
        <v>3251.7</v>
      </c>
      <c r="DP11" s="18">
        <f t="shared" si="5"/>
        <v>189.4</v>
      </c>
      <c r="DQ11" s="18">
        <f t="shared" si="5"/>
        <v>634.29999999999995</v>
      </c>
      <c r="DR11" s="18">
        <f t="shared" si="5"/>
        <v>1402.8</v>
      </c>
      <c r="DS11" s="18">
        <f t="shared" si="5"/>
        <v>775.2</v>
      </c>
      <c r="DT11" s="18">
        <f t="shared" si="5"/>
        <v>139.69999999999999</v>
      </c>
      <c r="DU11" s="18">
        <f t="shared" si="5"/>
        <v>392.20000000000005</v>
      </c>
      <c r="DV11" s="18">
        <f t="shared" si="5"/>
        <v>206.70000000000002</v>
      </c>
      <c r="DW11" s="18">
        <f t="shared" si="5"/>
        <v>353.8</v>
      </c>
      <c r="DX11" s="18">
        <f t="shared" si="5"/>
        <v>160.19999999999999</v>
      </c>
      <c r="DY11" s="18">
        <f t="shared" si="5"/>
        <v>348.09999999999997</v>
      </c>
      <c r="DZ11" s="18">
        <f t="shared" si="5"/>
        <v>802.7</v>
      </c>
      <c r="EA11" s="18">
        <f t="shared" si="5"/>
        <v>621.1</v>
      </c>
      <c r="EB11" s="18">
        <f t="shared" ref="EB11:FX11" si="6">EB8-EB9-EB10</f>
        <v>589.20000000000005</v>
      </c>
      <c r="EC11" s="18">
        <f t="shared" si="6"/>
        <v>330.70000000000005</v>
      </c>
      <c r="ED11" s="18">
        <f t="shared" si="6"/>
        <v>1662.5</v>
      </c>
      <c r="EE11" s="18">
        <f t="shared" si="6"/>
        <v>190.29999999999998</v>
      </c>
      <c r="EF11" s="18">
        <f t="shared" si="6"/>
        <v>1470.4</v>
      </c>
      <c r="EG11" s="18">
        <f t="shared" si="6"/>
        <v>275.10000000000002</v>
      </c>
      <c r="EH11" s="18">
        <f t="shared" si="6"/>
        <v>217.4</v>
      </c>
      <c r="EI11" s="18">
        <f t="shared" si="6"/>
        <v>15283.6</v>
      </c>
      <c r="EJ11" s="18">
        <f t="shared" si="6"/>
        <v>9558.5</v>
      </c>
      <c r="EK11" s="18">
        <f t="shared" si="6"/>
        <v>716</v>
      </c>
      <c r="EL11" s="18">
        <f t="shared" si="6"/>
        <v>479.09999999999997</v>
      </c>
      <c r="EM11" s="18">
        <f t="shared" si="6"/>
        <v>428.4</v>
      </c>
      <c r="EN11" s="18">
        <f t="shared" si="6"/>
        <v>982.59999999999991</v>
      </c>
      <c r="EO11" s="18">
        <f t="shared" si="6"/>
        <v>352.5</v>
      </c>
      <c r="EP11" s="18">
        <f t="shared" si="6"/>
        <v>381</v>
      </c>
      <c r="EQ11" s="18">
        <f t="shared" si="6"/>
        <v>2642.5</v>
      </c>
      <c r="ER11" s="18">
        <f t="shared" si="6"/>
        <v>308.79999999999995</v>
      </c>
      <c r="ES11" s="18">
        <f t="shared" si="6"/>
        <v>123.1</v>
      </c>
      <c r="ET11" s="18">
        <f t="shared" si="6"/>
        <v>211.8</v>
      </c>
      <c r="EU11" s="18">
        <f t="shared" si="6"/>
        <v>621</v>
      </c>
      <c r="EV11" s="18">
        <f t="shared" si="6"/>
        <v>63.5</v>
      </c>
      <c r="EW11" s="18">
        <f t="shared" si="6"/>
        <v>923.5</v>
      </c>
      <c r="EX11" s="18">
        <f t="shared" si="6"/>
        <v>184.3</v>
      </c>
      <c r="EY11" s="18">
        <f t="shared" si="6"/>
        <v>257.60000000000002</v>
      </c>
      <c r="EZ11" s="18">
        <f t="shared" si="6"/>
        <v>131.4</v>
      </c>
      <c r="FA11" s="18">
        <f t="shared" si="6"/>
        <v>3490.9</v>
      </c>
      <c r="FB11" s="18">
        <f t="shared" si="6"/>
        <v>353</v>
      </c>
      <c r="FC11" s="18">
        <f t="shared" si="6"/>
        <v>2259.3000000000002</v>
      </c>
      <c r="FD11" s="18">
        <f t="shared" si="6"/>
        <v>371</v>
      </c>
      <c r="FE11" s="18">
        <f t="shared" si="6"/>
        <v>100.3</v>
      </c>
      <c r="FF11" s="18">
        <f t="shared" si="6"/>
        <v>212.10000000000002</v>
      </c>
      <c r="FG11" s="18">
        <f t="shared" si="6"/>
        <v>119.5</v>
      </c>
      <c r="FH11" s="18">
        <f t="shared" si="6"/>
        <v>94.199999999999989</v>
      </c>
      <c r="FI11" s="18">
        <f t="shared" si="6"/>
        <v>1857.1</v>
      </c>
      <c r="FJ11" s="18">
        <f t="shared" si="6"/>
        <v>1962.8</v>
      </c>
      <c r="FK11" s="18">
        <f t="shared" si="6"/>
        <v>2442.9</v>
      </c>
      <c r="FL11" s="18">
        <f t="shared" si="6"/>
        <v>6981.5</v>
      </c>
      <c r="FM11" s="18">
        <f t="shared" si="6"/>
        <v>3896.3</v>
      </c>
      <c r="FN11" s="18">
        <f t="shared" si="6"/>
        <v>22225.599999999999</v>
      </c>
      <c r="FO11" s="18">
        <f t="shared" si="6"/>
        <v>1110.0999999999999</v>
      </c>
      <c r="FP11" s="18">
        <f t="shared" si="6"/>
        <v>2352.1</v>
      </c>
      <c r="FQ11" s="18">
        <f t="shared" si="6"/>
        <v>960.8</v>
      </c>
      <c r="FR11" s="18">
        <f t="shared" si="6"/>
        <v>173</v>
      </c>
      <c r="FS11" s="18">
        <f t="shared" si="6"/>
        <v>203.5</v>
      </c>
      <c r="FT11" s="18">
        <f t="shared" si="6"/>
        <v>70.5</v>
      </c>
      <c r="FU11" s="18">
        <f t="shared" si="6"/>
        <v>807.69999999999993</v>
      </c>
      <c r="FV11" s="18">
        <f t="shared" si="6"/>
        <v>708.8</v>
      </c>
      <c r="FW11" s="18">
        <f t="shared" si="6"/>
        <v>194.4</v>
      </c>
      <c r="FX11" s="18">
        <f t="shared" si="6"/>
        <v>56.7</v>
      </c>
      <c r="FY11" s="18"/>
      <c r="FZ11" s="19">
        <f t="shared" si="0"/>
        <v>834402.09999999951</v>
      </c>
      <c r="GA11" s="19"/>
      <c r="GB11" s="19"/>
      <c r="GC11" s="19"/>
      <c r="GD11" s="19"/>
      <c r="GE11" s="18"/>
    </row>
    <row r="12" spans="1:187" x14ac:dyDescent="0.2">
      <c r="A12" s="8" t="s">
        <v>438</v>
      </c>
      <c r="B12" s="18" t="s">
        <v>439</v>
      </c>
      <c r="C12" s="25">
        <v>2675</v>
      </c>
      <c r="D12" s="25">
        <v>8819</v>
      </c>
      <c r="E12" s="25">
        <v>3511</v>
      </c>
      <c r="F12" s="25">
        <v>3617</v>
      </c>
      <c r="G12" s="25">
        <v>180</v>
      </c>
      <c r="H12" s="25">
        <v>118</v>
      </c>
      <c r="I12" s="25">
        <v>4546</v>
      </c>
      <c r="J12" s="25">
        <v>861</v>
      </c>
      <c r="K12" s="25">
        <v>101</v>
      </c>
      <c r="L12" s="25">
        <v>859</v>
      </c>
      <c r="M12" s="25">
        <v>702</v>
      </c>
      <c r="N12" s="25">
        <v>8121</v>
      </c>
      <c r="O12" s="25">
        <v>1552</v>
      </c>
      <c r="P12" s="25">
        <v>55</v>
      </c>
      <c r="Q12" s="25">
        <v>16502</v>
      </c>
      <c r="R12" s="25">
        <v>147</v>
      </c>
      <c r="S12" s="25">
        <v>368</v>
      </c>
      <c r="T12" s="25">
        <v>26</v>
      </c>
      <c r="U12" s="25">
        <v>13</v>
      </c>
      <c r="V12" s="25">
        <v>76</v>
      </c>
      <c r="W12" s="25">
        <v>46</v>
      </c>
      <c r="X12" s="25">
        <v>15</v>
      </c>
      <c r="Y12" s="25">
        <v>205</v>
      </c>
      <c r="Z12" s="25">
        <v>84</v>
      </c>
      <c r="AA12" s="25">
        <v>4983</v>
      </c>
      <c r="AB12" s="25">
        <v>3290</v>
      </c>
      <c r="AC12" s="26">
        <v>130</v>
      </c>
      <c r="AD12" s="26">
        <v>204</v>
      </c>
      <c r="AE12" s="26">
        <v>19</v>
      </c>
      <c r="AF12" s="26">
        <v>35</v>
      </c>
      <c r="AG12" s="26">
        <v>121</v>
      </c>
      <c r="AH12" s="25">
        <v>278</v>
      </c>
      <c r="AI12" s="25">
        <v>97</v>
      </c>
      <c r="AJ12" s="25">
        <v>93</v>
      </c>
      <c r="AK12" s="25">
        <v>113</v>
      </c>
      <c r="AL12" s="25">
        <v>107</v>
      </c>
      <c r="AM12" s="25">
        <v>161</v>
      </c>
      <c r="AN12" s="25">
        <v>86</v>
      </c>
      <c r="AO12" s="25">
        <v>1354</v>
      </c>
      <c r="AP12" s="25">
        <v>34699</v>
      </c>
      <c r="AQ12" s="25">
        <v>63</v>
      </c>
      <c r="AR12" s="25">
        <v>4039</v>
      </c>
      <c r="AS12" s="25">
        <v>1338</v>
      </c>
      <c r="AT12" s="25">
        <v>195</v>
      </c>
      <c r="AU12" s="25">
        <v>43</v>
      </c>
      <c r="AV12" s="25">
        <v>49</v>
      </c>
      <c r="AW12" s="25">
        <v>35</v>
      </c>
      <c r="AX12" s="25">
        <v>5</v>
      </c>
      <c r="AY12" s="25">
        <v>124</v>
      </c>
      <c r="AZ12" s="25">
        <v>5051</v>
      </c>
      <c r="BA12" s="25">
        <v>2052</v>
      </c>
      <c r="BB12" s="25">
        <v>1649</v>
      </c>
      <c r="BC12" s="25">
        <v>9594</v>
      </c>
      <c r="BD12" s="25">
        <v>385</v>
      </c>
      <c r="BE12" s="25">
        <v>224</v>
      </c>
      <c r="BF12" s="25">
        <v>1374</v>
      </c>
      <c r="BG12" s="25">
        <v>363</v>
      </c>
      <c r="BH12" s="25">
        <v>76</v>
      </c>
      <c r="BI12" s="25">
        <v>90</v>
      </c>
      <c r="BJ12" s="25">
        <v>282</v>
      </c>
      <c r="BK12" s="25">
        <v>2474</v>
      </c>
      <c r="BL12" s="25">
        <v>39</v>
      </c>
      <c r="BM12" s="25">
        <v>88</v>
      </c>
      <c r="BN12" s="25">
        <v>1068</v>
      </c>
      <c r="BO12" s="25">
        <v>390</v>
      </c>
      <c r="BP12" s="25">
        <v>61</v>
      </c>
      <c r="BQ12" s="25">
        <v>1271</v>
      </c>
      <c r="BR12" s="25">
        <v>1315</v>
      </c>
      <c r="BS12" s="25">
        <v>230</v>
      </c>
      <c r="BT12" s="25">
        <v>57</v>
      </c>
      <c r="BU12" s="25">
        <v>93</v>
      </c>
      <c r="BV12" s="25">
        <v>182</v>
      </c>
      <c r="BW12" s="25">
        <v>260</v>
      </c>
      <c r="BX12" s="25">
        <v>11</v>
      </c>
      <c r="BY12" s="25">
        <v>231</v>
      </c>
      <c r="BZ12" s="25">
        <v>56</v>
      </c>
      <c r="CA12" s="25">
        <v>45</v>
      </c>
      <c r="CB12" s="25">
        <v>13517</v>
      </c>
      <c r="CC12" s="25">
        <v>26</v>
      </c>
      <c r="CD12" s="25">
        <v>11</v>
      </c>
      <c r="CE12" s="25">
        <v>46</v>
      </c>
      <c r="CF12" s="25">
        <v>18</v>
      </c>
      <c r="CG12" s="25">
        <v>49</v>
      </c>
      <c r="CH12" s="25">
        <v>32</v>
      </c>
      <c r="CI12" s="25">
        <v>195</v>
      </c>
      <c r="CJ12" s="25">
        <v>380</v>
      </c>
      <c r="CK12" s="25">
        <v>704</v>
      </c>
      <c r="CL12" s="25">
        <v>173</v>
      </c>
      <c r="CM12" s="25">
        <v>178</v>
      </c>
      <c r="CN12" s="25">
        <v>5002</v>
      </c>
      <c r="CO12" s="25">
        <v>2846</v>
      </c>
      <c r="CP12" s="26">
        <v>231</v>
      </c>
      <c r="CQ12" s="26">
        <v>437</v>
      </c>
      <c r="CR12" s="26">
        <v>49</v>
      </c>
      <c r="CS12" s="26">
        <v>59</v>
      </c>
      <c r="CT12" s="25">
        <v>53</v>
      </c>
      <c r="CU12" s="25">
        <v>42</v>
      </c>
      <c r="CV12" s="25">
        <v>14</v>
      </c>
      <c r="CW12" s="25">
        <v>43</v>
      </c>
      <c r="CX12" s="25">
        <v>87</v>
      </c>
      <c r="CY12" s="25">
        <v>15</v>
      </c>
      <c r="CZ12" s="25">
        <v>520</v>
      </c>
      <c r="DA12" s="25">
        <v>27</v>
      </c>
      <c r="DB12" s="25">
        <v>28</v>
      </c>
      <c r="DC12" s="25">
        <v>22</v>
      </c>
      <c r="DD12" s="25">
        <v>39</v>
      </c>
      <c r="DE12" s="25">
        <v>70</v>
      </c>
      <c r="DF12" s="25">
        <v>5148</v>
      </c>
      <c r="DG12" s="25">
        <v>20</v>
      </c>
      <c r="DH12" s="25">
        <v>487</v>
      </c>
      <c r="DI12" s="25">
        <v>933</v>
      </c>
      <c r="DJ12" s="25">
        <v>196</v>
      </c>
      <c r="DK12" s="25">
        <v>124</v>
      </c>
      <c r="DL12" s="25">
        <v>1649</v>
      </c>
      <c r="DM12" s="26">
        <v>76</v>
      </c>
      <c r="DN12" s="26">
        <v>380</v>
      </c>
      <c r="DO12" s="25">
        <v>1042</v>
      </c>
      <c r="DP12" s="25">
        <v>36</v>
      </c>
      <c r="DQ12" s="25">
        <v>123</v>
      </c>
      <c r="DR12" s="25">
        <v>611</v>
      </c>
      <c r="DS12" s="25">
        <v>377</v>
      </c>
      <c r="DT12" s="25">
        <v>46</v>
      </c>
      <c r="DU12" s="25">
        <v>111</v>
      </c>
      <c r="DV12" s="25">
        <v>42</v>
      </c>
      <c r="DW12" s="25">
        <v>82</v>
      </c>
      <c r="DX12" s="25">
        <v>30</v>
      </c>
      <c r="DY12" s="25">
        <v>40</v>
      </c>
      <c r="DZ12" s="25">
        <v>146</v>
      </c>
      <c r="EA12" s="25">
        <v>162</v>
      </c>
      <c r="EB12" s="26">
        <v>149</v>
      </c>
      <c r="EC12" s="26">
        <v>62</v>
      </c>
      <c r="ED12" s="26">
        <v>36</v>
      </c>
      <c r="EE12" s="25">
        <v>54</v>
      </c>
      <c r="EF12" s="25">
        <v>566</v>
      </c>
      <c r="EG12" s="25">
        <v>99</v>
      </c>
      <c r="EH12" s="25">
        <v>65</v>
      </c>
      <c r="EI12" s="25">
        <v>7372</v>
      </c>
      <c r="EJ12" s="25">
        <v>2301</v>
      </c>
      <c r="EK12" s="25">
        <v>123</v>
      </c>
      <c r="EL12" s="25">
        <v>101</v>
      </c>
      <c r="EM12" s="25">
        <v>154</v>
      </c>
      <c r="EN12" s="25">
        <v>404</v>
      </c>
      <c r="EO12" s="25">
        <v>79</v>
      </c>
      <c r="EP12" s="25">
        <v>75</v>
      </c>
      <c r="EQ12" s="25">
        <v>215</v>
      </c>
      <c r="ER12" s="25">
        <v>68</v>
      </c>
      <c r="ES12" s="25">
        <v>49</v>
      </c>
      <c r="ET12" s="25">
        <v>86</v>
      </c>
      <c r="EU12" s="25">
        <v>325</v>
      </c>
      <c r="EV12" s="25">
        <v>17</v>
      </c>
      <c r="EW12" s="25">
        <v>99</v>
      </c>
      <c r="EX12" s="25">
        <v>48</v>
      </c>
      <c r="EY12" s="25">
        <v>90</v>
      </c>
      <c r="EZ12" s="25">
        <v>22</v>
      </c>
      <c r="FA12" s="25">
        <v>571</v>
      </c>
      <c r="FB12" s="25">
        <v>94</v>
      </c>
      <c r="FC12" s="25">
        <v>393</v>
      </c>
      <c r="FD12" s="25">
        <v>66</v>
      </c>
      <c r="FE12" s="25">
        <v>29</v>
      </c>
      <c r="FF12" s="25">
        <v>48</v>
      </c>
      <c r="FG12" s="25">
        <v>13</v>
      </c>
      <c r="FH12" s="25">
        <v>26</v>
      </c>
      <c r="FI12" s="25">
        <v>582</v>
      </c>
      <c r="FJ12" s="25">
        <v>356</v>
      </c>
      <c r="FK12" s="25">
        <v>598</v>
      </c>
      <c r="FL12" s="25">
        <v>453</v>
      </c>
      <c r="FM12" s="25">
        <v>517</v>
      </c>
      <c r="FN12" s="25">
        <v>7396</v>
      </c>
      <c r="FO12" s="25">
        <v>268</v>
      </c>
      <c r="FP12" s="25">
        <v>884</v>
      </c>
      <c r="FQ12" s="25">
        <v>195</v>
      </c>
      <c r="FR12" s="25">
        <v>28</v>
      </c>
      <c r="FS12" s="25">
        <v>23</v>
      </c>
      <c r="FT12" s="25">
        <v>15</v>
      </c>
      <c r="FU12" s="25">
        <v>267</v>
      </c>
      <c r="FV12" s="25">
        <v>152</v>
      </c>
      <c r="FW12" s="25">
        <v>58</v>
      </c>
      <c r="FX12" s="25">
        <v>6</v>
      </c>
      <c r="FY12" s="25">
        <v>2374</v>
      </c>
      <c r="FZ12" s="19">
        <f t="shared" si="0"/>
        <v>196342</v>
      </c>
      <c r="GA12" s="19"/>
      <c r="GB12" s="19"/>
      <c r="GC12" s="19"/>
      <c r="GD12" s="19"/>
      <c r="GE12" s="18"/>
    </row>
    <row r="13" spans="1:187" s="23" customFormat="1" x14ac:dyDescent="0.2">
      <c r="A13" s="27" t="s">
        <v>440</v>
      </c>
      <c r="B13" s="18" t="s">
        <v>441</v>
      </c>
      <c r="C13" s="28">
        <v>4019.4</v>
      </c>
      <c r="D13" s="28">
        <v>12894</v>
      </c>
      <c r="E13" s="28">
        <v>4827.8999999999996</v>
      </c>
      <c r="F13" s="28">
        <v>5477.4</v>
      </c>
      <c r="G13" s="28">
        <v>244</v>
      </c>
      <c r="H13" s="28">
        <v>197.4</v>
      </c>
      <c r="I13" s="28">
        <v>6085.3</v>
      </c>
      <c r="J13" s="28">
        <v>1423.1</v>
      </c>
      <c r="K13" s="28">
        <v>136.19999999999999</v>
      </c>
      <c r="L13" s="28">
        <v>1250.7</v>
      </c>
      <c r="M13" s="28">
        <v>1010.4</v>
      </c>
      <c r="N13" s="28">
        <v>11757</v>
      </c>
      <c r="O13" s="28">
        <v>2033.6999999999998</v>
      </c>
      <c r="P13" s="28">
        <v>59.3</v>
      </c>
      <c r="Q13" s="28">
        <v>22440.2</v>
      </c>
      <c r="R13" s="28">
        <v>816.6</v>
      </c>
      <c r="S13" s="28">
        <v>739.4</v>
      </c>
      <c r="T13" s="28">
        <v>63.7</v>
      </c>
      <c r="U13" s="28">
        <v>31</v>
      </c>
      <c r="V13" s="28">
        <v>132.6</v>
      </c>
      <c r="W13" s="28">
        <v>27.2</v>
      </c>
      <c r="X13" s="28">
        <v>20.7</v>
      </c>
      <c r="Y13" s="28">
        <v>1805.2</v>
      </c>
      <c r="Z13" s="28">
        <v>100.2</v>
      </c>
      <c r="AA13" s="28">
        <v>6459</v>
      </c>
      <c r="AB13" s="28">
        <v>5322.3</v>
      </c>
      <c r="AC13" s="28">
        <v>239.3</v>
      </c>
      <c r="AD13" s="28">
        <v>341.5</v>
      </c>
      <c r="AE13" s="28">
        <v>39</v>
      </c>
      <c r="AF13" s="28">
        <v>67.2</v>
      </c>
      <c r="AG13" s="28">
        <v>124.6</v>
      </c>
      <c r="AH13" s="28">
        <v>514.5</v>
      </c>
      <c r="AI13" s="28">
        <v>153.5</v>
      </c>
      <c r="AJ13" s="28">
        <v>70.8</v>
      </c>
      <c r="AK13" s="28">
        <v>154.30000000000001</v>
      </c>
      <c r="AL13" s="28">
        <v>205.8</v>
      </c>
      <c r="AM13" s="28">
        <v>252.1</v>
      </c>
      <c r="AN13" s="28">
        <v>134.9</v>
      </c>
      <c r="AO13" s="28">
        <v>2023.9</v>
      </c>
      <c r="AP13" s="28">
        <v>46896.2</v>
      </c>
      <c r="AQ13" s="28">
        <v>87.9</v>
      </c>
      <c r="AR13" s="28">
        <v>6003.5</v>
      </c>
      <c r="AS13" s="28">
        <v>1919.2</v>
      </c>
      <c r="AT13" s="28">
        <v>366.7</v>
      </c>
      <c r="AU13" s="28">
        <v>60.7</v>
      </c>
      <c r="AV13" s="28">
        <v>102.3</v>
      </c>
      <c r="AW13" s="28">
        <v>48.1</v>
      </c>
      <c r="AX13" s="28">
        <v>26.3</v>
      </c>
      <c r="AY13" s="28">
        <v>175.1</v>
      </c>
      <c r="AZ13" s="28">
        <v>7044</v>
      </c>
      <c r="BA13" s="28">
        <v>3079.2</v>
      </c>
      <c r="BB13" s="28">
        <v>2560.1999999999998</v>
      </c>
      <c r="BC13" s="28">
        <v>13674.5</v>
      </c>
      <c r="BD13" s="28">
        <v>586.5</v>
      </c>
      <c r="BE13" s="28">
        <v>401.3</v>
      </c>
      <c r="BF13" s="28">
        <v>2405.4</v>
      </c>
      <c r="BG13" s="28">
        <v>458.6</v>
      </c>
      <c r="BH13" s="28">
        <v>107.2</v>
      </c>
      <c r="BI13" s="28">
        <v>108.2</v>
      </c>
      <c r="BJ13" s="28">
        <v>515.1</v>
      </c>
      <c r="BK13" s="28">
        <v>6094</v>
      </c>
      <c r="BL13" s="28">
        <v>97.7</v>
      </c>
      <c r="BM13" s="28">
        <v>119.9</v>
      </c>
      <c r="BN13" s="28">
        <v>1602.3</v>
      </c>
      <c r="BO13" s="28">
        <v>613.5</v>
      </c>
      <c r="BP13" s="28">
        <v>86.7</v>
      </c>
      <c r="BQ13" s="28">
        <v>1741.3</v>
      </c>
      <c r="BR13" s="28">
        <v>1600.6</v>
      </c>
      <c r="BS13" s="28">
        <v>481.9</v>
      </c>
      <c r="BT13" s="28">
        <v>107.9</v>
      </c>
      <c r="BU13" s="28">
        <v>106.3</v>
      </c>
      <c r="BV13" s="28">
        <v>333.8</v>
      </c>
      <c r="BW13" s="28">
        <v>399.7</v>
      </c>
      <c r="BX13" s="28">
        <v>11.6</v>
      </c>
      <c r="BY13" s="28">
        <v>357.9</v>
      </c>
      <c r="BZ13" s="28">
        <v>98</v>
      </c>
      <c r="CA13" s="28">
        <v>48.6</v>
      </c>
      <c r="CB13" s="28">
        <v>19780</v>
      </c>
      <c r="CC13" s="28">
        <v>46.8</v>
      </c>
      <c r="CD13" s="28">
        <v>26.5</v>
      </c>
      <c r="CE13" s="28">
        <v>49</v>
      </c>
      <c r="CF13" s="28">
        <v>40.299999999999997</v>
      </c>
      <c r="CG13" s="28">
        <v>71.7</v>
      </c>
      <c r="CH13" s="28">
        <v>57</v>
      </c>
      <c r="CI13" s="28">
        <v>398.3</v>
      </c>
      <c r="CJ13" s="28">
        <v>397.7</v>
      </c>
      <c r="CK13" s="28">
        <v>1328.9</v>
      </c>
      <c r="CL13" s="28">
        <v>308.10000000000002</v>
      </c>
      <c r="CM13" s="28">
        <v>430.1</v>
      </c>
      <c r="CN13" s="28">
        <v>7527.6</v>
      </c>
      <c r="CO13" s="28">
        <v>4512.3999999999996</v>
      </c>
      <c r="CP13" s="28">
        <v>253.39999999999998</v>
      </c>
      <c r="CQ13" s="28">
        <v>567.70000000000005</v>
      </c>
      <c r="CR13" s="28">
        <v>76.5</v>
      </c>
      <c r="CS13" s="28">
        <v>97.9</v>
      </c>
      <c r="CT13" s="28">
        <v>57.8</v>
      </c>
      <c r="CU13" s="28">
        <v>74.900000000000006</v>
      </c>
      <c r="CV13" s="28">
        <v>20.5</v>
      </c>
      <c r="CW13" s="28">
        <v>65.400000000000006</v>
      </c>
      <c r="CX13" s="28">
        <v>200.7</v>
      </c>
      <c r="CY13" s="28">
        <v>30</v>
      </c>
      <c r="CZ13" s="28">
        <v>918</v>
      </c>
      <c r="DA13" s="28">
        <v>53.3</v>
      </c>
      <c r="DB13" s="28">
        <v>76.5</v>
      </c>
      <c r="DC13" s="28">
        <v>41.6</v>
      </c>
      <c r="DD13" s="28">
        <v>41.8</v>
      </c>
      <c r="DE13" s="28">
        <v>128.4</v>
      </c>
      <c r="DF13" s="28">
        <v>8713.7000000000007</v>
      </c>
      <c r="DG13" s="28">
        <v>27</v>
      </c>
      <c r="DH13" s="28">
        <v>590</v>
      </c>
      <c r="DI13" s="28">
        <v>1435.4</v>
      </c>
      <c r="DJ13" s="28">
        <v>267.7</v>
      </c>
      <c r="DK13" s="28">
        <v>200.9</v>
      </c>
      <c r="DL13" s="28">
        <v>2733.9</v>
      </c>
      <c r="DM13" s="28">
        <v>137.80000000000001</v>
      </c>
      <c r="DN13" s="28">
        <v>699.3</v>
      </c>
      <c r="DO13" s="28">
        <v>1884.6</v>
      </c>
      <c r="DP13" s="28">
        <v>49.8</v>
      </c>
      <c r="DQ13" s="28">
        <v>178.4</v>
      </c>
      <c r="DR13" s="28">
        <v>936.5</v>
      </c>
      <c r="DS13" s="28">
        <v>537.70000000000005</v>
      </c>
      <c r="DT13" s="28">
        <v>86.2</v>
      </c>
      <c r="DU13" s="28">
        <v>178.7</v>
      </c>
      <c r="DV13" s="28">
        <v>65.2</v>
      </c>
      <c r="DW13" s="28">
        <v>116.1</v>
      </c>
      <c r="DX13" s="28">
        <v>38.9</v>
      </c>
      <c r="DY13" s="28">
        <v>55.7</v>
      </c>
      <c r="DZ13" s="28">
        <v>171.9</v>
      </c>
      <c r="EA13" s="28">
        <v>186.8</v>
      </c>
      <c r="EB13" s="28">
        <v>227.8</v>
      </c>
      <c r="EC13" s="28">
        <v>84.3</v>
      </c>
      <c r="ED13" s="28">
        <v>43.7</v>
      </c>
      <c r="EE13" s="28">
        <v>113.2</v>
      </c>
      <c r="EF13" s="28">
        <v>818.1</v>
      </c>
      <c r="EG13" s="28">
        <v>146.19999999999999</v>
      </c>
      <c r="EH13" s="28">
        <v>60.9</v>
      </c>
      <c r="EI13" s="28">
        <v>11535.6</v>
      </c>
      <c r="EJ13" s="28">
        <v>3090.8</v>
      </c>
      <c r="EK13" s="28">
        <v>215.1</v>
      </c>
      <c r="EL13" s="28">
        <v>115</v>
      </c>
      <c r="EM13" s="28">
        <v>202.5</v>
      </c>
      <c r="EN13" s="28">
        <v>617.20000000000005</v>
      </c>
      <c r="EO13" s="28">
        <v>108.5</v>
      </c>
      <c r="EP13" s="28">
        <v>88.6</v>
      </c>
      <c r="EQ13" s="28">
        <v>341</v>
      </c>
      <c r="ER13" s="28">
        <v>112.7</v>
      </c>
      <c r="ES13" s="28">
        <v>74.900000000000006</v>
      </c>
      <c r="ET13" s="28">
        <v>152.4</v>
      </c>
      <c r="EU13" s="28">
        <v>466.3</v>
      </c>
      <c r="EV13" s="28">
        <v>31.2</v>
      </c>
      <c r="EW13" s="28">
        <v>133.5</v>
      </c>
      <c r="EX13" s="28">
        <v>40.5</v>
      </c>
      <c r="EY13" s="28">
        <v>222.7</v>
      </c>
      <c r="EZ13" s="28">
        <v>50.2</v>
      </c>
      <c r="FA13" s="28">
        <v>806</v>
      </c>
      <c r="FB13" s="28">
        <v>186.9</v>
      </c>
      <c r="FC13" s="28">
        <v>530.9</v>
      </c>
      <c r="FD13" s="28">
        <v>159.30000000000001</v>
      </c>
      <c r="FE13" s="28">
        <v>49.7</v>
      </c>
      <c r="FF13" s="28">
        <v>84.2</v>
      </c>
      <c r="FG13" s="28">
        <v>37.4</v>
      </c>
      <c r="FH13" s="28">
        <v>47.8</v>
      </c>
      <c r="FI13" s="28">
        <v>686.1</v>
      </c>
      <c r="FJ13" s="28">
        <v>459.3</v>
      </c>
      <c r="FK13" s="28">
        <v>629.1</v>
      </c>
      <c r="FL13" s="28">
        <v>823.4</v>
      </c>
      <c r="FM13" s="28">
        <v>858.3</v>
      </c>
      <c r="FN13" s="28">
        <v>11720.5</v>
      </c>
      <c r="FO13" s="28">
        <v>421.1</v>
      </c>
      <c r="FP13" s="28">
        <v>1319.4</v>
      </c>
      <c r="FQ13" s="28">
        <v>332.4</v>
      </c>
      <c r="FR13" s="28">
        <v>41.3</v>
      </c>
      <c r="FS13" s="28">
        <v>35.4</v>
      </c>
      <c r="FT13" s="28">
        <v>37</v>
      </c>
      <c r="FU13" s="28">
        <v>418.8</v>
      </c>
      <c r="FV13" s="28">
        <v>278.89999999999998</v>
      </c>
      <c r="FW13" s="28">
        <v>73.900000000000006</v>
      </c>
      <c r="FX13" s="28">
        <v>11.4</v>
      </c>
      <c r="FY13" s="18">
        <v>3537</v>
      </c>
      <c r="FZ13" s="19">
        <f t="shared" si="0"/>
        <v>290335.60000000015</v>
      </c>
      <c r="GA13" s="19"/>
      <c r="GB13" s="19"/>
      <c r="GC13" s="19"/>
      <c r="GD13" s="19"/>
      <c r="GE13" s="18"/>
    </row>
    <row r="14" spans="1:187" s="23" customFormat="1" x14ac:dyDescent="0.2">
      <c r="A14" s="27" t="s">
        <v>442</v>
      </c>
      <c r="B14" s="16" t="s">
        <v>443</v>
      </c>
      <c r="C14" s="29">
        <f>ROUND(FZ134/FZ16,4)</f>
        <v>0.34770000000000001</v>
      </c>
      <c r="D14" s="29">
        <v>0.34770000000000001</v>
      </c>
      <c r="E14" s="29">
        <v>0.34770000000000001</v>
      </c>
      <c r="F14" s="29">
        <v>0.34770000000000001</v>
      </c>
      <c r="G14" s="29">
        <v>0.34770000000000001</v>
      </c>
      <c r="H14" s="29">
        <v>0.34770000000000001</v>
      </c>
      <c r="I14" s="29">
        <v>0.34770000000000001</v>
      </c>
      <c r="J14" s="29">
        <v>0.34770000000000001</v>
      </c>
      <c r="K14" s="29">
        <v>0.34770000000000001</v>
      </c>
      <c r="L14" s="29">
        <v>0.34770000000000001</v>
      </c>
      <c r="M14" s="29">
        <v>0.34770000000000001</v>
      </c>
      <c r="N14" s="29">
        <v>0.34770000000000001</v>
      </c>
      <c r="O14" s="29">
        <v>0.34770000000000001</v>
      </c>
      <c r="P14" s="29">
        <v>0.34770000000000001</v>
      </c>
      <c r="Q14" s="29">
        <v>0.34770000000000001</v>
      </c>
      <c r="R14" s="29">
        <v>0.34770000000000001</v>
      </c>
      <c r="S14" s="29">
        <v>0.34770000000000001</v>
      </c>
      <c r="T14" s="29">
        <v>0.34770000000000001</v>
      </c>
      <c r="U14" s="29">
        <v>0.34770000000000001</v>
      </c>
      <c r="V14" s="29">
        <v>0.34770000000000001</v>
      </c>
      <c r="W14" s="29">
        <v>0.34770000000000001</v>
      </c>
      <c r="X14" s="29">
        <v>0.34770000000000001</v>
      </c>
      <c r="Y14" s="29">
        <v>0.34770000000000001</v>
      </c>
      <c r="Z14" s="29">
        <v>0.34770000000000001</v>
      </c>
      <c r="AA14" s="29">
        <v>0.34770000000000001</v>
      </c>
      <c r="AB14" s="29">
        <v>0.34770000000000001</v>
      </c>
      <c r="AC14" s="29">
        <v>0.34770000000000001</v>
      </c>
      <c r="AD14" s="29">
        <v>0.34770000000000001</v>
      </c>
      <c r="AE14" s="29">
        <v>0.34770000000000001</v>
      </c>
      <c r="AF14" s="29">
        <v>0.34770000000000001</v>
      </c>
      <c r="AG14" s="29">
        <v>0.34770000000000001</v>
      </c>
      <c r="AH14" s="29">
        <v>0.34770000000000001</v>
      </c>
      <c r="AI14" s="29">
        <v>0.34770000000000001</v>
      </c>
      <c r="AJ14" s="29">
        <v>0.34770000000000001</v>
      </c>
      <c r="AK14" s="29">
        <v>0.34770000000000001</v>
      </c>
      <c r="AL14" s="29">
        <v>0.34770000000000001</v>
      </c>
      <c r="AM14" s="29">
        <v>0.34770000000000001</v>
      </c>
      <c r="AN14" s="29">
        <v>0.34770000000000001</v>
      </c>
      <c r="AO14" s="29">
        <v>0.34770000000000001</v>
      </c>
      <c r="AP14" s="29">
        <v>0.34770000000000001</v>
      </c>
      <c r="AQ14" s="29">
        <v>0.34770000000000001</v>
      </c>
      <c r="AR14" s="29">
        <v>0.34770000000000001</v>
      </c>
      <c r="AS14" s="29">
        <v>0.34770000000000001</v>
      </c>
      <c r="AT14" s="29">
        <v>0.34770000000000001</v>
      </c>
      <c r="AU14" s="29">
        <v>0.34770000000000001</v>
      </c>
      <c r="AV14" s="29">
        <v>0.34770000000000001</v>
      </c>
      <c r="AW14" s="29">
        <v>0.34770000000000001</v>
      </c>
      <c r="AX14" s="29">
        <v>0.34770000000000001</v>
      </c>
      <c r="AY14" s="29">
        <v>0.34770000000000001</v>
      </c>
      <c r="AZ14" s="29">
        <v>0.34770000000000001</v>
      </c>
      <c r="BA14" s="29">
        <v>0.34770000000000001</v>
      </c>
      <c r="BB14" s="29">
        <v>0.34770000000000001</v>
      </c>
      <c r="BC14" s="29">
        <v>0.34770000000000001</v>
      </c>
      <c r="BD14" s="29">
        <v>0.34770000000000001</v>
      </c>
      <c r="BE14" s="29">
        <v>0.34770000000000001</v>
      </c>
      <c r="BF14" s="29">
        <v>0.34770000000000001</v>
      </c>
      <c r="BG14" s="29">
        <v>0.34770000000000001</v>
      </c>
      <c r="BH14" s="29">
        <v>0.34770000000000001</v>
      </c>
      <c r="BI14" s="29">
        <v>0.34770000000000001</v>
      </c>
      <c r="BJ14" s="29">
        <v>0.34770000000000001</v>
      </c>
      <c r="BK14" s="29">
        <v>0.34770000000000001</v>
      </c>
      <c r="BL14" s="29">
        <v>0.34770000000000001</v>
      </c>
      <c r="BM14" s="29">
        <v>0.34770000000000001</v>
      </c>
      <c r="BN14" s="29">
        <v>0.34770000000000001</v>
      </c>
      <c r="BO14" s="29">
        <v>0.34770000000000001</v>
      </c>
      <c r="BP14" s="29">
        <v>0.34770000000000001</v>
      </c>
      <c r="BQ14" s="29">
        <v>0.34770000000000001</v>
      </c>
      <c r="BR14" s="29">
        <v>0.34770000000000001</v>
      </c>
      <c r="BS14" s="29">
        <v>0.34770000000000001</v>
      </c>
      <c r="BT14" s="29">
        <v>0.34770000000000001</v>
      </c>
      <c r="BU14" s="29">
        <v>0.34770000000000001</v>
      </c>
      <c r="BV14" s="29">
        <v>0.34770000000000001</v>
      </c>
      <c r="BW14" s="29">
        <v>0.34770000000000001</v>
      </c>
      <c r="BX14" s="29">
        <v>0.34770000000000001</v>
      </c>
      <c r="BY14" s="29">
        <v>0.34770000000000001</v>
      </c>
      <c r="BZ14" s="29">
        <v>0.34770000000000001</v>
      </c>
      <c r="CA14" s="29">
        <v>0.34770000000000001</v>
      </c>
      <c r="CB14" s="29">
        <v>0.34770000000000001</v>
      </c>
      <c r="CC14" s="29">
        <v>0.34770000000000001</v>
      </c>
      <c r="CD14" s="29">
        <v>0.34770000000000001</v>
      </c>
      <c r="CE14" s="29">
        <v>0.34770000000000001</v>
      </c>
      <c r="CF14" s="29">
        <v>0.34770000000000001</v>
      </c>
      <c r="CG14" s="29">
        <v>0.34770000000000001</v>
      </c>
      <c r="CH14" s="29">
        <v>0.34770000000000001</v>
      </c>
      <c r="CI14" s="29">
        <v>0.34770000000000001</v>
      </c>
      <c r="CJ14" s="29">
        <v>0.34770000000000001</v>
      </c>
      <c r="CK14" s="29">
        <v>0.34770000000000001</v>
      </c>
      <c r="CL14" s="29">
        <v>0.34770000000000001</v>
      </c>
      <c r="CM14" s="29">
        <v>0.34770000000000001</v>
      </c>
      <c r="CN14" s="29">
        <v>0.34770000000000001</v>
      </c>
      <c r="CO14" s="29">
        <v>0.34770000000000001</v>
      </c>
      <c r="CP14" s="29">
        <v>0.34770000000000001</v>
      </c>
      <c r="CQ14" s="29">
        <v>0.34770000000000001</v>
      </c>
      <c r="CR14" s="29">
        <v>0.34770000000000001</v>
      </c>
      <c r="CS14" s="29">
        <v>0.34770000000000001</v>
      </c>
      <c r="CT14" s="29">
        <v>0.34770000000000001</v>
      </c>
      <c r="CU14" s="29">
        <v>0.34770000000000001</v>
      </c>
      <c r="CV14" s="29">
        <v>0.34770000000000001</v>
      </c>
      <c r="CW14" s="29">
        <v>0.34770000000000001</v>
      </c>
      <c r="CX14" s="29">
        <v>0.34770000000000001</v>
      </c>
      <c r="CY14" s="29">
        <v>0.34770000000000001</v>
      </c>
      <c r="CZ14" s="29">
        <v>0.34770000000000001</v>
      </c>
      <c r="DA14" s="29">
        <v>0.34770000000000001</v>
      </c>
      <c r="DB14" s="29">
        <v>0.34770000000000001</v>
      </c>
      <c r="DC14" s="29">
        <v>0.34770000000000001</v>
      </c>
      <c r="DD14" s="29">
        <v>0.34770000000000001</v>
      </c>
      <c r="DE14" s="29">
        <v>0.34770000000000001</v>
      </c>
      <c r="DF14" s="29">
        <v>0.34770000000000001</v>
      </c>
      <c r="DG14" s="29">
        <v>0.34770000000000001</v>
      </c>
      <c r="DH14" s="29">
        <v>0.34770000000000001</v>
      </c>
      <c r="DI14" s="29">
        <v>0.34770000000000001</v>
      </c>
      <c r="DJ14" s="29">
        <v>0.34770000000000001</v>
      </c>
      <c r="DK14" s="29">
        <v>0.34770000000000001</v>
      </c>
      <c r="DL14" s="29">
        <v>0.34770000000000001</v>
      </c>
      <c r="DM14" s="29">
        <v>0.34770000000000001</v>
      </c>
      <c r="DN14" s="29">
        <v>0.34770000000000001</v>
      </c>
      <c r="DO14" s="29">
        <v>0.34770000000000001</v>
      </c>
      <c r="DP14" s="29">
        <v>0.34770000000000001</v>
      </c>
      <c r="DQ14" s="29">
        <v>0.34770000000000001</v>
      </c>
      <c r="DR14" s="29">
        <v>0.34770000000000001</v>
      </c>
      <c r="DS14" s="29">
        <v>0.34770000000000001</v>
      </c>
      <c r="DT14" s="29">
        <v>0.34770000000000001</v>
      </c>
      <c r="DU14" s="29">
        <v>0.34770000000000001</v>
      </c>
      <c r="DV14" s="29">
        <v>0.34770000000000001</v>
      </c>
      <c r="DW14" s="29">
        <v>0.34770000000000001</v>
      </c>
      <c r="DX14" s="29">
        <v>0.34770000000000001</v>
      </c>
      <c r="DY14" s="29">
        <v>0.34770000000000001</v>
      </c>
      <c r="DZ14" s="29">
        <v>0.34770000000000001</v>
      </c>
      <c r="EA14" s="29">
        <v>0.34770000000000001</v>
      </c>
      <c r="EB14" s="29">
        <v>0.34770000000000001</v>
      </c>
      <c r="EC14" s="29">
        <v>0.34770000000000001</v>
      </c>
      <c r="ED14" s="29">
        <v>0.34770000000000001</v>
      </c>
      <c r="EE14" s="29">
        <v>0.34770000000000001</v>
      </c>
      <c r="EF14" s="29">
        <v>0.34770000000000001</v>
      </c>
      <c r="EG14" s="29">
        <v>0.34770000000000001</v>
      </c>
      <c r="EH14" s="29">
        <v>0.34770000000000001</v>
      </c>
      <c r="EI14" s="29">
        <v>0.34770000000000001</v>
      </c>
      <c r="EJ14" s="29">
        <v>0.34770000000000001</v>
      </c>
      <c r="EK14" s="29">
        <v>0.34770000000000001</v>
      </c>
      <c r="EL14" s="29">
        <v>0.34770000000000001</v>
      </c>
      <c r="EM14" s="29">
        <v>0.34770000000000001</v>
      </c>
      <c r="EN14" s="29">
        <v>0.34770000000000001</v>
      </c>
      <c r="EO14" s="29">
        <v>0.34770000000000001</v>
      </c>
      <c r="EP14" s="29">
        <v>0.34770000000000001</v>
      </c>
      <c r="EQ14" s="29">
        <v>0.34770000000000001</v>
      </c>
      <c r="ER14" s="29">
        <v>0.34770000000000001</v>
      </c>
      <c r="ES14" s="29">
        <v>0.34770000000000001</v>
      </c>
      <c r="ET14" s="29">
        <v>0.34770000000000001</v>
      </c>
      <c r="EU14" s="29">
        <v>0.34770000000000001</v>
      </c>
      <c r="EV14" s="29">
        <v>0.34770000000000001</v>
      </c>
      <c r="EW14" s="29">
        <v>0.34770000000000001</v>
      </c>
      <c r="EX14" s="29">
        <v>0.34770000000000001</v>
      </c>
      <c r="EY14" s="29">
        <v>0.34770000000000001</v>
      </c>
      <c r="EZ14" s="29">
        <v>0.34770000000000001</v>
      </c>
      <c r="FA14" s="29">
        <v>0.34770000000000001</v>
      </c>
      <c r="FB14" s="29">
        <v>0.34770000000000001</v>
      </c>
      <c r="FC14" s="29">
        <v>0.34770000000000001</v>
      </c>
      <c r="FD14" s="29">
        <v>0.34770000000000001</v>
      </c>
      <c r="FE14" s="29">
        <v>0.34770000000000001</v>
      </c>
      <c r="FF14" s="29">
        <v>0.34770000000000001</v>
      </c>
      <c r="FG14" s="29">
        <v>0.34770000000000001</v>
      </c>
      <c r="FH14" s="29">
        <v>0.34770000000000001</v>
      </c>
      <c r="FI14" s="29">
        <v>0.34770000000000001</v>
      </c>
      <c r="FJ14" s="29">
        <v>0.34770000000000001</v>
      </c>
      <c r="FK14" s="29">
        <v>0.34770000000000001</v>
      </c>
      <c r="FL14" s="29">
        <v>0.34770000000000001</v>
      </c>
      <c r="FM14" s="29">
        <v>0.34770000000000001</v>
      </c>
      <c r="FN14" s="29">
        <v>0.34770000000000001</v>
      </c>
      <c r="FO14" s="29">
        <v>0.34770000000000001</v>
      </c>
      <c r="FP14" s="29">
        <v>0.34770000000000001</v>
      </c>
      <c r="FQ14" s="29">
        <v>0.34770000000000001</v>
      </c>
      <c r="FR14" s="29">
        <v>0.34770000000000001</v>
      </c>
      <c r="FS14" s="29">
        <v>0.34770000000000001</v>
      </c>
      <c r="FT14" s="29">
        <v>0.34770000000000001</v>
      </c>
      <c r="FU14" s="29">
        <v>0.34770000000000001</v>
      </c>
      <c r="FV14" s="29">
        <v>0.34770000000000001</v>
      </c>
      <c r="FW14" s="29">
        <v>0.34770000000000001</v>
      </c>
      <c r="FX14" s="29">
        <v>0.34770000000000001</v>
      </c>
      <c r="FY14" s="29"/>
      <c r="FZ14" s="30">
        <f>FX14</f>
        <v>0.34770000000000001</v>
      </c>
      <c r="GA14" s="30"/>
      <c r="GB14" s="30"/>
      <c r="GC14" s="30"/>
      <c r="GD14" s="30"/>
      <c r="GE14" s="29"/>
    </row>
    <row r="15" spans="1:187" s="23" customFormat="1" x14ac:dyDescent="0.2">
      <c r="A15" s="7" t="s">
        <v>444</v>
      </c>
      <c r="B15" s="18" t="s">
        <v>445</v>
      </c>
      <c r="C15" s="31">
        <v>5619.8990190421237</v>
      </c>
      <c r="D15" s="31">
        <v>29126.762598664238</v>
      </c>
      <c r="E15" s="31">
        <v>5108</v>
      </c>
      <c r="F15" s="31">
        <v>12847.96106362773</v>
      </c>
      <c r="G15" s="31">
        <v>773.39341421143854</v>
      </c>
      <c r="H15" s="31">
        <v>593.72031403336609</v>
      </c>
      <c r="I15" s="31">
        <v>7045.8597395162442</v>
      </c>
      <c r="J15" s="31">
        <v>1388</v>
      </c>
      <c r="K15" s="31">
        <v>215</v>
      </c>
      <c r="L15" s="31">
        <v>1552.495906016376</v>
      </c>
      <c r="M15" s="31">
        <v>833.64629269964576</v>
      </c>
      <c r="N15" s="31">
        <v>37884.846153846156</v>
      </c>
      <c r="O15" s="31">
        <v>11399.254351487929</v>
      </c>
      <c r="P15" s="31">
        <v>162.78107205968979</v>
      </c>
      <c r="Q15" s="31">
        <v>27336.629948364887</v>
      </c>
      <c r="R15" s="31">
        <v>1302</v>
      </c>
      <c r="S15" s="31">
        <v>850</v>
      </c>
      <c r="T15" s="31">
        <v>76</v>
      </c>
      <c r="U15" s="31">
        <v>22</v>
      </c>
      <c r="V15" s="31">
        <v>152.72475985100962</v>
      </c>
      <c r="W15" s="31">
        <v>77</v>
      </c>
      <c r="X15" s="31">
        <v>26.333333333333336</v>
      </c>
      <c r="Y15" s="31">
        <v>299</v>
      </c>
      <c r="Z15" s="31">
        <v>213.26925082565617</v>
      </c>
      <c r="AA15" s="31">
        <v>24473.173252279634</v>
      </c>
      <c r="AB15" s="31">
        <v>18213</v>
      </c>
      <c r="AC15" s="31">
        <v>514</v>
      </c>
      <c r="AD15" s="31">
        <v>770.02979320014015</v>
      </c>
      <c r="AE15" s="31">
        <v>64</v>
      </c>
      <c r="AF15" s="31">
        <v>98</v>
      </c>
      <c r="AG15" s="31">
        <v>602.40247131509273</v>
      </c>
      <c r="AH15" s="31">
        <v>581</v>
      </c>
      <c r="AI15" s="31">
        <v>220</v>
      </c>
      <c r="AJ15" s="31">
        <v>170.96487603305786</v>
      </c>
      <c r="AK15" s="31">
        <v>151.05560339525155</v>
      </c>
      <c r="AL15" s="31">
        <v>161</v>
      </c>
      <c r="AM15" s="31">
        <v>291.53015774822154</v>
      </c>
      <c r="AN15" s="31">
        <v>223.29430819065249</v>
      </c>
      <c r="AO15" s="31">
        <v>3079.8363160192052</v>
      </c>
      <c r="AP15" s="31">
        <v>63339.792667509486</v>
      </c>
      <c r="AQ15" s="31">
        <v>176</v>
      </c>
      <c r="AR15" s="31">
        <v>43906.890382626683</v>
      </c>
      <c r="AS15" s="31">
        <v>4922.0819672131147</v>
      </c>
      <c r="AT15" s="31">
        <v>1501</v>
      </c>
      <c r="AU15" s="31">
        <v>158.69395017793593</v>
      </c>
      <c r="AV15" s="31">
        <v>152</v>
      </c>
      <c r="AW15" s="31">
        <v>167.0678733031674</v>
      </c>
      <c r="AX15" s="31">
        <v>9</v>
      </c>
      <c r="AY15" s="31">
        <v>307</v>
      </c>
      <c r="AZ15" s="31">
        <v>8079.2204234122037</v>
      </c>
      <c r="BA15" s="31">
        <v>6045.3268608414246</v>
      </c>
      <c r="BB15" s="31">
        <v>5073</v>
      </c>
      <c r="BC15" s="31">
        <v>20110.001943634597</v>
      </c>
      <c r="BD15" s="31">
        <v>3399.2</v>
      </c>
      <c r="BE15" s="31">
        <v>827</v>
      </c>
      <c r="BF15" s="31">
        <v>14692.806282722509</v>
      </c>
      <c r="BG15" s="31">
        <v>815.63414634146329</v>
      </c>
      <c r="BH15" s="31">
        <v>395.09890109890108</v>
      </c>
      <c r="BI15" s="31">
        <v>192.72290720311486</v>
      </c>
      <c r="BJ15" s="31">
        <v>3666.7547169811323</v>
      </c>
      <c r="BK15" s="31">
        <v>10389</v>
      </c>
      <c r="BL15" s="31">
        <v>101.07818513267165</v>
      </c>
      <c r="BM15" s="31">
        <v>216.43254448091204</v>
      </c>
      <c r="BN15" s="31">
        <v>2249</v>
      </c>
      <c r="BO15" s="31">
        <v>860</v>
      </c>
      <c r="BP15" s="31">
        <v>140</v>
      </c>
      <c r="BQ15" s="31">
        <v>4556.173913043478</v>
      </c>
      <c r="BR15" s="31">
        <v>3723.9025826914367</v>
      </c>
      <c r="BS15" s="31">
        <v>607</v>
      </c>
      <c r="BT15" s="31">
        <v>273</v>
      </c>
      <c r="BU15" s="31">
        <v>362.78321678321686</v>
      </c>
      <c r="BV15" s="31">
        <v>792</v>
      </c>
      <c r="BW15" s="31">
        <v>1329.948717948718</v>
      </c>
      <c r="BX15" s="31">
        <v>77.774330641733954</v>
      </c>
      <c r="BY15" s="31">
        <v>325</v>
      </c>
      <c r="BZ15" s="31">
        <v>126</v>
      </c>
      <c r="CA15" s="31">
        <v>145.78046373951653</v>
      </c>
      <c r="CB15" s="31">
        <v>54993.886792452831</v>
      </c>
      <c r="CC15" s="31">
        <v>92</v>
      </c>
      <c r="CD15" s="31">
        <v>37</v>
      </c>
      <c r="CE15" s="31">
        <v>133.4337637494022</v>
      </c>
      <c r="CF15" s="31">
        <v>52</v>
      </c>
      <c r="CG15" s="31">
        <v>151.34949791819739</v>
      </c>
      <c r="CH15" s="31">
        <v>65</v>
      </c>
      <c r="CI15" s="31">
        <v>424</v>
      </c>
      <c r="CJ15" s="31">
        <v>920.34249296474104</v>
      </c>
      <c r="CK15" s="31">
        <v>3116</v>
      </c>
      <c r="CL15" s="31">
        <v>808</v>
      </c>
      <c r="CM15" s="31">
        <v>510</v>
      </c>
      <c r="CN15" s="31">
        <v>21409.504597278414</v>
      </c>
      <c r="CO15" s="31">
        <v>9461</v>
      </c>
      <c r="CP15" s="31">
        <v>995.58144995597308</v>
      </c>
      <c r="CQ15" s="31">
        <v>681</v>
      </c>
      <c r="CR15" s="31">
        <v>114</v>
      </c>
      <c r="CS15" s="31">
        <v>227</v>
      </c>
      <c r="CT15" s="31">
        <v>95.36274783580005</v>
      </c>
      <c r="CU15" s="31">
        <v>260.67197062423497</v>
      </c>
      <c r="CV15" s="31">
        <v>32.313834726090988</v>
      </c>
      <c r="CW15" s="31">
        <v>124.29181929181928</v>
      </c>
      <c r="CX15" s="31">
        <v>302</v>
      </c>
      <c r="CY15" s="31">
        <v>26</v>
      </c>
      <c r="CZ15" s="31">
        <v>1298</v>
      </c>
      <c r="DA15" s="31">
        <v>99</v>
      </c>
      <c r="DB15" s="31">
        <v>194</v>
      </c>
      <c r="DC15" s="31">
        <v>91</v>
      </c>
      <c r="DD15" s="31">
        <v>152.60841742554763</v>
      </c>
      <c r="DE15" s="31">
        <v>230.06327616794792</v>
      </c>
      <c r="DF15" s="31">
        <v>13732</v>
      </c>
      <c r="DG15" s="31">
        <v>67.20134416129936</v>
      </c>
      <c r="DH15" s="31">
        <v>1751.0151679306609</v>
      </c>
      <c r="DI15" s="31">
        <v>1702.6340617412416</v>
      </c>
      <c r="DJ15" s="31">
        <v>468.76105362182506</v>
      </c>
      <c r="DK15" s="31">
        <v>275</v>
      </c>
      <c r="DL15" s="31">
        <v>3465</v>
      </c>
      <c r="DM15" s="31">
        <v>159</v>
      </c>
      <c r="DN15" s="31">
        <v>857</v>
      </c>
      <c r="DO15" s="31">
        <v>1776</v>
      </c>
      <c r="DP15" s="31">
        <v>135.95530107129665</v>
      </c>
      <c r="DQ15" s="31">
        <v>446.40836274776001</v>
      </c>
      <c r="DR15" s="31">
        <v>886.64512075945834</v>
      </c>
      <c r="DS15" s="31">
        <v>525.11049122329564</v>
      </c>
      <c r="DT15" s="31">
        <v>77</v>
      </c>
      <c r="DU15" s="31">
        <v>256</v>
      </c>
      <c r="DV15" s="31">
        <v>129.90493061706525</v>
      </c>
      <c r="DW15" s="31">
        <v>250.46804460157739</v>
      </c>
      <c r="DX15" s="31">
        <v>119.90099009900992</v>
      </c>
      <c r="DY15" s="31">
        <v>247.42779291553131</v>
      </c>
      <c r="DZ15" s="31">
        <v>650.76843774781923</v>
      </c>
      <c r="EA15" s="31">
        <v>534.97828831103254</v>
      </c>
      <c r="EB15" s="31">
        <v>369.66417008939356</v>
      </c>
      <c r="EC15" s="31">
        <v>247.48033304622453</v>
      </c>
      <c r="ED15" s="31">
        <v>1381.6062322946175</v>
      </c>
      <c r="EE15" s="31">
        <v>112</v>
      </c>
      <c r="EF15" s="31">
        <v>992.01747444774139</v>
      </c>
      <c r="EG15" s="31">
        <v>183.90796703296706</v>
      </c>
      <c r="EH15" s="31">
        <v>225.39326941890039</v>
      </c>
      <c r="EI15" s="31">
        <v>10759</v>
      </c>
      <c r="EJ15" s="31">
        <v>7467.6813848469646</v>
      </c>
      <c r="EK15" s="31">
        <v>411</v>
      </c>
      <c r="EL15" s="31">
        <v>414.74441107774442</v>
      </c>
      <c r="EM15" s="31">
        <v>322.39469207213335</v>
      </c>
      <c r="EN15" s="31">
        <v>710.11896386312742</v>
      </c>
      <c r="EO15" s="31">
        <v>259</v>
      </c>
      <c r="EP15" s="31">
        <v>321.60000000000002</v>
      </c>
      <c r="EQ15" s="31">
        <v>1811.9597701149426</v>
      </c>
      <c r="ER15" s="31">
        <v>221</v>
      </c>
      <c r="ES15" s="31">
        <v>78.571338780641099</v>
      </c>
      <c r="ET15" s="31">
        <v>117.04878048780486</v>
      </c>
      <c r="EU15" s="31">
        <v>415.88738738738738</v>
      </c>
      <c r="EV15" s="31">
        <v>41</v>
      </c>
      <c r="EW15" s="31">
        <v>688.35672514619876</v>
      </c>
      <c r="EX15" s="31">
        <v>213.0459944402325</v>
      </c>
      <c r="EY15" s="31">
        <v>284</v>
      </c>
      <c r="EZ15" s="31">
        <v>61</v>
      </c>
      <c r="FA15" s="31">
        <v>2504.5300765585125</v>
      </c>
      <c r="FB15" s="31">
        <v>183</v>
      </c>
      <c r="FC15" s="31">
        <v>1713.5350140056021</v>
      </c>
      <c r="FD15" s="31">
        <v>195</v>
      </c>
      <c r="FE15" s="31">
        <v>71</v>
      </c>
      <c r="FF15" s="31">
        <v>138</v>
      </c>
      <c r="FG15" s="31">
        <v>67</v>
      </c>
      <c r="FH15" s="31">
        <v>52</v>
      </c>
      <c r="FI15" s="31">
        <v>1532.6574450772987</v>
      </c>
      <c r="FJ15" s="31">
        <v>1513.5350101971449</v>
      </c>
      <c r="FK15" s="31">
        <v>2253.5338253382533</v>
      </c>
      <c r="FL15" s="31">
        <v>4108.1008645533148</v>
      </c>
      <c r="FM15" s="31">
        <v>2396</v>
      </c>
      <c r="FN15" s="31">
        <v>13771.395106810298</v>
      </c>
      <c r="FO15" s="31">
        <v>692</v>
      </c>
      <c r="FP15" s="31">
        <v>1564.2521808088818</v>
      </c>
      <c r="FQ15" s="31">
        <v>589.94901765729924</v>
      </c>
      <c r="FR15" s="31">
        <v>121.19033232628399</v>
      </c>
      <c r="FS15" s="31">
        <v>134.5</v>
      </c>
      <c r="FT15" s="31">
        <v>43</v>
      </c>
      <c r="FU15" s="31">
        <v>499</v>
      </c>
      <c r="FV15" s="31">
        <v>404</v>
      </c>
      <c r="FW15" s="31">
        <v>153.55237694572992</v>
      </c>
      <c r="FX15" s="31">
        <v>43</v>
      </c>
      <c r="FY15" s="31"/>
      <c r="FZ15" s="19">
        <f>SUM(C15:FX15)</f>
        <v>587194.83116605401</v>
      </c>
      <c r="GA15" s="19"/>
      <c r="GB15" s="19"/>
      <c r="GC15" s="19"/>
      <c r="GD15" s="19"/>
      <c r="GE15" s="18"/>
    </row>
    <row r="16" spans="1:187" s="34" customFormat="1" x14ac:dyDescent="0.2">
      <c r="A16" s="7" t="s">
        <v>446</v>
      </c>
      <c r="B16" s="18" t="s">
        <v>447</v>
      </c>
      <c r="C16" s="32">
        <v>8206</v>
      </c>
      <c r="D16" s="32">
        <v>41496.6</v>
      </c>
      <c r="E16" s="32">
        <v>6777.9</v>
      </c>
      <c r="F16" s="32">
        <v>18736</v>
      </c>
      <c r="G16" s="32">
        <v>995.3</v>
      </c>
      <c r="H16" s="32">
        <v>983.3</v>
      </c>
      <c r="I16" s="32">
        <v>9249.2999999999993</v>
      </c>
      <c r="J16" s="32">
        <v>2267.5</v>
      </c>
      <c r="K16" s="32">
        <v>269.39999999999998</v>
      </c>
      <c r="L16" s="32">
        <v>2249.6999999999998</v>
      </c>
      <c r="M16" s="32">
        <v>1186</v>
      </c>
      <c r="N16" s="32">
        <v>52759.5</v>
      </c>
      <c r="O16" s="32">
        <v>14105.9</v>
      </c>
      <c r="P16" s="32">
        <v>171.2</v>
      </c>
      <c r="Q16" s="32">
        <v>36626.800000000003</v>
      </c>
      <c r="R16" s="32">
        <v>2832.1</v>
      </c>
      <c r="S16" s="32">
        <v>1693.9</v>
      </c>
      <c r="T16" s="32">
        <v>133</v>
      </c>
      <c r="U16" s="32">
        <v>47.3</v>
      </c>
      <c r="V16" s="32">
        <v>263.7</v>
      </c>
      <c r="W16" s="32">
        <v>43.5</v>
      </c>
      <c r="X16" s="32">
        <v>35.799999999999997</v>
      </c>
      <c r="Y16" s="32">
        <v>2466.1</v>
      </c>
      <c r="Z16" s="32">
        <v>241.5</v>
      </c>
      <c r="AA16" s="32">
        <v>30082.5</v>
      </c>
      <c r="AB16" s="32">
        <v>29293.5</v>
      </c>
      <c r="AC16" s="32">
        <v>902.8</v>
      </c>
      <c r="AD16" s="32">
        <v>1251.9000000000001</v>
      </c>
      <c r="AE16" s="32">
        <v>106.3</v>
      </c>
      <c r="AF16" s="32">
        <v>162.4</v>
      </c>
      <c r="AG16" s="32">
        <v>618.4</v>
      </c>
      <c r="AH16" s="32">
        <v>1011.4</v>
      </c>
      <c r="AI16" s="32">
        <v>310.10000000000002</v>
      </c>
      <c r="AJ16" s="32">
        <v>129.4</v>
      </c>
      <c r="AK16" s="32">
        <v>201.9</v>
      </c>
      <c r="AL16" s="32">
        <v>269.60000000000002</v>
      </c>
      <c r="AM16" s="32">
        <v>432.4</v>
      </c>
      <c r="AN16" s="32">
        <v>336.4</v>
      </c>
      <c r="AO16" s="32">
        <v>4541.8</v>
      </c>
      <c r="AP16" s="32">
        <v>82612.800000000003</v>
      </c>
      <c r="AQ16" s="32">
        <v>206</v>
      </c>
      <c r="AR16" s="32">
        <v>64201.9</v>
      </c>
      <c r="AS16" s="32">
        <v>6827.6</v>
      </c>
      <c r="AT16" s="32">
        <v>2162.4</v>
      </c>
      <c r="AU16" s="32">
        <v>221.7</v>
      </c>
      <c r="AV16" s="32">
        <v>286.89999999999998</v>
      </c>
      <c r="AW16" s="32">
        <v>216.5</v>
      </c>
      <c r="AX16" s="32">
        <v>37.9</v>
      </c>
      <c r="AY16" s="32">
        <v>413.7</v>
      </c>
      <c r="AZ16" s="32">
        <v>11181.3</v>
      </c>
      <c r="BA16" s="32">
        <v>8815.4</v>
      </c>
      <c r="BB16" s="32">
        <v>7417.1</v>
      </c>
      <c r="BC16" s="32">
        <v>28040.3</v>
      </c>
      <c r="BD16" s="32">
        <v>5011.2</v>
      </c>
      <c r="BE16" s="32">
        <v>1416.7</v>
      </c>
      <c r="BF16" s="32">
        <v>25493.9</v>
      </c>
      <c r="BG16" s="32">
        <v>987</v>
      </c>
      <c r="BH16" s="32">
        <v>532.4</v>
      </c>
      <c r="BI16" s="32">
        <v>222.2</v>
      </c>
      <c r="BJ16" s="32">
        <v>6600.5</v>
      </c>
      <c r="BK16" s="32">
        <v>22158.1</v>
      </c>
      <c r="BL16" s="32">
        <v>219.9</v>
      </c>
      <c r="BM16" s="32">
        <v>271.5</v>
      </c>
      <c r="BN16" s="32">
        <v>3312.6</v>
      </c>
      <c r="BO16" s="32">
        <v>1298.7</v>
      </c>
      <c r="BP16" s="32">
        <v>190.5</v>
      </c>
      <c r="BQ16" s="32">
        <v>5919.3</v>
      </c>
      <c r="BR16" s="32">
        <v>4371.2</v>
      </c>
      <c r="BS16" s="32">
        <v>1104.7</v>
      </c>
      <c r="BT16" s="32">
        <v>436.5</v>
      </c>
      <c r="BU16" s="32">
        <v>401.4</v>
      </c>
      <c r="BV16" s="32">
        <v>1289.3</v>
      </c>
      <c r="BW16" s="32">
        <v>1981.5</v>
      </c>
      <c r="BX16" s="32">
        <v>76.2</v>
      </c>
      <c r="BY16" s="32">
        <v>463.9</v>
      </c>
      <c r="BZ16" s="32">
        <v>191.3</v>
      </c>
      <c r="CA16" s="32">
        <v>154.6</v>
      </c>
      <c r="CB16" s="32">
        <v>78623.5</v>
      </c>
      <c r="CC16" s="32">
        <v>164.7</v>
      </c>
      <c r="CD16" s="32">
        <v>47.7</v>
      </c>
      <c r="CE16" s="32">
        <v>140.69999999999999</v>
      </c>
      <c r="CF16" s="32">
        <v>107.5</v>
      </c>
      <c r="CG16" s="32">
        <v>207</v>
      </c>
      <c r="CH16" s="32">
        <v>97.2</v>
      </c>
      <c r="CI16" s="32">
        <v>689</v>
      </c>
      <c r="CJ16" s="32">
        <v>949.6</v>
      </c>
      <c r="CK16" s="32">
        <v>5530.2</v>
      </c>
      <c r="CL16" s="32">
        <v>1335.9</v>
      </c>
      <c r="CM16" s="32">
        <v>694.3</v>
      </c>
      <c r="CN16" s="32">
        <v>30697.8</v>
      </c>
      <c r="CO16" s="32">
        <v>14942.1</v>
      </c>
      <c r="CP16" s="32">
        <v>1061.4000000000001</v>
      </c>
      <c r="CQ16" s="32">
        <v>873.9</v>
      </c>
      <c r="CR16" s="32">
        <v>174</v>
      </c>
      <c r="CS16" s="32">
        <v>342.5</v>
      </c>
      <c r="CT16" s="32">
        <v>102.1</v>
      </c>
      <c r="CU16" s="32">
        <v>462.3</v>
      </c>
      <c r="CV16" s="32">
        <v>44.3</v>
      </c>
      <c r="CW16" s="32">
        <v>179.1</v>
      </c>
      <c r="CX16" s="32">
        <v>451.5</v>
      </c>
      <c r="CY16" s="32">
        <v>44.7</v>
      </c>
      <c r="CZ16" s="32">
        <v>2058.1</v>
      </c>
      <c r="DA16" s="32">
        <v>174.6</v>
      </c>
      <c r="DB16" s="32">
        <v>298.5</v>
      </c>
      <c r="DC16" s="32">
        <v>145.5</v>
      </c>
      <c r="DD16" s="32">
        <v>159.5</v>
      </c>
      <c r="DE16" s="32">
        <v>402.8</v>
      </c>
      <c r="DF16" s="32">
        <v>21278.9</v>
      </c>
      <c r="DG16" s="32">
        <v>86.9</v>
      </c>
      <c r="DH16" s="32">
        <v>2030.2</v>
      </c>
      <c r="DI16" s="32">
        <v>2574.1</v>
      </c>
      <c r="DJ16" s="32">
        <v>637.29999999999995</v>
      </c>
      <c r="DK16" s="32">
        <v>437.8</v>
      </c>
      <c r="DL16" s="32">
        <v>5638.2</v>
      </c>
      <c r="DM16" s="32">
        <v>256.7</v>
      </c>
      <c r="DN16" s="32">
        <v>1349</v>
      </c>
      <c r="DO16" s="32">
        <v>3138.5</v>
      </c>
      <c r="DP16" s="32">
        <v>187</v>
      </c>
      <c r="DQ16" s="32">
        <v>596.70000000000005</v>
      </c>
      <c r="DR16" s="32">
        <v>1341.1</v>
      </c>
      <c r="DS16" s="32">
        <v>743.8</v>
      </c>
      <c r="DT16" s="32">
        <v>137.69999999999999</v>
      </c>
      <c r="DU16" s="32">
        <v>376.1</v>
      </c>
      <c r="DV16" s="32">
        <v>198.4</v>
      </c>
      <c r="DW16" s="32">
        <v>343.1</v>
      </c>
      <c r="DX16" s="32">
        <v>152.5</v>
      </c>
      <c r="DY16" s="32">
        <v>332.7</v>
      </c>
      <c r="DZ16" s="32">
        <v>753.5</v>
      </c>
      <c r="EA16" s="32">
        <v>597.5</v>
      </c>
      <c r="EB16" s="32">
        <v>560</v>
      </c>
      <c r="EC16" s="32">
        <v>311.60000000000002</v>
      </c>
      <c r="ED16" s="32">
        <v>1600.8</v>
      </c>
      <c r="EE16" s="32">
        <v>190.1</v>
      </c>
      <c r="EF16" s="32">
        <v>1407.7</v>
      </c>
      <c r="EG16" s="32">
        <v>265</v>
      </c>
      <c r="EH16" s="32">
        <v>209.5</v>
      </c>
      <c r="EI16" s="32">
        <v>14684.2</v>
      </c>
      <c r="EJ16" s="32">
        <v>9448.9</v>
      </c>
      <c r="EK16" s="32">
        <v>689.6</v>
      </c>
      <c r="EL16" s="32">
        <v>461.5</v>
      </c>
      <c r="EM16" s="32">
        <v>404.9</v>
      </c>
      <c r="EN16" s="32">
        <v>1051</v>
      </c>
      <c r="EO16" s="32">
        <v>335</v>
      </c>
      <c r="EP16" s="32">
        <v>365.1</v>
      </c>
      <c r="EQ16" s="32">
        <v>2718</v>
      </c>
      <c r="ER16" s="32">
        <v>300.89999999999998</v>
      </c>
      <c r="ES16" s="32">
        <v>119.3</v>
      </c>
      <c r="ET16" s="32">
        <v>205</v>
      </c>
      <c r="EU16" s="32">
        <v>575</v>
      </c>
      <c r="EV16" s="32">
        <v>62.4</v>
      </c>
      <c r="EW16" s="32">
        <v>890.3</v>
      </c>
      <c r="EX16" s="32">
        <v>176.5</v>
      </c>
      <c r="EY16" s="32">
        <v>509.1</v>
      </c>
      <c r="EZ16" s="32">
        <v>124.7</v>
      </c>
      <c r="FA16" s="32">
        <v>3361.1</v>
      </c>
      <c r="FB16" s="32">
        <v>332</v>
      </c>
      <c r="FC16" s="32">
        <v>2196.6</v>
      </c>
      <c r="FD16" s="32">
        <v>353</v>
      </c>
      <c r="FE16" s="32">
        <v>97.7</v>
      </c>
      <c r="FF16" s="32">
        <v>203.3</v>
      </c>
      <c r="FG16" s="32">
        <v>118.6</v>
      </c>
      <c r="FH16" s="32">
        <v>91.6</v>
      </c>
      <c r="FI16" s="32">
        <v>1744.4</v>
      </c>
      <c r="FJ16" s="32">
        <v>1864.7</v>
      </c>
      <c r="FK16" s="32">
        <v>2330.1999999999998</v>
      </c>
      <c r="FL16" s="32">
        <v>6777.1</v>
      </c>
      <c r="FM16" s="32">
        <v>3838.3</v>
      </c>
      <c r="FN16" s="32">
        <v>21667.9</v>
      </c>
      <c r="FO16" s="32">
        <v>1040.8</v>
      </c>
      <c r="FP16" s="32">
        <v>2254.9</v>
      </c>
      <c r="FQ16" s="32">
        <v>931.5</v>
      </c>
      <c r="FR16" s="32">
        <v>165.7</v>
      </c>
      <c r="FS16" s="32">
        <v>196.5</v>
      </c>
      <c r="FT16" s="32">
        <v>68.3</v>
      </c>
      <c r="FU16" s="32">
        <v>767.4</v>
      </c>
      <c r="FV16" s="32">
        <v>675.6</v>
      </c>
      <c r="FW16" s="32">
        <v>187</v>
      </c>
      <c r="FX16" s="32">
        <v>54</v>
      </c>
      <c r="FY16" s="18"/>
      <c r="FZ16" s="18">
        <f>SUM(C16:FX16)</f>
        <v>843608.69999999984</v>
      </c>
      <c r="GA16" s="18"/>
      <c r="GB16" s="18"/>
      <c r="GC16" s="18"/>
      <c r="GD16" s="18"/>
      <c r="GE16" s="33"/>
    </row>
    <row r="17" spans="1:187" x14ac:dyDescent="0.2">
      <c r="A17" s="27" t="s">
        <v>448</v>
      </c>
      <c r="B17" s="16" t="s">
        <v>449</v>
      </c>
      <c r="C17" s="18">
        <v>0</v>
      </c>
      <c r="D17" s="18">
        <v>3496.6</v>
      </c>
      <c r="E17" s="18">
        <v>0</v>
      </c>
      <c r="F17" s="18">
        <v>3802.9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834.4</v>
      </c>
      <c r="O17" s="18">
        <v>986.5</v>
      </c>
      <c r="P17" s="18">
        <v>0</v>
      </c>
      <c r="Q17" s="18">
        <v>4971.6000000000004</v>
      </c>
      <c r="R17" s="18">
        <v>2272.3000000000002</v>
      </c>
      <c r="S17" s="18">
        <v>88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2894.4</v>
      </c>
      <c r="AB17" s="18">
        <v>2294.1</v>
      </c>
      <c r="AC17" s="18">
        <v>0</v>
      </c>
      <c r="AD17" s="18">
        <v>0</v>
      </c>
      <c r="AE17" s="18">
        <v>0</v>
      </c>
      <c r="AF17" s="18">
        <v>0</v>
      </c>
      <c r="AG17" s="18">
        <v>98.2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393.1</v>
      </c>
      <c r="AP17" s="18">
        <v>19825.8</v>
      </c>
      <c r="AQ17" s="18">
        <v>0</v>
      </c>
      <c r="AR17" s="18">
        <v>15305.3</v>
      </c>
      <c r="AS17" s="18">
        <v>331.9</v>
      </c>
      <c r="AT17" s="18">
        <v>396.1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2302.6999999999998</v>
      </c>
      <c r="BA17" s="18">
        <v>137.19999999999999</v>
      </c>
      <c r="BB17" s="18">
        <v>0</v>
      </c>
      <c r="BC17" s="18">
        <v>1681.7</v>
      </c>
      <c r="BD17" s="18">
        <v>1353.3</v>
      </c>
      <c r="BE17" s="18">
        <v>0</v>
      </c>
      <c r="BF17" s="18">
        <v>3872.9</v>
      </c>
      <c r="BG17" s="18">
        <v>0</v>
      </c>
      <c r="BH17" s="18">
        <v>0</v>
      </c>
      <c r="BI17" s="18">
        <v>0</v>
      </c>
      <c r="BJ17" s="18">
        <v>905</v>
      </c>
      <c r="BK17" s="18">
        <v>8437.2999999999993</v>
      </c>
      <c r="BL17" s="18">
        <v>0</v>
      </c>
      <c r="BM17" s="18">
        <v>0</v>
      </c>
      <c r="BN17" s="18">
        <v>241.1</v>
      </c>
      <c r="BO17" s="18">
        <v>0</v>
      </c>
      <c r="BP17" s="18">
        <v>0</v>
      </c>
      <c r="BQ17" s="18">
        <v>129.1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39.200000000000003</v>
      </c>
      <c r="BX17" s="18">
        <v>0</v>
      </c>
      <c r="BY17" s="18">
        <v>0</v>
      </c>
      <c r="BZ17" s="18">
        <v>0</v>
      </c>
      <c r="CA17" s="18">
        <v>0</v>
      </c>
      <c r="CB17" s="18">
        <v>7516.8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121.6</v>
      </c>
      <c r="CL17" s="18">
        <v>0</v>
      </c>
      <c r="CM17" s="18">
        <v>0</v>
      </c>
      <c r="CN17" s="18">
        <v>2297.8000000000002</v>
      </c>
      <c r="CO17" s="18">
        <v>1316.5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1068.2</v>
      </c>
      <c r="DG17" s="18">
        <v>0</v>
      </c>
      <c r="DH17" s="18">
        <v>0</v>
      </c>
      <c r="DI17" s="18">
        <v>294</v>
      </c>
      <c r="DJ17" s="18">
        <v>0</v>
      </c>
      <c r="DK17" s="18">
        <v>0</v>
      </c>
      <c r="DL17" s="18">
        <v>196</v>
      </c>
      <c r="DM17" s="18">
        <v>43.5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147.80000000000001</v>
      </c>
      <c r="EB17" s="18">
        <v>0</v>
      </c>
      <c r="EC17" s="18">
        <v>0</v>
      </c>
      <c r="ED17" s="18">
        <v>127.3</v>
      </c>
      <c r="EE17" s="18">
        <v>0</v>
      </c>
      <c r="EF17" s="18">
        <v>126.6</v>
      </c>
      <c r="EG17" s="18">
        <v>0</v>
      </c>
      <c r="EH17" s="18">
        <v>0</v>
      </c>
      <c r="EI17" s="18">
        <v>1477.3</v>
      </c>
      <c r="EJ17" s="18">
        <v>909.2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87.4</v>
      </c>
      <c r="ER17" s="18">
        <v>0</v>
      </c>
      <c r="ES17" s="18">
        <v>0</v>
      </c>
      <c r="ET17" s="18">
        <v>80.099999999999994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174.6</v>
      </c>
      <c r="FL17" s="18">
        <v>1205.7</v>
      </c>
      <c r="FM17" s="18">
        <v>389.5</v>
      </c>
      <c r="FN17" s="18">
        <v>5142.2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f>SUM(C17:FY17)</f>
        <v>99812.800000000017</v>
      </c>
      <c r="GA17" s="18"/>
      <c r="GB17" s="18"/>
      <c r="GC17" s="18"/>
      <c r="GD17" s="18"/>
      <c r="GE17" s="35"/>
    </row>
    <row r="18" spans="1:187" x14ac:dyDescent="0.2">
      <c r="A18" s="27" t="s">
        <v>450</v>
      </c>
      <c r="B18" s="16" t="s">
        <v>451</v>
      </c>
      <c r="C18" s="32">
        <v>8443.4</v>
      </c>
      <c r="D18" s="32">
        <v>41888.300000000003</v>
      </c>
      <c r="E18" s="32">
        <v>7866.5</v>
      </c>
      <c r="F18" s="32">
        <v>18591.399999999998</v>
      </c>
      <c r="G18" s="32">
        <v>1031.8</v>
      </c>
      <c r="H18" s="32">
        <v>976.9</v>
      </c>
      <c r="I18" s="32">
        <v>10394.299999999999</v>
      </c>
      <c r="J18" s="32">
        <v>2367.6999999999998</v>
      </c>
      <c r="K18" s="32">
        <v>296.40000000000003</v>
      </c>
      <c r="L18" s="32">
        <v>2590.4</v>
      </c>
      <c r="M18" s="32">
        <v>1347.5</v>
      </c>
      <c r="N18" s="32">
        <v>52869.7</v>
      </c>
      <c r="O18" s="32">
        <v>14642.699999999999</v>
      </c>
      <c r="P18" s="32">
        <v>180</v>
      </c>
      <c r="Q18" s="32">
        <v>39653.5</v>
      </c>
      <c r="R18" s="32">
        <v>2765.5</v>
      </c>
      <c r="S18" s="32">
        <v>1652.5</v>
      </c>
      <c r="T18" s="32">
        <v>150.6</v>
      </c>
      <c r="U18" s="32">
        <v>51.5</v>
      </c>
      <c r="V18" s="32">
        <v>291.7</v>
      </c>
      <c r="W18" s="32">
        <v>50</v>
      </c>
      <c r="X18" s="32">
        <v>50</v>
      </c>
      <c r="Y18" s="32">
        <v>2292.5</v>
      </c>
      <c r="Z18" s="32">
        <v>244.5</v>
      </c>
      <c r="AA18" s="32">
        <v>30188.5</v>
      </c>
      <c r="AB18" s="32">
        <v>29794.2</v>
      </c>
      <c r="AC18" s="32">
        <v>1002.5</v>
      </c>
      <c r="AD18" s="32">
        <v>1289</v>
      </c>
      <c r="AE18" s="32">
        <v>105</v>
      </c>
      <c r="AF18" s="32">
        <v>168.4</v>
      </c>
      <c r="AG18" s="32">
        <v>765.69999999999993</v>
      </c>
      <c r="AH18" s="32">
        <v>1037.8</v>
      </c>
      <c r="AI18" s="32">
        <v>359.8</v>
      </c>
      <c r="AJ18" s="32">
        <v>193.79999999999998</v>
      </c>
      <c r="AK18" s="32">
        <v>216.9</v>
      </c>
      <c r="AL18" s="32">
        <v>278</v>
      </c>
      <c r="AM18" s="32">
        <v>445.59999999999997</v>
      </c>
      <c r="AN18" s="32">
        <v>360.1</v>
      </c>
      <c r="AO18" s="32">
        <v>4680.7000000000007</v>
      </c>
      <c r="AP18" s="32">
        <v>87643.7</v>
      </c>
      <c r="AQ18" s="32">
        <v>237.6</v>
      </c>
      <c r="AR18" s="32">
        <v>64513.8</v>
      </c>
      <c r="AS18" s="32">
        <v>6902.8</v>
      </c>
      <c r="AT18" s="32">
        <v>2284.4</v>
      </c>
      <c r="AU18" s="32">
        <v>248.8</v>
      </c>
      <c r="AV18" s="32">
        <v>299.60000000000002</v>
      </c>
      <c r="AW18" s="32">
        <v>223.4</v>
      </c>
      <c r="AX18" s="32">
        <v>50</v>
      </c>
      <c r="AY18" s="32">
        <v>458.7</v>
      </c>
      <c r="AZ18" s="32">
        <v>11449.3</v>
      </c>
      <c r="BA18" s="32">
        <v>9018.5</v>
      </c>
      <c r="BB18" s="32">
        <v>7807</v>
      </c>
      <c r="BC18" s="32">
        <v>30009.399999999998</v>
      </c>
      <c r="BD18" s="32">
        <v>4995.3</v>
      </c>
      <c r="BE18" s="32">
        <v>1431.5</v>
      </c>
      <c r="BF18" s="32">
        <v>24667.200000000001</v>
      </c>
      <c r="BG18" s="32">
        <v>1032.4000000000001</v>
      </c>
      <c r="BH18" s="32">
        <v>624.80000000000007</v>
      </c>
      <c r="BI18" s="32">
        <v>243.70000000000002</v>
      </c>
      <c r="BJ18" s="32">
        <v>6464</v>
      </c>
      <c r="BK18" s="32">
        <v>23664.1</v>
      </c>
      <c r="BL18" s="32">
        <v>195.2</v>
      </c>
      <c r="BM18" s="32">
        <v>283</v>
      </c>
      <c r="BN18" s="32">
        <v>3645.2999999999997</v>
      </c>
      <c r="BO18" s="32">
        <v>1336.6</v>
      </c>
      <c r="BP18" s="32">
        <v>205.3</v>
      </c>
      <c r="BQ18" s="32">
        <v>6133.3</v>
      </c>
      <c r="BR18" s="32">
        <v>4740.8</v>
      </c>
      <c r="BS18" s="32">
        <v>1163.4000000000001</v>
      </c>
      <c r="BT18" s="32">
        <v>441.6</v>
      </c>
      <c r="BU18" s="32">
        <v>420.8</v>
      </c>
      <c r="BV18" s="32">
        <v>1302.5</v>
      </c>
      <c r="BW18" s="32">
        <v>1987.7</v>
      </c>
      <c r="BX18" s="32">
        <v>87.3</v>
      </c>
      <c r="BY18" s="32">
        <v>517</v>
      </c>
      <c r="BZ18" s="32">
        <v>212.9</v>
      </c>
      <c r="CA18" s="32">
        <v>169.8</v>
      </c>
      <c r="CB18" s="32">
        <v>81294.7</v>
      </c>
      <c r="CC18" s="32">
        <v>175.5</v>
      </c>
      <c r="CD18" s="32">
        <v>56.3</v>
      </c>
      <c r="CE18" s="32">
        <v>161.1</v>
      </c>
      <c r="CF18" s="32">
        <v>115.6</v>
      </c>
      <c r="CG18" s="32">
        <v>215.9</v>
      </c>
      <c r="CH18" s="32">
        <v>105.39999999999999</v>
      </c>
      <c r="CI18" s="32">
        <v>720.19999999999993</v>
      </c>
      <c r="CJ18" s="32">
        <v>978</v>
      </c>
      <c r="CK18" s="32">
        <v>5671.3</v>
      </c>
      <c r="CL18" s="32">
        <v>1358.6</v>
      </c>
      <c r="CM18" s="32">
        <v>835.8</v>
      </c>
      <c r="CN18" s="32">
        <v>30469.5</v>
      </c>
      <c r="CO18" s="32">
        <v>15194.5</v>
      </c>
      <c r="CP18" s="32">
        <v>1064.3</v>
      </c>
      <c r="CQ18" s="32">
        <v>1025.3</v>
      </c>
      <c r="CR18" s="32">
        <v>180.8</v>
      </c>
      <c r="CS18" s="32">
        <v>367</v>
      </c>
      <c r="CT18" s="32">
        <v>110.7</v>
      </c>
      <c r="CU18" s="32">
        <v>458.9</v>
      </c>
      <c r="CV18" s="32">
        <v>50</v>
      </c>
      <c r="CW18" s="32">
        <v>184.9</v>
      </c>
      <c r="CX18" s="32">
        <v>482.1</v>
      </c>
      <c r="CY18" s="32">
        <v>50</v>
      </c>
      <c r="CZ18" s="32">
        <v>2120.6</v>
      </c>
      <c r="DA18" s="32">
        <v>182.3</v>
      </c>
      <c r="DB18" s="32">
        <v>303.09999999999997</v>
      </c>
      <c r="DC18" s="32">
        <v>154.79999999999998</v>
      </c>
      <c r="DD18" s="32">
        <v>162.5</v>
      </c>
      <c r="DE18" s="32">
        <v>437.7</v>
      </c>
      <c r="DF18" s="32">
        <v>21919.599999999999</v>
      </c>
      <c r="DG18" s="32">
        <v>93</v>
      </c>
      <c r="DH18" s="32">
        <v>2106.1</v>
      </c>
      <c r="DI18" s="32">
        <v>2701.5</v>
      </c>
      <c r="DJ18" s="32">
        <v>686.30000000000007</v>
      </c>
      <c r="DK18" s="32">
        <v>457.5</v>
      </c>
      <c r="DL18" s="32">
        <v>5868.1</v>
      </c>
      <c r="DM18" s="32">
        <v>267.89999999999998</v>
      </c>
      <c r="DN18" s="32">
        <v>1453.5</v>
      </c>
      <c r="DO18" s="32">
        <v>3180</v>
      </c>
      <c r="DP18" s="32">
        <v>209.3</v>
      </c>
      <c r="DQ18" s="32">
        <v>637.70000000000005</v>
      </c>
      <c r="DR18" s="32">
        <v>1418.7</v>
      </c>
      <c r="DS18" s="32">
        <v>790.69999999999993</v>
      </c>
      <c r="DT18" s="32">
        <v>137.30000000000001</v>
      </c>
      <c r="DU18" s="32">
        <v>389</v>
      </c>
      <c r="DV18" s="32">
        <v>209.5</v>
      </c>
      <c r="DW18" s="32">
        <v>353.8</v>
      </c>
      <c r="DX18" s="32">
        <v>167.70000000000002</v>
      </c>
      <c r="DY18" s="32">
        <v>331.8</v>
      </c>
      <c r="DZ18" s="32">
        <v>902.7</v>
      </c>
      <c r="EA18" s="32">
        <v>647.70000000000005</v>
      </c>
      <c r="EB18" s="32">
        <v>585.4</v>
      </c>
      <c r="EC18" s="32">
        <v>322.10000000000002</v>
      </c>
      <c r="ED18" s="32">
        <v>1652.4</v>
      </c>
      <c r="EE18" s="32">
        <v>195.3</v>
      </c>
      <c r="EF18" s="32">
        <v>1487.4</v>
      </c>
      <c r="EG18" s="32">
        <v>286.3</v>
      </c>
      <c r="EH18" s="32">
        <v>233.20000000000002</v>
      </c>
      <c r="EI18" s="32">
        <v>16415.5</v>
      </c>
      <c r="EJ18" s="32">
        <v>9578.6</v>
      </c>
      <c r="EK18" s="32">
        <v>700.7</v>
      </c>
      <c r="EL18" s="32">
        <v>483.7</v>
      </c>
      <c r="EM18" s="32">
        <v>432.8</v>
      </c>
      <c r="EN18" s="32">
        <v>1103.5</v>
      </c>
      <c r="EO18" s="32">
        <v>387.5</v>
      </c>
      <c r="EP18" s="32">
        <v>398.2</v>
      </c>
      <c r="EQ18" s="32">
        <v>2725.8</v>
      </c>
      <c r="ER18" s="32">
        <v>330.5</v>
      </c>
      <c r="ES18" s="32">
        <v>131.19999999999999</v>
      </c>
      <c r="ET18" s="32">
        <v>220</v>
      </c>
      <c r="EU18" s="32">
        <v>652</v>
      </c>
      <c r="EV18" s="32">
        <v>66.099999999999994</v>
      </c>
      <c r="EW18" s="32">
        <v>910.4</v>
      </c>
      <c r="EX18" s="32">
        <v>230.8</v>
      </c>
      <c r="EY18" s="32">
        <v>516.29999999999995</v>
      </c>
      <c r="EZ18" s="32">
        <v>139.4</v>
      </c>
      <c r="FA18" s="32">
        <v>3397.5</v>
      </c>
      <c r="FB18" s="32">
        <v>357.9</v>
      </c>
      <c r="FC18" s="32">
        <v>2301</v>
      </c>
      <c r="FD18" s="32">
        <v>362.9</v>
      </c>
      <c r="FE18" s="32">
        <v>105.6</v>
      </c>
      <c r="FF18" s="32">
        <v>226.3</v>
      </c>
      <c r="FG18" s="32">
        <v>117.6</v>
      </c>
      <c r="FH18" s="32">
        <v>93.5</v>
      </c>
      <c r="FI18" s="32">
        <v>1857.6999999999998</v>
      </c>
      <c r="FJ18" s="32">
        <v>1911.4</v>
      </c>
      <c r="FK18" s="32">
        <v>2347</v>
      </c>
      <c r="FL18" s="32">
        <v>6430</v>
      </c>
      <c r="FM18" s="32">
        <v>3789.9</v>
      </c>
      <c r="FN18" s="32">
        <v>21751.4</v>
      </c>
      <c r="FO18" s="32">
        <v>1118.3000000000002</v>
      </c>
      <c r="FP18" s="32">
        <v>2325.5</v>
      </c>
      <c r="FQ18" s="32">
        <v>924.4</v>
      </c>
      <c r="FR18" s="32">
        <v>167.5</v>
      </c>
      <c r="FS18" s="32">
        <v>194.20000000000002</v>
      </c>
      <c r="FT18" s="32">
        <v>78.7</v>
      </c>
      <c r="FU18" s="32">
        <v>797.2</v>
      </c>
      <c r="FV18" s="32">
        <v>677.6</v>
      </c>
      <c r="FW18" s="32">
        <v>198.8</v>
      </c>
      <c r="FX18" s="32">
        <v>63.3</v>
      </c>
      <c r="FY18" s="22"/>
      <c r="FZ18" s="19">
        <f t="shared" ref="FZ18:FZ23" si="7">SUM(C18:FX18)</f>
        <v>870084.90000000037</v>
      </c>
      <c r="GA18" s="19"/>
      <c r="GB18" s="19"/>
      <c r="GC18" s="19"/>
      <c r="GD18" s="19"/>
      <c r="GE18" s="18"/>
    </row>
    <row r="19" spans="1:187" x14ac:dyDescent="0.2">
      <c r="A19" s="7" t="s">
        <v>452</v>
      </c>
      <c r="B19" s="16" t="s">
        <v>453</v>
      </c>
      <c r="C19" s="18">
        <v>6239</v>
      </c>
      <c r="D19" s="18">
        <v>37663</v>
      </c>
      <c r="E19" s="18">
        <v>6398</v>
      </c>
      <c r="F19" s="18">
        <v>17953.5</v>
      </c>
      <c r="G19" s="18">
        <v>999.5</v>
      </c>
      <c r="H19" s="18">
        <v>993.5</v>
      </c>
      <c r="I19" s="18">
        <v>8618.5</v>
      </c>
      <c r="J19" s="18">
        <v>2333</v>
      </c>
      <c r="K19" s="18">
        <v>290</v>
      </c>
      <c r="L19" s="18">
        <v>2427</v>
      </c>
      <c r="M19" s="18">
        <v>1242</v>
      </c>
      <c r="N19" s="18">
        <v>54178</v>
      </c>
      <c r="O19" s="18">
        <v>14423.5</v>
      </c>
      <c r="P19" s="18">
        <v>184</v>
      </c>
      <c r="Q19" s="18">
        <v>37304</v>
      </c>
      <c r="R19" s="18">
        <v>500.5</v>
      </c>
      <c r="S19" s="18">
        <v>1658.5</v>
      </c>
      <c r="T19" s="18">
        <v>151</v>
      </c>
      <c r="U19" s="18">
        <v>52</v>
      </c>
      <c r="V19" s="18">
        <v>276.5</v>
      </c>
      <c r="W19" s="18">
        <v>41.5</v>
      </c>
      <c r="X19" s="18">
        <v>38</v>
      </c>
      <c r="Y19" s="18">
        <v>456.5</v>
      </c>
      <c r="Z19" s="18">
        <v>243.5</v>
      </c>
      <c r="AA19" s="18">
        <v>30590.5</v>
      </c>
      <c r="AB19" s="18">
        <v>29613.5</v>
      </c>
      <c r="AC19" s="18">
        <v>968.5</v>
      </c>
      <c r="AD19" s="18">
        <v>1210</v>
      </c>
      <c r="AE19" s="18">
        <v>98</v>
      </c>
      <c r="AF19" s="18">
        <v>165</v>
      </c>
      <c r="AG19" s="18">
        <v>689</v>
      </c>
      <c r="AH19" s="18">
        <v>1029</v>
      </c>
      <c r="AI19" s="18">
        <v>334.5</v>
      </c>
      <c r="AJ19" s="18">
        <v>154.5</v>
      </c>
      <c r="AK19" s="18">
        <v>201.5</v>
      </c>
      <c r="AL19" s="18">
        <v>271.5</v>
      </c>
      <c r="AM19" s="18">
        <v>434.5</v>
      </c>
      <c r="AN19" s="18">
        <v>353</v>
      </c>
      <c r="AO19" s="18">
        <v>4622</v>
      </c>
      <c r="AP19" s="18">
        <v>86729.5</v>
      </c>
      <c r="AQ19" s="18">
        <v>219</v>
      </c>
      <c r="AR19" s="18">
        <v>62855.5</v>
      </c>
      <c r="AS19" s="18">
        <v>6633</v>
      </c>
      <c r="AT19" s="18">
        <v>2235</v>
      </c>
      <c r="AU19" s="18">
        <v>234</v>
      </c>
      <c r="AV19" s="18">
        <v>288.5</v>
      </c>
      <c r="AW19" s="18">
        <v>224.5</v>
      </c>
      <c r="AX19" s="18">
        <v>46.5</v>
      </c>
      <c r="AY19" s="18">
        <v>442</v>
      </c>
      <c r="AZ19" s="18">
        <v>11521</v>
      </c>
      <c r="BA19" s="18">
        <v>9175.5</v>
      </c>
      <c r="BB19" s="18">
        <v>7941</v>
      </c>
      <c r="BC19" s="18">
        <v>25237.5</v>
      </c>
      <c r="BD19" s="18">
        <v>5120.5</v>
      </c>
      <c r="BE19" s="18">
        <v>1454</v>
      </c>
      <c r="BF19" s="18">
        <v>24172.5</v>
      </c>
      <c r="BG19" s="18">
        <v>1013.5</v>
      </c>
      <c r="BH19" s="18">
        <v>533.5</v>
      </c>
      <c r="BI19" s="18">
        <v>222.5</v>
      </c>
      <c r="BJ19" s="18">
        <v>6527.5</v>
      </c>
      <c r="BK19" s="18">
        <v>17023.5</v>
      </c>
      <c r="BL19" s="18">
        <v>186</v>
      </c>
      <c r="BM19" s="18">
        <v>282</v>
      </c>
      <c r="BN19" s="18">
        <v>3544</v>
      </c>
      <c r="BO19" s="18">
        <v>1341.5</v>
      </c>
      <c r="BP19" s="18">
        <v>205</v>
      </c>
      <c r="BQ19" s="18">
        <v>5502</v>
      </c>
      <c r="BR19" s="18">
        <v>4677</v>
      </c>
      <c r="BS19" s="18">
        <v>1157.5</v>
      </c>
      <c r="BT19" s="18">
        <v>452</v>
      </c>
      <c r="BU19" s="18">
        <v>408</v>
      </c>
      <c r="BV19" s="18">
        <v>1304.5</v>
      </c>
      <c r="BW19" s="18">
        <v>2009</v>
      </c>
      <c r="BX19" s="18">
        <v>70</v>
      </c>
      <c r="BY19" s="18">
        <v>488</v>
      </c>
      <c r="BZ19" s="18">
        <v>207</v>
      </c>
      <c r="CA19" s="18">
        <v>165</v>
      </c>
      <c r="CB19" s="18">
        <v>80215</v>
      </c>
      <c r="CC19" s="18">
        <v>175</v>
      </c>
      <c r="CD19" s="18">
        <v>48</v>
      </c>
      <c r="CE19" s="18">
        <v>149.5</v>
      </c>
      <c r="CF19" s="18">
        <v>115.5</v>
      </c>
      <c r="CG19" s="18">
        <v>216.5</v>
      </c>
      <c r="CH19" s="18">
        <v>96</v>
      </c>
      <c r="CI19" s="18">
        <v>726.5</v>
      </c>
      <c r="CJ19" s="18">
        <v>972</v>
      </c>
      <c r="CK19" s="18">
        <v>4476.5</v>
      </c>
      <c r="CL19" s="18">
        <v>1374</v>
      </c>
      <c r="CM19" s="18">
        <v>778</v>
      </c>
      <c r="CN19" s="18">
        <v>29003.5</v>
      </c>
      <c r="CO19" s="18">
        <v>15266</v>
      </c>
      <c r="CP19" s="18">
        <v>1073</v>
      </c>
      <c r="CQ19" s="18">
        <v>934</v>
      </c>
      <c r="CR19" s="18">
        <v>177</v>
      </c>
      <c r="CS19" s="18">
        <v>372</v>
      </c>
      <c r="CT19" s="18">
        <v>105.5</v>
      </c>
      <c r="CU19" s="18">
        <v>79</v>
      </c>
      <c r="CV19" s="18">
        <v>43</v>
      </c>
      <c r="CW19" s="18">
        <v>190</v>
      </c>
      <c r="CX19" s="18">
        <v>478</v>
      </c>
      <c r="CY19" s="18">
        <v>42</v>
      </c>
      <c r="CZ19" s="18">
        <v>2136</v>
      </c>
      <c r="DA19" s="18">
        <v>183.5</v>
      </c>
      <c r="DB19" s="18">
        <v>304.5</v>
      </c>
      <c r="DC19" s="18">
        <v>155</v>
      </c>
      <c r="DD19" s="18">
        <v>162.5</v>
      </c>
      <c r="DE19" s="18">
        <v>428.5</v>
      </c>
      <c r="DF19" s="18">
        <v>20793</v>
      </c>
      <c r="DG19" s="18">
        <v>95</v>
      </c>
      <c r="DH19" s="18">
        <v>2100</v>
      </c>
      <c r="DI19" s="18">
        <v>2668.5</v>
      </c>
      <c r="DJ19" s="18">
        <v>653.5</v>
      </c>
      <c r="DK19" s="18">
        <v>452.5</v>
      </c>
      <c r="DL19" s="18">
        <v>5838.5</v>
      </c>
      <c r="DM19" s="18">
        <v>250.5</v>
      </c>
      <c r="DN19" s="18">
        <v>1431.5</v>
      </c>
      <c r="DO19" s="18">
        <v>3171</v>
      </c>
      <c r="DP19" s="18">
        <v>184.5</v>
      </c>
      <c r="DQ19" s="18">
        <v>628</v>
      </c>
      <c r="DR19" s="18">
        <v>1407.5</v>
      </c>
      <c r="DS19" s="18">
        <v>767</v>
      </c>
      <c r="DT19" s="18">
        <v>139</v>
      </c>
      <c r="DU19" s="18">
        <v>386.5</v>
      </c>
      <c r="DV19" s="18">
        <v>212</v>
      </c>
      <c r="DW19" s="18">
        <v>343</v>
      </c>
      <c r="DX19" s="18">
        <v>165.5</v>
      </c>
      <c r="DY19" s="18">
        <v>335</v>
      </c>
      <c r="DZ19" s="18">
        <v>828</v>
      </c>
      <c r="EA19" s="18">
        <v>615</v>
      </c>
      <c r="EB19" s="18">
        <v>584</v>
      </c>
      <c r="EC19" s="18">
        <v>323</v>
      </c>
      <c r="ED19" s="18">
        <v>1651</v>
      </c>
      <c r="EE19" s="18">
        <v>193</v>
      </c>
      <c r="EF19" s="18">
        <v>1477.5</v>
      </c>
      <c r="EG19" s="18">
        <v>283</v>
      </c>
      <c r="EH19" s="18">
        <v>213.5</v>
      </c>
      <c r="EI19" s="18">
        <v>15576</v>
      </c>
      <c r="EJ19" s="18">
        <v>9487</v>
      </c>
      <c r="EK19" s="18">
        <v>707.5</v>
      </c>
      <c r="EL19" s="18">
        <v>470</v>
      </c>
      <c r="EM19" s="18">
        <v>418.5</v>
      </c>
      <c r="EN19" s="18">
        <v>984.5</v>
      </c>
      <c r="EO19" s="18">
        <v>349.5</v>
      </c>
      <c r="EP19" s="18">
        <v>401.5</v>
      </c>
      <c r="EQ19" s="18">
        <v>2636</v>
      </c>
      <c r="ER19" s="18">
        <v>307.5</v>
      </c>
      <c r="ES19" s="18">
        <v>125.5</v>
      </c>
      <c r="ET19" s="18">
        <v>208.5</v>
      </c>
      <c r="EU19" s="18">
        <v>620.5</v>
      </c>
      <c r="EV19" s="18">
        <v>60.5</v>
      </c>
      <c r="EW19" s="18">
        <v>914</v>
      </c>
      <c r="EX19" s="18">
        <v>183.5</v>
      </c>
      <c r="EY19" s="18">
        <v>254</v>
      </c>
      <c r="EZ19" s="18">
        <v>138</v>
      </c>
      <c r="FA19" s="18">
        <v>3439</v>
      </c>
      <c r="FB19" s="18">
        <v>348</v>
      </c>
      <c r="FC19" s="18">
        <v>2225</v>
      </c>
      <c r="FD19" s="18">
        <v>368</v>
      </c>
      <c r="FE19" s="18">
        <v>104</v>
      </c>
      <c r="FF19" s="18">
        <v>211.5</v>
      </c>
      <c r="FG19" s="18">
        <v>117</v>
      </c>
      <c r="FH19" s="18">
        <v>94</v>
      </c>
      <c r="FI19" s="18">
        <v>1863</v>
      </c>
      <c r="FJ19" s="18">
        <v>1932</v>
      </c>
      <c r="FK19" s="18">
        <v>2382</v>
      </c>
      <c r="FL19" s="18">
        <v>6508</v>
      </c>
      <c r="FM19" s="18">
        <v>3716.5</v>
      </c>
      <c r="FN19" s="18">
        <v>22059.5</v>
      </c>
      <c r="FO19" s="18">
        <v>1111.5</v>
      </c>
      <c r="FP19" s="18">
        <v>2308</v>
      </c>
      <c r="FQ19" s="18">
        <v>934</v>
      </c>
      <c r="FR19" s="18">
        <v>169.5</v>
      </c>
      <c r="FS19" s="18">
        <v>194.5</v>
      </c>
      <c r="FT19" s="18">
        <v>72</v>
      </c>
      <c r="FU19" s="18">
        <v>808</v>
      </c>
      <c r="FV19" s="18">
        <v>685.5</v>
      </c>
      <c r="FW19" s="18">
        <v>188</v>
      </c>
      <c r="FX19" s="18">
        <v>52.5</v>
      </c>
      <c r="FY19" s="18"/>
      <c r="FZ19" s="19">
        <f t="shared" si="7"/>
        <v>831647</v>
      </c>
      <c r="GA19" s="19"/>
      <c r="GB19" s="19"/>
      <c r="GC19" s="19"/>
      <c r="GD19" s="19"/>
      <c r="GE19" s="19"/>
    </row>
    <row r="20" spans="1:187" x14ac:dyDescent="0.2">
      <c r="A20" s="7" t="s">
        <v>454</v>
      </c>
      <c r="B20" s="16" t="s">
        <v>455</v>
      </c>
      <c r="C20" s="18">
        <v>6185</v>
      </c>
      <c r="D20" s="18">
        <v>37352.5</v>
      </c>
      <c r="E20" s="18">
        <v>6787.5</v>
      </c>
      <c r="F20" s="18">
        <v>17127</v>
      </c>
      <c r="G20" s="18">
        <v>1032</v>
      </c>
      <c r="H20" s="18">
        <v>947.5</v>
      </c>
      <c r="I20" s="18">
        <v>8815</v>
      </c>
      <c r="J20" s="18">
        <v>2321</v>
      </c>
      <c r="K20" s="18">
        <v>296.5</v>
      </c>
      <c r="L20" s="18">
        <v>2537.5</v>
      </c>
      <c r="M20" s="18">
        <v>1262</v>
      </c>
      <c r="N20" s="18">
        <v>54000.5</v>
      </c>
      <c r="O20" s="18">
        <v>14649</v>
      </c>
      <c r="P20" s="18">
        <v>184</v>
      </c>
      <c r="Q20" s="18">
        <v>38365.5</v>
      </c>
      <c r="R20" s="18">
        <v>482</v>
      </c>
      <c r="S20" s="18">
        <v>1629.5</v>
      </c>
      <c r="T20" s="18">
        <v>142</v>
      </c>
      <c r="U20" s="18">
        <v>37</v>
      </c>
      <c r="V20" s="18">
        <v>303</v>
      </c>
      <c r="W20" s="18">
        <v>45</v>
      </c>
      <c r="X20" s="18">
        <v>31.5</v>
      </c>
      <c r="Y20" s="18">
        <v>475</v>
      </c>
      <c r="Z20" s="18">
        <v>240</v>
      </c>
      <c r="AA20" s="18">
        <v>30447</v>
      </c>
      <c r="AB20" s="18">
        <v>29658.5</v>
      </c>
      <c r="AC20" s="18">
        <v>975.5</v>
      </c>
      <c r="AD20" s="18">
        <v>1200</v>
      </c>
      <c r="AE20" s="18">
        <v>99.5</v>
      </c>
      <c r="AF20" s="18">
        <v>165.5</v>
      </c>
      <c r="AG20" s="18">
        <v>738</v>
      </c>
      <c r="AH20" s="18">
        <v>1031</v>
      </c>
      <c r="AI20" s="18">
        <v>352.5</v>
      </c>
      <c r="AJ20" s="18">
        <v>181.5</v>
      </c>
      <c r="AK20" s="18">
        <v>196</v>
      </c>
      <c r="AL20" s="18">
        <v>265</v>
      </c>
      <c r="AM20" s="18">
        <v>438.5</v>
      </c>
      <c r="AN20" s="18">
        <v>361</v>
      </c>
      <c r="AO20" s="18">
        <v>4702.5</v>
      </c>
      <c r="AP20" s="18">
        <v>86524.5</v>
      </c>
      <c r="AQ20" s="18">
        <v>224</v>
      </c>
      <c r="AR20" s="18">
        <v>62717.5</v>
      </c>
      <c r="AS20" s="18">
        <v>6674.5</v>
      </c>
      <c r="AT20" s="18">
        <v>2305.5</v>
      </c>
      <c r="AU20" s="18">
        <v>244</v>
      </c>
      <c r="AV20" s="18">
        <v>290.5</v>
      </c>
      <c r="AW20" s="18">
        <v>211.5</v>
      </c>
      <c r="AX20" s="18">
        <v>33</v>
      </c>
      <c r="AY20" s="18">
        <v>428.5</v>
      </c>
      <c r="AZ20" s="18">
        <v>11642</v>
      </c>
      <c r="BA20" s="18">
        <v>9284.5</v>
      </c>
      <c r="BB20" s="18">
        <v>8039.5</v>
      </c>
      <c r="BC20" s="18">
        <v>26318.5</v>
      </c>
      <c r="BD20" s="18">
        <v>5065.5</v>
      </c>
      <c r="BE20" s="18">
        <v>1360</v>
      </c>
      <c r="BF20" s="18">
        <v>23868.5</v>
      </c>
      <c r="BG20" s="18">
        <v>965</v>
      </c>
      <c r="BH20" s="18">
        <v>573.5</v>
      </c>
      <c r="BI20" s="18">
        <v>255.5</v>
      </c>
      <c r="BJ20" s="18">
        <v>6349.5</v>
      </c>
      <c r="BK20" s="18">
        <v>16347</v>
      </c>
      <c r="BL20" s="18">
        <v>186</v>
      </c>
      <c r="BM20" s="18">
        <v>282.5</v>
      </c>
      <c r="BN20" s="18">
        <v>3577.5</v>
      </c>
      <c r="BO20" s="18">
        <v>1348.5</v>
      </c>
      <c r="BP20" s="18">
        <v>197.5</v>
      </c>
      <c r="BQ20" s="18">
        <v>5488.5</v>
      </c>
      <c r="BR20" s="18">
        <v>4720</v>
      </c>
      <c r="BS20" s="18">
        <v>1082.5</v>
      </c>
      <c r="BT20" s="18">
        <v>449.5</v>
      </c>
      <c r="BU20" s="18">
        <v>407.5</v>
      </c>
      <c r="BV20" s="18">
        <v>1242.5</v>
      </c>
      <c r="BW20" s="18">
        <v>1992.5</v>
      </c>
      <c r="BX20" s="18">
        <v>83.5</v>
      </c>
      <c r="BY20" s="18">
        <v>520.5</v>
      </c>
      <c r="BZ20" s="18">
        <v>211.5</v>
      </c>
      <c r="CA20" s="18">
        <v>166</v>
      </c>
      <c r="CB20" s="18">
        <v>81663.5</v>
      </c>
      <c r="CC20" s="18">
        <v>162</v>
      </c>
      <c r="CD20" s="18">
        <v>45</v>
      </c>
      <c r="CE20" s="18">
        <v>162.5</v>
      </c>
      <c r="CF20" s="18">
        <v>95.5</v>
      </c>
      <c r="CG20" s="18">
        <v>200.5</v>
      </c>
      <c r="CH20" s="18">
        <v>105</v>
      </c>
      <c r="CI20" s="18">
        <v>723.5</v>
      </c>
      <c r="CJ20" s="18">
        <v>936</v>
      </c>
      <c r="CK20" s="18">
        <v>4487</v>
      </c>
      <c r="CL20" s="18">
        <v>1345.5</v>
      </c>
      <c r="CM20" s="18">
        <v>806.5</v>
      </c>
      <c r="CN20" s="18">
        <v>28546.5</v>
      </c>
      <c r="CO20" s="18">
        <v>15388</v>
      </c>
      <c r="CP20" s="18">
        <v>1085.5</v>
      </c>
      <c r="CQ20" s="18">
        <v>986</v>
      </c>
      <c r="CR20" s="18">
        <v>178</v>
      </c>
      <c r="CS20" s="18">
        <v>358</v>
      </c>
      <c r="CT20" s="18">
        <v>111</v>
      </c>
      <c r="CU20" s="18">
        <v>84.5</v>
      </c>
      <c r="CV20" s="18">
        <v>51</v>
      </c>
      <c r="CW20" s="18">
        <v>168.5</v>
      </c>
      <c r="CX20" s="18">
        <v>485.5</v>
      </c>
      <c r="CY20" s="18">
        <v>33</v>
      </c>
      <c r="CZ20" s="18">
        <v>2109.5</v>
      </c>
      <c r="DA20" s="18">
        <v>174</v>
      </c>
      <c r="DB20" s="18">
        <v>300.5</v>
      </c>
      <c r="DC20" s="18">
        <v>156</v>
      </c>
      <c r="DD20" s="18">
        <v>149.5</v>
      </c>
      <c r="DE20" s="18">
        <v>436.5</v>
      </c>
      <c r="DF20" s="18">
        <v>20837.5</v>
      </c>
      <c r="DG20" s="18">
        <v>79</v>
      </c>
      <c r="DH20" s="18">
        <v>2040</v>
      </c>
      <c r="DI20" s="18">
        <v>2676.5</v>
      </c>
      <c r="DJ20" s="18">
        <v>685.5</v>
      </c>
      <c r="DK20" s="18">
        <v>452</v>
      </c>
      <c r="DL20" s="18">
        <v>5923</v>
      </c>
      <c r="DM20" s="18">
        <v>278</v>
      </c>
      <c r="DN20" s="18">
        <v>1465</v>
      </c>
      <c r="DO20" s="18">
        <v>3108.5</v>
      </c>
      <c r="DP20" s="18">
        <v>200</v>
      </c>
      <c r="DQ20" s="18">
        <v>563.5</v>
      </c>
      <c r="DR20" s="18">
        <v>1431.5</v>
      </c>
      <c r="DS20" s="18">
        <v>801</v>
      </c>
      <c r="DT20" s="18">
        <v>137</v>
      </c>
      <c r="DU20" s="18">
        <v>381</v>
      </c>
      <c r="DV20" s="18">
        <v>192</v>
      </c>
      <c r="DW20" s="18">
        <v>371.5</v>
      </c>
      <c r="DX20" s="18">
        <v>157</v>
      </c>
      <c r="DY20" s="18">
        <v>325.5</v>
      </c>
      <c r="DZ20" s="18">
        <v>851.5</v>
      </c>
      <c r="EA20" s="18">
        <v>644</v>
      </c>
      <c r="EB20" s="18">
        <v>589.5</v>
      </c>
      <c r="EC20" s="18">
        <v>316.5</v>
      </c>
      <c r="ED20" s="18">
        <v>1662</v>
      </c>
      <c r="EE20" s="18">
        <v>191</v>
      </c>
      <c r="EF20" s="18">
        <v>1469</v>
      </c>
      <c r="EG20" s="18">
        <v>285</v>
      </c>
      <c r="EH20" s="18">
        <v>226.5</v>
      </c>
      <c r="EI20" s="18">
        <v>16054.5</v>
      </c>
      <c r="EJ20" s="18">
        <v>9570.5</v>
      </c>
      <c r="EK20" s="18">
        <v>693.5</v>
      </c>
      <c r="EL20" s="18">
        <v>482</v>
      </c>
      <c r="EM20" s="18">
        <v>415</v>
      </c>
      <c r="EN20" s="18">
        <v>956</v>
      </c>
      <c r="EO20" s="18">
        <v>371.5</v>
      </c>
      <c r="EP20" s="18">
        <v>409</v>
      </c>
      <c r="EQ20" s="18">
        <v>2615.5</v>
      </c>
      <c r="ER20" s="18">
        <v>326</v>
      </c>
      <c r="ES20" s="18">
        <v>113</v>
      </c>
      <c r="ET20" s="18">
        <v>218</v>
      </c>
      <c r="EU20" s="18">
        <v>601</v>
      </c>
      <c r="EV20" s="18">
        <v>58</v>
      </c>
      <c r="EW20" s="18">
        <v>906.5</v>
      </c>
      <c r="EX20" s="18">
        <v>220</v>
      </c>
      <c r="EY20" s="18">
        <v>246.5</v>
      </c>
      <c r="EZ20" s="18">
        <v>120</v>
      </c>
      <c r="FA20" s="18">
        <v>3445.5</v>
      </c>
      <c r="FB20" s="18">
        <v>336.5</v>
      </c>
      <c r="FC20" s="18">
        <v>2358</v>
      </c>
      <c r="FD20" s="18">
        <v>361.5</v>
      </c>
      <c r="FE20" s="18">
        <v>89.5</v>
      </c>
      <c r="FF20" s="18">
        <v>228</v>
      </c>
      <c r="FG20" s="18">
        <v>116.5</v>
      </c>
      <c r="FH20" s="18">
        <v>91</v>
      </c>
      <c r="FI20" s="18">
        <v>1874</v>
      </c>
      <c r="FJ20" s="18">
        <v>1930.5</v>
      </c>
      <c r="FK20" s="18">
        <v>2303</v>
      </c>
      <c r="FL20" s="18">
        <v>6046</v>
      </c>
      <c r="FM20" s="18">
        <v>3640.5</v>
      </c>
      <c r="FN20" s="18">
        <v>21957</v>
      </c>
      <c r="FO20" s="18">
        <v>1115.5</v>
      </c>
      <c r="FP20" s="18">
        <v>2248.5</v>
      </c>
      <c r="FQ20" s="18">
        <v>917</v>
      </c>
      <c r="FR20" s="18">
        <v>165.5</v>
      </c>
      <c r="FS20" s="18">
        <v>195</v>
      </c>
      <c r="FT20" s="18">
        <v>78</v>
      </c>
      <c r="FU20" s="18">
        <v>778.5</v>
      </c>
      <c r="FV20" s="18">
        <v>678.5</v>
      </c>
      <c r="FW20" s="18">
        <v>202.5</v>
      </c>
      <c r="FX20" s="18">
        <v>59.5</v>
      </c>
      <c r="FY20" s="18">
        <v>0</v>
      </c>
      <c r="FZ20" s="19">
        <f t="shared" si="7"/>
        <v>833205</v>
      </c>
      <c r="GA20" s="19"/>
      <c r="GB20" s="19"/>
      <c r="GC20" s="19"/>
      <c r="GD20" s="19"/>
      <c r="GE20" s="36"/>
    </row>
    <row r="21" spans="1:187" x14ac:dyDescent="0.2">
      <c r="A21" s="7" t="s">
        <v>456</v>
      </c>
      <c r="B21" s="16" t="s">
        <v>457</v>
      </c>
      <c r="C21" s="18">
        <v>6026</v>
      </c>
      <c r="D21" s="18">
        <v>37197.5</v>
      </c>
      <c r="E21" s="18">
        <v>6826.5</v>
      </c>
      <c r="F21" s="18">
        <v>16477</v>
      </c>
      <c r="G21" s="18">
        <v>1005</v>
      </c>
      <c r="H21" s="18">
        <v>940</v>
      </c>
      <c r="I21" s="18">
        <v>9071</v>
      </c>
      <c r="J21" s="18">
        <v>2330.5</v>
      </c>
      <c r="K21" s="18">
        <v>281</v>
      </c>
      <c r="L21" s="18">
        <v>2571</v>
      </c>
      <c r="M21" s="18">
        <v>1364.5</v>
      </c>
      <c r="N21" s="18">
        <v>53111</v>
      </c>
      <c r="O21" s="18">
        <v>14520.5</v>
      </c>
      <c r="P21" s="18">
        <v>175</v>
      </c>
      <c r="Q21" s="18">
        <v>39206.5</v>
      </c>
      <c r="R21" s="18">
        <v>542.5</v>
      </c>
      <c r="S21" s="18">
        <v>1537</v>
      </c>
      <c r="T21" s="18">
        <v>137</v>
      </c>
      <c r="U21" s="18">
        <v>36</v>
      </c>
      <c r="V21" s="18">
        <v>279</v>
      </c>
      <c r="W21" s="18">
        <v>39</v>
      </c>
      <c r="X21" s="18">
        <v>32.5</v>
      </c>
      <c r="Y21" s="18">
        <v>498.5</v>
      </c>
      <c r="Z21" s="18">
        <v>242</v>
      </c>
      <c r="AA21" s="18">
        <v>30213.5</v>
      </c>
      <c r="AB21" s="18">
        <v>29465.5</v>
      </c>
      <c r="AC21" s="18">
        <v>908</v>
      </c>
      <c r="AD21" s="18">
        <v>1168</v>
      </c>
      <c r="AE21" s="18">
        <v>105.5</v>
      </c>
      <c r="AF21" s="18">
        <v>172</v>
      </c>
      <c r="AG21" s="18">
        <v>788</v>
      </c>
      <c r="AH21" s="18">
        <v>970.5</v>
      </c>
      <c r="AI21" s="18">
        <v>373</v>
      </c>
      <c r="AJ21" s="18">
        <v>212</v>
      </c>
      <c r="AK21" s="18">
        <v>199</v>
      </c>
      <c r="AL21" s="18">
        <v>263.5</v>
      </c>
      <c r="AM21" s="18">
        <v>436.5</v>
      </c>
      <c r="AN21" s="18">
        <v>339</v>
      </c>
      <c r="AO21" s="18">
        <v>4675</v>
      </c>
      <c r="AP21" s="18">
        <v>85694</v>
      </c>
      <c r="AQ21" s="18">
        <v>246</v>
      </c>
      <c r="AR21" s="18">
        <v>62159</v>
      </c>
      <c r="AS21" s="18">
        <v>6637.5</v>
      </c>
      <c r="AT21" s="18">
        <v>2371.5</v>
      </c>
      <c r="AU21" s="18">
        <v>258</v>
      </c>
      <c r="AV21" s="18">
        <v>273.5</v>
      </c>
      <c r="AW21" s="18">
        <v>199.5</v>
      </c>
      <c r="AX21" s="18">
        <v>28</v>
      </c>
      <c r="AY21" s="18">
        <v>424</v>
      </c>
      <c r="AZ21" s="18">
        <v>11647</v>
      </c>
      <c r="BA21" s="18">
        <v>9195.5</v>
      </c>
      <c r="BB21" s="18">
        <v>7865.5</v>
      </c>
      <c r="BC21" s="18">
        <v>26797</v>
      </c>
      <c r="BD21" s="18">
        <v>5059</v>
      </c>
      <c r="BE21" s="18">
        <v>1444</v>
      </c>
      <c r="BF21" s="18">
        <v>23690</v>
      </c>
      <c r="BG21" s="18">
        <v>955</v>
      </c>
      <c r="BH21" s="18">
        <v>623.5</v>
      </c>
      <c r="BI21" s="18">
        <v>250</v>
      </c>
      <c r="BJ21" s="18">
        <v>6201</v>
      </c>
      <c r="BK21" s="18">
        <v>15792</v>
      </c>
      <c r="BL21" s="18">
        <v>175.5</v>
      </c>
      <c r="BM21" s="18">
        <v>274.5</v>
      </c>
      <c r="BN21" s="18">
        <v>3639.5</v>
      </c>
      <c r="BO21" s="18">
        <v>1319</v>
      </c>
      <c r="BP21" s="18">
        <v>187.5</v>
      </c>
      <c r="BQ21" s="18">
        <v>5467.5</v>
      </c>
      <c r="BR21" s="18">
        <v>4807</v>
      </c>
      <c r="BS21" s="18">
        <v>1094.5</v>
      </c>
      <c r="BT21" s="18">
        <v>406.5</v>
      </c>
      <c r="BU21" s="18">
        <v>427</v>
      </c>
      <c r="BV21" s="18">
        <v>1191</v>
      </c>
      <c r="BW21" s="18">
        <v>1974</v>
      </c>
      <c r="BX21" s="18">
        <v>97</v>
      </c>
      <c r="BY21" s="18">
        <v>524</v>
      </c>
      <c r="BZ21" s="18">
        <v>214.5</v>
      </c>
      <c r="CA21" s="18">
        <v>170</v>
      </c>
      <c r="CB21" s="18">
        <v>81755.5</v>
      </c>
      <c r="CC21" s="18">
        <v>176</v>
      </c>
      <c r="CD21" s="18">
        <v>58.5</v>
      </c>
      <c r="CE21" s="18">
        <v>178</v>
      </c>
      <c r="CF21" s="18">
        <v>91.5</v>
      </c>
      <c r="CG21" s="18">
        <v>191</v>
      </c>
      <c r="CH21" s="18">
        <v>105</v>
      </c>
      <c r="CI21" s="18">
        <v>722.5</v>
      </c>
      <c r="CJ21" s="18">
        <v>927</v>
      </c>
      <c r="CK21" s="18">
        <v>4522</v>
      </c>
      <c r="CL21" s="18">
        <v>1344.5</v>
      </c>
      <c r="CM21" s="18">
        <v>836</v>
      </c>
      <c r="CN21" s="18">
        <v>28207.5</v>
      </c>
      <c r="CO21" s="18">
        <v>15376.5</v>
      </c>
      <c r="CP21" s="18">
        <v>1078.5</v>
      </c>
      <c r="CQ21" s="18">
        <v>1036</v>
      </c>
      <c r="CR21" s="18">
        <v>183</v>
      </c>
      <c r="CS21" s="18">
        <v>354.5</v>
      </c>
      <c r="CT21" s="18">
        <v>110.5</v>
      </c>
      <c r="CU21" s="18">
        <v>68</v>
      </c>
      <c r="CV21" s="18">
        <v>47</v>
      </c>
      <c r="CW21" s="18">
        <v>165.5</v>
      </c>
      <c r="CX21" s="18">
        <v>485.5</v>
      </c>
      <c r="CY21" s="18">
        <v>41</v>
      </c>
      <c r="CZ21" s="18">
        <v>2131</v>
      </c>
      <c r="DA21" s="18">
        <v>181</v>
      </c>
      <c r="DB21" s="18">
        <v>306</v>
      </c>
      <c r="DC21" s="18">
        <v>147</v>
      </c>
      <c r="DD21" s="18">
        <v>173.5</v>
      </c>
      <c r="DE21" s="18">
        <v>424</v>
      </c>
      <c r="DF21" s="18">
        <v>20775</v>
      </c>
      <c r="DG21" s="18">
        <v>80</v>
      </c>
      <c r="DH21" s="18">
        <v>2054.5</v>
      </c>
      <c r="DI21" s="18">
        <v>2719</v>
      </c>
      <c r="DJ21" s="18">
        <v>667.5</v>
      </c>
      <c r="DK21" s="18">
        <v>459</v>
      </c>
      <c r="DL21" s="18">
        <v>5937</v>
      </c>
      <c r="DM21" s="18">
        <v>262.5</v>
      </c>
      <c r="DN21" s="18">
        <v>1508.5</v>
      </c>
      <c r="DO21" s="18">
        <v>3036.5</v>
      </c>
      <c r="DP21" s="18">
        <v>199.5</v>
      </c>
      <c r="DQ21" s="18">
        <v>544</v>
      </c>
      <c r="DR21" s="18">
        <v>1359.5</v>
      </c>
      <c r="DS21" s="18">
        <v>808.5</v>
      </c>
      <c r="DT21" s="18">
        <v>127.5</v>
      </c>
      <c r="DU21" s="18">
        <v>397.5</v>
      </c>
      <c r="DV21" s="18">
        <v>202</v>
      </c>
      <c r="DW21" s="18">
        <v>366</v>
      </c>
      <c r="DX21" s="18">
        <v>174</v>
      </c>
      <c r="DY21" s="18">
        <v>304.5</v>
      </c>
      <c r="DZ21" s="18">
        <v>890</v>
      </c>
      <c r="EA21" s="18">
        <v>591.5</v>
      </c>
      <c r="EB21" s="18">
        <v>588</v>
      </c>
      <c r="EC21" s="18">
        <v>294</v>
      </c>
      <c r="ED21" s="18">
        <v>1679.5</v>
      </c>
      <c r="EE21" s="18">
        <v>194.5</v>
      </c>
      <c r="EF21" s="18">
        <v>1442.5</v>
      </c>
      <c r="EG21" s="18">
        <v>286.5</v>
      </c>
      <c r="EH21" s="18">
        <v>244</v>
      </c>
      <c r="EI21" s="18">
        <v>16478.5</v>
      </c>
      <c r="EJ21" s="18">
        <v>9370.5</v>
      </c>
      <c r="EK21" s="18">
        <v>696</v>
      </c>
      <c r="EL21" s="18">
        <v>494</v>
      </c>
      <c r="EM21" s="18">
        <v>444.5</v>
      </c>
      <c r="EN21" s="18">
        <v>1003.5</v>
      </c>
      <c r="EO21" s="18">
        <v>378.5</v>
      </c>
      <c r="EP21" s="18">
        <v>378</v>
      </c>
      <c r="EQ21" s="18">
        <v>2521.5</v>
      </c>
      <c r="ER21" s="18">
        <v>325.5</v>
      </c>
      <c r="ES21" s="18">
        <v>121</v>
      </c>
      <c r="ET21" s="18">
        <v>192</v>
      </c>
      <c r="EU21" s="18">
        <v>603</v>
      </c>
      <c r="EV21" s="18">
        <v>67.5</v>
      </c>
      <c r="EW21" s="18">
        <v>875</v>
      </c>
      <c r="EX21" s="18">
        <v>223.5</v>
      </c>
      <c r="EY21" s="18">
        <v>248</v>
      </c>
      <c r="EZ21" s="18">
        <v>121.5</v>
      </c>
      <c r="FA21" s="18">
        <v>3400</v>
      </c>
      <c r="FB21" s="18">
        <v>343</v>
      </c>
      <c r="FC21" s="18">
        <v>2345</v>
      </c>
      <c r="FD21" s="18">
        <v>366</v>
      </c>
      <c r="FE21" s="18">
        <v>91.5</v>
      </c>
      <c r="FF21" s="18">
        <v>228.5</v>
      </c>
      <c r="FG21" s="18">
        <v>111</v>
      </c>
      <c r="FH21" s="18">
        <v>94</v>
      </c>
      <c r="FI21" s="18">
        <v>1888</v>
      </c>
      <c r="FJ21" s="18">
        <v>1887</v>
      </c>
      <c r="FK21" s="18">
        <v>2190.5</v>
      </c>
      <c r="FL21" s="18">
        <v>5796.5</v>
      </c>
      <c r="FM21" s="18">
        <v>3566</v>
      </c>
      <c r="FN21" s="18">
        <v>21653</v>
      </c>
      <c r="FO21" s="18">
        <v>1128.5</v>
      </c>
      <c r="FP21" s="18">
        <v>2205</v>
      </c>
      <c r="FQ21" s="18">
        <v>863</v>
      </c>
      <c r="FR21" s="18">
        <v>168</v>
      </c>
      <c r="FS21" s="18">
        <v>204.5</v>
      </c>
      <c r="FT21" s="18">
        <v>74</v>
      </c>
      <c r="FU21" s="18">
        <v>766.5</v>
      </c>
      <c r="FV21" s="18">
        <v>633</v>
      </c>
      <c r="FW21" s="18">
        <v>207</v>
      </c>
      <c r="FX21" s="18">
        <v>65.5</v>
      </c>
      <c r="FY21" s="18">
        <v>0</v>
      </c>
      <c r="FZ21" s="19">
        <f t="shared" si="7"/>
        <v>828948.5</v>
      </c>
      <c r="GA21" s="19"/>
      <c r="GB21" s="19"/>
      <c r="GC21" s="19"/>
      <c r="GD21" s="19"/>
      <c r="GE21" s="36"/>
    </row>
    <row r="22" spans="1:187" x14ac:dyDescent="0.2">
      <c r="A22" s="7" t="s">
        <v>458</v>
      </c>
      <c r="B22" s="16" t="s">
        <v>459</v>
      </c>
      <c r="C22" s="18">
        <v>5935.5</v>
      </c>
      <c r="D22" s="18">
        <v>37764.5</v>
      </c>
      <c r="E22" s="18">
        <v>6923.5</v>
      </c>
      <c r="F22" s="18">
        <v>16359</v>
      </c>
      <c r="G22" s="18">
        <v>1008</v>
      </c>
      <c r="H22" s="18">
        <v>965.5</v>
      </c>
      <c r="I22" s="18">
        <v>8979</v>
      </c>
      <c r="J22" s="18">
        <v>2240</v>
      </c>
      <c r="K22" s="18">
        <v>291</v>
      </c>
      <c r="L22" s="18">
        <v>2648.5</v>
      </c>
      <c r="M22" s="18">
        <v>1381</v>
      </c>
      <c r="N22" s="18">
        <v>52860</v>
      </c>
      <c r="O22" s="18">
        <v>14764</v>
      </c>
      <c r="P22" s="18">
        <v>168.5</v>
      </c>
      <c r="Q22" s="18">
        <v>39692.5</v>
      </c>
      <c r="R22" s="18">
        <v>512.5</v>
      </c>
      <c r="S22" s="18">
        <v>1365</v>
      </c>
      <c r="T22" s="18">
        <v>147.5</v>
      </c>
      <c r="U22" s="18">
        <v>47.5</v>
      </c>
      <c r="V22" s="18">
        <v>264.5</v>
      </c>
      <c r="W22" s="18">
        <v>30.5</v>
      </c>
      <c r="X22" s="18">
        <v>31.5</v>
      </c>
      <c r="Y22" s="18">
        <v>497</v>
      </c>
      <c r="Z22" s="18">
        <v>239.5</v>
      </c>
      <c r="AA22" s="18">
        <v>29756</v>
      </c>
      <c r="AB22" s="18">
        <v>29481</v>
      </c>
      <c r="AC22" s="18">
        <v>932.5</v>
      </c>
      <c r="AD22" s="18">
        <v>1140</v>
      </c>
      <c r="AE22" s="18">
        <v>123</v>
      </c>
      <c r="AF22" s="18">
        <v>173</v>
      </c>
      <c r="AG22" s="18">
        <v>817</v>
      </c>
      <c r="AH22" s="18">
        <v>982.5</v>
      </c>
      <c r="AI22" s="18">
        <v>357</v>
      </c>
      <c r="AJ22" s="18">
        <v>204</v>
      </c>
      <c r="AK22" s="18">
        <v>213</v>
      </c>
      <c r="AL22" s="18">
        <v>292</v>
      </c>
      <c r="AM22" s="18">
        <v>442.5</v>
      </c>
      <c r="AN22" s="18">
        <v>359</v>
      </c>
      <c r="AO22" s="18">
        <v>4673</v>
      </c>
      <c r="AP22" s="18">
        <v>85036</v>
      </c>
      <c r="AQ22" s="18">
        <v>261.5</v>
      </c>
      <c r="AR22" s="18">
        <v>61655.5</v>
      </c>
      <c r="AS22" s="18">
        <v>6563</v>
      </c>
      <c r="AT22" s="18">
        <v>2319.5</v>
      </c>
      <c r="AU22" s="18">
        <v>265</v>
      </c>
      <c r="AV22" s="18">
        <v>267</v>
      </c>
      <c r="AW22" s="18">
        <v>196.5</v>
      </c>
      <c r="AX22" s="18">
        <v>16</v>
      </c>
      <c r="AY22" s="18">
        <v>437.5</v>
      </c>
      <c r="AZ22" s="18">
        <v>11693</v>
      </c>
      <c r="BA22" s="18">
        <v>9012.5</v>
      </c>
      <c r="BB22" s="18">
        <v>7739</v>
      </c>
      <c r="BC22" s="18">
        <v>26803</v>
      </c>
      <c r="BD22" s="18">
        <v>4953.5</v>
      </c>
      <c r="BE22" s="18">
        <v>1450.5</v>
      </c>
      <c r="BF22" s="18">
        <v>23278</v>
      </c>
      <c r="BG22" s="18">
        <v>955</v>
      </c>
      <c r="BH22" s="18">
        <v>641</v>
      </c>
      <c r="BI22" s="18">
        <v>241.5</v>
      </c>
      <c r="BJ22" s="18">
        <v>5978</v>
      </c>
      <c r="BK22" s="18">
        <v>15361</v>
      </c>
      <c r="BL22" s="18">
        <v>166.5</v>
      </c>
      <c r="BM22" s="18">
        <v>267</v>
      </c>
      <c r="BN22" s="18">
        <v>3685</v>
      </c>
      <c r="BO22" s="18">
        <v>1316</v>
      </c>
      <c r="BP22" s="18">
        <v>189.5</v>
      </c>
      <c r="BQ22" s="18">
        <v>5456.5</v>
      </c>
      <c r="BR22" s="18">
        <v>4732</v>
      </c>
      <c r="BS22" s="18">
        <v>1044.5</v>
      </c>
      <c r="BT22" s="18">
        <v>416.5</v>
      </c>
      <c r="BU22" s="18">
        <v>449.5</v>
      </c>
      <c r="BV22" s="18">
        <v>1238.5</v>
      </c>
      <c r="BW22" s="18">
        <v>1908</v>
      </c>
      <c r="BX22" s="18">
        <v>94</v>
      </c>
      <c r="BY22" s="18">
        <v>513</v>
      </c>
      <c r="BZ22" s="18">
        <v>211.5</v>
      </c>
      <c r="CA22" s="18">
        <v>176.5</v>
      </c>
      <c r="CB22" s="18">
        <v>82079</v>
      </c>
      <c r="CC22" s="18">
        <v>151.5</v>
      </c>
      <c r="CD22" s="18">
        <v>57.5</v>
      </c>
      <c r="CE22" s="18">
        <v>164</v>
      </c>
      <c r="CF22" s="18">
        <v>110</v>
      </c>
      <c r="CG22" s="18">
        <v>183</v>
      </c>
      <c r="CH22" s="18">
        <v>104</v>
      </c>
      <c r="CI22" s="18">
        <v>715.5</v>
      </c>
      <c r="CJ22" s="18">
        <v>968</v>
      </c>
      <c r="CK22" s="18">
        <v>4445</v>
      </c>
      <c r="CL22" s="18">
        <v>1319</v>
      </c>
      <c r="CM22" s="18">
        <v>832.5</v>
      </c>
      <c r="CN22" s="18">
        <v>28122.5</v>
      </c>
      <c r="CO22" s="18">
        <v>15105</v>
      </c>
      <c r="CP22" s="18">
        <v>1084</v>
      </c>
      <c r="CQ22" s="18">
        <v>1041.5</v>
      </c>
      <c r="CR22" s="18">
        <v>177</v>
      </c>
      <c r="CS22" s="18">
        <v>356</v>
      </c>
      <c r="CT22" s="18">
        <v>109</v>
      </c>
      <c r="CU22" s="18">
        <v>61.5</v>
      </c>
      <c r="CV22" s="18">
        <v>44</v>
      </c>
      <c r="CW22" s="18">
        <v>161</v>
      </c>
      <c r="CX22" s="18">
        <v>498.5</v>
      </c>
      <c r="CY22" s="18">
        <v>40.5</v>
      </c>
      <c r="CZ22" s="18">
        <v>2140.5</v>
      </c>
      <c r="DA22" s="18">
        <v>187.5</v>
      </c>
      <c r="DB22" s="18">
        <v>310</v>
      </c>
      <c r="DC22" s="18">
        <v>161.5</v>
      </c>
      <c r="DD22" s="18">
        <v>136</v>
      </c>
      <c r="DE22" s="18">
        <v>431.5</v>
      </c>
      <c r="DF22" s="18">
        <v>20808</v>
      </c>
      <c r="DG22" s="18">
        <v>84</v>
      </c>
      <c r="DH22" s="18">
        <v>2040</v>
      </c>
      <c r="DI22" s="18">
        <v>2598.5</v>
      </c>
      <c r="DJ22" s="18">
        <v>725.5</v>
      </c>
      <c r="DK22" s="18">
        <v>456.5</v>
      </c>
      <c r="DL22" s="18">
        <v>5850</v>
      </c>
      <c r="DM22" s="18">
        <v>258.5</v>
      </c>
      <c r="DN22" s="18">
        <v>1452</v>
      </c>
      <c r="DO22" s="18">
        <v>2946</v>
      </c>
      <c r="DP22" s="18">
        <v>211.5</v>
      </c>
      <c r="DQ22" s="18">
        <v>524</v>
      </c>
      <c r="DR22" s="18">
        <v>1293.5</v>
      </c>
      <c r="DS22" s="18">
        <v>792.5</v>
      </c>
      <c r="DT22" s="18">
        <v>131.5</v>
      </c>
      <c r="DU22" s="18">
        <v>390</v>
      </c>
      <c r="DV22" s="18">
        <v>192</v>
      </c>
      <c r="DW22" s="18">
        <v>381</v>
      </c>
      <c r="DX22" s="18">
        <v>167.5</v>
      </c>
      <c r="DY22" s="18">
        <v>328</v>
      </c>
      <c r="DZ22" s="18">
        <v>985</v>
      </c>
      <c r="EA22" s="18">
        <v>538</v>
      </c>
      <c r="EB22" s="18">
        <v>601.5</v>
      </c>
      <c r="EC22" s="18">
        <v>299</v>
      </c>
      <c r="ED22" s="18">
        <v>1674.5</v>
      </c>
      <c r="EE22" s="18">
        <v>193.5</v>
      </c>
      <c r="EF22" s="18">
        <v>1457.5</v>
      </c>
      <c r="EG22" s="18">
        <v>271</v>
      </c>
      <c r="EH22" s="18">
        <v>243.5</v>
      </c>
      <c r="EI22" s="18">
        <v>16751</v>
      </c>
      <c r="EJ22" s="18">
        <v>9308.5</v>
      </c>
      <c r="EK22" s="18">
        <v>619.5</v>
      </c>
      <c r="EL22" s="18">
        <v>480.5</v>
      </c>
      <c r="EM22" s="18">
        <v>430.5</v>
      </c>
      <c r="EN22" s="18">
        <v>1048.5</v>
      </c>
      <c r="EO22" s="18">
        <v>405.5</v>
      </c>
      <c r="EP22" s="18">
        <v>368</v>
      </c>
      <c r="EQ22" s="18">
        <v>2512.5</v>
      </c>
      <c r="ER22" s="18">
        <v>325</v>
      </c>
      <c r="ES22" s="18">
        <v>119.5</v>
      </c>
      <c r="ET22" s="18">
        <v>192.5</v>
      </c>
      <c r="EU22" s="18">
        <v>616.5</v>
      </c>
      <c r="EV22" s="18">
        <v>63</v>
      </c>
      <c r="EW22" s="18">
        <v>897.5</v>
      </c>
      <c r="EX22" s="18">
        <v>247.5</v>
      </c>
      <c r="EY22" s="18">
        <v>252.5</v>
      </c>
      <c r="EZ22" s="18">
        <v>134.5</v>
      </c>
      <c r="FA22" s="18">
        <v>3347.5</v>
      </c>
      <c r="FB22" s="18">
        <v>329</v>
      </c>
      <c r="FC22" s="18">
        <v>2367.5</v>
      </c>
      <c r="FD22" s="18">
        <v>338</v>
      </c>
      <c r="FE22" s="18">
        <v>97</v>
      </c>
      <c r="FF22" s="18">
        <v>217.5</v>
      </c>
      <c r="FG22" s="18">
        <v>103</v>
      </c>
      <c r="FH22" s="18">
        <v>94.5</v>
      </c>
      <c r="FI22" s="18">
        <v>1873.5</v>
      </c>
      <c r="FJ22" s="18">
        <v>1928</v>
      </c>
      <c r="FK22" s="18">
        <v>2182</v>
      </c>
      <c r="FL22" s="18">
        <v>5295.5</v>
      </c>
      <c r="FM22" s="18">
        <v>3534</v>
      </c>
      <c r="FN22" s="18">
        <v>21040.5</v>
      </c>
      <c r="FO22" s="18">
        <v>1127.5</v>
      </c>
      <c r="FP22" s="18">
        <v>2182</v>
      </c>
      <c r="FQ22" s="18">
        <v>830</v>
      </c>
      <c r="FR22" s="18">
        <v>162</v>
      </c>
      <c r="FS22" s="18">
        <v>185.5</v>
      </c>
      <c r="FT22" s="18">
        <v>84</v>
      </c>
      <c r="FU22" s="18">
        <v>780.5</v>
      </c>
      <c r="FV22" s="18">
        <v>647</v>
      </c>
      <c r="FW22" s="18">
        <v>193</v>
      </c>
      <c r="FX22" s="18">
        <v>64</v>
      </c>
      <c r="FY22" s="18">
        <v>0</v>
      </c>
      <c r="FZ22" s="19">
        <f t="shared" si="7"/>
        <v>825016</v>
      </c>
      <c r="GA22" s="19"/>
      <c r="GB22" s="19"/>
      <c r="GC22" s="19"/>
      <c r="GD22" s="19"/>
      <c r="GE22" s="36"/>
    </row>
    <row r="23" spans="1:187" ht="14.25" customHeight="1" x14ac:dyDescent="0.2">
      <c r="A23" s="27" t="s">
        <v>460</v>
      </c>
      <c r="B23" s="16" t="s">
        <v>461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55</v>
      </c>
      <c r="P23" s="18">
        <v>0</v>
      </c>
      <c r="Q23" s="18">
        <v>193.5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103.5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2</v>
      </c>
      <c r="AH23" s="18">
        <v>38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34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64.5</v>
      </c>
      <c r="BB23" s="18">
        <v>0</v>
      </c>
      <c r="BC23" s="18">
        <v>24</v>
      </c>
      <c r="BD23" s="18">
        <v>0</v>
      </c>
      <c r="BE23" s="18">
        <v>1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41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233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132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1.5</v>
      </c>
      <c r="EA23" s="18">
        <v>11</v>
      </c>
      <c r="EB23" s="18">
        <v>16</v>
      </c>
      <c r="EC23" s="18">
        <v>0</v>
      </c>
      <c r="ED23" s="18">
        <v>0</v>
      </c>
      <c r="EE23" s="18">
        <v>0</v>
      </c>
      <c r="EF23" s="18">
        <v>0</v>
      </c>
      <c r="EG23" s="18">
        <v>0</v>
      </c>
      <c r="EH23" s="18">
        <v>0</v>
      </c>
      <c r="EI23" s="18">
        <v>43</v>
      </c>
      <c r="EJ23" s="18">
        <v>163</v>
      </c>
      <c r="EK23" s="18">
        <v>0</v>
      </c>
      <c r="EL23" s="18">
        <v>0</v>
      </c>
      <c r="EM23" s="18">
        <v>20</v>
      </c>
      <c r="EN23" s="18">
        <v>0</v>
      </c>
      <c r="EO23" s="18">
        <v>1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12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v>0</v>
      </c>
      <c r="FC23" s="18">
        <v>62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22</v>
      </c>
      <c r="FL23" s="18">
        <v>0</v>
      </c>
      <c r="FM23" s="18">
        <v>31.5</v>
      </c>
      <c r="FN23" s="18">
        <v>0</v>
      </c>
      <c r="FO23" s="18"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/>
      <c r="FZ23" s="19">
        <f t="shared" si="7"/>
        <v>1304.5</v>
      </c>
      <c r="GA23" s="19"/>
      <c r="GB23" s="19"/>
      <c r="GC23" s="19"/>
      <c r="GD23" s="19"/>
      <c r="GE23" s="19"/>
    </row>
    <row r="24" spans="1:187" ht="14.25" customHeight="1" x14ac:dyDescent="0.2">
      <c r="A24" s="7" t="s">
        <v>462</v>
      </c>
      <c r="B24" s="16" t="s">
        <v>463</v>
      </c>
      <c r="C24" s="18">
        <v>192</v>
      </c>
      <c r="D24" s="18">
        <v>351.5</v>
      </c>
      <c r="E24" s="18">
        <v>518.5</v>
      </c>
      <c r="F24" s="18">
        <v>460.5</v>
      </c>
      <c r="G24" s="18">
        <v>10</v>
      </c>
      <c r="H24" s="18">
        <v>11</v>
      </c>
      <c r="I24" s="18">
        <v>595.5</v>
      </c>
      <c r="J24" s="18">
        <v>105</v>
      </c>
      <c r="K24" s="18">
        <v>8.5</v>
      </c>
      <c r="L24" s="18">
        <v>109</v>
      </c>
      <c r="M24" s="18">
        <v>61</v>
      </c>
      <c r="N24" s="18">
        <v>251</v>
      </c>
      <c r="O24" s="18">
        <v>120</v>
      </c>
      <c r="P24" s="18">
        <v>3</v>
      </c>
      <c r="Q24" s="18">
        <v>1019</v>
      </c>
      <c r="R24" s="18">
        <v>6</v>
      </c>
      <c r="S24" s="18">
        <v>39.5</v>
      </c>
      <c r="T24" s="18">
        <v>6</v>
      </c>
      <c r="U24" s="18">
        <v>2</v>
      </c>
      <c r="V24" s="18">
        <v>11</v>
      </c>
      <c r="W24" s="18">
        <v>1.5</v>
      </c>
      <c r="X24" s="18">
        <v>1</v>
      </c>
      <c r="Y24" s="18">
        <v>21.5</v>
      </c>
      <c r="Z24" s="18">
        <v>5.5</v>
      </c>
      <c r="AA24" s="18">
        <v>225</v>
      </c>
      <c r="AB24" s="18">
        <v>263.5</v>
      </c>
      <c r="AC24" s="18">
        <v>59.5</v>
      </c>
      <c r="AD24" s="18">
        <v>25</v>
      </c>
      <c r="AE24" s="18">
        <v>1</v>
      </c>
      <c r="AF24" s="18">
        <v>4</v>
      </c>
      <c r="AG24" s="18">
        <v>20</v>
      </c>
      <c r="AH24" s="18">
        <v>35.5</v>
      </c>
      <c r="AI24" s="18">
        <v>16</v>
      </c>
      <c r="AJ24" s="18">
        <v>6</v>
      </c>
      <c r="AK24" s="18">
        <v>20</v>
      </c>
      <c r="AL24" s="18">
        <v>13</v>
      </c>
      <c r="AM24" s="18">
        <v>22.5</v>
      </c>
      <c r="AN24" s="18">
        <v>13.5</v>
      </c>
      <c r="AO24" s="18">
        <v>131</v>
      </c>
      <c r="AP24" s="18">
        <v>3385.5</v>
      </c>
      <c r="AQ24" s="18">
        <v>6</v>
      </c>
      <c r="AR24" s="18">
        <v>136.5</v>
      </c>
      <c r="AS24" s="18">
        <v>119.5</v>
      </c>
      <c r="AT24" s="18">
        <v>15.5</v>
      </c>
      <c r="AU24" s="18">
        <v>5.5</v>
      </c>
      <c r="AV24" s="18">
        <v>9</v>
      </c>
      <c r="AW24" s="18">
        <v>5</v>
      </c>
      <c r="AX24" s="18">
        <v>0</v>
      </c>
      <c r="AY24" s="18">
        <v>11</v>
      </c>
      <c r="AZ24" s="18">
        <v>268.5</v>
      </c>
      <c r="BA24" s="18">
        <v>87.5</v>
      </c>
      <c r="BB24" s="18">
        <v>158</v>
      </c>
      <c r="BC24" s="18">
        <v>421.5</v>
      </c>
      <c r="BD24" s="18">
        <v>6</v>
      </c>
      <c r="BE24" s="18">
        <v>14</v>
      </c>
      <c r="BF24" s="18">
        <v>38.5</v>
      </c>
      <c r="BG24" s="18">
        <v>54</v>
      </c>
      <c r="BH24" s="18">
        <v>9</v>
      </c>
      <c r="BI24" s="18">
        <v>6</v>
      </c>
      <c r="BJ24" s="18">
        <v>23.5</v>
      </c>
      <c r="BK24" s="18">
        <v>62.5</v>
      </c>
      <c r="BL24" s="18">
        <v>2.5</v>
      </c>
      <c r="BM24" s="18">
        <v>7</v>
      </c>
      <c r="BN24" s="18">
        <v>139</v>
      </c>
      <c r="BO24" s="18">
        <v>33</v>
      </c>
      <c r="BP24" s="18">
        <v>7</v>
      </c>
      <c r="BQ24" s="18">
        <v>152</v>
      </c>
      <c r="BR24" s="18">
        <v>118</v>
      </c>
      <c r="BS24" s="18">
        <v>50</v>
      </c>
      <c r="BT24" s="18">
        <v>3.5</v>
      </c>
      <c r="BU24" s="18">
        <v>10</v>
      </c>
      <c r="BV24" s="18">
        <v>22</v>
      </c>
      <c r="BW24" s="18">
        <v>32</v>
      </c>
      <c r="BX24" s="18">
        <v>4</v>
      </c>
      <c r="BY24" s="18">
        <v>22</v>
      </c>
      <c r="BZ24" s="18">
        <v>8</v>
      </c>
      <c r="CA24" s="18">
        <v>5</v>
      </c>
      <c r="CB24" s="18">
        <v>787.5</v>
      </c>
      <c r="CC24" s="18">
        <v>5.5</v>
      </c>
      <c r="CD24" s="18">
        <v>3.5</v>
      </c>
      <c r="CE24" s="18">
        <v>2</v>
      </c>
      <c r="CF24" s="18">
        <v>3</v>
      </c>
      <c r="CG24" s="18">
        <v>7</v>
      </c>
      <c r="CH24" s="18">
        <v>4</v>
      </c>
      <c r="CI24" s="18">
        <v>15</v>
      </c>
      <c r="CJ24" s="18">
        <v>37.5</v>
      </c>
      <c r="CK24" s="18">
        <v>119</v>
      </c>
      <c r="CL24" s="18">
        <v>18</v>
      </c>
      <c r="CM24" s="18">
        <v>21</v>
      </c>
      <c r="CN24" s="18">
        <v>151</v>
      </c>
      <c r="CO24" s="18">
        <v>126</v>
      </c>
      <c r="CP24" s="18">
        <v>13</v>
      </c>
      <c r="CQ24" s="18">
        <v>52.5</v>
      </c>
      <c r="CR24" s="18">
        <v>3.5</v>
      </c>
      <c r="CS24" s="18">
        <v>8</v>
      </c>
      <c r="CT24" s="18">
        <v>4.5</v>
      </c>
      <c r="CU24" s="18">
        <v>0</v>
      </c>
      <c r="CV24" s="18">
        <v>1.5</v>
      </c>
      <c r="CW24" s="18">
        <v>2.5</v>
      </c>
      <c r="CX24" s="18">
        <v>10</v>
      </c>
      <c r="CY24" s="18">
        <v>1.5</v>
      </c>
      <c r="CZ24" s="18">
        <v>60.5</v>
      </c>
      <c r="DA24" s="18">
        <v>5.5</v>
      </c>
      <c r="DB24" s="18">
        <v>4</v>
      </c>
      <c r="DC24" s="18">
        <v>2</v>
      </c>
      <c r="DD24" s="18">
        <v>6</v>
      </c>
      <c r="DE24" s="18">
        <v>12</v>
      </c>
      <c r="DF24" s="18">
        <v>417</v>
      </c>
      <c r="DG24" s="18">
        <v>3</v>
      </c>
      <c r="DH24" s="18">
        <v>86</v>
      </c>
      <c r="DI24" s="18">
        <v>98</v>
      </c>
      <c r="DJ24" s="18">
        <v>10.5</v>
      </c>
      <c r="DK24" s="18">
        <v>14.5</v>
      </c>
      <c r="DL24" s="18">
        <v>138.5</v>
      </c>
      <c r="DM24" s="18">
        <v>11.5</v>
      </c>
      <c r="DN24" s="18">
        <v>30</v>
      </c>
      <c r="DO24" s="18">
        <v>103.5</v>
      </c>
      <c r="DP24" s="18">
        <v>7</v>
      </c>
      <c r="DQ24" s="18">
        <v>29</v>
      </c>
      <c r="DR24" s="18">
        <v>45.5</v>
      </c>
      <c r="DS24" s="18">
        <v>26.5</v>
      </c>
      <c r="DT24" s="18">
        <v>0</v>
      </c>
      <c r="DU24" s="18">
        <v>9.5</v>
      </c>
      <c r="DV24" s="18">
        <v>5.5</v>
      </c>
      <c r="DW24" s="18">
        <v>0</v>
      </c>
      <c r="DX24" s="18">
        <v>4</v>
      </c>
      <c r="DY24" s="18">
        <v>6</v>
      </c>
      <c r="DZ24" s="18">
        <v>23</v>
      </c>
      <c r="EA24" s="18">
        <v>29.5</v>
      </c>
      <c r="EB24" s="18">
        <v>12.5</v>
      </c>
      <c r="EC24" s="18">
        <v>7.5</v>
      </c>
      <c r="ED24" s="18">
        <v>22.5</v>
      </c>
      <c r="EE24" s="18">
        <v>2.5</v>
      </c>
      <c r="EF24" s="18">
        <v>51</v>
      </c>
      <c r="EG24" s="18">
        <v>9.5</v>
      </c>
      <c r="EH24" s="18">
        <v>6</v>
      </c>
      <c r="EI24" s="18">
        <v>629.5</v>
      </c>
      <c r="EJ24" s="18">
        <v>93</v>
      </c>
      <c r="EK24" s="18">
        <v>15</v>
      </c>
      <c r="EL24" s="18">
        <v>10.5</v>
      </c>
      <c r="EM24" s="18">
        <v>20.5</v>
      </c>
      <c r="EN24" s="18">
        <v>21.5</v>
      </c>
      <c r="EO24" s="18">
        <v>12.5</v>
      </c>
      <c r="EP24" s="18">
        <v>7.5</v>
      </c>
      <c r="EQ24" s="18">
        <v>24</v>
      </c>
      <c r="ER24" s="18">
        <v>9</v>
      </c>
      <c r="ES24" s="18">
        <v>9.5</v>
      </c>
      <c r="ET24" s="18">
        <v>12</v>
      </c>
      <c r="EU24" s="18">
        <v>52</v>
      </c>
      <c r="EV24" s="18">
        <v>3.5</v>
      </c>
      <c r="EW24" s="18">
        <v>18.5</v>
      </c>
      <c r="EX24" s="18">
        <v>10</v>
      </c>
      <c r="EY24" s="18">
        <v>7.5</v>
      </c>
      <c r="EZ24" s="18">
        <v>6</v>
      </c>
      <c r="FA24" s="18">
        <v>57.5</v>
      </c>
      <c r="FB24" s="18">
        <v>22.5</v>
      </c>
      <c r="FC24" s="18">
        <v>32</v>
      </c>
      <c r="FD24" s="18">
        <v>4</v>
      </c>
      <c r="FE24" s="18">
        <v>4</v>
      </c>
      <c r="FF24" s="18">
        <v>9</v>
      </c>
      <c r="FG24" s="18">
        <v>0</v>
      </c>
      <c r="FH24" s="18">
        <v>2</v>
      </c>
      <c r="FI24" s="18">
        <v>38.5</v>
      </c>
      <c r="FJ24" s="18">
        <v>34</v>
      </c>
      <c r="FK24" s="18">
        <v>44.5</v>
      </c>
      <c r="FL24" s="18">
        <v>23</v>
      </c>
      <c r="FM24" s="18">
        <v>48</v>
      </c>
      <c r="FN24" s="18">
        <v>302.5</v>
      </c>
      <c r="FO24" s="18">
        <v>25</v>
      </c>
      <c r="FP24" s="18">
        <v>91</v>
      </c>
      <c r="FQ24" s="18">
        <v>16</v>
      </c>
      <c r="FR24" s="18">
        <v>3.5</v>
      </c>
      <c r="FS24" s="18">
        <v>2.5</v>
      </c>
      <c r="FT24" s="18">
        <v>3.5</v>
      </c>
      <c r="FU24" s="18">
        <v>15</v>
      </c>
      <c r="FV24" s="18">
        <v>11</v>
      </c>
      <c r="FW24" s="18">
        <v>5.5</v>
      </c>
      <c r="FX24" s="18">
        <v>3.5</v>
      </c>
      <c r="FY24" s="18">
        <v>0</v>
      </c>
      <c r="FZ24" s="19">
        <f>SUM(C24:FX24)+FY30</f>
        <v>14679</v>
      </c>
      <c r="GA24" s="19"/>
      <c r="GB24" s="19"/>
      <c r="GC24" s="19"/>
      <c r="GD24" s="19"/>
      <c r="GE24" s="36"/>
    </row>
    <row r="25" spans="1:187" ht="14.25" customHeight="1" x14ac:dyDescent="0.2">
      <c r="A25" s="7" t="s">
        <v>464</v>
      </c>
      <c r="B25" s="16" t="s">
        <v>465</v>
      </c>
      <c r="C25" s="37">
        <v>40</v>
      </c>
      <c r="D25" s="37">
        <v>279</v>
      </c>
      <c r="E25" s="37">
        <v>47</v>
      </c>
      <c r="F25" s="37">
        <v>64</v>
      </c>
      <c r="G25" s="37">
        <v>1</v>
      </c>
      <c r="H25" s="37">
        <v>0</v>
      </c>
      <c r="I25" s="37">
        <v>77</v>
      </c>
      <c r="J25" s="37">
        <v>1</v>
      </c>
      <c r="K25" s="18">
        <v>0</v>
      </c>
      <c r="L25" s="37">
        <v>3</v>
      </c>
      <c r="M25" s="37">
        <v>0</v>
      </c>
      <c r="N25" s="37">
        <v>320</v>
      </c>
      <c r="O25" s="37">
        <v>34</v>
      </c>
      <c r="P25" s="18">
        <v>2</v>
      </c>
      <c r="Q25" s="37">
        <v>341</v>
      </c>
      <c r="R25" s="18">
        <v>12</v>
      </c>
      <c r="S25" s="37">
        <v>2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3</v>
      </c>
      <c r="Z25" s="18">
        <v>0</v>
      </c>
      <c r="AA25" s="37">
        <v>93</v>
      </c>
      <c r="AB25" s="37">
        <v>99</v>
      </c>
      <c r="AC25" s="37">
        <v>1</v>
      </c>
      <c r="AD25" s="37">
        <v>2</v>
      </c>
      <c r="AE25" s="18">
        <v>0</v>
      </c>
      <c r="AF25" s="37">
        <v>0</v>
      </c>
      <c r="AG25" s="37">
        <v>1</v>
      </c>
      <c r="AH25" s="18">
        <v>0</v>
      </c>
      <c r="AI25" s="18">
        <v>0</v>
      </c>
      <c r="AJ25" s="37">
        <v>0</v>
      </c>
      <c r="AK25" s="37">
        <v>0</v>
      </c>
      <c r="AL25" s="18">
        <v>0</v>
      </c>
      <c r="AM25" s="18">
        <v>0</v>
      </c>
      <c r="AN25" s="18">
        <v>0</v>
      </c>
      <c r="AO25" s="37">
        <v>1</v>
      </c>
      <c r="AP25" s="37">
        <v>279</v>
      </c>
      <c r="AQ25" s="18">
        <v>0</v>
      </c>
      <c r="AR25" s="37">
        <v>210</v>
      </c>
      <c r="AS25" s="37">
        <v>78</v>
      </c>
      <c r="AT25" s="37">
        <v>2</v>
      </c>
      <c r="AU25" s="18">
        <v>3</v>
      </c>
      <c r="AV25" s="18">
        <v>0</v>
      </c>
      <c r="AW25" s="18">
        <v>0</v>
      </c>
      <c r="AX25" s="18">
        <v>0</v>
      </c>
      <c r="AY25" s="18">
        <v>0</v>
      </c>
      <c r="AZ25" s="37">
        <v>40</v>
      </c>
      <c r="BA25" s="37">
        <v>19</v>
      </c>
      <c r="BB25" s="37">
        <v>40</v>
      </c>
      <c r="BC25" s="37">
        <v>63</v>
      </c>
      <c r="BD25" s="37">
        <v>14</v>
      </c>
      <c r="BE25" s="37">
        <v>0</v>
      </c>
      <c r="BF25" s="37">
        <v>64</v>
      </c>
      <c r="BG25" s="37">
        <v>0</v>
      </c>
      <c r="BH25" s="18">
        <v>0</v>
      </c>
      <c r="BI25" s="37">
        <v>3</v>
      </c>
      <c r="BJ25" s="37">
        <v>14</v>
      </c>
      <c r="BK25" s="37">
        <v>67</v>
      </c>
      <c r="BL25" s="18">
        <v>0</v>
      </c>
      <c r="BM25" s="18">
        <v>0</v>
      </c>
      <c r="BN25" s="37">
        <v>1</v>
      </c>
      <c r="BO25" s="37">
        <v>0</v>
      </c>
      <c r="BP25" s="18">
        <v>2</v>
      </c>
      <c r="BQ25" s="37">
        <v>71</v>
      </c>
      <c r="BR25" s="37">
        <v>29</v>
      </c>
      <c r="BS25" s="37">
        <v>2</v>
      </c>
      <c r="BT25" s="18">
        <v>0</v>
      </c>
      <c r="BU25" s="18">
        <v>0</v>
      </c>
      <c r="BV25" s="37">
        <v>9</v>
      </c>
      <c r="BW25" s="37">
        <v>3</v>
      </c>
      <c r="BX25" s="18">
        <v>0</v>
      </c>
      <c r="BY25" s="18">
        <v>0</v>
      </c>
      <c r="BZ25" s="18">
        <v>0</v>
      </c>
      <c r="CA25" s="37">
        <v>0</v>
      </c>
      <c r="CB25" s="37">
        <v>173</v>
      </c>
      <c r="CC25" s="18">
        <v>0</v>
      </c>
      <c r="CD25" s="18">
        <v>0</v>
      </c>
      <c r="CE25" s="18">
        <v>0</v>
      </c>
      <c r="CF25" s="18">
        <v>0</v>
      </c>
      <c r="CG25" s="18">
        <v>1</v>
      </c>
      <c r="CH25" s="37">
        <v>0</v>
      </c>
      <c r="CI25" s="37">
        <v>0</v>
      </c>
      <c r="CJ25" s="37">
        <v>7</v>
      </c>
      <c r="CK25" s="37">
        <v>8</v>
      </c>
      <c r="CL25" s="18">
        <v>1</v>
      </c>
      <c r="CM25" s="37">
        <v>2</v>
      </c>
      <c r="CN25" s="37">
        <v>38</v>
      </c>
      <c r="CO25" s="37">
        <v>15</v>
      </c>
      <c r="CP25" s="37">
        <v>10</v>
      </c>
      <c r="CQ25" s="37">
        <v>3</v>
      </c>
      <c r="CR25" s="37">
        <v>0</v>
      </c>
      <c r="CS25" s="18">
        <v>0</v>
      </c>
      <c r="CT25" s="37">
        <v>0</v>
      </c>
      <c r="CU25" s="18">
        <v>0</v>
      </c>
      <c r="CV25" s="18">
        <v>0</v>
      </c>
      <c r="CW25" s="18">
        <v>0</v>
      </c>
      <c r="CX25" s="37">
        <v>0</v>
      </c>
      <c r="CY25" s="18">
        <v>0</v>
      </c>
      <c r="CZ25" s="37">
        <v>2</v>
      </c>
      <c r="DA25" s="18">
        <v>0</v>
      </c>
      <c r="DB25" s="18">
        <v>0</v>
      </c>
      <c r="DC25" s="18">
        <v>0</v>
      </c>
      <c r="DD25" s="18">
        <v>0</v>
      </c>
      <c r="DE25" s="18">
        <v>5</v>
      </c>
      <c r="DF25" s="37">
        <v>20</v>
      </c>
      <c r="DG25" s="18">
        <v>0</v>
      </c>
      <c r="DH25" s="37">
        <v>10</v>
      </c>
      <c r="DI25" s="37">
        <v>8</v>
      </c>
      <c r="DJ25" s="37">
        <v>2</v>
      </c>
      <c r="DK25" s="18">
        <v>1</v>
      </c>
      <c r="DL25" s="37">
        <v>11</v>
      </c>
      <c r="DM25" s="18">
        <v>0</v>
      </c>
      <c r="DN25" s="37">
        <v>1</v>
      </c>
      <c r="DO25" s="37">
        <v>9</v>
      </c>
      <c r="DP25" s="18">
        <v>0</v>
      </c>
      <c r="DQ25" s="37">
        <v>0</v>
      </c>
      <c r="DR25" s="37">
        <v>0</v>
      </c>
      <c r="DS25" s="37">
        <v>0</v>
      </c>
      <c r="DT25" s="18">
        <v>0</v>
      </c>
      <c r="DU25" s="18">
        <v>2</v>
      </c>
      <c r="DV25" s="18">
        <v>0</v>
      </c>
      <c r="DW25" s="37">
        <v>0</v>
      </c>
      <c r="DX25" s="18">
        <v>0</v>
      </c>
      <c r="DY25" s="37">
        <v>0</v>
      </c>
      <c r="DZ25" s="18">
        <v>0</v>
      </c>
      <c r="EA25" s="18">
        <v>1</v>
      </c>
      <c r="EB25" s="37">
        <v>3</v>
      </c>
      <c r="EC25" s="18">
        <v>0</v>
      </c>
      <c r="ED25" s="37">
        <v>3</v>
      </c>
      <c r="EE25" s="18">
        <v>0</v>
      </c>
      <c r="EF25" s="37">
        <v>1</v>
      </c>
      <c r="EG25" s="37">
        <v>0</v>
      </c>
      <c r="EH25" s="18">
        <v>0</v>
      </c>
      <c r="EI25" s="37">
        <v>17</v>
      </c>
      <c r="EJ25" s="37">
        <v>11</v>
      </c>
      <c r="EK25" s="37">
        <v>0</v>
      </c>
      <c r="EL25" s="37">
        <v>0</v>
      </c>
      <c r="EM25" s="18">
        <v>0</v>
      </c>
      <c r="EN25" s="37">
        <v>1</v>
      </c>
      <c r="EO25" s="37">
        <v>0</v>
      </c>
      <c r="EP25" s="37">
        <v>1</v>
      </c>
      <c r="EQ25" s="37">
        <v>13</v>
      </c>
      <c r="ER25" s="37">
        <v>2</v>
      </c>
      <c r="ES25" s="18">
        <v>0</v>
      </c>
      <c r="ET25" s="18">
        <v>1</v>
      </c>
      <c r="EU25" s="18">
        <v>0</v>
      </c>
      <c r="EV25" s="18">
        <v>0</v>
      </c>
      <c r="EW25" s="37">
        <v>9</v>
      </c>
      <c r="EX25" s="18">
        <v>0</v>
      </c>
      <c r="EY25" s="18">
        <v>2</v>
      </c>
      <c r="EZ25" s="18">
        <v>0</v>
      </c>
      <c r="FA25" s="37">
        <v>26</v>
      </c>
      <c r="FB25" s="18">
        <v>0</v>
      </c>
      <c r="FC25" s="37">
        <v>4</v>
      </c>
      <c r="FD25" s="18">
        <v>0</v>
      </c>
      <c r="FE25" s="18">
        <v>0</v>
      </c>
      <c r="FF25" s="18">
        <v>0</v>
      </c>
      <c r="FG25" s="37">
        <v>0</v>
      </c>
      <c r="FH25" s="18">
        <v>0</v>
      </c>
      <c r="FI25" s="37">
        <v>5</v>
      </c>
      <c r="FJ25" s="37">
        <v>0</v>
      </c>
      <c r="FK25" s="37">
        <v>6</v>
      </c>
      <c r="FL25" s="37">
        <v>9</v>
      </c>
      <c r="FM25" s="37">
        <v>11</v>
      </c>
      <c r="FN25" s="37">
        <v>66</v>
      </c>
      <c r="FO25" s="37">
        <v>0</v>
      </c>
      <c r="FP25" s="37">
        <v>3</v>
      </c>
      <c r="FQ25" s="37">
        <v>0</v>
      </c>
      <c r="FR25" s="18">
        <v>0</v>
      </c>
      <c r="FS25" s="18">
        <v>0</v>
      </c>
      <c r="FT25" s="18">
        <v>0</v>
      </c>
      <c r="FU25" s="37">
        <v>1</v>
      </c>
      <c r="FV25" s="37">
        <v>0</v>
      </c>
      <c r="FW25" s="37">
        <v>0</v>
      </c>
      <c r="FX25" s="18">
        <v>0</v>
      </c>
      <c r="FY25" s="18">
        <v>0</v>
      </c>
      <c r="FZ25" s="19">
        <f t="shared" ref="FZ25:FZ31" si="8">SUM(C25:FX25)</f>
        <v>2961</v>
      </c>
      <c r="GA25" s="19"/>
      <c r="GB25" s="19"/>
      <c r="GC25" s="19"/>
      <c r="GD25" s="19"/>
      <c r="GE25" s="36"/>
    </row>
    <row r="26" spans="1:187" ht="14.25" customHeight="1" x14ac:dyDescent="0.2">
      <c r="A26" s="7" t="s">
        <v>466</v>
      </c>
      <c r="B26" s="16" t="s">
        <v>467</v>
      </c>
      <c r="C26" s="38">
        <v>0</v>
      </c>
      <c r="D26" s="38">
        <v>5012.5</v>
      </c>
      <c r="E26" s="38">
        <v>866.4</v>
      </c>
      <c r="F26" s="38">
        <v>651.6</v>
      </c>
      <c r="G26" s="38">
        <v>0</v>
      </c>
      <c r="H26" s="38">
        <v>0</v>
      </c>
      <c r="I26" s="38">
        <v>1066.0999999999999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1008.6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86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544.9</v>
      </c>
      <c r="AS26" s="39">
        <v>305.89999999999998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50</v>
      </c>
      <c r="AZ26" s="38">
        <v>0</v>
      </c>
      <c r="BA26" s="38">
        <v>0</v>
      </c>
      <c r="BB26" s="38">
        <v>0</v>
      </c>
      <c r="BC26" s="38">
        <v>3887.1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581.4</v>
      </c>
      <c r="BR26" s="38">
        <v>0</v>
      </c>
      <c r="BS26" s="38">
        <v>0</v>
      </c>
      <c r="BT26" s="38">
        <v>0</v>
      </c>
      <c r="BU26" s="38">
        <v>0</v>
      </c>
      <c r="BV26" s="38">
        <v>31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524.20000000000005</v>
      </c>
      <c r="CL26" s="38">
        <v>0</v>
      </c>
      <c r="CM26" s="38">
        <v>0</v>
      </c>
      <c r="CN26" s="38">
        <v>1567.1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38">
        <v>0</v>
      </c>
      <c r="CU26" s="38">
        <v>0</v>
      </c>
      <c r="CV26" s="38">
        <v>0</v>
      </c>
      <c r="CW26" s="38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0</v>
      </c>
      <c r="DF26" s="38">
        <v>854.9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  <c r="DN26" s="38">
        <v>0</v>
      </c>
      <c r="DO26" s="38">
        <v>0</v>
      </c>
      <c r="DP26" s="38">
        <v>0</v>
      </c>
      <c r="DQ26" s="38">
        <v>0</v>
      </c>
      <c r="DR26" s="38">
        <v>0</v>
      </c>
      <c r="DS26" s="38">
        <v>0</v>
      </c>
      <c r="DT26" s="38">
        <v>0</v>
      </c>
      <c r="DU26" s="38">
        <v>0</v>
      </c>
      <c r="DV26" s="38">
        <v>0</v>
      </c>
      <c r="DW26" s="38">
        <v>0</v>
      </c>
      <c r="DX26" s="38">
        <v>0</v>
      </c>
      <c r="DY26" s="38">
        <v>0</v>
      </c>
      <c r="DZ26" s="38">
        <v>0</v>
      </c>
      <c r="EA26" s="38">
        <v>0</v>
      </c>
      <c r="EB26" s="38">
        <v>0</v>
      </c>
      <c r="EC26" s="38">
        <v>0</v>
      </c>
      <c r="ED26" s="38">
        <v>0</v>
      </c>
      <c r="EE26" s="38">
        <v>0</v>
      </c>
      <c r="EF26" s="38">
        <v>0</v>
      </c>
      <c r="EG26" s="38">
        <v>0</v>
      </c>
      <c r="EH26" s="38">
        <v>0</v>
      </c>
      <c r="EI26" s="38">
        <v>0</v>
      </c>
      <c r="EJ26" s="38">
        <v>0</v>
      </c>
      <c r="EK26" s="38">
        <v>0</v>
      </c>
      <c r="EL26" s="38">
        <v>0</v>
      </c>
      <c r="EM26" s="38">
        <v>0</v>
      </c>
      <c r="EN26" s="38">
        <v>0</v>
      </c>
      <c r="EO26" s="38">
        <v>0</v>
      </c>
      <c r="EP26" s="38">
        <v>0</v>
      </c>
      <c r="EQ26" s="38">
        <v>143.4</v>
      </c>
      <c r="ER26" s="38">
        <v>0</v>
      </c>
      <c r="ES26" s="38">
        <v>0</v>
      </c>
      <c r="ET26" s="38">
        <v>0</v>
      </c>
      <c r="EU26" s="38">
        <v>0</v>
      </c>
      <c r="EV26" s="38">
        <v>0</v>
      </c>
      <c r="EW26" s="38">
        <v>0</v>
      </c>
      <c r="EX26" s="38">
        <v>0</v>
      </c>
      <c r="EY26" s="38">
        <v>0</v>
      </c>
      <c r="EZ26" s="38">
        <v>0</v>
      </c>
      <c r="FA26" s="38">
        <v>0</v>
      </c>
      <c r="FB26" s="38">
        <v>0</v>
      </c>
      <c r="FC26" s="38">
        <v>0</v>
      </c>
      <c r="FD26" s="38">
        <v>0</v>
      </c>
      <c r="FE26" s="38">
        <v>0</v>
      </c>
      <c r="FF26" s="38">
        <v>0</v>
      </c>
      <c r="FG26" s="38">
        <v>0</v>
      </c>
      <c r="FH26" s="38">
        <v>0</v>
      </c>
      <c r="FI26" s="38">
        <v>0</v>
      </c>
      <c r="FJ26" s="38">
        <v>0</v>
      </c>
      <c r="FK26" s="38">
        <v>0</v>
      </c>
      <c r="FL26" s="38">
        <v>0</v>
      </c>
      <c r="FM26" s="38">
        <v>0</v>
      </c>
      <c r="FN26" s="38">
        <v>0</v>
      </c>
      <c r="FO26" s="38">
        <v>0</v>
      </c>
      <c r="FP26" s="38">
        <v>0</v>
      </c>
      <c r="FQ26" s="38">
        <v>0</v>
      </c>
      <c r="FR26" s="38">
        <v>0</v>
      </c>
      <c r="FS26" s="38">
        <v>0</v>
      </c>
      <c r="FT26" s="38">
        <v>0</v>
      </c>
      <c r="FU26" s="38">
        <v>0</v>
      </c>
      <c r="FV26" s="38">
        <v>0</v>
      </c>
      <c r="FW26" s="38">
        <v>0</v>
      </c>
      <c r="FX26" s="38">
        <v>0</v>
      </c>
      <c r="FY26" s="18">
        <f>SUM(C26:FX26)</f>
        <v>17181.100000000002</v>
      </c>
      <c r="FZ26" s="19">
        <f t="shared" si="8"/>
        <v>17181.100000000002</v>
      </c>
      <c r="GA26" s="19"/>
      <c r="GB26" s="19"/>
      <c r="GC26" s="19"/>
      <c r="GD26" s="19"/>
      <c r="GE26" s="36"/>
    </row>
    <row r="27" spans="1:187" ht="14.25" customHeight="1" x14ac:dyDescent="0.2">
      <c r="A27" s="7" t="s">
        <v>468</v>
      </c>
      <c r="B27" s="16" t="s">
        <v>469</v>
      </c>
      <c r="C27" s="40">
        <v>0</v>
      </c>
      <c r="D27" s="40">
        <v>212.5</v>
      </c>
      <c r="E27" s="40">
        <v>35.5</v>
      </c>
      <c r="F27" s="40">
        <v>33</v>
      </c>
      <c r="G27" s="40">
        <v>0</v>
      </c>
      <c r="H27" s="40">
        <v>0</v>
      </c>
      <c r="I27" s="40">
        <v>40.5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33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5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15.5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210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42</v>
      </c>
      <c r="BR27" s="40">
        <v>0</v>
      </c>
      <c r="BS27" s="40">
        <v>0</v>
      </c>
      <c r="BT27" s="40">
        <v>0</v>
      </c>
      <c r="BU27" s="40">
        <v>0</v>
      </c>
      <c r="BV27" s="40">
        <v>1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28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35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45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11.5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18"/>
      <c r="FZ27" s="19">
        <f t="shared" si="8"/>
        <v>747.5</v>
      </c>
      <c r="GA27" s="19"/>
      <c r="GB27" s="19"/>
      <c r="GC27" s="19"/>
      <c r="GD27" s="19"/>
      <c r="GE27" s="36"/>
    </row>
    <row r="28" spans="1:187" ht="14.25" customHeight="1" x14ac:dyDescent="0.2">
      <c r="A28" s="7" t="s">
        <v>470</v>
      </c>
      <c r="B28" s="16" t="s">
        <v>471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18"/>
      <c r="FZ28" s="19"/>
      <c r="GA28" s="19"/>
      <c r="GB28" s="19"/>
      <c r="GC28" s="19"/>
      <c r="GD28" s="19"/>
      <c r="GE28" s="36"/>
    </row>
    <row r="29" spans="1:187" ht="14.25" customHeight="1" x14ac:dyDescent="0.2">
      <c r="A29" s="7" t="s">
        <v>472</v>
      </c>
      <c r="B29" s="16" t="s">
        <v>473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0</v>
      </c>
      <c r="DF29" s="22">
        <v>0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  <c r="DQ29" s="22">
        <v>0</v>
      </c>
      <c r="DR29" s="22">
        <v>0</v>
      </c>
      <c r="DS29" s="22">
        <v>0</v>
      </c>
      <c r="DT29" s="22">
        <v>0</v>
      </c>
      <c r="DU29" s="22">
        <v>0</v>
      </c>
      <c r="DV29" s="22">
        <v>0</v>
      </c>
      <c r="DW29" s="22">
        <v>0</v>
      </c>
      <c r="DX29" s="22">
        <v>0</v>
      </c>
      <c r="DY29" s="22">
        <v>0</v>
      </c>
      <c r="DZ29" s="22">
        <v>0</v>
      </c>
      <c r="EA29" s="22">
        <v>0</v>
      </c>
      <c r="EB29" s="22">
        <v>0</v>
      </c>
      <c r="EC29" s="22">
        <v>0</v>
      </c>
      <c r="ED29" s="22">
        <v>0</v>
      </c>
      <c r="EE29" s="22">
        <v>0</v>
      </c>
      <c r="EF29" s="22">
        <v>0</v>
      </c>
      <c r="EG29" s="22">
        <v>0</v>
      </c>
      <c r="EH29" s="22">
        <v>0</v>
      </c>
      <c r="EI29" s="22">
        <v>0</v>
      </c>
      <c r="EJ29" s="22">
        <v>0</v>
      </c>
      <c r="EK29" s="22">
        <v>0</v>
      </c>
      <c r="EL29" s="22">
        <v>0</v>
      </c>
      <c r="EM29" s="22">
        <v>0</v>
      </c>
      <c r="EN29" s="22">
        <v>0</v>
      </c>
      <c r="EO29" s="22">
        <v>0</v>
      </c>
      <c r="EP29" s="22">
        <v>0</v>
      </c>
      <c r="EQ29" s="22">
        <v>0</v>
      </c>
      <c r="ER29" s="22">
        <v>0</v>
      </c>
      <c r="ES29" s="22">
        <v>0</v>
      </c>
      <c r="ET29" s="22">
        <v>0</v>
      </c>
      <c r="EU29" s="22">
        <v>0</v>
      </c>
      <c r="EV29" s="22">
        <v>0</v>
      </c>
      <c r="EW29" s="22">
        <v>0</v>
      </c>
      <c r="EX29" s="22">
        <v>0</v>
      </c>
      <c r="EY29" s="22">
        <v>0</v>
      </c>
      <c r="EZ29" s="22">
        <v>0</v>
      </c>
      <c r="FA29" s="22">
        <v>0</v>
      </c>
      <c r="FB29" s="22">
        <v>0</v>
      </c>
      <c r="FC29" s="22">
        <v>0</v>
      </c>
      <c r="FD29" s="22">
        <v>0</v>
      </c>
      <c r="FE29" s="22">
        <v>0</v>
      </c>
      <c r="FF29" s="22">
        <v>0</v>
      </c>
      <c r="FG29" s="22">
        <v>0</v>
      </c>
      <c r="FH29" s="22">
        <v>0</v>
      </c>
      <c r="FI29" s="22">
        <v>0</v>
      </c>
      <c r="FJ29" s="22">
        <v>0</v>
      </c>
      <c r="FK29" s="22">
        <v>0</v>
      </c>
      <c r="FL29" s="22">
        <v>0</v>
      </c>
      <c r="FM29" s="22">
        <v>0</v>
      </c>
      <c r="FN29" s="22">
        <v>0</v>
      </c>
      <c r="FO29" s="22">
        <v>0</v>
      </c>
      <c r="FP29" s="22">
        <v>0</v>
      </c>
      <c r="FQ29" s="22">
        <v>0</v>
      </c>
      <c r="FR29" s="22">
        <v>0</v>
      </c>
      <c r="FS29" s="22">
        <v>0</v>
      </c>
      <c r="FT29" s="22">
        <v>0</v>
      </c>
      <c r="FU29" s="22">
        <v>0</v>
      </c>
      <c r="FV29" s="22">
        <v>0</v>
      </c>
      <c r="FW29" s="22">
        <v>0</v>
      </c>
      <c r="FX29" s="22">
        <v>0</v>
      </c>
      <c r="FY29" s="22">
        <f>SUM(C29:FX29)</f>
        <v>0</v>
      </c>
      <c r="FZ29" s="41">
        <f t="shared" si="8"/>
        <v>0</v>
      </c>
      <c r="GA29" s="41"/>
      <c r="GB29" s="41"/>
      <c r="GC29" s="19"/>
      <c r="GD29" s="19"/>
      <c r="GE29" s="36"/>
    </row>
    <row r="30" spans="1:187" ht="14.25" customHeight="1" x14ac:dyDescent="0.2">
      <c r="A30" s="7" t="s">
        <v>474</v>
      </c>
      <c r="B30" s="16" t="s">
        <v>475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f>SUM(C30:FX30)</f>
        <v>0</v>
      </c>
      <c r="FZ30" s="19">
        <f t="shared" si="8"/>
        <v>0</v>
      </c>
      <c r="GA30" s="19"/>
      <c r="GB30" s="19"/>
      <c r="GC30" s="19"/>
      <c r="GD30" s="19"/>
      <c r="GE30" s="36"/>
    </row>
    <row r="31" spans="1:187" ht="14.25" customHeight="1" x14ac:dyDescent="0.2">
      <c r="A31" s="7" t="s">
        <v>476</v>
      </c>
      <c r="B31" s="16" t="s">
        <v>477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18">
        <v>0</v>
      </c>
      <c r="FB31" s="18">
        <v>0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18">
        <v>0</v>
      </c>
      <c r="FL31" s="18">
        <v>0</v>
      </c>
      <c r="FM31" s="18">
        <v>0</v>
      </c>
      <c r="FN31" s="18">
        <v>0</v>
      </c>
      <c r="FO31" s="18">
        <v>0</v>
      </c>
      <c r="FP31" s="18">
        <v>0</v>
      </c>
      <c r="FQ31" s="18">
        <v>0</v>
      </c>
      <c r="FR31" s="18">
        <v>0</v>
      </c>
      <c r="FS31" s="18">
        <v>0</v>
      </c>
      <c r="FT31" s="18">
        <v>0</v>
      </c>
      <c r="FU31" s="18">
        <v>0</v>
      </c>
      <c r="FV31" s="18">
        <v>0</v>
      </c>
      <c r="FW31" s="18">
        <v>0</v>
      </c>
      <c r="FX31" s="18">
        <v>0</v>
      </c>
      <c r="FY31" s="18">
        <f>SUM(C31:FX31)</f>
        <v>0</v>
      </c>
      <c r="FZ31" s="18">
        <f t="shared" si="8"/>
        <v>0</v>
      </c>
      <c r="GA31" s="19"/>
      <c r="GB31" s="19"/>
      <c r="GC31" s="19"/>
      <c r="GD31" s="19"/>
      <c r="GE31" s="36"/>
    </row>
    <row r="32" spans="1:187" x14ac:dyDescent="0.2">
      <c r="A32" s="7"/>
      <c r="B32" s="16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18"/>
      <c r="FZ32" s="18"/>
      <c r="GA32" s="19"/>
      <c r="GB32" s="19"/>
      <c r="GC32" s="19"/>
      <c r="GD32" s="19"/>
      <c r="GE32" s="36"/>
    </row>
    <row r="33" spans="1:187" ht="15.75" x14ac:dyDescent="0.25">
      <c r="A33" s="42"/>
      <c r="B33" s="43" t="s">
        <v>478</v>
      </c>
      <c r="C33" s="44">
        <f>GA326</f>
        <v>8663.68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19"/>
      <c r="GA33" s="19"/>
      <c r="GB33" s="19"/>
      <c r="GC33" s="19"/>
      <c r="GD33" s="19"/>
      <c r="GE33" s="36"/>
    </row>
    <row r="34" spans="1:187" x14ac:dyDescent="0.2">
      <c r="A34" s="7" t="s">
        <v>479</v>
      </c>
      <c r="B34" s="16" t="s">
        <v>480</v>
      </c>
      <c r="C34" s="16">
        <v>6951.53</v>
      </c>
      <c r="D34" s="16">
        <f t="shared" ref="D34:BO34" si="9">$C$34</f>
        <v>6951.53</v>
      </c>
      <c r="E34" s="16">
        <f t="shared" si="9"/>
        <v>6951.53</v>
      </c>
      <c r="F34" s="16">
        <f t="shared" si="9"/>
        <v>6951.53</v>
      </c>
      <c r="G34" s="16">
        <f t="shared" si="9"/>
        <v>6951.53</v>
      </c>
      <c r="H34" s="16">
        <f t="shared" si="9"/>
        <v>6951.53</v>
      </c>
      <c r="I34" s="16">
        <f t="shared" si="9"/>
        <v>6951.53</v>
      </c>
      <c r="J34" s="16">
        <f t="shared" si="9"/>
        <v>6951.53</v>
      </c>
      <c r="K34" s="16">
        <f t="shared" si="9"/>
        <v>6951.53</v>
      </c>
      <c r="L34" s="16">
        <f t="shared" si="9"/>
        <v>6951.53</v>
      </c>
      <c r="M34" s="16">
        <f t="shared" si="9"/>
        <v>6951.53</v>
      </c>
      <c r="N34" s="16">
        <f t="shared" si="9"/>
        <v>6951.53</v>
      </c>
      <c r="O34" s="16">
        <f t="shared" si="9"/>
        <v>6951.53</v>
      </c>
      <c r="P34" s="16">
        <f t="shared" si="9"/>
        <v>6951.53</v>
      </c>
      <c r="Q34" s="16">
        <f t="shared" si="9"/>
        <v>6951.53</v>
      </c>
      <c r="R34" s="16">
        <f t="shared" si="9"/>
        <v>6951.53</v>
      </c>
      <c r="S34" s="16">
        <f t="shared" si="9"/>
        <v>6951.53</v>
      </c>
      <c r="T34" s="16">
        <f t="shared" si="9"/>
        <v>6951.53</v>
      </c>
      <c r="U34" s="16">
        <f t="shared" si="9"/>
        <v>6951.53</v>
      </c>
      <c r="V34" s="16">
        <f t="shared" si="9"/>
        <v>6951.53</v>
      </c>
      <c r="W34" s="16">
        <f t="shared" si="9"/>
        <v>6951.53</v>
      </c>
      <c r="X34" s="16">
        <f t="shared" si="9"/>
        <v>6951.53</v>
      </c>
      <c r="Y34" s="16">
        <f t="shared" si="9"/>
        <v>6951.53</v>
      </c>
      <c r="Z34" s="16">
        <f t="shared" si="9"/>
        <v>6951.53</v>
      </c>
      <c r="AA34" s="16">
        <f t="shared" si="9"/>
        <v>6951.53</v>
      </c>
      <c r="AB34" s="16">
        <f t="shared" si="9"/>
        <v>6951.53</v>
      </c>
      <c r="AC34" s="16">
        <f t="shared" si="9"/>
        <v>6951.53</v>
      </c>
      <c r="AD34" s="16">
        <f t="shared" si="9"/>
        <v>6951.53</v>
      </c>
      <c r="AE34" s="16">
        <f t="shared" si="9"/>
        <v>6951.53</v>
      </c>
      <c r="AF34" s="16">
        <f t="shared" si="9"/>
        <v>6951.53</v>
      </c>
      <c r="AG34" s="16">
        <f t="shared" si="9"/>
        <v>6951.53</v>
      </c>
      <c r="AH34" s="16">
        <f t="shared" si="9"/>
        <v>6951.53</v>
      </c>
      <c r="AI34" s="16">
        <f t="shared" si="9"/>
        <v>6951.53</v>
      </c>
      <c r="AJ34" s="16">
        <f t="shared" si="9"/>
        <v>6951.53</v>
      </c>
      <c r="AK34" s="16">
        <f t="shared" si="9"/>
        <v>6951.53</v>
      </c>
      <c r="AL34" s="16">
        <f t="shared" si="9"/>
        <v>6951.53</v>
      </c>
      <c r="AM34" s="16">
        <f t="shared" si="9"/>
        <v>6951.53</v>
      </c>
      <c r="AN34" s="16">
        <f t="shared" si="9"/>
        <v>6951.53</v>
      </c>
      <c r="AO34" s="16">
        <f t="shared" si="9"/>
        <v>6951.53</v>
      </c>
      <c r="AP34" s="16">
        <f t="shared" si="9"/>
        <v>6951.53</v>
      </c>
      <c r="AQ34" s="16">
        <f t="shared" si="9"/>
        <v>6951.53</v>
      </c>
      <c r="AR34" s="16">
        <f t="shared" si="9"/>
        <v>6951.53</v>
      </c>
      <c r="AS34" s="16">
        <f t="shared" si="9"/>
        <v>6951.53</v>
      </c>
      <c r="AT34" s="16">
        <f t="shared" si="9"/>
        <v>6951.53</v>
      </c>
      <c r="AU34" s="16">
        <f t="shared" si="9"/>
        <v>6951.53</v>
      </c>
      <c r="AV34" s="16">
        <f t="shared" si="9"/>
        <v>6951.53</v>
      </c>
      <c r="AW34" s="16">
        <f t="shared" si="9"/>
        <v>6951.53</v>
      </c>
      <c r="AX34" s="16">
        <f t="shared" si="9"/>
        <v>6951.53</v>
      </c>
      <c r="AY34" s="16">
        <f t="shared" si="9"/>
        <v>6951.53</v>
      </c>
      <c r="AZ34" s="16">
        <f t="shared" si="9"/>
        <v>6951.53</v>
      </c>
      <c r="BA34" s="16">
        <f t="shared" si="9"/>
        <v>6951.53</v>
      </c>
      <c r="BB34" s="16">
        <f t="shared" si="9"/>
        <v>6951.53</v>
      </c>
      <c r="BC34" s="16">
        <f t="shared" si="9"/>
        <v>6951.53</v>
      </c>
      <c r="BD34" s="16">
        <f t="shared" si="9"/>
        <v>6951.53</v>
      </c>
      <c r="BE34" s="16">
        <f t="shared" si="9"/>
        <v>6951.53</v>
      </c>
      <c r="BF34" s="16">
        <f t="shared" si="9"/>
        <v>6951.53</v>
      </c>
      <c r="BG34" s="16">
        <f t="shared" si="9"/>
        <v>6951.53</v>
      </c>
      <c r="BH34" s="16">
        <f t="shared" si="9"/>
        <v>6951.53</v>
      </c>
      <c r="BI34" s="16">
        <f t="shared" si="9"/>
        <v>6951.53</v>
      </c>
      <c r="BJ34" s="16">
        <f t="shared" si="9"/>
        <v>6951.53</v>
      </c>
      <c r="BK34" s="16">
        <f t="shared" si="9"/>
        <v>6951.53</v>
      </c>
      <c r="BL34" s="16">
        <f t="shared" si="9"/>
        <v>6951.53</v>
      </c>
      <c r="BM34" s="16">
        <f t="shared" si="9"/>
        <v>6951.53</v>
      </c>
      <c r="BN34" s="16">
        <f t="shared" si="9"/>
        <v>6951.53</v>
      </c>
      <c r="BO34" s="16">
        <f t="shared" si="9"/>
        <v>6951.53</v>
      </c>
      <c r="BP34" s="16">
        <f t="shared" ref="BP34:EA34" si="10">$C$34</f>
        <v>6951.53</v>
      </c>
      <c r="BQ34" s="16">
        <f t="shared" si="10"/>
        <v>6951.53</v>
      </c>
      <c r="BR34" s="16">
        <f t="shared" si="10"/>
        <v>6951.53</v>
      </c>
      <c r="BS34" s="16">
        <f t="shared" si="10"/>
        <v>6951.53</v>
      </c>
      <c r="BT34" s="16">
        <f t="shared" si="10"/>
        <v>6951.53</v>
      </c>
      <c r="BU34" s="16">
        <f t="shared" si="10"/>
        <v>6951.53</v>
      </c>
      <c r="BV34" s="16">
        <f t="shared" si="10"/>
        <v>6951.53</v>
      </c>
      <c r="BW34" s="16">
        <f t="shared" si="10"/>
        <v>6951.53</v>
      </c>
      <c r="BX34" s="16">
        <f t="shared" si="10"/>
        <v>6951.53</v>
      </c>
      <c r="BY34" s="16">
        <f t="shared" si="10"/>
        <v>6951.53</v>
      </c>
      <c r="BZ34" s="16">
        <f t="shared" si="10"/>
        <v>6951.53</v>
      </c>
      <c r="CA34" s="16">
        <f t="shared" si="10"/>
        <v>6951.53</v>
      </c>
      <c r="CB34" s="16">
        <f t="shared" si="10"/>
        <v>6951.53</v>
      </c>
      <c r="CC34" s="16">
        <f t="shared" si="10"/>
        <v>6951.53</v>
      </c>
      <c r="CD34" s="16">
        <f t="shared" si="10"/>
        <v>6951.53</v>
      </c>
      <c r="CE34" s="16">
        <f t="shared" si="10"/>
        <v>6951.53</v>
      </c>
      <c r="CF34" s="16">
        <f t="shared" si="10"/>
        <v>6951.53</v>
      </c>
      <c r="CG34" s="16">
        <f t="shared" si="10"/>
        <v>6951.53</v>
      </c>
      <c r="CH34" s="16">
        <f t="shared" si="10"/>
        <v>6951.53</v>
      </c>
      <c r="CI34" s="16">
        <f t="shared" si="10"/>
        <v>6951.53</v>
      </c>
      <c r="CJ34" s="16">
        <f t="shared" si="10"/>
        <v>6951.53</v>
      </c>
      <c r="CK34" s="16">
        <f t="shared" si="10"/>
        <v>6951.53</v>
      </c>
      <c r="CL34" s="16">
        <f t="shared" si="10"/>
        <v>6951.53</v>
      </c>
      <c r="CM34" s="16">
        <f t="shared" si="10"/>
        <v>6951.53</v>
      </c>
      <c r="CN34" s="16">
        <f t="shared" si="10"/>
        <v>6951.53</v>
      </c>
      <c r="CO34" s="16">
        <f t="shared" si="10"/>
        <v>6951.53</v>
      </c>
      <c r="CP34" s="16">
        <f t="shared" si="10"/>
        <v>6951.53</v>
      </c>
      <c r="CQ34" s="16">
        <f t="shared" si="10"/>
        <v>6951.53</v>
      </c>
      <c r="CR34" s="16">
        <f t="shared" si="10"/>
        <v>6951.53</v>
      </c>
      <c r="CS34" s="16">
        <f t="shared" si="10"/>
        <v>6951.53</v>
      </c>
      <c r="CT34" s="16">
        <f t="shared" si="10"/>
        <v>6951.53</v>
      </c>
      <c r="CU34" s="16">
        <f t="shared" si="10"/>
        <v>6951.53</v>
      </c>
      <c r="CV34" s="16">
        <f t="shared" si="10"/>
        <v>6951.53</v>
      </c>
      <c r="CW34" s="16">
        <f t="shared" si="10"/>
        <v>6951.53</v>
      </c>
      <c r="CX34" s="16">
        <f t="shared" si="10"/>
        <v>6951.53</v>
      </c>
      <c r="CY34" s="16">
        <f t="shared" si="10"/>
        <v>6951.53</v>
      </c>
      <c r="CZ34" s="16">
        <f t="shared" si="10"/>
        <v>6951.53</v>
      </c>
      <c r="DA34" s="16">
        <f t="shared" si="10"/>
        <v>6951.53</v>
      </c>
      <c r="DB34" s="16">
        <f t="shared" si="10"/>
        <v>6951.53</v>
      </c>
      <c r="DC34" s="16">
        <f t="shared" si="10"/>
        <v>6951.53</v>
      </c>
      <c r="DD34" s="16">
        <f t="shared" si="10"/>
        <v>6951.53</v>
      </c>
      <c r="DE34" s="16">
        <f t="shared" si="10"/>
        <v>6951.53</v>
      </c>
      <c r="DF34" s="16">
        <f t="shared" si="10"/>
        <v>6951.53</v>
      </c>
      <c r="DG34" s="16">
        <f t="shared" si="10"/>
        <v>6951.53</v>
      </c>
      <c r="DH34" s="16">
        <f t="shared" si="10"/>
        <v>6951.53</v>
      </c>
      <c r="DI34" s="16">
        <f t="shared" si="10"/>
        <v>6951.53</v>
      </c>
      <c r="DJ34" s="16">
        <f t="shared" si="10"/>
        <v>6951.53</v>
      </c>
      <c r="DK34" s="16">
        <f t="shared" si="10"/>
        <v>6951.53</v>
      </c>
      <c r="DL34" s="16">
        <f t="shared" si="10"/>
        <v>6951.53</v>
      </c>
      <c r="DM34" s="16">
        <f t="shared" si="10"/>
        <v>6951.53</v>
      </c>
      <c r="DN34" s="16">
        <f t="shared" si="10"/>
        <v>6951.53</v>
      </c>
      <c r="DO34" s="16">
        <f t="shared" si="10"/>
        <v>6951.53</v>
      </c>
      <c r="DP34" s="16">
        <f t="shared" si="10"/>
        <v>6951.53</v>
      </c>
      <c r="DQ34" s="16">
        <f t="shared" si="10"/>
        <v>6951.53</v>
      </c>
      <c r="DR34" s="16">
        <f t="shared" si="10"/>
        <v>6951.53</v>
      </c>
      <c r="DS34" s="16">
        <f t="shared" si="10"/>
        <v>6951.53</v>
      </c>
      <c r="DT34" s="16">
        <f t="shared" si="10"/>
        <v>6951.53</v>
      </c>
      <c r="DU34" s="16">
        <f t="shared" si="10"/>
        <v>6951.53</v>
      </c>
      <c r="DV34" s="16">
        <f t="shared" si="10"/>
        <v>6951.53</v>
      </c>
      <c r="DW34" s="16">
        <f t="shared" si="10"/>
        <v>6951.53</v>
      </c>
      <c r="DX34" s="16">
        <f t="shared" si="10"/>
        <v>6951.53</v>
      </c>
      <c r="DY34" s="16">
        <f t="shared" si="10"/>
        <v>6951.53</v>
      </c>
      <c r="DZ34" s="16">
        <f t="shared" si="10"/>
        <v>6951.53</v>
      </c>
      <c r="EA34" s="16">
        <f t="shared" si="10"/>
        <v>6951.53</v>
      </c>
      <c r="EB34" s="16">
        <f t="shared" ref="EB34:FX34" si="11">$C$34</f>
        <v>6951.53</v>
      </c>
      <c r="EC34" s="16">
        <f t="shared" si="11"/>
        <v>6951.53</v>
      </c>
      <c r="ED34" s="16">
        <f t="shared" si="11"/>
        <v>6951.53</v>
      </c>
      <c r="EE34" s="16">
        <f t="shared" si="11"/>
        <v>6951.53</v>
      </c>
      <c r="EF34" s="16">
        <f t="shared" si="11"/>
        <v>6951.53</v>
      </c>
      <c r="EG34" s="16">
        <f t="shared" si="11"/>
        <v>6951.53</v>
      </c>
      <c r="EH34" s="16">
        <f t="shared" si="11"/>
        <v>6951.53</v>
      </c>
      <c r="EI34" s="16">
        <f t="shared" si="11"/>
        <v>6951.53</v>
      </c>
      <c r="EJ34" s="16">
        <f t="shared" si="11"/>
        <v>6951.53</v>
      </c>
      <c r="EK34" s="16">
        <f t="shared" si="11"/>
        <v>6951.53</v>
      </c>
      <c r="EL34" s="16">
        <f t="shared" si="11"/>
        <v>6951.53</v>
      </c>
      <c r="EM34" s="16">
        <f t="shared" si="11"/>
        <v>6951.53</v>
      </c>
      <c r="EN34" s="16">
        <f t="shared" si="11"/>
        <v>6951.53</v>
      </c>
      <c r="EO34" s="16">
        <f t="shared" si="11"/>
        <v>6951.53</v>
      </c>
      <c r="EP34" s="16">
        <f t="shared" si="11"/>
        <v>6951.53</v>
      </c>
      <c r="EQ34" s="16">
        <f t="shared" si="11"/>
        <v>6951.53</v>
      </c>
      <c r="ER34" s="16">
        <f t="shared" si="11"/>
        <v>6951.53</v>
      </c>
      <c r="ES34" s="16">
        <f t="shared" si="11"/>
        <v>6951.53</v>
      </c>
      <c r="ET34" s="16">
        <f t="shared" si="11"/>
        <v>6951.53</v>
      </c>
      <c r="EU34" s="16">
        <f t="shared" si="11"/>
        <v>6951.53</v>
      </c>
      <c r="EV34" s="16">
        <f t="shared" si="11"/>
        <v>6951.53</v>
      </c>
      <c r="EW34" s="16">
        <f t="shared" si="11"/>
        <v>6951.53</v>
      </c>
      <c r="EX34" s="16">
        <f t="shared" si="11"/>
        <v>6951.53</v>
      </c>
      <c r="EY34" s="16">
        <f t="shared" si="11"/>
        <v>6951.53</v>
      </c>
      <c r="EZ34" s="16">
        <f t="shared" si="11"/>
        <v>6951.53</v>
      </c>
      <c r="FA34" s="16">
        <f t="shared" si="11"/>
        <v>6951.53</v>
      </c>
      <c r="FB34" s="16">
        <f t="shared" si="11"/>
        <v>6951.53</v>
      </c>
      <c r="FC34" s="16">
        <f t="shared" si="11"/>
        <v>6951.53</v>
      </c>
      <c r="FD34" s="16">
        <f t="shared" si="11"/>
        <v>6951.53</v>
      </c>
      <c r="FE34" s="16">
        <f t="shared" si="11"/>
        <v>6951.53</v>
      </c>
      <c r="FF34" s="16">
        <f t="shared" si="11"/>
        <v>6951.53</v>
      </c>
      <c r="FG34" s="16">
        <f t="shared" si="11"/>
        <v>6951.53</v>
      </c>
      <c r="FH34" s="16">
        <f t="shared" si="11"/>
        <v>6951.53</v>
      </c>
      <c r="FI34" s="16">
        <f t="shared" si="11"/>
        <v>6951.53</v>
      </c>
      <c r="FJ34" s="16">
        <f t="shared" si="11"/>
        <v>6951.53</v>
      </c>
      <c r="FK34" s="16">
        <f t="shared" si="11"/>
        <v>6951.53</v>
      </c>
      <c r="FL34" s="16">
        <f t="shared" si="11"/>
        <v>6951.53</v>
      </c>
      <c r="FM34" s="16">
        <f t="shared" si="11"/>
        <v>6951.53</v>
      </c>
      <c r="FN34" s="16">
        <f t="shared" si="11"/>
        <v>6951.53</v>
      </c>
      <c r="FO34" s="16">
        <f t="shared" si="11"/>
        <v>6951.53</v>
      </c>
      <c r="FP34" s="16">
        <f t="shared" si="11"/>
        <v>6951.53</v>
      </c>
      <c r="FQ34" s="16">
        <f t="shared" si="11"/>
        <v>6951.53</v>
      </c>
      <c r="FR34" s="16">
        <f t="shared" si="11"/>
        <v>6951.53</v>
      </c>
      <c r="FS34" s="16">
        <f t="shared" si="11"/>
        <v>6951.53</v>
      </c>
      <c r="FT34" s="16">
        <f t="shared" si="11"/>
        <v>6951.53</v>
      </c>
      <c r="FU34" s="16">
        <f t="shared" si="11"/>
        <v>6951.53</v>
      </c>
      <c r="FV34" s="16">
        <f t="shared" si="11"/>
        <v>6951.53</v>
      </c>
      <c r="FW34" s="16">
        <f t="shared" si="11"/>
        <v>6951.53</v>
      </c>
      <c r="FX34" s="16">
        <f t="shared" si="11"/>
        <v>6951.53</v>
      </c>
      <c r="FY34" s="45"/>
      <c r="FZ34" s="19"/>
      <c r="GA34" s="19"/>
      <c r="GB34" s="19"/>
      <c r="GC34" s="19"/>
      <c r="GD34" s="19"/>
      <c r="GE34" s="36"/>
    </row>
    <row r="35" spans="1:187" x14ac:dyDescent="0.2">
      <c r="A35" s="7" t="s">
        <v>481</v>
      </c>
      <c r="B35" s="16" t="s">
        <v>482</v>
      </c>
      <c r="C35" s="45">
        <v>8663.68</v>
      </c>
      <c r="D35" s="45">
        <f t="shared" ref="D35:BO35" si="12">$C$35</f>
        <v>8663.68</v>
      </c>
      <c r="E35" s="45">
        <f t="shared" si="12"/>
        <v>8663.68</v>
      </c>
      <c r="F35" s="45">
        <f t="shared" si="12"/>
        <v>8663.68</v>
      </c>
      <c r="G35" s="45">
        <f t="shared" si="12"/>
        <v>8663.68</v>
      </c>
      <c r="H35" s="45">
        <f t="shared" si="12"/>
        <v>8663.68</v>
      </c>
      <c r="I35" s="45">
        <f t="shared" si="12"/>
        <v>8663.68</v>
      </c>
      <c r="J35" s="45">
        <f t="shared" si="12"/>
        <v>8663.68</v>
      </c>
      <c r="K35" s="45">
        <f t="shared" si="12"/>
        <v>8663.68</v>
      </c>
      <c r="L35" s="45">
        <f t="shared" si="12"/>
        <v>8663.68</v>
      </c>
      <c r="M35" s="45">
        <f t="shared" si="12"/>
        <v>8663.68</v>
      </c>
      <c r="N35" s="45">
        <f t="shared" si="12"/>
        <v>8663.68</v>
      </c>
      <c r="O35" s="45">
        <f t="shared" si="12"/>
        <v>8663.68</v>
      </c>
      <c r="P35" s="45">
        <f t="shared" si="12"/>
        <v>8663.68</v>
      </c>
      <c r="Q35" s="45">
        <f t="shared" si="12"/>
        <v>8663.68</v>
      </c>
      <c r="R35" s="45">
        <f t="shared" si="12"/>
        <v>8663.68</v>
      </c>
      <c r="S35" s="45">
        <f t="shared" si="12"/>
        <v>8663.68</v>
      </c>
      <c r="T35" s="45">
        <f t="shared" si="12"/>
        <v>8663.68</v>
      </c>
      <c r="U35" s="45">
        <f t="shared" si="12"/>
        <v>8663.68</v>
      </c>
      <c r="V35" s="45">
        <f t="shared" si="12"/>
        <v>8663.68</v>
      </c>
      <c r="W35" s="45">
        <f t="shared" si="12"/>
        <v>8663.68</v>
      </c>
      <c r="X35" s="45">
        <f t="shared" si="12"/>
        <v>8663.68</v>
      </c>
      <c r="Y35" s="45">
        <f t="shared" si="12"/>
        <v>8663.68</v>
      </c>
      <c r="Z35" s="45">
        <f t="shared" si="12"/>
        <v>8663.68</v>
      </c>
      <c r="AA35" s="45">
        <f t="shared" si="12"/>
        <v>8663.68</v>
      </c>
      <c r="AB35" s="45">
        <f t="shared" si="12"/>
        <v>8663.68</v>
      </c>
      <c r="AC35" s="45">
        <f t="shared" si="12"/>
        <v>8663.68</v>
      </c>
      <c r="AD35" s="45">
        <f t="shared" si="12"/>
        <v>8663.68</v>
      </c>
      <c r="AE35" s="45">
        <f t="shared" si="12"/>
        <v>8663.68</v>
      </c>
      <c r="AF35" s="45">
        <f t="shared" si="12"/>
        <v>8663.68</v>
      </c>
      <c r="AG35" s="45">
        <f t="shared" si="12"/>
        <v>8663.68</v>
      </c>
      <c r="AH35" s="45">
        <f t="shared" si="12"/>
        <v>8663.68</v>
      </c>
      <c r="AI35" s="45">
        <f t="shared" si="12"/>
        <v>8663.68</v>
      </c>
      <c r="AJ35" s="45">
        <f t="shared" si="12"/>
        <v>8663.68</v>
      </c>
      <c r="AK35" s="45">
        <f t="shared" si="12"/>
        <v>8663.68</v>
      </c>
      <c r="AL35" s="45">
        <f t="shared" si="12"/>
        <v>8663.68</v>
      </c>
      <c r="AM35" s="45">
        <f t="shared" si="12"/>
        <v>8663.68</v>
      </c>
      <c r="AN35" s="45">
        <f t="shared" si="12"/>
        <v>8663.68</v>
      </c>
      <c r="AO35" s="45">
        <f t="shared" si="12"/>
        <v>8663.68</v>
      </c>
      <c r="AP35" s="45">
        <f t="shared" si="12"/>
        <v>8663.68</v>
      </c>
      <c r="AQ35" s="45">
        <f t="shared" si="12"/>
        <v>8663.68</v>
      </c>
      <c r="AR35" s="45">
        <f t="shared" si="12"/>
        <v>8663.68</v>
      </c>
      <c r="AS35" s="45">
        <f t="shared" si="12"/>
        <v>8663.68</v>
      </c>
      <c r="AT35" s="45">
        <f t="shared" si="12"/>
        <v>8663.68</v>
      </c>
      <c r="AU35" s="45">
        <f t="shared" si="12"/>
        <v>8663.68</v>
      </c>
      <c r="AV35" s="45">
        <f t="shared" si="12"/>
        <v>8663.68</v>
      </c>
      <c r="AW35" s="45">
        <f t="shared" si="12"/>
        <v>8663.68</v>
      </c>
      <c r="AX35" s="45">
        <f t="shared" si="12"/>
        <v>8663.68</v>
      </c>
      <c r="AY35" s="45">
        <f t="shared" si="12"/>
        <v>8663.68</v>
      </c>
      <c r="AZ35" s="45">
        <f t="shared" si="12"/>
        <v>8663.68</v>
      </c>
      <c r="BA35" s="45">
        <f t="shared" si="12"/>
        <v>8663.68</v>
      </c>
      <c r="BB35" s="45">
        <f t="shared" si="12"/>
        <v>8663.68</v>
      </c>
      <c r="BC35" s="45">
        <f t="shared" si="12"/>
        <v>8663.68</v>
      </c>
      <c r="BD35" s="45">
        <f t="shared" si="12"/>
        <v>8663.68</v>
      </c>
      <c r="BE35" s="45">
        <f t="shared" si="12"/>
        <v>8663.68</v>
      </c>
      <c r="BF35" s="45">
        <f t="shared" si="12"/>
        <v>8663.68</v>
      </c>
      <c r="BG35" s="45">
        <f t="shared" si="12"/>
        <v>8663.68</v>
      </c>
      <c r="BH35" s="45">
        <f t="shared" si="12"/>
        <v>8663.68</v>
      </c>
      <c r="BI35" s="45">
        <f t="shared" si="12"/>
        <v>8663.68</v>
      </c>
      <c r="BJ35" s="45">
        <f t="shared" si="12"/>
        <v>8663.68</v>
      </c>
      <c r="BK35" s="45">
        <f t="shared" si="12"/>
        <v>8663.68</v>
      </c>
      <c r="BL35" s="45">
        <f t="shared" si="12"/>
        <v>8663.68</v>
      </c>
      <c r="BM35" s="45">
        <f t="shared" si="12"/>
        <v>8663.68</v>
      </c>
      <c r="BN35" s="45">
        <f t="shared" si="12"/>
        <v>8663.68</v>
      </c>
      <c r="BO35" s="45">
        <f t="shared" si="12"/>
        <v>8663.68</v>
      </c>
      <c r="BP35" s="45">
        <f t="shared" ref="BP35:EA35" si="13">$C$35</f>
        <v>8663.68</v>
      </c>
      <c r="BQ35" s="45">
        <f t="shared" si="13"/>
        <v>8663.68</v>
      </c>
      <c r="BR35" s="45">
        <f t="shared" si="13"/>
        <v>8663.68</v>
      </c>
      <c r="BS35" s="45">
        <f t="shared" si="13"/>
        <v>8663.68</v>
      </c>
      <c r="BT35" s="45">
        <f t="shared" si="13"/>
        <v>8663.68</v>
      </c>
      <c r="BU35" s="45">
        <f t="shared" si="13"/>
        <v>8663.68</v>
      </c>
      <c r="BV35" s="45">
        <f t="shared" si="13"/>
        <v>8663.68</v>
      </c>
      <c r="BW35" s="45">
        <f t="shared" si="13"/>
        <v>8663.68</v>
      </c>
      <c r="BX35" s="45">
        <f t="shared" si="13"/>
        <v>8663.68</v>
      </c>
      <c r="BY35" s="45">
        <f t="shared" si="13"/>
        <v>8663.68</v>
      </c>
      <c r="BZ35" s="45">
        <f t="shared" si="13"/>
        <v>8663.68</v>
      </c>
      <c r="CA35" s="45">
        <f t="shared" si="13"/>
        <v>8663.68</v>
      </c>
      <c r="CB35" s="45">
        <f t="shared" si="13"/>
        <v>8663.68</v>
      </c>
      <c r="CC35" s="45">
        <f t="shared" si="13"/>
        <v>8663.68</v>
      </c>
      <c r="CD35" s="45">
        <f t="shared" si="13"/>
        <v>8663.68</v>
      </c>
      <c r="CE35" s="45">
        <f t="shared" si="13"/>
        <v>8663.68</v>
      </c>
      <c r="CF35" s="45">
        <f t="shared" si="13"/>
        <v>8663.68</v>
      </c>
      <c r="CG35" s="45">
        <f t="shared" si="13"/>
        <v>8663.68</v>
      </c>
      <c r="CH35" s="45">
        <f t="shared" si="13"/>
        <v>8663.68</v>
      </c>
      <c r="CI35" s="45">
        <f t="shared" si="13"/>
        <v>8663.68</v>
      </c>
      <c r="CJ35" s="45">
        <f t="shared" si="13"/>
        <v>8663.68</v>
      </c>
      <c r="CK35" s="45">
        <f t="shared" si="13"/>
        <v>8663.68</v>
      </c>
      <c r="CL35" s="45">
        <f t="shared" si="13"/>
        <v>8663.68</v>
      </c>
      <c r="CM35" s="45">
        <f t="shared" si="13"/>
        <v>8663.68</v>
      </c>
      <c r="CN35" s="45">
        <f t="shared" si="13"/>
        <v>8663.68</v>
      </c>
      <c r="CO35" s="45">
        <f t="shared" si="13"/>
        <v>8663.68</v>
      </c>
      <c r="CP35" s="45">
        <f t="shared" si="13"/>
        <v>8663.68</v>
      </c>
      <c r="CQ35" s="45">
        <f t="shared" si="13"/>
        <v>8663.68</v>
      </c>
      <c r="CR35" s="45">
        <f t="shared" si="13"/>
        <v>8663.68</v>
      </c>
      <c r="CS35" s="45">
        <f t="shared" si="13"/>
        <v>8663.68</v>
      </c>
      <c r="CT35" s="45">
        <f t="shared" si="13"/>
        <v>8663.68</v>
      </c>
      <c r="CU35" s="45">
        <f t="shared" si="13"/>
        <v>8663.68</v>
      </c>
      <c r="CV35" s="45">
        <f t="shared" si="13"/>
        <v>8663.68</v>
      </c>
      <c r="CW35" s="45">
        <f t="shared" si="13"/>
        <v>8663.68</v>
      </c>
      <c r="CX35" s="45">
        <f t="shared" si="13"/>
        <v>8663.68</v>
      </c>
      <c r="CY35" s="45">
        <f t="shared" si="13"/>
        <v>8663.68</v>
      </c>
      <c r="CZ35" s="45">
        <f t="shared" si="13"/>
        <v>8663.68</v>
      </c>
      <c r="DA35" s="45">
        <f t="shared" si="13"/>
        <v>8663.68</v>
      </c>
      <c r="DB35" s="45">
        <f t="shared" si="13"/>
        <v>8663.68</v>
      </c>
      <c r="DC35" s="45">
        <f t="shared" si="13"/>
        <v>8663.68</v>
      </c>
      <c r="DD35" s="45">
        <f t="shared" si="13"/>
        <v>8663.68</v>
      </c>
      <c r="DE35" s="45">
        <f t="shared" si="13"/>
        <v>8663.68</v>
      </c>
      <c r="DF35" s="45">
        <f t="shared" si="13"/>
        <v>8663.68</v>
      </c>
      <c r="DG35" s="45">
        <f t="shared" si="13"/>
        <v>8663.68</v>
      </c>
      <c r="DH35" s="45">
        <f t="shared" si="13"/>
        <v>8663.68</v>
      </c>
      <c r="DI35" s="45">
        <f t="shared" si="13"/>
        <v>8663.68</v>
      </c>
      <c r="DJ35" s="45">
        <f t="shared" si="13"/>
        <v>8663.68</v>
      </c>
      <c r="DK35" s="45">
        <f t="shared" si="13"/>
        <v>8663.68</v>
      </c>
      <c r="DL35" s="45">
        <f t="shared" si="13"/>
        <v>8663.68</v>
      </c>
      <c r="DM35" s="45">
        <f t="shared" si="13"/>
        <v>8663.68</v>
      </c>
      <c r="DN35" s="45">
        <f t="shared" si="13"/>
        <v>8663.68</v>
      </c>
      <c r="DO35" s="45">
        <f t="shared" si="13"/>
        <v>8663.68</v>
      </c>
      <c r="DP35" s="45">
        <f t="shared" si="13"/>
        <v>8663.68</v>
      </c>
      <c r="DQ35" s="45">
        <f t="shared" si="13"/>
        <v>8663.68</v>
      </c>
      <c r="DR35" s="45">
        <f t="shared" si="13"/>
        <v>8663.68</v>
      </c>
      <c r="DS35" s="45">
        <f t="shared" si="13"/>
        <v>8663.68</v>
      </c>
      <c r="DT35" s="45">
        <f t="shared" si="13"/>
        <v>8663.68</v>
      </c>
      <c r="DU35" s="45">
        <f t="shared" si="13"/>
        <v>8663.68</v>
      </c>
      <c r="DV35" s="45">
        <f t="shared" si="13"/>
        <v>8663.68</v>
      </c>
      <c r="DW35" s="45">
        <f t="shared" si="13"/>
        <v>8663.68</v>
      </c>
      <c r="DX35" s="45">
        <f t="shared" si="13"/>
        <v>8663.68</v>
      </c>
      <c r="DY35" s="45">
        <f t="shared" si="13"/>
        <v>8663.68</v>
      </c>
      <c r="DZ35" s="45">
        <f t="shared" si="13"/>
        <v>8663.68</v>
      </c>
      <c r="EA35" s="45">
        <f t="shared" si="13"/>
        <v>8663.68</v>
      </c>
      <c r="EB35" s="45">
        <f t="shared" ref="EB35:FX35" si="14">$C$35</f>
        <v>8663.68</v>
      </c>
      <c r="EC35" s="45">
        <f t="shared" si="14"/>
        <v>8663.68</v>
      </c>
      <c r="ED35" s="45">
        <f t="shared" si="14"/>
        <v>8663.68</v>
      </c>
      <c r="EE35" s="45">
        <f t="shared" si="14"/>
        <v>8663.68</v>
      </c>
      <c r="EF35" s="45">
        <f t="shared" si="14"/>
        <v>8663.68</v>
      </c>
      <c r="EG35" s="45">
        <f t="shared" si="14"/>
        <v>8663.68</v>
      </c>
      <c r="EH35" s="45">
        <f t="shared" si="14"/>
        <v>8663.68</v>
      </c>
      <c r="EI35" s="45">
        <f t="shared" si="14"/>
        <v>8663.68</v>
      </c>
      <c r="EJ35" s="45">
        <f t="shared" si="14"/>
        <v>8663.68</v>
      </c>
      <c r="EK35" s="45">
        <f t="shared" si="14"/>
        <v>8663.68</v>
      </c>
      <c r="EL35" s="45">
        <f t="shared" si="14"/>
        <v>8663.68</v>
      </c>
      <c r="EM35" s="45">
        <f t="shared" si="14"/>
        <v>8663.68</v>
      </c>
      <c r="EN35" s="45">
        <f t="shared" si="14"/>
        <v>8663.68</v>
      </c>
      <c r="EO35" s="45">
        <f t="shared" si="14"/>
        <v>8663.68</v>
      </c>
      <c r="EP35" s="45">
        <f t="shared" si="14"/>
        <v>8663.68</v>
      </c>
      <c r="EQ35" s="45">
        <f t="shared" si="14"/>
        <v>8663.68</v>
      </c>
      <c r="ER35" s="45">
        <f t="shared" si="14"/>
        <v>8663.68</v>
      </c>
      <c r="ES35" s="45">
        <f t="shared" si="14"/>
        <v>8663.68</v>
      </c>
      <c r="ET35" s="45">
        <f t="shared" si="14"/>
        <v>8663.68</v>
      </c>
      <c r="EU35" s="45">
        <f t="shared" si="14"/>
        <v>8663.68</v>
      </c>
      <c r="EV35" s="45">
        <f t="shared" si="14"/>
        <v>8663.68</v>
      </c>
      <c r="EW35" s="45">
        <f t="shared" si="14"/>
        <v>8663.68</v>
      </c>
      <c r="EX35" s="45">
        <f t="shared" si="14"/>
        <v>8663.68</v>
      </c>
      <c r="EY35" s="45">
        <f t="shared" si="14"/>
        <v>8663.68</v>
      </c>
      <c r="EZ35" s="45">
        <f t="shared" si="14"/>
        <v>8663.68</v>
      </c>
      <c r="FA35" s="45">
        <f t="shared" si="14"/>
        <v>8663.68</v>
      </c>
      <c r="FB35" s="45">
        <f t="shared" si="14"/>
        <v>8663.68</v>
      </c>
      <c r="FC35" s="45">
        <f t="shared" si="14"/>
        <v>8663.68</v>
      </c>
      <c r="FD35" s="45">
        <f t="shared" si="14"/>
        <v>8663.68</v>
      </c>
      <c r="FE35" s="45">
        <f t="shared" si="14"/>
        <v>8663.68</v>
      </c>
      <c r="FF35" s="45">
        <f t="shared" si="14"/>
        <v>8663.68</v>
      </c>
      <c r="FG35" s="45">
        <f t="shared" si="14"/>
        <v>8663.68</v>
      </c>
      <c r="FH35" s="45">
        <f t="shared" si="14"/>
        <v>8663.68</v>
      </c>
      <c r="FI35" s="45">
        <f t="shared" si="14"/>
        <v>8663.68</v>
      </c>
      <c r="FJ35" s="45">
        <f t="shared" si="14"/>
        <v>8663.68</v>
      </c>
      <c r="FK35" s="45">
        <f t="shared" si="14"/>
        <v>8663.68</v>
      </c>
      <c r="FL35" s="45">
        <f t="shared" si="14"/>
        <v>8663.68</v>
      </c>
      <c r="FM35" s="45">
        <f t="shared" si="14"/>
        <v>8663.68</v>
      </c>
      <c r="FN35" s="45">
        <f t="shared" si="14"/>
        <v>8663.68</v>
      </c>
      <c r="FO35" s="45">
        <f t="shared" si="14"/>
        <v>8663.68</v>
      </c>
      <c r="FP35" s="45">
        <f t="shared" si="14"/>
        <v>8663.68</v>
      </c>
      <c r="FQ35" s="45">
        <f t="shared" si="14"/>
        <v>8663.68</v>
      </c>
      <c r="FR35" s="45">
        <f t="shared" si="14"/>
        <v>8663.68</v>
      </c>
      <c r="FS35" s="45">
        <f t="shared" si="14"/>
        <v>8663.68</v>
      </c>
      <c r="FT35" s="45">
        <f t="shared" si="14"/>
        <v>8663.68</v>
      </c>
      <c r="FU35" s="45">
        <f t="shared" si="14"/>
        <v>8663.68</v>
      </c>
      <c r="FV35" s="45">
        <f t="shared" si="14"/>
        <v>8663.68</v>
      </c>
      <c r="FW35" s="45">
        <f t="shared" si="14"/>
        <v>8663.68</v>
      </c>
      <c r="FX35" s="45">
        <f t="shared" si="14"/>
        <v>8663.68</v>
      </c>
      <c r="FY35" s="45"/>
      <c r="FZ35" s="19"/>
      <c r="GA35" s="19"/>
      <c r="GB35" s="19"/>
      <c r="GC35" s="19"/>
      <c r="GD35" s="19"/>
      <c r="GE35" s="36"/>
    </row>
    <row r="36" spans="1:187" x14ac:dyDescent="0.2">
      <c r="A36" s="7" t="s">
        <v>483</v>
      </c>
      <c r="B36" s="16" t="s">
        <v>484</v>
      </c>
      <c r="C36" s="16">
        <v>8382</v>
      </c>
      <c r="D36" s="16">
        <f t="shared" ref="D36:BO36" si="15">$C$36</f>
        <v>8382</v>
      </c>
      <c r="E36" s="16">
        <f t="shared" si="15"/>
        <v>8382</v>
      </c>
      <c r="F36" s="16">
        <f t="shared" si="15"/>
        <v>8382</v>
      </c>
      <c r="G36" s="16">
        <f t="shared" si="15"/>
        <v>8382</v>
      </c>
      <c r="H36" s="16">
        <f t="shared" si="15"/>
        <v>8382</v>
      </c>
      <c r="I36" s="16">
        <f t="shared" si="15"/>
        <v>8382</v>
      </c>
      <c r="J36" s="16">
        <f t="shared" si="15"/>
        <v>8382</v>
      </c>
      <c r="K36" s="16">
        <f t="shared" si="15"/>
        <v>8382</v>
      </c>
      <c r="L36" s="16">
        <f t="shared" si="15"/>
        <v>8382</v>
      </c>
      <c r="M36" s="16">
        <f t="shared" si="15"/>
        <v>8382</v>
      </c>
      <c r="N36" s="16">
        <f t="shared" si="15"/>
        <v>8382</v>
      </c>
      <c r="O36" s="16">
        <f t="shared" si="15"/>
        <v>8382</v>
      </c>
      <c r="P36" s="16">
        <f t="shared" si="15"/>
        <v>8382</v>
      </c>
      <c r="Q36" s="16">
        <f t="shared" si="15"/>
        <v>8382</v>
      </c>
      <c r="R36" s="16">
        <f t="shared" si="15"/>
        <v>8382</v>
      </c>
      <c r="S36" s="16">
        <f t="shared" si="15"/>
        <v>8382</v>
      </c>
      <c r="T36" s="16">
        <f t="shared" si="15"/>
        <v>8382</v>
      </c>
      <c r="U36" s="16">
        <f t="shared" si="15"/>
        <v>8382</v>
      </c>
      <c r="V36" s="16">
        <f t="shared" si="15"/>
        <v>8382</v>
      </c>
      <c r="W36" s="16">
        <f t="shared" si="15"/>
        <v>8382</v>
      </c>
      <c r="X36" s="16">
        <f t="shared" si="15"/>
        <v>8382</v>
      </c>
      <c r="Y36" s="16">
        <f t="shared" si="15"/>
        <v>8382</v>
      </c>
      <c r="Z36" s="16">
        <f t="shared" si="15"/>
        <v>8382</v>
      </c>
      <c r="AA36" s="16">
        <f t="shared" si="15"/>
        <v>8382</v>
      </c>
      <c r="AB36" s="16">
        <f t="shared" si="15"/>
        <v>8382</v>
      </c>
      <c r="AC36" s="16">
        <f t="shared" si="15"/>
        <v>8382</v>
      </c>
      <c r="AD36" s="16">
        <f t="shared" si="15"/>
        <v>8382</v>
      </c>
      <c r="AE36" s="16">
        <f t="shared" si="15"/>
        <v>8382</v>
      </c>
      <c r="AF36" s="16">
        <f t="shared" si="15"/>
        <v>8382</v>
      </c>
      <c r="AG36" s="16">
        <f t="shared" si="15"/>
        <v>8382</v>
      </c>
      <c r="AH36" s="16">
        <f t="shared" si="15"/>
        <v>8382</v>
      </c>
      <c r="AI36" s="16">
        <f t="shared" si="15"/>
        <v>8382</v>
      </c>
      <c r="AJ36" s="16">
        <f t="shared" si="15"/>
        <v>8382</v>
      </c>
      <c r="AK36" s="16">
        <f t="shared" si="15"/>
        <v>8382</v>
      </c>
      <c r="AL36" s="16">
        <f t="shared" si="15"/>
        <v>8382</v>
      </c>
      <c r="AM36" s="16">
        <f t="shared" si="15"/>
        <v>8382</v>
      </c>
      <c r="AN36" s="16">
        <f t="shared" si="15"/>
        <v>8382</v>
      </c>
      <c r="AO36" s="16">
        <f t="shared" si="15"/>
        <v>8382</v>
      </c>
      <c r="AP36" s="16">
        <f t="shared" si="15"/>
        <v>8382</v>
      </c>
      <c r="AQ36" s="16">
        <f t="shared" si="15"/>
        <v>8382</v>
      </c>
      <c r="AR36" s="16">
        <f t="shared" si="15"/>
        <v>8382</v>
      </c>
      <c r="AS36" s="16">
        <f t="shared" si="15"/>
        <v>8382</v>
      </c>
      <c r="AT36" s="16">
        <f t="shared" si="15"/>
        <v>8382</v>
      </c>
      <c r="AU36" s="16">
        <f t="shared" si="15"/>
        <v>8382</v>
      </c>
      <c r="AV36" s="16">
        <f t="shared" si="15"/>
        <v>8382</v>
      </c>
      <c r="AW36" s="16">
        <f t="shared" si="15"/>
        <v>8382</v>
      </c>
      <c r="AX36" s="16">
        <f t="shared" si="15"/>
        <v>8382</v>
      </c>
      <c r="AY36" s="16">
        <f t="shared" si="15"/>
        <v>8382</v>
      </c>
      <c r="AZ36" s="16">
        <f t="shared" si="15"/>
        <v>8382</v>
      </c>
      <c r="BA36" s="16">
        <f t="shared" si="15"/>
        <v>8382</v>
      </c>
      <c r="BB36" s="16">
        <f t="shared" si="15"/>
        <v>8382</v>
      </c>
      <c r="BC36" s="16">
        <f t="shared" si="15"/>
        <v>8382</v>
      </c>
      <c r="BD36" s="16">
        <f t="shared" si="15"/>
        <v>8382</v>
      </c>
      <c r="BE36" s="16">
        <f t="shared" si="15"/>
        <v>8382</v>
      </c>
      <c r="BF36" s="16">
        <f t="shared" si="15"/>
        <v>8382</v>
      </c>
      <c r="BG36" s="16">
        <f t="shared" si="15"/>
        <v>8382</v>
      </c>
      <c r="BH36" s="16">
        <f t="shared" si="15"/>
        <v>8382</v>
      </c>
      <c r="BI36" s="16">
        <f t="shared" si="15"/>
        <v>8382</v>
      </c>
      <c r="BJ36" s="16">
        <f t="shared" si="15"/>
        <v>8382</v>
      </c>
      <c r="BK36" s="16">
        <f t="shared" si="15"/>
        <v>8382</v>
      </c>
      <c r="BL36" s="16">
        <f t="shared" si="15"/>
        <v>8382</v>
      </c>
      <c r="BM36" s="16">
        <f t="shared" si="15"/>
        <v>8382</v>
      </c>
      <c r="BN36" s="16">
        <f t="shared" si="15"/>
        <v>8382</v>
      </c>
      <c r="BO36" s="16">
        <f t="shared" si="15"/>
        <v>8382</v>
      </c>
      <c r="BP36" s="16">
        <f t="shared" ref="BP36:EA36" si="16">$C$36</f>
        <v>8382</v>
      </c>
      <c r="BQ36" s="16">
        <f t="shared" si="16"/>
        <v>8382</v>
      </c>
      <c r="BR36" s="16">
        <f t="shared" si="16"/>
        <v>8382</v>
      </c>
      <c r="BS36" s="16">
        <f t="shared" si="16"/>
        <v>8382</v>
      </c>
      <c r="BT36" s="16">
        <f t="shared" si="16"/>
        <v>8382</v>
      </c>
      <c r="BU36" s="16">
        <f t="shared" si="16"/>
        <v>8382</v>
      </c>
      <c r="BV36" s="16">
        <f t="shared" si="16"/>
        <v>8382</v>
      </c>
      <c r="BW36" s="16">
        <f t="shared" si="16"/>
        <v>8382</v>
      </c>
      <c r="BX36" s="16">
        <f t="shared" si="16"/>
        <v>8382</v>
      </c>
      <c r="BY36" s="16">
        <f t="shared" si="16"/>
        <v>8382</v>
      </c>
      <c r="BZ36" s="16">
        <f t="shared" si="16"/>
        <v>8382</v>
      </c>
      <c r="CA36" s="16">
        <f t="shared" si="16"/>
        <v>8382</v>
      </c>
      <c r="CB36" s="16">
        <f t="shared" si="16"/>
        <v>8382</v>
      </c>
      <c r="CC36" s="16">
        <f t="shared" si="16"/>
        <v>8382</v>
      </c>
      <c r="CD36" s="16">
        <f t="shared" si="16"/>
        <v>8382</v>
      </c>
      <c r="CE36" s="16">
        <f t="shared" si="16"/>
        <v>8382</v>
      </c>
      <c r="CF36" s="16">
        <f t="shared" si="16"/>
        <v>8382</v>
      </c>
      <c r="CG36" s="16">
        <f t="shared" si="16"/>
        <v>8382</v>
      </c>
      <c r="CH36" s="16">
        <f t="shared" si="16"/>
        <v>8382</v>
      </c>
      <c r="CI36" s="16">
        <f t="shared" si="16"/>
        <v>8382</v>
      </c>
      <c r="CJ36" s="16">
        <f t="shared" si="16"/>
        <v>8382</v>
      </c>
      <c r="CK36" s="16">
        <f t="shared" si="16"/>
        <v>8382</v>
      </c>
      <c r="CL36" s="16">
        <f t="shared" si="16"/>
        <v>8382</v>
      </c>
      <c r="CM36" s="16">
        <f t="shared" si="16"/>
        <v>8382</v>
      </c>
      <c r="CN36" s="16">
        <f t="shared" si="16"/>
        <v>8382</v>
      </c>
      <c r="CO36" s="16">
        <f t="shared" si="16"/>
        <v>8382</v>
      </c>
      <c r="CP36" s="16">
        <f t="shared" si="16"/>
        <v>8382</v>
      </c>
      <c r="CQ36" s="16">
        <f t="shared" si="16"/>
        <v>8382</v>
      </c>
      <c r="CR36" s="16">
        <f t="shared" si="16"/>
        <v>8382</v>
      </c>
      <c r="CS36" s="16">
        <f t="shared" si="16"/>
        <v>8382</v>
      </c>
      <c r="CT36" s="16">
        <f t="shared" si="16"/>
        <v>8382</v>
      </c>
      <c r="CU36" s="16">
        <f t="shared" si="16"/>
        <v>8382</v>
      </c>
      <c r="CV36" s="16">
        <f t="shared" si="16"/>
        <v>8382</v>
      </c>
      <c r="CW36" s="16">
        <f t="shared" si="16"/>
        <v>8382</v>
      </c>
      <c r="CX36" s="16">
        <f t="shared" si="16"/>
        <v>8382</v>
      </c>
      <c r="CY36" s="16">
        <f t="shared" si="16"/>
        <v>8382</v>
      </c>
      <c r="CZ36" s="16">
        <f t="shared" si="16"/>
        <v>8382</v>
      </c>
      <c r="DA36" s="16">
        <f t="shared" si="16"/>
        <v>8382</v>
      </c>
      <c r="DB36" s="16">
        <f t="shared" si="16"/>
        <v>8382</v>
      </c>
      <c r="DC36" s="16">
        <f t="shared" si="16"/>
        <v>8382</v>
      </c>
      <c r="DD36" s="16">
        <f t="shared" si="16"/>
        <v>8382</v>
      </c>
      <c r="DE36" s="16">
        <f t="shared" si="16"/>
        <v>8382</v>
      </c>
      <c r="DF36" s="16">
        <f t="shared" si="16"/>
        <v>8382</v>
      </c>
      <c r="DG36" s="16">
        <f t="shared" si="16"/>
        <v>8382</v>
      </c>
      <c r="DH36" s="16">
        <f t="shared" si="16"/>
        <v>8382</v>
      </c>
      <c r="DI36" s="16">
        <f t="shared" si="16"/>
        <v>8382</v>
      </c>
      <c r="DJ36" s="16">
        <f t="shared" si="16"/>
        <v>8382</v>
      </c>
      <c r="DK36" s="16">
        <f t="shared" si="16"/>
        <v>8382</v>
      </c>
      <c r="DL36" s="16">
        <f t="shared" si="16"/>
        <v>8382</v>
      </c>
      <c r="DM36" s="16">
        <f t="shared" si="16"/>
        <v>8382</v>
      </c>
      <c r="DN36" s="16">
        <f t="shared" si="16"/>
        <v>8382</v>
      </c>
      <c r="DO36" s="16">
        <f t="shared" si="16"/>
        <v>8382</v>
      </c>
      <c r="DP36" s="16">
        <f t="shared" si="16"/>
        <v>8382</v>
      </c>
      <c r="DQ36" s="16">
        <f t="shared" si="16"/>
        <v>8382</v>
      </c>
      <c r="DR36" s="16">
        <f t="shared" si="16"/>
        <v>8382</v>
      </c>
      <c r="DS36" s="16">
        <f t="shared" si="16"/>
        <v>8382</v>
      </c>
      <c r="DT36" s="16">
        <f t="shared" si="16"/>
        <v>8382</v>
      </c>
      <c r="DU36" s="16">
        <f t="shared" si="16"/>
        <v>8382</v>
      </c>
      <c r="DV36" s="16">
        <f t="shared" si="16"/>
        <v>8382</v>
      </c>
      <c r="DW36" s="16">
        <f t="shared" si="16"/>
        <v>8382</v>
      </c>
      <c r="DX36" s="16">
        <f t="shared" si="16"/>
        <v>8382</v>
      </c>
      <c r="DY36" s="16">
        <f t="shared" si="16"/>
        <v>8382</v>
      </c>
      <c r="DZ36" s="16">
        <f t="shared" si="16"/>
        <v>8382</v>
      </c>
      <c r="EA36" s="16">
        <f t="shared" si="16"/>
        <v>8382</v>
      </c>
      <c r="EB36" s="16">
        <f t="shared" ref="EB36:FX36" si="17">$C$36</f>
        <v>8382</v>
      </c>
      <c r="EC36" s="16">
        <f t="shared" si="17"/>
        <v>8382</v>
      </c>
      <c r="ED36" s="16">
        <f t="shared" si="17"/>
        <v>8382</v>
      </c>
      <c r="EE36" s="16">
        <f t="shared" si="17"/>
        <v>8382</v>
      </c>
      <c r="EF36" s="16">
        <f t="shared" si="17"/>
        <v>8382</v>
      </c>
      <c r="EG36" s="16">
        <f t="shared" si="17"/>
        <v>8382</v>
      </c>
      <c r="EH36" s="16">
        <f t="shared" si="17"/>
        <v>8382</v>
      </c>
      <c r="EI36" s="16">
        <f t="shared" si="17"/>
        <v>8382</v>
      </c>
      <c r="EJ36" s="16">
        <f t="shared" si="17"/>
        <v>8382</v>
      </c>
      <c r="EK36" s="16">
        <f t="shared" si="17"/>
        <v>8382</v>
      </c>
      <c r="EL36" s="16">
        <f t="shared" si="17"/>
        <v>8382</v>
      </c>
      <c r="EM36" s="16">
        <f t="shared" si="17"/>
        <v>8382</v>
      </c>
      <c r="EN36" s="16">
        <f t="shared" si="17"/>
        <v>8382</v>
      </c>
      <c r="EO36" s="16">
        <f t="shared" si="17"/>
        <v>8382</v>
      </c>
      <c r="EP36" s="16">
        <f t="shared" si="17"/>
        <v>8382</v>
      </c>
      <c r="EQ36" s="16">
        <f t="shared" si="17"/>
        <v>8382</v>
      </c>
      <c r="ER36" s="16">
        <f t="shared" si="17"/>
        <v>8382</v>
      </c>
      <c r="ES36" s="16">
        <f t="shared" si="17"/>
        <v>8382</v>
      </c>
      <c r="ET36" s="16">
        <f t="shared" si="17"/>
        <v>8382</v>
      </c>
      <c r="EU36" s="16">
        <f t="shared" si="17"/>
        <v>8382</v>
      </c>
      <c r="EV36" s="16">
        <f t="shared" si="17"/>
        <v>8382</v>
      </c>
      <c r="EW36" s="16">
        <f t="shared" si="17"/>
        <v>8382</v>
      </c>
      <c r="EX36" s="16">
        <f t="shared" si="17"/>
        <v>8382</v>
      </c>
      <c r="EY36" s="16">
        <f t="shared" si="17"/>
        <v>8382</v>
      </c>
      <c r="EZ36" s="16">
        <f t="shared" si="17"/>
        <v>8382</v>
      </c>
      <c r="FA36" s="16">
        <f t="shared" si="17"/>
        <v>8382</v>
      </c>
      <c r="FB36" s="16">
        <f t="shared" si="17"/>
        <v>8382</v>
      </c>
      <c r="FC36" s="16">
        <f t="shared" si="17"/>
        <v>8382</v>
      </c>
      <c r="FD36" s="16">
        <f t="shared" si="17"/>
        <v>8382</v>
      </c>
      <c r="FE36" s="16">
        <f t="shared" si="17"/>
        <v>8382</v>
      </c>
      <c r="FF36" s="16">
        <f t="shared" si="17"/>
        <v>8382</v>
      </c>
      <c r="FG36" s="16">
        <f t="shared" si="17"/>
        <v>8382</v>
      </c>
      <c r="FH36" s="16">
        <f t="shared" si="17"/>
        <v>8382</v>
      </c>
      <c r="FI36" s="16">
        <f t="shared" si="17"/>
        <v>8382</v>
      </c>
      <c r="FJ36" s="16">
        <f t="shared" si="17"/>
        <v>8382</v>
      </c>
      <c r="FK36" s="16">
        <f t="shared" si="17"/>
        <v>8382</v>
      </c>
      <c r="FL36" s="16">
        <f t="shared" si="17"/>
        <v>8382</v>
      </c>
      <c r="FM36" s="16">
        <f t="shared" si="17"/>
        <v>8382</v>
      </c>
      <c r="FN36" s="16">
        <f t="shared" si="17"/>
        <v>8382</v>
      </c>
      <c r="FO36" s="16">
        <f t="shared" si="17"/>
        <v>8382</v>
      </c>
      <c r="FP36" s="16">
        <f t="shared" si="17"/>
        <v>8382</v>
      </c>
      <c r="FQ36" s="16">
        <f t="shared" si="17"/>
        <v>8382</v>
      </c>
      <c r="FR36" s="16">
        <f t="shared" si="17"/>
        <v>8382</v>
      </c>
      <c r="FS36" s="16">
        <f t="shared" si="17"/>
        <v>8382</v>
      </c>
      <c r="FT36" s="16">
        <f t="shared" si="17"/>
        <v>8382</v>
      </c>
      <c r="FU36" s="16">
        <f t="shared" si="17"/>
        <v>8382</v>
      </c>
      <c r="FV36" s="16">
        <f t="shared" si="17"/>
        <v>8382</v>
      </c>
      <c r="FW36" s="16">
        <f t="shared" si="17"/>
        <v>8382</v>
      </c>
      <c r="FX36" s="16">
        <f t="shared" si="17"/>
        <v>8382</v>
      </c>
      <c r="FY36" s="45"/>
      <c r="FZ36" s="19"/>
      <c r="GA36" s="19"/>
      <c r="GB36" s="19"/>
      <c r="GC36" s="19"/>
      <c r="GD36" s="19"/>
      <c r="GE36" s="36"/>
    </row>
    <row r="37" spans="1:187" x14ac:dyDescent="0.2">
      <c r="A37" s="7" t="s">
        <v>485</v>
      </c>
      <c r="B37" s="16" t="s">
        <v>486</v>
      </c>
      <c r="C37" s="46">
        <v>1.2250000000000001</v>
      </c>
      <c r="D37" s="46">
        <v>1.224</v>
      </c>
      <c r="E37" s="46">
        <v>1.214</v>
      </c>
      <c r="F37" s="46">
        <v>1.214</v>
      </c>
      <c r="G37" s="46">
        <v>1.216</v>
      </c>
      <c r="H37" s="46">
        <v>1.2070000000000001</v>
      </c>
      <c r="I37" s="46">
        <v>1.2150000000000001</v>
      </c>
      <c r="J37" s="46">
        <v>1.131</v>
      </c>
      <c r="K37" s="46">
        <v>1.111</v>
      </c>
      <c r="L37" s="46">
        <v>1.2430000000000001</v>
      </c>
      <c r="M37" s="46">
        <v>1.2430000000000001</v>
      </c>
      <c r="N37" s="46">
        <v>1.2629999999999999</v>
      </c>
      <c r="O37" s="46">
        <v>1.234</v>
      </c>
      <c r="P37" s="46">
        <v>1.214</v>
      </c>
      <c r="Q37" s="46">
        <v>1.2430000000000001</v>
      </c>
      <c r="R37" s="46">
        <v>1.2150000000000001</v>
      </c>
      <c r="S37" s="46">
        <v>1.1839999999999999</v>
      </c>
      <c r="T37" s="46">
        <v>1.083</v>
      </c>
      <c r="U37" s="46">
        <v>1.073</v>
      </c>
      <c r="V37" s="46">
        <v>1.081</v>
      </c>
      <c r="W37" s="46">
        <v>1.073</v>
      </c>
      <c r="X37" s="46">
        <v>1.073</v>
      </c>
      <c r="Y37" s="46">
        <v>1.0720000000000001</v>
      </c>
      <c r="Z37" s="46">
        <v>1.0529999999999999</v>
      </c>
      <c r="AA37" s="46">
        <v>1.2350000000000001</v>
      </c>
      <c r="AB37" s="46">
        <v>1.2649999999999999</v>
      </c>
      <c r="AC37" s="46">
        <v>1.1759999999999999</v>
      </c>
      <c r="AD37" s="46">
        <v>1.1559999999999999</v>
      </c>
      <c r="AE37" s="46">
        <v>1.0660000000000001</v>
      </c>
      <c r="AF37" s="46">
        <v>1.1200000000000001</v>
      </c>
      <c r="AG37" s="46">
        <v>1.214</v>
      </c>
      <c r="AH37" s="46">
        <v>1.1100000000000001</v>
      </c>
      <c r="AI37" s="46">
        <v>1.101</v>
      </c>
      <c r="AJ37" s="46">
        <v>1.1140000000000001</v>
      </c>
      <c r="AK37" s="46">
        <v>1.0900000000000001</v>
      </c>
      <c r="AL37" s="46">
        <v>1.1020000000000001</v>
      </c>
      <c r="AM37" s="46">
        <v>1.111</v>
      </c>
      <c r="AN37" s="46">
        <v>1.145</v>
      </c>
      <c r="AO37" s="46">
        <v>1.1930000000000001</v>
      </c>
      <c r="AP37" s="46">
        <v>1.2450000000000001</v>
      </c>
      <c r="AQ37" s="46">
        <v>1.167</v>
      </c>
      <c r="AR37" s="46">
        <v>1.244</v>
      </c>
      <c r="AS37" s="46">
        <v>1.319</v>
      </c>
      <c r="AT37" s="46">
        <v>1.246</v>
      </c>
      <c r="AU37" s="46">
        <v>1.214</v>
      </c>
      <c r="AV37" s="46">
        <v>1.2</v>
      </c>
      <c r="AW37" s="46">
        <v>1.2030000000000001</v>
      </c>
      <c r="AX37" s="46">
        <v>1.171</v>
      </c>
      <c r="AY37" s="46">
        <v>1.202</v>
      </c>
      <c r="AZ37" s="46">
        <v>1.2070000000000001</v>
      </c>
      <c r="BA37" s="46">
        <v>1.177</v>
      </c>
      <c r="BB37" s="46">
        <v>1.1870000000000001</v>
      </c>
      <c r="BC37" s="46">
        <v>1.206</v>
      </c>
      <c r="BD37" s="46">
        <v>1.2090000000000001</v>
      </c>
      <c r="BE37" s="46">
        <v>1.2070000000000001</v>
      </c>
      <c r="BF37" s="46">
        <v>1.216</v>
      </c>
      <c r="BG37" s="46">
        <v>1.1930000000000001</v>
      </c>
      <c r="BH37" s="46">
        <v>1.204</v>
      </c>
      <c r="BI37" s="46">
        <v>1.177</v>
      </c>
      <c r="BJ37" s="46">
        <v>1.228</v>
      </c>
      <c r="BK37" s="46">
        <v>1.2070000000000001</v>
      </c>
      <c r="BL37" s="46">
        <v>1.1619999999999999</v>
      </c>
      <c r="BM37" s="46">
        <v>1.165</v>
      </c>
      <c r="BN37" s="46">
        <v>1.1539999999999999</v>
      </c>
      <c r="BO37" s="46">
        <v>1.1359999999999999</v>
      </c>
      <c r="BP37" s="46">
        <v>1.125</v>
      </c>
      <c r="BQ37" s="46">
        <v>1.3089999999999999</v>
      </c>
      <c r="BR37" s="46">
        <v>1.206</v>
      </c>
      <c r="BS37" s="46">
        <v>1.2130000000000001</v>
      </c>
      <c r="BT37" s="46">
        <v>1.2350000000000001</v>
      </c>
      <c r="BU37" s="46">
        <v>1.2370000000000001</v>
      </c>
      <c r="BV37" s="46">
        <v>1.1890000000000001</v>
      </c>
      <c r="BW37" s="46">
        <v>1.218</v>
      </c>
      <c r="BX37" s="46">
        <v>1.2170000000000001</v>
      </c>
      <c r="BY37" s="46">
        <v>1.0840000000000001</v>
      </c>
      <c r="BZ37" s="46">
        <v>1.0660000000000001</v>
      </c>
      <c r="CA37" s="46">
        <v>1.1639999999999999</v>
      </c>
      <c r="CB37" s="46">
        <v>1.2330000000000001</v>
      </c>
      <c r="CC37" s="46">
        <v>1.0640000000000001</v>
      </c>
      <c r="CD37" s="46">
        <v>1.044</v>
      </c>
      <c r="CE37" s="46">
        <v>1.075</v>
      </c>
      <c r="CF37" s="46">
        <v>1.036</v>
      </c>
      <c r="CG37" s="46">
        <v>1.075</v>
      </c>
      <c r="CH37" s="46">
        <v>1.075</v>
      </c>
      <c r="CI37" s="46">
        <v>1.077</v>
      </c>
      <c r="CJ37" s="46">
        <v>1.1859999999999999</v>
      </c>
      <c r="CK37" s="46">
        <v>1.256</v>
      </c>
      <c r="CL37" s="46">
        <v>1.236</v>
      </c>
      <c r="CM37" s="46">
        <v>1.2250000000000001</v>
      </c>
      <c r="CN37" s="46">
        <v>1.1850000000000001</v>
      </c>
      <c r="CO37" s="46">
        <v>1.1859999999999999</v>
      </c>
      <c r="CP37" s="46">
        <v>1.224</v>
      </c>
      <c r="CQ37" s="46">
        <v>1.1619999999999999</v>
      </c>
      <c r="CR37" s="46">
        <v>1.113</v>
      </c>
      <c r="CS37" s="46">
        <v>1.1220000000000001</v>
      </c>
      <c r="CT37" s="46">
        <v>1.073</v>
      </c>
      <c r="CU37" s="46">
        <v>1.014</v>
      </c>
      <c r="CV37" s="46">
        <v>1.0129999999999999</v>
      </c>
      <c r="CW37" s="46">
        <v>1.113</v>
      </c>
      <c r="CX37" s="46">
        <v>1.143</v>
      </c>
      <c r="CY37" s="46">
        <v>1.083</v>
      </c>
      <c r="CZ37" s="46">
        <v>1.1599999999999999</v>
      </c>
      <c r="DA37" s="46">
        <v>1.121</v>
      </c>
      <c r="DB37" s="46">
        <v>1.151</v>
      </c>
      <c r="DC37" s="46">
        <v>1.1319999999999999</v>
      </c>
      <c r="DD37" s="46">
        <v>1.1259999999999999</v>
      </c>
      <c r="DE37" s="46">
        <v>1.145</v>
      </c>
      <c r="DF37" s="46">
        <v>1.145</v>
      </c>
      <c r="DG37" s="46">
        <v>1.153</v>
      </c>
      <c r="DH37" s="46">
        <v>1.135</v>
      </c>
      <c r="DI37" s="46">
        <v>1.1479999999999999</v>
      </c>
      <c r="DJ37" s="46">
        <v>1.1579999999999999</v>
      </c>
      <c r="DK37" s="46">
        <v>1.147</v>
      </c>
      <c r="DL37" s="46">
        <v>1.226</v>
      </c>
      <c r="DM37" s="46">
        <v>1.202</v>
      </c>
      <c r="DN37" s="46">
        <v>1.1870000000000001</v>
      </c>
      <c r="DO37" s="46">
        <v>1.194</v>
      </c>
      <c r="DP37" s="46">
        <v>1.1739999999999999</v>
      </c>
      <c r="DQ37" s="46">
        <v>1.171</v>
      </c>
      <c r="DR37" s="46">
        <v>1.143</v>
      </c>
      <c r="DS37" s="46">
        <v>1.1319999999999999</v>
      </c>
      <c r="DT37" s="46">
        <v>1.131</v>
      </c>
      <c r="DU37" s="46">
        <v>1.123</v>
      </c>
      <c r="DV37" s="46">
        <v>1.121</v>
      </c>
      <c r="DW37" s="46">
        <v>1.1319999999999999</v>
      </c>
      <c r="DX37" s="46">
        <v>1.3080000000000001</v>
      </c>
      <c r="DY37" s="46">
        <v>1.2849999999999999</v>
      </c>
      <c r="DZ37" s="46">
        <v>1.2370000000000001</v>
      </c>
      <c r="EA37" s="46">
        <v>1.2130000000000001</v>
      </c>
      <c r="EB37" s="46">
        <v>1.117</v>
      </c>
      <c r="EC37" s="46">
        <v>1.0740000000000001</v>
      </c>
      <c r="ED37" s="46">
        <v>1.65</v>
      </c>
      <c r="EE37" s="46">
        <v>1.073</v>
      </c>
      <c r="EF37" s="46">
        <v>1.1319999999999999</v>
      </c>
      <c r="EG37" s="46">
        <v>1.042</v>
      </c>
      <c r="EH37" s="46">
        <v>1.0720000000000001</v>
      </c>
      <c r="EI37" s="46">
        <v>1.175</v>
      </c>
      <c r="EJ37" s="46">
        <v>1.1639999999999999</v>
      </c>
      <c r="EK37" s="46">
        <v>1.1259999999999999</v>
      </c>
      <c r="EL37" s="46">
        <v>1.105</v>
      </c>
      <c r="EM37" s="46">
        <v>1.1220000000000001</v>
      </c>
      <c r="EN37" s="46">
        <v>1.1220000000000001</v>
      </c>
      <c r="EO37" s="46">
        <v>1.113</v>
      </c>
      <c r="EP37" s="46">
        <v>1.248</v>
      </c>
      <c r="EQ37" s="46">
        <v>1.27</v>
      </c>
      <c r="ER37" s="46">
        <v>1.2470000000000001</v>
      </c>
      <c r="ES37" s="46">
        <v>1.081</v>
      </c>
      <c r="ET37" s="46">
        <v>1.105</v>
      </c>
      <c r="EU37" s="46">
        <v>1.091</v>
      </c>
      <c r="EV37" s="46">
        <v>1.179</v>
      </c>
      <c r="EW37" s="46">
        <v>1.5940000000000001</v>
      </c>
      <c r="EX37" s="46">
        <v>1.2310000000000001</v>
      </c>
      <c r="EY37" s="46">
        <v>1.115</v>
      </c>
      <c r="EZ37" s="46">
        <v>1.103</v>
      </c>
      <c r="FA37" s="46">
        <v>1.319</v>
      </c>
      <c r="FB37" s="46">
        <v>1.143</v>
      </c>
      <c r="FC37" s="46">
        <v>1.1930000000000001</v>
      </c>
      <c r="FD37" s="46">
        <v>1.1439999999999999</v>
      </c>
      <c r="FE37" s="46">
        <v>1.115</v>
      </c>
      <c r="FF37" s="46">
        <v>1.133</v>
      </c>
      <c r="FG37" s="46">
        <v>1.143</v>
      </c>
      <c r="FH37" s="46">
        <v>1.1060000000000001</v>
      </c>
      <c r="FI37" s="46">
        <v>1.175</v>
      </c>
      <c r="FJ37" s="46">
        <v>1.1659999999999999</v>
      </c>
      <c r="FK37" s="46">
        <v>1.1850000000000001</v>
      </c>
      <c r="FL37" s="46">
        <v>1.1739999999999999</v>
      </c>
      <c r="FM37" s="46">
        <v>1.1759999999999999</v>
      </c>
      <c r="FN37" s="46">
        <v>1.1839999999999999</v>
      </c>
      <c r="FO37" s="46">
        <v>1.175</v>
      </c>
      <c r="FP37" s="46">
        <v>1.2050000000000001</v>
      </c>
      <c r="FQ37" s="46">
        <v>1.1659999999999999</v>
      </c>
      <c r="FR37" s="46">
        <v>1.147</v>
      </c>
      <c r="FS37" s="46">
        <v>1.1439999999999999</v>
      </c>
      <c r="FT37" s="46">
        <v>1.1439999999999999</v>
      </c>
      <c r="FU37" s="46">
        <v>1.194</v>
      </c>
      <c r="FV37" s="46">
        <v>1.145</v>
      </c>
      <c r="FW37" s="46">
        <v>1.145</v>
      </c>
      <c r="FX37" s="46">
        <v>1.194</v>
      </c>
      <c r="FY37" s="47"/>
      <c r="FZ37" s="19"/>
      <c r="GA37" s="19"/>
      <c r="GB37" s="19"/>
      <c r="GC37" s="19"/>
      <c r="GD37" s="19"/>
      <c r="GE37" s="36"/>
    </row>
    <row r="38" spans="1:187" x14ac:dyDescent="0.2">
      <c r="A38" s="7" t="s">
        <v>487</v>
      </c>
      <c r="B38" s="16" t="s">
        <v>488</v>
      </c>
      <c r="C38" s="48">
        <v>0.12</v>
      </c>
      <c r="D38" s="48">
        <v>0.12</v>
      </c>
      <c r="E38" s="48">
        <v>0.12</v>
      </c>
      <c r="F38" s="48">
        <v>0.12</v>
      </c>
      <c r="G38" s="48">
        <v>0.12</v>
      </c>
      <c r="H38" s="48">
        <v>0.12</v>
      </c>
      <c r="I38" s="48">
        <v>0.12</v>
      </c>
      <c r="J38" s="48">
        <v>0.12</v>
      </c>
      <c r="K38" s="48">
        <v>0.12</v>
      </c>
      <c r="L38" s="48">
        <v>0.12</v>
      </c>
      <c r="M38" s="48">
        <v>0.12</v>
      </c>
      <c r="N38" s="48">
        <v>0.12</v>
      </c>
      <c r="O38" s="48">
        <v>0.12</v>
      </c>
      <c r="P38" s="48">
        <v>0.12</v>
      </c>
      <c r="Q38" s="48">
        <v>0.12</v>
      </c>
      <c r="R38" s="48">
        <v>0.12</v>
      </c>
      <c r="S38" s="48">
        <v>0.12</v>
      </c>
      <c r="T38" s="48">
        <v>0.12</v>
      </c>
      <c r="U38" s="48">
        <v>0.12</v>
      </c>
      <c r="V38" s="48">
        <v>0.12</v>
      </c>
      <c r="W38" s="48">
        <v>0.12</v>
      </c>
      <c r="X38" s="48">
        <v>0.12</v>
      </c>
      <c r="Y38" s="48">
        <v>0.12</v>
      </c>
      <c r="Z38" s="48">
        <v>0.12</v>
      </c>
      <c r="AA38" s="48">
        <v>0.12</v>
      </c>
      <c r="AB38" s="48">
        <v>0.12</v>
      </c>
      <c r="AC38" s="48">
        <v>0.12</v>
      </c>
      <c r="AD38" s="48">
        <v>0.12</v>
      </c>
      <c r="AE38" s="48">
        <v>0.12</v>
      </c>
      <c r="AF38" s="48">
        <v>0.12</v>
      </c>
      <c r="AG38" s="48">
        <v>0.12</v>
      </c>
      <c r="AH38" s="48">
        <v>0.12</v>
      </c>
      <c r="AI38" s="48">
        <v>0.12</v>
      </c>
      <c r="AJ38" s="48">
        <v>0.12</v>
      </c>
      <c r="AK38" s="48">
        <v>0.12</v>
      </c>
      <c r="AL38" s="48">
        <v>0.12</v>
      </c>
      <c r="AM38" s="48">
        <v>0.12</v>
      </c>
      <c r="AN38" s="48">
        <v>0.12</v>
      </c>
      <c r="AO38" s="48">
        <v>0.12</v>
      </c>
      <c r="AP38" s="48">
        <v>0.12</v>
      </c>
      <c r="AQ38" s="48">
        <v>0.12</v>
      </c>
      <c r="AR38" s="48">
        <v>0.12</v>
      </c>
      <c r="AS38" s="48">
        <v>0.12</v>
      </c>
      <c r="AT38" s="48">
        <v>0.12</v>
      </c>
      <c r="AU38" s="48">
        <v>0.12</v>
      </c>
      <c r="AV38" s="48">
        <v>0.12</v>
      </c>
      <c r="AW38" s="48">
        <v>0.12</v>
      </c>
      <c r="AX38" s="48">
        <v>0.12</v>
      </c>
      <c r="AY38" s="48">
        <v>0.12</v>
      </c>
      <c r="AZ38" s="48">
        <v>0.12</v>
      </c>
      <c r="BA38" s="48">
        <v>0.12</v>
      </c>
      <c r="BB38" s="48">
        <v>0.12</v>
      </c>
      <c r="BC38" s="48">
        <v>0.12</v>
      </c>
      <c r="BD38" s="48">
        <v>0.12</v>
      </c>
      <c r="BE38" s="48">
        <v>0.12</v>
      </c>
      <c r="BF38" s="48">
        <v>0.12</v>
      </c>
      <c r="BG38" s="48">
        <v>0.12</v>
      </c>
      <c r="BH38" s="48">
        <v>0.12</v>
      </c>
      <c r="BI38" s="48">
        <v>0.12</v>
      </c>
      <c r="BJ38" s="48">
        <v>0.12</v>
      </c>
      <c r="BK38" s="48">
        <v>0.12</v>
      </c>
      <c r="BL38" s="48">
        <v>0.12</v>
      </c>
      <c r="BM38" s="48">
        <v>0.12</v>
      </c>
      <c r="BN38" s="48">
        <v>0.12</v>
      </c>
      <c r="BO38" s="48">
        <v>0.12</v>
      </c>
      <c r="BP38" s="48">
        <v>0.12</v>
      </c>
      <c r="BQ38" s="48">
        <v>0.12</v>
      </c>
      <c r="BR38" s="48">
        <v>0.12</v>
      </c>
      <c r="BS38" s="48">
        <v>0.12</v>
      </c>
      <c r="BT38" s="48">
        <v>0.12</v>
      </c>
      <c r="BU38" s="48">
        <v>0.12</v>
      </c>
      <c r="BV38" s="48">
        <v>0.12</v>
      </c>
      <c r="BW38" s="48">
        <v>0.12</v>
      </c>
      <c r="BX38" s="48">
        <v>0.12</v>
      </c>
      <c r="BY38" s="48">
        <v>0.12</v>
      </c>
      <c r="BZ38" s="48">
        <v>0.12</v>
      </c>
      <c r="CA38" s="48">
        <v>0.12</v>
      </c>
      <c r="CB38" s="48">
        <v>0.12</v>
      </c>
      <c r="CC38" s="48">
        <v>0.12</v>
      </c>
      <c r="CD38" s="48">
        <v>0.12</v>
      </c>
      <c r="CE38" s="48">
        <v>0.12</v>
      </c>
      <c r="CF38" s="48">
        <v>0.12</v>
      </c>
      <c r="CG38" s="48">
        <v>0.12</v>
      </c>
      <c r="CH38" s="48">
        <v>0.12</v>
      </c>
      <c r="CI38" s="48">
        <v>0.12</v>
      </c>
      <c r="CJ38" s="48">
        <v>0.12</v>
      </c>
      <c r="CK38" s="48">
        <v>0.12</v>
      </c>
      <c r="CL38" s="48">
        <v>0.12</v>
      </c>
      <c r="CM38" s="48">
        <v>0.12</v>
      </c>
      <c r="CN38" s="48">
        <v>0.12</v>
      </c>
      <c r="CO38" s="48">
        <v>0.12</v>
      </c>
      <c r="CP38" s="48">
        <v>0.12</v>
      </c>
      <c r="CQ38" s="48">
        <v>0.12</v>
      </c>
      <c r="CR38" s="48">
        <v>0.12</v>
      </c>
      <c r="CS38" s="48">
        <v>0.12</v>
      </c>
      <c r="CT38" s="48">
        <v>0.12</v>
      </c>
      <c r="CU38" s="48">
        <v>0.12</v>
      </c>
      <c r="CV38" s="48">
        <v>0.12</v>
      </c>
      <c r="CW38" s="48">
        <v>0.12</v>
      </c>
      <c r="CX38" s="48">
        <v>0.12</v>
      </c>
      <c r="CY38" s="48">
        <v>0.12</v>
      </c>
      <c r="CZ38" s="48">
        <v>0.12</v>
      </c>
      <c r="DA38" s="48">
        <v>0.12</v>
      </c>
      <c r="DB38" s="48">
        <v>0.12</v>
      </c>
      <c r="DC38" s="48">
        <v>0.12</v>
      </c>
      <c r="DD38" s="48">
        <v>0.12</v>
      </c>
      <c r="DE38" s="48">
        <v>0.12</v>
      </c>
      <c r="DF38" s="48">
        <v>0.12</v>
      </c>
      <c r="DG38" s="48">
        <v>0.12</v>
      </c>
      <c r="DH38" s="48">
        <v>0.12</v>
      </c>
      <c r="DI38" s="48">
        <v>0.12</v>
      </c>
      <c r="DJ38" s="48">
        <v>0.12</v>
      </c>
      <c r="DK38" s="48">
        <v>0.12</v>
      </c>
      <c r="DL38" s="48">
        <v>0.12</v>
      </c>
      <c r="DM38" s="48">
        <v>0.12</v>
      </c>
      <c r="DN38" s="48">
        <v>0.12</v>
      </c>
      <c r="DO38" s="48">
        <v>0.12</v>
      </c>
      <c r="DP38" s="48">
        <v>0.12</v>
      </c>
      <c r="DQ38" s="48">
        <v>0.12</v>
      </c>
      <c r="DR38" s="48">
        <v>0.12</v>
      </c>
      <c r="DS38" s="48">
        <v>0.12</v>
      </c>
      <c r="DT38" s="48">
        <v>0.12</v>
      </c>
      <c r="DU38" s="48">
        <v>0.12</v>
      </c>
      <c r="DV38" s="48">
        <v>0.12</v>
      </c>
      <c r="DW38" s="48">
        <v>0.12</v>
      </c>
      <c r="DX38" s="48">
        <v>0.12</v>
      </c>
      <c r="DY38" s="48">
        <v>0.12</v>
      </c>
      <c r="DZ38" s="48">
        <v>0.12</v>
      </c>
      <c r="EA38" s="48">
        <v>0.12</v>
      </c>
      <c r="EB38" s="48">
        <v>0.12</v>
      </c>
      <c r="EC38" s="48">
        <v>0.12</v>
      </c>
      <c r="ED38" s="48">
        <v>0.12</v>
      </c>
      <c r="EE38" s="48">
        <v>0.12</v>
      </c>
      <c r="EF38" s="48">
        <v>0.12</v>
      </c>
      <c r="EG38" s="48">
        <v>0.12</v>
      </c>
      <c r="EH38" s="48">
        <v>0.12</v>
      </c>
      <c r="EI38" s="48">
        <v>0.12</v>
      </c>
      <c r="EJ38" s="48">
        <v>0.12</v>
      </c>
      <c r="EK38" s="48">
        <v>0.12</v>
      </c>
      <c r="EL38" s="48">
        <v>0.12</v>
      </c>
      <c r="EM38" s="48">
        <v>0.12</v>
      </c>
      <c r="EN38" s="48">
        <v>0.12</v>
      </c>
      <c r="EO38" s="48">
        <v>0.12</v>
      </c>
      <c r="EP38" s="48">
        <v>0.12</v>
      </c>
      <c r="EQ38" s="48">
        <v>0.12</v>
      </c>
      <c r="ER38" s="48">
        <v>0.12</v>
      </c>
      <c r="ES38" s="48">
        <v>0.12</v>
      </c>
      <c r="ET38" s="48">
        <v>0.12</v>
      </c>
      <c r="EU38" s="48">
        <v>0.12</v>
      </c>
      <c r="EV38" s="48">
        <v>0.12</v>
      </c>
      <c r="EW38" s="48">
        <v>0.12</v>
      </c>
      <c r="EX38" s="48">
        <v>0.12</v>
      </c>
      <c r="EY38" s="48">
        <v>0.12</v>
      </c>
      <c r="EZ38" s="48">
        <v>0.12</v>
      </c>
      <c r="FA38" s="48">
        <v>0.12</v>
      </c>
      <c r="FB38" s="48">
        <v>0.12</v>
      </c>
      <c r="FC38" s="48">
        <v>0.12</v>
      </c>
      <c r="FD38" s="48">
        <v>0.12</v>
      </c>
      <c r="FE38" s="48">
        <v>0.12</v>
      </c>
      <c r="FF38" s="48">
        <v>0.12</v>
      </c>
      <c r="FG38" s="48">
        <v>0.12</v>
      </c>
      <c r="FH38" s="48">
        <v>0.12</v>
      </c>
      <c r="FI38" s="48">
        <v>0.12</v>
      </c>
      <c r="FJ38" s="48">
        <v>0.12</v>
      </c>
      <c r="FK38" s="48">
        <v>0.12</v>
      </c>
      <c r="FL38" s="48">
        <v>0.12</v>
      </c>
      <c r="FM38" s="48">
        <v>0.12</v>
      </c>
      <c r="FN38" s="48">
        <v>0.12</v>
      </c>
      <c r="FO38" s="48">
        <v>0.12</v>
      </c>
      <c r="FP38" s="48">
        <v>0.12</v>
      </c>
      <c r="FQ38" s="48">
        <v>0.12</v>
      </c>
      <c r="FR38" s="48">
        <v>0.12</v>
      </c>
      <c r="FS38" s="48">
        <v>0.12</v>
      </c>
      <c r="FT38" s="48">
        <v>0.12</v>
      </c>
      <c r="FU38" s="48">
        <v>0.12</v>
      </c>
      <c r="FV38" s="48">
        <v>0.12</v>
      </c>
      <c r="FW38" s="48">
        <v>0.12</v>
      </c>
      <c r="FX38" s="48">
        <v>0.12</v>
      </c>
      <c r="FY38" s="48"/>
      <c r="FZ38" s="19"/>
      <c r="GA38" s="19"/>
      <c r="GB38" s="19"/>
      <c r="GC38" s="19"/>
      <c r="GD38" s="19"/>
      <c r="GE38" s="36"/>
    </row>
    <row r="39" spans="1:187" x14ac:dyDescent="0.2">
      <c r="A39" s="7" t="s">
        <v>489</v>
      </c>
      <c r="B39" s="45" t="s">
        <v>490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/>
      <c r="FZ39" s="19"/>
      <c r="GA39" s="19"/>
      <c r="GB39" s="19"/>
      <c r="GC39" s="19"/>
      <c r="GD39" s="19"/>
      <c r="GE39" s="36"/>
    </row>
    <row r="40" spans="1:187" x14ac:dyDescent="0.2">
      <c r="A40" s="16"/>
      <c r="B40" s="1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9"/>
      <c r="GA40" s="49"/>
      <c r="GB40" s="49"/>
      <c r="GC40" s="19"/>
      <c r="GD40" s="19"/>
      <c r="GE40" s="36"/>
    </row>
    <row r="41" spans="1:187" s="51" customFormat="1" ht="15.75" x14ac:dyDescent="0.25">
      <c r="A41" s="16"/>
      <c r="B41" s="43" t="s">
        <v>491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9"/>
      <c r="GA41" s="50"/>
      <c r="GB41" s="50"/>
      <c r="GC41" s="19"/>
      <c r="GD41" s="19"/>
      <c r="GE41" s="19"/>
    </row>
    <row r="42" spans="1:187" s="23" customFormat="1" x14ac:dyDescent="0.2">
      <c r="A42" s="52" t="s">
        <v>492</v>
      </c>
      <c r="B42" s="53" t="s">
        <v>493</v>
      </c>
      <c r="C42" s="54">
        <v>1599806.29</v>
      </c>
      <c r="D42" s="54">
        <v>6174696.7400000002</v>
      </c>
      <c r="E42" s="54">
        <v>1689481.62</v>
      </c>
      <c r="F42" s="54">
        <v>2551435.5</v>
      </c>
      <c r="G42" s="54">
        <v>310453.07</v>
      </c>
      <c r="H42" s="54">
        <v>246934</v>
      </c>
      <c r="I42" s="54">
        <v>1779849.64</v>
      </c>
      <c r="J42" s="54">
        <v>487294.92</v>
      </c>
      <c r="K42" s="54">
        <v>94958.73</v>
      </c>
      <c r="L42" s="54">
        <v>966253.38</v>
      </c>
      <c r="M42" s="54">
        <v>394776.26</v>
      </c>
      <c r="N42" s="54">
        <v>10833549.82</v>
      </c>
      <c r="O42" s="54">
        <v>3820085.64</v>
      </c>
      <c r="P42" s="54">
        <v>64869.39</v>
      </c>
      <c r="Q42" s="54">
        <v>5754141.0199999996</v>
      </c>
      <c r="R42" s="54">
        <v>156853.23000000001</v>
      </c>
      <c r="S42" s="54">
        <v>737379.94</v>
      </c>
      <c r="T42" s="54">
        <v>63166.879999999997</v>
      </c>
      <c r="U42" s="54">
        <v>37326.32</v>
      </c>
      <c r="V42" s="54">
        <v>89166.85</v>
      </c>
      <c r="W42" s="54">
        <v>22108.82</v>
      </c>
      <c r="X42" s="54">
        <v>18313.41</v>
      </c>
      <c r="Y42" s="54">
        <v>107570.69</v>
      </c>
      <c r="Z42" s="54">
        <v>49160.69</v>
      </c>
      <c r="AA42" s="54">
        <v>5345283.42</v>
      </c>
      <c r="AB42" s="54">
        <v>11020506.119999999</v>
      </c>
      <c r="AC42" s="54">
        <v>383049.99</v>
      </c>
      <c r="AD42" s="54">
        <v>465709.13</v>
      </c>
      <c r="AE42" s="54">
        <v>46237.4</v>
      </c>
      <c r="AF42" s="54">
        <v>60721.67</v>
      </c>
      <c r="AG42" s="55">
        <v>345153.06</v>
      </c>
      <c r="AH42" s="54">
        <v>140638.13</v>
      </c>
      <c r="AI42" s="54">
        <v>42520.81</v>
      </c>
      <c r="AJ42" s="54">
        <v>70196.3</v>
      </c>
      <c r="AK42" s="54">
        <v>58583.1</v>
      </c>
      <c r="AL42" s="54">
        <v>130839.79</v>
      </c>
      <c r="AM42" s="54">
        <v>71323.28</v>
      </c>
      <c r="AN42" s="54">
        <v>337256.29</v>
      </c>
      <c r="AO42" s="54">
        <v>1356915.94</v>
      </c>
      <c r="AP42" s="54">
        <v>28817977.68</v>
      </c>
      <c r="AQ42" s="54">
        <v>92803.01</v>
      </c>
      <c r="AR42" s="54">
        <v>17897627.93</v>
      </c>
      <c r="AS42" s="54">
        <v>1978859.98</v>
      </c>
      <c r="AT42" s="54">
        <v>952993.3</v>
      </c>
      <c r="AU42" s="54">
        <v>132358.49</v>
      </c>
      <c r="AV42" s="54">
        <v>81576.91</v>
      </c>
      <c r="AW42" s="54">
        <v>86156.03</v>
      </c>
      <c r="AX42" s="54">
        <v>53999.42</v>
      </c>
      <c r="AY42" s="54">
        <v>125901.97</v>
      </c>
      <c r="AZ42" s="54">
        <v>1432504.14</v>
      </c>
      <c r="BA42" s="54">
        <v>785343.97</v>
      </c>
      <c r="BB42" s="54">
        <v>390451.29</v>
      </c>
      <c r="BC42" s="54">
        <v>6601427.9100000001</v>
      </c>
      <c r="BD42" s="54">
        <v>1373312.49</v>
      </c>
      <c r="BE42" s="54">
        <v>374529.03</v>
      </c>
      <c r="BF42" s="54">
        <v>5519851.4100000001</v>
      </c>
      <c r="BG42" s="54">
        <v>80491.44</v>
      </c>
      <c r="BH42" s="54">
        <v>295174.65999999997</v>
      </c>
      <c r="BI42" s="54">
        <v>53872.12</v>
      </c>
      <c r="BJ42" s="54">
        <v>1542433.61</v>
      </c>
      <c r="BK42" s="54">
        <v>2695455.45</v>
      </c>
      <c r="BL42" s="54">
        <v>12187.53</v>
      </c>
      <c r="BM42" s="54">
        <v>59266.43</v>
      </c>
      <c r="BN42" s="54">
        <v>1035501.02</v>
      </c>
      <c r="BO42" s="54">
        <v>406990.53</v>
      </c>
      <c r="BP42" s="54">
        <v>227387.95</v>
      </c>
      <c r="BQ42" s="54">
        <v>1531129.19</v>
      </c>
      <c r="BR42" s="54">
        <v>253826.77</v>
      </c>
      <c r="BS42" s="54">
        <v>109435.21</v>
      </c>
      <c r="BT42" s="54">
        <v>102601.45</v>
      </c>
      <c r="BU42" s="54">
        <v>134341.73000000001</v>
      </c>
      <c r="BV42" s="54">
        <v>548391.36</v>
      </c>
      <c r="BW42" s="54">
        <v>592046.81999999995</v>
      </c>
      <c r="BX42" s="54">
        <v>74420.97</v>
      </c>
      <c r="BY42" s="54">
        <v>254609.58</v>
      </c>
      <c r="BZ42" s="54">
        <v>107183.38</v>
      </c>
      <c r="CA42" s="54">
        <v>254021.75</v>
      </c>
      <c r="CB42" s="54">
        <v>24346000.140000001</v>
      </c>
      <c r="CC42" s="54">
        <v>77122.100000000006</v>
      </c>
      <c r="CD42" s="54">
        <v>61371.73</v>
      </c>
      <c r="CE42" s="54">
        <v>83521.820000000007</v>
      </c>
      <c r="CF42" s="54">
        <v>78483.45</v>
      </c>
      <c r="CG42" s="54">
        <v>61712.69</v>
      </c>
      <c r="CH42" s="54">
        <v>43817.35</v>
      </c>
      <c r="CI42" s="54">
        <v>287367.57</v>
      </c>
      <c r="CJ42" s="54">
        <v>293009.68</v>
      </c>
      <c r="CK42" s="54">
        <v>1295738.54</v>
      </c>
      <c r="CL42" s="54">
        <v>214925.85</v>
      </c>
      <c r="CM42" s="54">
        <v>64934.19</v>
      </c>
      <c r="CN42" s="54">
        <v>8120877.0899999999</v>
      </c>
      <c r="CO42" s="54">
        <v>3857545.62</v>
      </c>
      <c r="CP42" s="54">
        <v>769697.35</v>
      </c>
      <c r="CQ42" s="54">
        <v>261483.68</v>
      </c>
      <c r="CR42" s="54">
        <v>64576.92</v>
      </c>
      <c r="CS42" s="54">
        <v>199286.32</v>
      </c>
      <c r="CT42" s="54">
        <v>47925.82</v>
      </c>
      <c r="CU42" s="54">
        <v>33110.36</v>
      </c>
      <c r="CV42" s="54">
        <v>26903.84</v>
      </c>
      <c r="CW42" s="45">
        <v>106621.7</v>
      </c>
      <c r="CX42" s="54">
        <v>192896.12</v>
      </c>
      <c r="CY42" s="54">
        <v>20466.32</v>
      </c>
      <c r="CZ42" s="54">
        <v>608607.21</v>
      </c>
      <c r="DA42" s="54">
        <v>114878.97</v>
      </c>
      <c r="DB42" s="54">
        <v>72218.69</v>
      </c>
      <c r="DC42" s="54">
        <v>125032.44</v>
      </c>
      <c r="DD42" s="54">
        <v>81506.41</v>
      </c>
      <c r="DE42" s="54">
        <v>211191.64</v>
      </c>
      <c r="DF42" s="54">
        <v>5884150.3600000003</v>
      </c>
      <c r="DG42" s="54">
        <v>89201.58</v>
      </c>
      <c r="DH42" s="54">
        <v>816438.79</v>
      </c>
      <c r="DI42" s="54">
        <v>981637.97</v>
      </c>
      <c r="DJ42" s="54">
        <v>112725.67</v>
      </c>
      <c r="DK42" s="54">
        <v>86205.29</v>
      </c>
      <c r="DL42" s="54">
        <v>1578718.19</v>
      </c>
      <c r="DM42" s="54">
        <v>114934.36</v>
      </c>
      <c r="DN42" s="54">
        <v>662641.17000000004</v>
      </c>
      <c r="DO42" s="54">
        <v>711646.67</v>
      </c>
      <c r="DP42" s="54">
        <v>46899.41</v>
      </c>
      <c r="DQ42" s="54">
        <v>360781.77</v>
      </c>
      <c r="DR42" s="54">
        <v>379467.95</v>
      </c>
      <c r="DS42" s="54">
        <v>197191.07</v>
      </c>
      <c r="DT42" s="54">
        <v>43275.61</v>
      </c>
      <c r="DU42" s="54">
        <v>108586.49</v>
      </c>
      <c r="DV42" s="54">
        <v>38257.919999999998</v>
      </c>
      <c r="DW42" s="54">
        <v>83554.23</v>
      </c>
      <c r="DX42" s="54">
        <v>79270.850000000006</v>
      </c>
      <c r="DY42" s="54">
        <v>128429.18</v>
      </c>
      <c r="DZ42" s="54">
        <v>300308.3</v>
      </c>
      <c r="EA42" s="54">
        <v>626752.57999999996</v>
      </c>
      <c r="EB42" s="54">
        <v>228513.37</v>
      </c>
      <c r="EC42" s="54">
        <v>87734.99</v>
      </c>
      <c r="ED42" s="54">
        <v>474789.07</v>
      </c>
      <c r="EE42" s="54">
        <v>66022.66</v>
      </c>
      <c r="EF42" s="54">
        <v>271418.93</v>
      </c>
      <c r="EG42" s="54">
        <v>100627.43</v>
      </c>
      <c r="EH42" s="54">
        <v>46524.959999999999</v>
      </c>
      <c r="EI42" s="54">
        <v>2210187.0099999998</v>
      </c>
      <c r="EJ42" s="54">
        <v>1901541.9</v>
      </c>
      <c r="EK42" s="54">
        <v>140083.69</v>
      </c>
      <c r="EL42" s="54">
        <v>47516.36</v>
      </c>
      <c r="EM42" s="54">
        <v>153122.82999999999</v>
      </c>
      <c r="EN42" s="54">
        <v>206276.2</v>
      </c>
      <c r="EO42" s="54">
        <v>143986.41</v>
      </c>
      <c r="EP42" s="54">
        <v>232917.63</v>
      </c>
      <c r="EQ42" s="54">
        <v>976109.39</v>
      </c>
      <c r="ER42" s="54">
        <v>167681.67000000001</v>
      </c>
      <c r="ES42" s="54">
        <v>57587.25</v>
      </c>
      <c r="ET42" s="54">
        <v>91167.81</v>
      </c>
      <c r="EU42" s="54">
        <v>149970.4</v>
      </c>
      <c r="EV42" s="54">
        <v>39877.089999999997</v>
      </c>
      <c r="EW42" s="54">
        <v>233676.75</v>
      </c>
      <c r="EX42" s="54">
        <v>10886.7</v>
      </c>
      <c r="EY42" s="54">
        <v>102235.7</v>
      </c>
      <c r="EZ42" s="54">
        <v>123050.36</v>
      </c>
      <c r="FA42" s="54">
        <v>1503164.33</v>
      </c>
      <c r="FB42" s="55">
        <v>302289</v>
      </c>
      <c r="FC42" s="54">
        <v>757858.86</v>
      </c>
      <c r="FD42" s="54">
        <v>125349.68</v>
      </c>
      <c r="FE42" s="54">
        <v>61047.839999999997</v>
      </c>
      <c r="FF42" s="54">
        <v>62230.82</v>
      </c>
      <c r="FG42" s="54">
        <v>34091.03</v>
      </c>
      <c r="FH42" s="54">
        <v>97254.77</v>
      </c>
      <c r="FI42" s="54">
        <v>565846.13</v>
      </c>
      <c r="FJ42" s="54">
        <v>559816.68000000005</v>
      </c>
      <c r="FK42" s="54">
        <v>856547.99</v>
      </c>
      <c r="FL42" s="54">
        <v>1472864.51</v>
      </c>
      <c r="FM42" s="54">
        <v>535075.43999999994</v>
      </c>
      <c r="FN42" s="54">
        <v>2707846.05</v>
      </c>
      <c r="FO42" s="55">
        <v>519590.16</v>
      </c>
      <c r="FP42" s="54">
        <v>921034.2</v>
      </c>
      <c r="FQ42" s="54">
        <v>249911.09</v>
      </c>
      <c r="FR42" s="54">
        <v>124919.37</v>
      </c>
      <c r="FS42" s="54">
        <v>136333.79999999999</v>
      </c>
      <c r="FT42" s="55">
        <v>79680.7</v>
      </c>
      <c r="FU42" s="54">
        <v>239882.64</v>
      </c>
      <c r="FV42" s="54">
        <v>166473.93</v>
      </c>
      <c r="FW42" s="54">
        <v>45440.44</v>
      </c>
      <c r="FX42" s="54">
        <v>45334.64</v>
      </c>
      <c r="FY42" s="53"/>
      <c r="FZ42" s="49">
        <f>SUM(C42:FX42)</f>
        <v>210680308.86999992</v>
      </c>
      <c r="GA42" s="45"/>
      <c r="GB42" s="45"/>
      <c r="GC42" s="50"/>
      <c r="GD42" s="50"/>
      <c r="GE42" s="50"/>
    </row>
    <row r="43" spans="1:187" s="23" customFormat="1" x14ac:dyDescent="0.2">
      <c r="A43" s="7" t="s">
        <v>494</v>
      </c>
      <c r="B43" s="16" t="s">
        <v>495</v>
      </c>
      <c r="C43" s="56">
        <v>991891049</v>
      </c>
      <c r="D43" s="56">
        <v>3347155671</v>
      </c>
      <c r="E43" s="56">
        <v>1029593044</v>
      </c>
      <c r="F43" s="56">
        <v>1738286164</v>
      </c>
      <c r="G43" s="56">
        <v>224807262</v>
      </c>
      <c r="H43" s="56">
        <v>125418109</v>
      </c>
      <c r="I43" s="56">
        <v>926790841</v>
      </c>
      <c r="J43" s="56">
        <v>139875708</v>
      </c>
      <c r="K43" s="56">
        <v>42256894</v>
      </c>
      <c r="L43" s="56">
        <v>569264575</v>
      </c>
      <c r="M43" s="56">
        <v>208073953</v>
      </c>
      <c r="N43" s="56">
        <v>6575165414</v>
      </c>
      <c r="O43" s="56">
        <v>1853221425</v>
      </c>
      <c r="P43" s="56">
        <v>33398194</v>
      </c>
      <c r="Q43" s="56">
        <v>2800126317</v>
      </c>
      <c r="R43" s="56">
        <v>63120253</v>
      </c>
      <c r="S43" s="56">
        <v>370862422</v>
      </c>
      <c r="T43" s="56">
        <v>27771097</v>
      </c>
      <c r="U43" s="56">
        <v>17866576</v>
      </c>
      <c r="V43" s="56">
        <v>29187324</v>
      </c>
      <c r="W43" s="56">
        <v>6794034</v>
      </c>
      <c r="X43" s="56">
        <v>14478823</v>
      </c>
      <c r="Y43" s="56">
        <v>65176608</v>
      </c>
      <c r="Z43" s="56">
        <v>24204858</v>
      </c>
      <c r="AA43" s="56">
        <v>3324409321</v>
      </c>
      <c r="AB43" s="56">
        <v>6743032524</v>
      </c>
      <c r="AC43" s="56">
        <v>215854163</v>
      </c>
      <c r="AD43" s="56">
        <v>253285916</v>
      </c>
      <c r="AE43" s="56">
        <v>40978827</v>
      </c>
      <c r="AF43" s="56">
        <v>79161139</v>
      </c>
      <c r="AG43" s="56">
        <v>322247679</v>
      </c>
      <c r="AH43" s="56">
        <v>32632185</v>
      </c>
      <c r="AI43" s="56">
        <v>8289743</v>
      </c>
      <c r="AJ43" s="56">
        <v>28691295</v>
      </c>
      <c r="AK43" s="56">
        <v>64665314</v>
      </c>
      <c r="AL43" s="56">
        <v>68682596</v>
      </c>
      <c r="AM43" s="56">
        <v>49102114</v>
      </c>
      <c r="AN43" s="56">
        <v>109701202</v>
      </c>
      <c r="AO43" s="56">
        <v>318495942</v>
      </c>
      <c r="AP43" s="56">
        <v>20992319758</v>
      </c>
      <c r="AQ43" s="56">
        <v>129195339</v>
      </c>
      <c r="AR43" s="56">
        <v>7257589768</v>
      </c>
      <c r="AS43" s="56">
        <v>3240680461</v>
      </c>
      <c r="AT43" s="56">
        <v>239253299</v>
      </c>
      <c r="AU43" s="56">
        <v>45094473</v>
      </c>
      <c r="AV43" s="56">
        <v>21236983</v>
      </c>
      <c r="AW43" s="56">
        <v>25098134</v>
      </c>
      <c r="AX43" s="56">
        <v>19321322</v>
      </c>
      <c r="AY43" s="56">
        <v>43067008</v>
      </c>
      <c r="AZ43" s="56">
        <v>750956698</v>
      </c>
      <c r="BA43" s="56">
        <v>439899506</v>
      </c>
      <c r="BB43" s="56">
        <v>169071566</v>
      </c>
      <c r="BC43" s="56">
        <v>3022025766</v>
      </c>
      <c r="BD43" s="56">
        <v>421614598</v>
      </c>
      <c r="BE43" s="56">
        <v>131178861</v>
      </c>
      <c r="BF43" s="56">
        <v>1803337712</v>
      </c>
      <c r="BG43" s="56">
        <v>35938728</v>
      </c>
      <c r="BH43" s="56">
        <v>49122405</v>
      </c>
      <c r="BI43" s="56">
        <v>36796342</v>
      </c>
      <c r="BJ43" s="56">
        <v>586939758</v>
      </c>
      <c r="BK43" s="56">
        <v>1016093183</v>
      </c>
      <c r="BL43" s="56">
        <v>5715838</v>
      </c>
      <c r="BM43" s="56">
        <v>24852057</v>
      </c>
      <c r="BN43" s="56">
        <v>254653917</v>
      </c>
      <c r="BO43" s="56">
        <v>147412610</v>
      </c>
      <c r="BP43" s="56">
        <v>63248516</v>
      </c>
      <c r="BQ43" s="56">
        <v>1202194426</v>
      </c>
      <c r="BR43" s="56">
        <v>903437223</v>
      </c>
      <c r="BS43" s="56">
        <v>751915332</v>
      </c>
      <c r="BT43" s="56">
        <v>353443083</v>
      </c>
      <c r="BU43" s="56">
        <v>125933431</v>
      </c>
      <c r="BV43" s="56">
        <v>620279687</v>
      </c>
      <c r="BW43" s="56">
        <v>663802173</v>
      </c>
      <c r="BX43" s="56">
        <v>61002283</v>
      </c>
      <c r="BY43" s="56">
        <v>93278979</v>
      </c>
      <c r="BZ43" s="56">
        <v>32686387</v>
      </c>
      <c r="CA43" s="56">
        <v>65878226</v>
      </c>
      <c r="CB43" s="56">
        <v>10531015251</v>
      </c>
      <c r="CC43" s="56">
        <v>23004077</v>
      </c>
      <c r="CD43" s="56">
        <v>18246828</v>
      </c>
      <c r="CE43" s="56">
        <v>30703916</v>
      </c>
      <c r="CF43" s="56">
        <v>28173565</v>
      </c>
      <c r="CG43" s="56">
        <v>22868953</v>
      </c>
      <c r="CH43" s="56">
        <v>18429634</v>
      </c>
      <c r="CI43" s="56">
        <v>101884093</v>
      </c>
      <c r="CJ43" s="56">
        <v>232034167</v>
      </c>
      <c r="CK43" s="56">
        <v>1364014108</v>
      </c>
      <c r="CL43" s="56">
        <v>224865022</v>
      </c>
      <c r="CM43" s="56">
        <v>269665753</v>
      </c>
      <c r="CN43" s="56">
        <v>3758979596</v>
      </c>
      <c r="CO43" s="56">
        <v>2282436077</v>
      </c>
      <c r="CP43" s="56">
        <v>431867336</v>
      </c>
      <c r="CQ43" s="56">
        <v>139437996</v>
      </c>
      <c r="CR43" s="56">
        <v>129531863</v>
      </c>
      <c r="CS43" s="56">
        <v>52165521</v>
      </c>
      <c r="CT43" s="56">
        <v>42462452</v>
      </c>
      <c r="CU43" s="56">
        <v>17219786</v>
      </c>
      <c r="CV43" s="56">
        <v>19041608</v>
      </c>
      <c r="CW43" s="56">
        <v>72353636</v>
      </c>
      <c r="CX43" s="56">
        <v>76429301</v>
      </c>
      <c r="CY43" s="56">
        <v>6932682</v>
      </c>
      <c r="CZ43" s="56">
        <v>222858299</v>
      </c>
      <c r="DA43" s="56">
        <v>41150018</v>
      </c>
      <c r="DB43" s="56">
        <v>25450254</v>
      </c>
      <c r="DC43" s="56">
        <v>65971045</v>
      </c>
      <c r="DD43" s="56">
        <v>292181268</v>
      </c>
      <c r="DE43" s="56">
        <v>147321512</v>
      </c>
      <c r="DF43" s="56">
        <v>1775013546</v>
      </c>
      <c r="DG43" s="56">
        <v>43835459</v>
      </c>
      <c r="DH43" s="56">
        <v>401078887</v>
      </c>
      <c r="DI43" s="56">
        <v>576557398</v>
      </c>
      <c r="DJ43" s="56">
        <v>59803095</v>
      </c>
      <c r="DK43" s="56">
        <v>46770652</v>
      </c>
      <c r="DL43" s="56">
        <v>582004449</v>
      </c>
      <c r="DM43" s="56">
        <v>39464783</v>
      </c>
      <c r="DN43" s="56">
        <v>209111515</v>
      </c>
      <c r="DO43" s="56">
        <v>226373648</v>
      </c>
      <c r="DP43" s="56">
        <v>14102889</v>
      </c>
      <c r="DQ43" s="56">
        <v>124369579</v>
      </c>
      <c r="DR43" s="56">
        <v>66275009</v>
      </c>
      <c r="DS43" s="56">
        <v>34776419</v>
      </c>
      <c r="DT43" s="56">
        <v>9586668</v>
      </c>
      <c r="DU43" s="56">
        <v>23091966</v>
      </c>
      <c r="DV43" s="56">
        <v>7031133</v>
      </c>
      <c r="DW43" s="56">
        <v>17087001</v>
      </c>
      <c r="DX43" s="56">
        <v>63671747</v>
      </c>
      <c r="DY43" s="56">
        <v>105917489</v>
      </c>
      <c r="DZ43" s="56">
        <v>147807835</v>
      </c>
      <c r="EA43" s="56">
        <v>320092211</v>
      </c>
      <c r="EB43" s="56">
        <v>67338351</v>
      </c>
      <c r="EC43" s="56">
        <v>28834269</v>
      </c>
      <c r="ED43" s="56">
        <v>3244707052</v>
      </c>
      <c r="EE43" s="56">
        <v>15058894</v>
      </c>
      <c r="EF43" s="56">
        <v>77878907</v>
      </c>
      <c r="EG43" s="56">
        <v>22941680</v>
      </c>
      <c r="EH43" s="56">
        <v>12998496</v>
      </c>
      <c r="EI43" s="56">
        <v>1052139517</v>
      </c>
      <c r="EJ43" s="56">
        <v>729931076</v>
      </c>
      <c r="EK43" s="56">
        <v>603449323</v>
      </c>
      <c r="EL43" s="56">
        <v>242016235</v>
      </c>
      <c r="EM43" s="56">
        <v>92721214</v>
      </c>
      <c r="EN43" s="56">
        <v>59774987</v>
      </c>
      <c r="EO43" s="56">
        <v>44242816</v>
      </c>
      <c r="EP43" s="56">
        <v>122064280</v>
      </c>
      <c r="EQ43" s="56">
        <v>933526457</v>
      </c>
      <c r="ER43" s="56">
        <v>87208804</v>
      </c>
      <c r="ES43" s="56">
        <v>19518835</v>
      </c>
      <c r="ET43" s="56">
        <v>20106359</v>
      </c>
      <c r="EU43" s="56">
        <v>33042771</v>
      </c>
      <c r="EV43" s="56">
        <v>43442300</v>
      </c>
      <c r="EW43" s="56">
        <v>835722083</v>
      </c>
      <c r="EX43" s="56">
        <v>45527247</v>
      </c>
      <c r="EY43" s="56">
        <v>32771375</v>
      </c>
      <c r="EZ43" s="56">
        <v>26198181</v>
      </c>
      <c r="FA43" s="56">
        <v>2006545618</v>
      </c>
      <c r="FB43" s="56">
        <v>486365192</v>
      </c>
      <c r="FC43" s="56">
        <v>331742138</v>
      </c>
      <c r="FD43" s="56">
        <v>40679131</v>
      </c>
      <c r="FE43" s="56">
        <v>34691709</v>
      </c>
      <c r="FF43" s="56">
        <v>18338503</v>
      </c>
      <c r="FG43" s="56">
        <v>12910645</v>
      </c>
      <c r="FH43" s="56">
        <v>46683893</v>
      </c>
      <c r="FI43" s="56">
        <v>1452247100</v>
      </c>
      <c r="FJ43" s="56">
        <v>726092061</v>
      </c>
      <c r="FK43" s="56">
        <v>1622043854</v>
      </c>
      <c r="FL43" s="56">
        <v>1444578540</v>
      </c>
      <c r="FM43" s="56">
        <v>945879139</v>
      </c>
      <c r="FN43" s="56">
        <v>2640389162</v>
      </c>
      <c r="FO43" s="56">
        <v>3135588059</v>
      </c>
      <c r="FP43" s="56">
        <v>2064206515</v>
      </c>
      <c r="FQ43" s="56">
        <v>220533924</v>
      </c>
      <c r="FR43" s="56">
        <v>153090803</v>
      </c>
      <c r="FS43" s="56">
        <v>630037354</v>
      </c>
      <c r="FT43" s="56">
        <v>429565504</v>
      </c>
      <c r="FU43" s="56">
        <v>114766067</v>
      </c>
      <c r="FV43" s="56">
        <v>103795957</v>
      </c>
      <c r="FW43" s="56">
        <v>19610429</v>
      </c>
      <c r="FX43" s="56">
        <v>18416650</v>
      </c>
      <c r="FY43" s="50"/>
      <c r="FZ43" s="50">
        <f>SUM(C43:FX43)</f>
        <v>131504060862</v>
      </c>
      <c r="GA43" s="50"/>
      <c r="GB43" s="50"/>
      <c r="GC43" s="50"/>
      <c r="GD43" s="50"/>
      <c r="GE43" s="50"/>
    </row>
    <row r="44" spans="1:187" s="23" customFormat="1" x14ac:dyDescent="0.2">
      <c r="A44" s="7" t="s">
        <v>496</v>
      </c>
      <c r="B44" s="31" t="s">
        <v>497</v>
      </c>
      <c r="C44" s="42">
        <v>2.6079999999999999E-2</v>
      </c>
      <c r="D44" s="42">
        <v>2.7E-2</v>
      </c>
      <c r="E44" s="42">
        <v>2.4687999999999998E-2</v>
      </c>
      <c r="F44" s="42">
        <v>2.6262000000000001E-2</v>
      </c>
      <c r="G44" s="42">
        <v>2.2284999999999999E-2</v>
      </c>
      <c r="H44" s="42">
        <v>2.7E-2</v>
      </c>
      <c r="I44" s="42">
        <v>2.7E-2</v>
      </c>
      <c r="J44" s="42">
        <v>2.7E-2</v>
      </c>
      <c r="K44" s="42">
        <v>2.7E-2</v>
      </c>
      <c r="L44" s="42">
        <v>2.1895000000000001E-2</v>
      </c>
      <c r="M44" s="42">
        <v>2.0947E-2</v>
      </c>
      <c r="N44" s="42">
        <v>2.0358999999999999E-2</v>
      </c>
      <c r="O44" s="42">
        <v>2.5353000000000001E-2</v>
      </c>
      <c r="P44" s="42">
        <v>2.7E-2</v>
      </c>
      <c r="Q44" s="42">
        <v>2.6010000000000002E-2</v>
      </c>
      <c r="R44" s="42">
        <v>2.3909E-2</v>
      </c>
      <c r="S44" s="42">
        <v>2.1013999999999998E-2</v>
      </c>
      <c r="T44" s="42">
        <v>1.9300999999999999E-2</v>
      </c>
      <c r="U44" s="42">
        <v>1.8800999999999998E-2</v>
      </c>
      <c r="V44" s="42">
        <v>2.7E-2</v>
      </c>
      <c r="W44" s="42">
        <v>2.7E-2</v>
      </c>
      <c r="X44" s="42">
        <v>1.0756E-2</v>
      </c>
      <c r="Y44" s="42">
        <v>1.9498000000000001E-2</v>
      </c>
      <c r="Z44" s="42">
        <v>1.8914999999999998E-2</v>
      </c>
      <c r="AA44" s="42">
        <v>2.4995E-2</v>
      </c>
      <c r="AB44" s="42">
        <v>2.5023E-2</v>
      </c>
      <c r="AC44" s="42">
        <v>1.5982E-2</v>
      </c>
      <c r="AD44" s="42">
        <v>1.4692999999999999E-2</v>
      </c>
      <c r="AE44" s="42">
        <v>7.8139999999999998E-3</v>
      </c>
      <c r="AF44" s="42">
        <v>6.6740000000000002E-3</v>
      </c>
      <c r="AG44" s="42">
        <v>1.2480999999999999E-2</v>
      </c>
      <c r="AH44" s="42">
        <v>1.7123000000000003E-2</v>
      </c>
      <c r="AI44" s="42">
        <v>2.7E-2</v>
      </c>
      <c r="AJ44" s="42">
        <v>1.8787999999999999E-2</v>
      </c>
      <c r="AK44" s="42">
        <v>1.6280000000000003E-2</v>
      </c>
      <c r="AL44" s="42">
        <v>2.7E-2</v>
      </c>
      <c r="AM44" s="42">
        <v>1.6449000000000002E-2</v>
      </c>
      <c r="AN44" s="42">
        <v>2.2903E-2</v>
      </c>
      <c r="AO44" s="42">
        <v>2.2655999999999999E-2</v>
      </c>
      <c r="AP44" s="42">
        <v>2.5541000000000001E-2</v>
      </c>
      <c r="AQ44" s="42">
        <v>1.5559E-2</v>
      </c>
      <c r="AR44" s="42">
        <v>2.5440000000000001E-2</v>
      </c>
      <c r="AS44" s="42">
        <v>1.1618E-2</v>
      </c>
      <c r="AT44" s="42">
        <v>2.6713999999999998E-2</v>
      </c>
      <c r="AU44" s="42">
        <v>1.9188E-2</v>
      </c>
      <c r="AV44" s="42">
        <v>2.5359000000000003E-2</v>
      </c>
      <c r="AW44" s="42">
        <v>2.0596E-2</v>
      </c>
      <c r="AX44" s="42">
        <v>1.6797999999999997E-2</v>
      </c>
      <c r="AY44" s="42">
        <v>2.7E-2</v>
      </c>
      <c r="AZ44" s="42">
        <v>1.6345999999999999E-2</v>
      </c>
      <c r="BA44" s="42">
        <v>2.1893999999999997E-2</v>
      </c>
      <c r="BB44" s="42">
        <v>1.9684E-2</v>
      </c>
      <c r="BC44" s="42">
        <v>2.2561999999999999E-2</v>
      </c>
      <c r="BD44" s="42">
        <v>2.7E-2</v>
      </c>
      <c r="BE44" s="42">
        <v>2.2815999999999999E-2</v>
      </c>
      <c r="BF44" s="42">
        <v>2.6952E-2</v>
      </c>
      <c r="BG44" s="42">
        <v>2.7E-2</v>
      </c>
      <c r="BH44" s="42">
        <v>2.1419000000000001E-2</v>
      </c>
      <c r="BI44" s="42">
        <v>8.4329999999999995E-3</v>
      </c>
      <c r="BJ44" s="42">
        <v>2.3164000000000001E-2</v>
      </c>
      <c r="BK44" s="42">
        <v>2.4458999999999998E-2</v>
      </c>
      <c r="BL44" s="42">
        <v>2.7E-2</v>
      </c>
      <c r="BM44" s="42">
        <v>2.0833999999999998E-2</v>
      </c>
      <c r="BN44" s="42">
        <v>2.7E-2</v>
      </c>
      <c r="BO44" s="42">
        <v>1.5203E-2</v>
      </c>
      <c r="BP44" s="42">
        <v>2.1702000000000003E-2</v>
      </c>
      <c r="BQ44" s="42">
        <v>2.1759000000000001E-2</v>
      </c>
      <c r="BR44" s="42">
        <v>4.7000000000000002E-3</v>
      </c>
      <c r="BS44" s="42">
        <v>2.2309999999999999E-3</v>
      </c>
      <c r="BT44" s="42">
        <v>4.0750000000000005E-3</v>
      </c>
      <c r="BU44" s="42">
        <v>1.3811E-2</v>
      </c>
      <c r="BV44" s="42">
        <v>1.1775000000000001E-2</v>
      </c>
      <c r="BW44" s="42">
        <v>1.55E-2</v>
      </c>
      <c r="BX44" s="42">
        <v>1.6598999999999999E-2</v>
      </c>
      <c r="BY44" s="42">
        <v>2.3781E-2</v>
      </c>
      <c r="BZ44" s="42">
        <v>2.6312000000000002E-2</v>
      </c>
      <c r="CA44" s="42">
        <v>2.3040999999999999E-2</v>
      </c>
      <c r="CB44" s="42">
        <v>2.6251999999999998E-2</v>
      </c>
      <c r="CC44" s="42">
        <v>2.2199E-2</v>
      </c>
      <c r="CD44" s="42">
        <v>1.9519999999999999E-2</v>
      </c>
      <c r="CE44" s="42">
        <v>2.7E-2</v>
      </c>
      <c r="CF44" s="42">
        <v>2.2463E-2</v>
      </c>
      <c r="CG44" s="42">
        <v>2.7E-2</v>
      </c>
      <c r="CH44" s="42">
        <v>2.2187999999999999E-2</v>
      </c>
      <c r="CI44" s="42">
        <v>2.418E-2</v>
      </c>
      <c r="CJ44" s="42">
        <v>2.3469E-2</v>
      </c>
      <c r="CK44" s="42">
        <v>6.6010000000000001E-3</v>
      </c>
      <c r="CL44" s="42">
        <v>8.2289999999999985E-3</v>
      </c>
      <c r="CM44" s="42">
        <v>2.274E-3</v>
      </c>
      <c r="CN44" s="42">
        <v>2.7E-2</v>
      </c>
      <c r="CO44" s="42">
        <v>2.2359999999999998E-2</v>
      </c>
      <c r="CP44" s="42">
        <v>2.0548999999999998E-2</v>
      </c>
      <c r="CQ44" s="42">
        <v>1.2426999999999999E-2</v>
      </c>
      <c r="CR44" s="42">
        <v>1.6799999999999999E-3</v>
      </c>
      <c r="CS44" s="42">
        <v>2.2658000000000001E-2</v>
      </c>
      <c r="CT44" s="42">
        <v>8.5199999999999998E-3</v>
      </c>
      <c r="CU44" s="42">
        <v>1.9615999999999998E-2</v>
      </c>
      <c r="CV44" s="42">
        <v>1.0978999999999999E-2</v>
      </c>
      <c r="CW44" s="42">
        <v>1.7086999999999998E-2</v>
      </c>
      <c r="CX44" s="42">
        <v>2.1824000000000003E-2</v>
      </c>
      <c r="CY44" s="42">
        <v>2.7E-2</v>
      </c>
      <c r="CZ44" s="42">
        <v>2.6651000000000001E-2</v>
      </c>
      <c r="DA44" s="42">
        <v>2.7E-2</v>
      </c>
      <c r="DB44" s="42">
        <v>2.7E-2</v>
      </c>
      <c r="DC44" s="42">
        <v>1.7417999999999999E-2</v>
      </c>
      <c r="DD44" s="42">
        <v>3.4300000000000003E-3</v>
      </c>
      <c r="DE44" s="42">
        <v>1.145E-2</v>
      </c>
      <c r="DF44" s="42">
        <v>2.4213999999999999E-2</v>
      </c>
      <c r="DG44" s="42">
        <v>2.0452999999999999E-2</v>
      </c>
      <c r="DH44" s="42">
        <v>2.0516E-2</v>
      </c>
      <c r="DI44" s="42">
        <v>1.8844999999999997E-2</v>
      </c>
      <c r="DJ44" s="42">
        <v>2.0882999999999999E-2</v>
      </c>
      <c r="DK44" s="42">
        <v>1.5657999999999998E-2</v>
      </c>
      <c r="DL44" s="42">
        <v>2.1967E-2</v>
      </c>
      <c r="DM44" s="42">
        <v>1.9899E-2</v>
      </c>
      <c r="DN44" s="42">
        <v>2.7E-2</v>
      </c>
      <c r="DO44" s="42">
        <v>2.7E-2</v>
      </c>
      <c r="DP44" s="42">
        <v>2.7E-2</v>
      </c>
      <c r="DQ44" s="42">
        <v>2.4545000000000001E-2</v>
      </c>
      <c r="DR44" s="42">
        <v>2.4417000000000001E-2</v>
      </c>
      <c r="DS44" s="42">
        <v>2.5923999999999999E-2</v>
      </c>
      <c r="DT44" s="42">
        <v>2.1728999999999998E-2</v>
      </c>
      <c r="DU44" s="42">
        <v>2.7E-2</v>
      </c>
      <c r="DV44" s="42">
        <v>2.7E-2</v>
      </c>
      <c r="DW44" s="42">
        <v>2.1996999999999999E-2</v>
      </c>
      <c r="DX44" s="42">
        <v>1.8931E-2</v>
      </c>
      <c r="DY44" s="42">
        <v>1.2928E-2</v>
      </c>
      <c r="DZ44" s="42">
        <v>1.7662000000000001E-2</v>
      </c>
      <c r="EA44" s="42">
        <v>1.2173E-2</v>
      </c>
      <c r="EB44" s="42">
        <v>2.7E-2</v>
      </c>
      <c r="EC44" s="42">
        <v>2.6620999999999999E-2</v>
      </c>
      <c r="ED44" s="42">
        <v>4.4120000000000001E-3</v>
      </c>
      <c r="EE44" s="42">
        <v>2.7E-2</v>
      </c>
      <c r="EF44" s="42">
        <v>1.9594999999999998E-2</v>
      </c>
      <c r="EG44" s="42">
        <v>2.6536000000000001E-2</v>
      </c>
      <c r="EH44" s="42">
        <v>2.5053000000000002E-2</v>
      </c>
      <c r="EI44" s="42">
        <v>2.7E-2</v>
      </c>
      <c r="EJ44" s="42">
        <v>2.7E-2</v>
      </c>
      <c r="EK44" s="42">
        <v>5.7670000000000004E-3</v>
      </c>
      <c r="EL44" s="42">
        <v>2.1160000000000003E-3</v>
      </c>
      <c r="EM44" s="42">
        <v>1.6308E-2</v>
      </c>
      <c r="EN44" s="42">
        <v>2.7E-2</v>
      </c>
      <c r="EO44" s="42">
        <v>2.7E-2</v>
      </c>
      <c r="EP44" s="42">
        <v>2.0586E-2</v>
      </c>
      <c r="EQ44" s="42">
        <v>9.9850000000000008E-3</v>
      </c>
      <c r="ER44" s="42">
        <v>2.1283E-2</v>
      </c>
      <c r="ES44" s="42">
        <v>2.3557999999999999E-2</v>
      </c>
      <c r="ET44" s="42">
        <v>2.7E-2</v>
      </c>
      <c r="EU44" s="42">
        <v>2.7E-2</v>
      </c>
      <c r="EV44" s="42">
        <v>1.0964999999999999E-2</v>
      </c>
      <c r="EW44" s="42">
        <v>6.0530000000000002E-3</v>
      </c>
      <c r="EX44" s="42">
        <v>3.9100000000000003E-3</v>
      </c>
      <c r="EY44" s="42">
        <v>2.7E-2</v>
      </c>
      <c r="EZ44" s="42">
        <v>2.2942000000000001E-2</v>
      </c>
      <c r="FA44" s="42">
        <v>1.0666E-2</v>
      </c>
      <c r="FB44" s="42">
        <v>1.1505E-2</v>
      </c>
      <c r="FC44" s="42">
        <v>2.2550000000000001E-2</v>
      </c>
      <c r="FD44" s="42">
        <v>2.4437999999999998E-2</v>
      </c>
      <c r="FE44" s="42">
        <v>1.4180999999999999E-2</v>
      </c>
      <c r="FF44" s="42">
        <v>2.7E-2</v>
      </c>
      <c r="FG44" s="42">
        <v>2.7E-2</v>
      </c>
      <c r="FH44" s="42">
        <v>1.9771999999999998E-2</v>
      </c>
      <c r="FI44" s="42">
        <v>6.1999999999999998E-3</v>
      </c>
      <c r="FJ44" s="42">
        <v>1.9438E-2</v>
      </c>
      <c r="FK44" s="42">
        <v>1.0845E-2</v>
      </c>
      <c r="FL44" s="42">
        <v>2.7E-2</v>
      </c>
      <c r="FM44" s="42">
        <v>1.8414E-2</v>
      </c>
      <c r="FN44" s="42">
        <v>2.7E-2</v>
      </c>
      <c r="FO44" s="42">
        <v>5.6240000000000005E-3</v>
      </c>
      <c r="FP44" s="42">
        <v>1.2143000000000001E-2</v>
      </c>
      <c r="FQ44" s="42">
        <v>1.6879999999999999E-2</v>
      </c>
      <c r="FR44" s="42">
        <v>1.1564999999999999E-2</v>
      </c>
      <c r="FS44" s="42">
        <v>5.1450000000000003E-3</v>
      </c>
      <c r="FT44" s="42">
        <v>4.2929999999999999E-3</v>
      </c>
      <c r="FU44" s="42">
        <v>1.8345E-2</v>
      </c>
      <c r="FV44" s="42">
        <v>1.5032E-2</v>
      </c>
      <c r="FW44" s="42">
        <v>2.1498E-2</v>
      </c>
      <c r="FX44" s="42">
        <v>1.9675000000000002E-2</v>
      </c>
      <c r="FY44" s="42"/>
      <c r="FZ44" s="45"/>
      <c r="GA44" s="45"/>
      <c r="GB44" s="45"/>
      <c r="GC44" s="45"/>
      <c r="GD44" s="45"/>
      <c r="GE44" s="16"/>
    </row>
    <row r="45" spans="1:187" s="23" customFormat="1" x14ac:dyDescent="0.2">
      <c r="A45" s="7" t="s">
        <v>498</v>
      </c>
      <c r="B45" s="16" t="s">
        <v>499</v>
      </c>
      <c r="C45" s="16">
        <v>999999999</v>
      </c>
      <c r="D45" s="16">
        <v>999999999</v>
      </c>
      <c r="E45" s="16">
        <v>999999999</v>
      </c>
      <c r="F45" s="16">
        <v>999999999</v>
      </c>
      <c r="G45" s="16">
        <v>999999999</v>
      </c>
      <c r="H45" s="16">
        <v>999999999</v>
      </c>
      <c r="I45" s="16">
        <v>999999999</v>
      </c>
      <c r="J45" s="16">
        <v>999999999</v>
      </c>
      <c r="K45" s="16">
        <v>999999999</v>
      </c>
      <c r="L45" s="16">
        <v>999999999</v>
      </c>
      <c r="M45" s="16">
        <v>999999999</v>
      </c>
      <c r="N45" s="16">
        <v>125116347.66</v>
      </c>
      <c r="O45" s="16">
        <v>999999999</v>
      </c>
      <c r="P45" s="16">
        <v>999999999</v>
      </c>
      <c r="Q45" s="16">
        <v>999999999</v>
      </c>
      <c r="R45" s="16">
        <v>999999999</v>
      </c>
      <c r="S45" s="16">
        <v>999999999</v>
      </c>
      <c r="T45" s="16">
        <v>999999999</v>
      </c>
      <c r="U45" s="16">
        <v>999999999</v>
      </c>
      <c r="V45" s="16">
        <v>999999999</v>
      </c>
      <c r="W45" s="16">
        <v>999999999</v>
      </c>
      <c r="X45" s="16">
        <v>999999999</v>
      </c>
      <c r="Y45" s="16">
        <v>999999999</v>
      </c>
      <c r="Z45" s="16">
        <v>999999999</v>
      </c>
      <c r="AA45" s="16">
        <v>999999999</v>
      </c>
      <c r="AB45" s="16">
        <v>999999999</v>
      </c>
      <c r="AC45" s="16">
        <v>999999999</v>
      </c>
      <c r="AD45" s="16">
        <v>999999999</v>
      </c>
      <c r="AE45" s="16">
        <v>999999999</v>
      </c>
      <c r="AF45" s="16">
        <v>999999999</v>
      </c>
      <c r="AG45" s="16">
        <v>999999999</v>
      </c>
      <c r="AH45" s="16">
        <v>999999999</v>
      </c>
      <c r="AI45" s="16">
        <v>999999999</v>
      </c>
      <c r="AJ45" s="16">
        <v>999999999</v>
      </c>
      <c r="AK45" s="16">
        <v>999999999</v>
      </c>
      <c r="AL45" s="16">
        <v>999999999</v>
      </c>
      <c r="AM45" s="16">
        <v>999999999</v>
      </c>
      <c r="AN45" s="16">
        <v>999999999</v>
      </c>
      <c r="AO45" s="16">
        <v>999999999</v>
      </c>
      <c r="AP45" s="16">
        <v>999999999</v>
      </c>
      <c r="AQ45" s="16">
        <v>999999999</v>
      </c>
      <c r="AR45" s="16">
        <v>999999999</v>
      </c>
      <c r="AS45" s="16">
        <v>999999999</v>
      </c>
      <c r="AT45" s="16">
        <v>999999999</v>
      </c>
      <c r="AU45" s="16">
        <v>999999999</v>
      </c>
      <c r="AV45" s="16">
        <v>999999999</v>
      </c>
      <c r="AW45" s="16">
        <v>999999999</v>
      </c>
      <c r="AX45" s="16">
        <v>999999999</v>
      </c>
      <c r="AY45" s="16">
        <v>999999999</v>
      </c>
      <c r="AZ45" s="16">
        <v>10620305.789999999</v>
      </c>
      <c r="BA45" s="16">
        <v>999999999</v>
      </c>
      <c r="BB45" s="16">
        <v>999999999</v>
      </c>
      <c r="BC45" s="16">
        <v>59869872.060000002</v>
      </c>
      <c r="BD45" s="16">
        <v>999999999</v>
      </c>
      <c r="BE45" s="16">
        <v>999999999</v>
      </c>
      <c r="BF45" s="16">
        <v>999999999</v>
      </c>
      <c r="BG45" s="16">
        <v>999999999</v>
      </c>
      <c r="BH45" s="16">
        <v>999999999</v>
      </c>
      <c r="BI45" s="16">
        <v>999999999</v>
      </c>
      <c r="BJ45" s="16">
        <v>999999999</v>
      </c>
      <c r="BK45" s="16">
        <v>999999999</v>
      </c>
      <c r="BL45" s="16">
        <v>999999999</v>
      </c>
      <c r="BM45" s="16">
        <v>999999999</v>
      </c>
      <c r="BN45" s="16">
        <v>999999999</v>
      </c>
      <c r="BO45" s="16">
        <v>999999999</v>
      </c>
      <c r="BP45" s="16">
        <v>999999999</v>
      </c>
      <c r="BQ45" s="16">
        <v>999999999</v>
      </c>
      <c r="BR45" s="16">
        <v>999999999</v>
      </c>
      <c r="BS45" s="16">
        <v>999999999</v>
      </c>
      <c r="BT45" s="16">
        <v>999999999</v>
      </c>
      <c r="BU45" s="16">
        <v>999999999</v>
      </c>
      <c r="BV45" s="16">
        <v>999999999</v>
      </c>
      <c r="BW45" s="16">
        <v>999999999</v>
      </c>
      <c r="BX45" s="16">
        <v>999999999</v>
      </c>
      <c r="BY45" s="16">
        <v>999999999</v>
      </c>
      <c r="BZ45" s="16">
        <v>999999999</v>
      </c>
      <c r="CA45" s="16">
        <v>999999999</v>
      </c>
      <c r="CB45" s="16">
        <v>999999999</v>
      </c>
      <c r="CC45" s="16">
        <v>999999999</v>
      </c>
      <c r="CD45" s="16">
        <v>999999999</v>
      </c>
      <c r="CE45" s="16">
        <v>999999999</v>
      </c>
      <c r="CF45" s="16">
        <v>999999999</v>
      </c>
      <c r="CG45" s="16">
        <v>999999999</v>
      </c>
      <c r="CH45" s="16">
        <v>999999999</v>
      </c>
      <c r="CI45" s="16">
        <v>999999999</v>
      </c>
      <c r="CJ45" s="16">
        <v>999999999</v>
      </c>
      <c r="CK45" s="16">
        <v>999999999</v>
      </c>
      <c r="CL45" s="16">
        <v>999999999</v>
      </c>
      <c r="CM45" s="16">
        <v>999999999</v>
      </c>
      <c r="CN45" s="16">
        <v>999999999</v>
      </c>
      <c r="CO45" s="16">
        <v>999999999</v>
      </c>
      <c r="CP45" s="16">
        <v>999999999</v>
      </c>
      <c r="CQ45" s="16">
        <v>999999999</v>
      </c>
      <c r="CR45" s="16">
        <v>999999999</v>
      </c>
      <c r="CS45" s="16">
        <v>999999999</v>
      </c>
      <c r="CT45" s="16">
        <v>999999999</v>
      </c>
      <c r="CU45" s="16">
        <v>999999999</v>
      </c>
      <c r="CV45" s="16">
        <v>999999999</v>
      </c>
      <c r="CW45" s="16">
        <v>999999999</v>
      </c>
      <c r="CX45" s="16">
        <v>999999999</v>
      </c>
      <c r="CY45" s="16">
        <v>999999999</v>
      </c>
      <c r="CZ45" s="16">
        <v>999999999</v>
      </c>
      <c r="DA45" s="16">
        <v>999999999</v>
      </c>
      <c r="DB45" s="16">
        <v>999999999</v>
      </c>
      <c r="DC45" s="16">
        <v>999999999</v>
      </c>
      <c r="DD45" s="16">
        <v>999999999</v>
      </c>
      <c r="DE45" s="16">
        <v>999999999</v>
      </c>
      <c r="DF45" s="16">
        <v>999999999</v>
      </c>
      <c r="DG45" s="16">
        <v>999999999</v>
      </c>
      <c r="DH45" s="16">
        <v>999999999</v>
      </c>
      <c r="DI45" s="16">
        <v>999999999</v>
      </c>
      <c r="DJ45" s="16">
        <v>999999999</v>
      </c>
      <c r="DK45" s="16">
        <v>999999999</v>
      </c>
      <c r="DL45" s="16">
        <v>999999999</v>
      </c>
      <c r="DM45" s="16">
        <v>999999999</v>
      </c>
      <c r="DN45" s="16">
        <v>999999999</v>
      </c>
      <c r="DO45" s="16">
        <v>999999999</v>
      </c>
      <c r="DP45" s="16">
        <v>999999999</v>
      </c>
      <c r="DQ45" s="16">
        <v>999999999</v>
      </c>
      <c r="DR45" s="16">
        <v>999999999</v>
      </c>
      <c r="DS45" s="16">
        <v>999999999</v>
      </c>
      <c r="DT45" s="16">
        <v>999999999</v>
      </c>
      <c r="DU45" s="16">
        <v>999999999</v>
      </c>
      <c r="DV45" s="16">
        <v>999999999</v>
      </c>
      <c r="DW45" s="16">
        <v>999999999</v>
      </c>
      <c r="DX45" s="16">
        <v>999999999</v>
      </c>
      <c r="DY45" s="16">
        <v>999999999</v>
      </c>
      <c r="DZ45" s="16">
        <v>999999999</v>
      </c>
      <c r="EA45" s="16">
        <v>999999999</v>
      </c>
      <c r="EB45" s="16">
        <v>999999999</v>
      </c>
      <c r="EC45" s="16">
        <v>999999999</v>
      </c>
      <c r="ED45" s="16">
        <v>999999999</v>
      </c>
      <c r="EE45" s="16">
        <v>999999999</v>
      </c>
      <c r="EF45" s="16">
        <v>999999999</v>
      </c>
      <c r="EG45" s="16">
        <v>999999999</v>
      </c>
      <c r="EH45" s="16">
        <v>999999999</v>
      </c>
      <c r="EI45" s="16">
        <v>999999999</v>
      </c>
      <c r="EJ45" s="16">
        <v>999999999</v>
      </c>
      <c r="EK45" s="16">
        <v>999999999</v>
      </c>
      <c r="EL45" s="16">
        <v>999999999</v>
      </c>
      <c r="EM45" s="16">
        <v>999999999</v>
      </c>
      <c r="EN45" s="16">
        <v>999999999</v>
      </c>
      <c r="EO45" s="16">
        <v>999999999</v>
      </c>
      <c r="EP45" s="16">
        <v>999999999</v>
      </c>
      <c r="EQ45" s="16">
        <v>8738415.0099999998</v>
      </c>
      <c r="ER45" s="16">
        <v>999999999</v>
      </c>
      <c r="ES45" s="16">
        <v>999999999</v>
      </c>
      <c r="ET45" s="16">
        <v>999999999</v>
      </c>
      <c r="EU45" s="16">
        <v>999999999</v>
      </c>
      <c r="EV45" s="16">
        <v>999999999</v>
      </c>
      <c r="EW45" s="16">
        <v>999999999</v>
      </c>
      <c r="EX45" s="16">
        <v>999999999</v>
      </c>
      <c r="EY45" s="16">
        <v>999999999</v>
      </c>
      <c r="EZ45" s="16">
        <v>999999999</v>
      </c>
      <c r="FA45" s="16">
        <v>999999999</v>
      </c>
      <c r="FB45" s="16">
        <v>999999999</v>
      </c>
      <c r="FC45" s="16">
        <v>999999999</v>
      </c>
      <c r="FD45" s="16">
        <v>999999999</v>
      </c>
      <c r="FE45" s="16">
        <v>999999999</v>
      </c>
      <c r="FF45" s="16">
        <v>999999999</v>
      </c>
      <c r="FG45" s="16">
        <v>999999999</v>
      </c>
      <c r="FH45" s="16">
        <v>999999999</v>
      </c>
      <c r="FI45" s="16">
        <v>999999999</v>
      </c>
      <c r="FJ45" s="16">
        <v>999999999</v>
      </c>
      <c r="FK45" s="16">
        <v>999999999</v>
      </c>
      <c r="FL45" s="16">
        <v>999999999</v>
      </c>
      <c r="FM45" s="16">
        <v>999999999</v>
      </c>
      <c r="FN45" s="16">
        <v>999999999</v>
      </c>
      <c r="FO45" s="16">
        <v>999999999</v>
      </c>
      <c r="FP45" s="16">
        <v>999999999</v>
      </c>
      <c r="FQ45" s="16">
        <v>999999999</v>
      </c>
      <c r="FR45" s="16">
        <v>999999999</v>
      </c>
      <c r="FS45" s="16">
        <v>999999999</v>
      </c>
      <c r="FT45" s="16">
        <v>999999999</v>
      </c>
      <c r="FU45" s="16">
        <v>999999999</v>
      </c>
      <c r="FV45" s="16">
        <v>999999999</v>
      </c>
      <c r="FW45" s="16">
        <v>999999999</v>
      </c>
      <c r="FX45" s="16">
        <v>999999999</v>
      </c>
      <c r="FY45" s="45"/>
      <c r="FZ45" s="50">
        <f>SUM(C45:FX45)</f>
        <v>174204344766.52002</v>
      </c>
      <c r="GA45" s="45"/>
      <c r="GB45" s="45"/>
      <c r="GC45" s="50"/>
      <c r="GD45" s="50"/>
      <c r="GE45" s="53"/>
    </row>
    <row r="46" spans="1:187" s="23" customFormat="1" x14ac:dyDescent="0.2">
      <c r="A46" s="16"/>
      <c r="B46" s="1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 t="s">
        <v>500</v>
      </c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57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 t="s">
        <v>500</v>
      </c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58"/>
    </row>
    <row r="47" spans="1:187" s="23" customFormat="1" ht="15.75" x14ac:dyDescent="0.25">
      <c r="A47" s="16"/>
      <c r="B47" s="43" t="s">
        <v>501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16"/>
    </row>
    <row r="48" spans="1:187" s="23" customFormat="1" x14ac:dyDescent="0.2">
      <c r="A48" s="7" t="s">
        <v>502</v>
      </c>
      <c r="B48" s="16" t="s">
        <v>503</v>
      </c>
      <c r="C48" s="45">
        <v>74636882.719999999</v>
      </c>
      <c r="D48" s="45">
        <v>364338782.17000002</v>
      </c>
      <c r="E48" s="45">
        <v>72698665.680000007</v>
      </c>
      <c r="F48" s="45">
        <v>159686578.85999998</v>
      </c>
      <c r="G48" s="45">
        <v>9519297.0800000001</v>
      </c>
      <c r="H48" s="45">
        <v>8992066.6799999997</v>
      </c>
      <c r="I48" s="45">
        <v>94798397.439999998</v>
      </c>
      <c r="J48" s="45">
        <v>20531486.52</v>
      </c>
      <c r="K48" s="45">
        <v>3494898.62</v>
      </c>
      <c r="L48" s="45">
        <v>23855635.950000003</v>
      </c>
      <c r="M48" s="45">
        <v>14103676.25</v>
      </c>
      <c r="N48" s="45">
        <v>468612594.66000003</v>
      </c>
      <c r="O48" s="45">
        <v>125450156.66</v>
      </c>
      <c r="P48" s="45">
        <v>2838193.37</v>
      </c>
      <c r="Q48" s="45">
        <v>368075734.57999998</v>
      </c>
      <c r="R48" s="45">
        <v>23521857</v>
      </c>
      <c r="S48" s="45">
        <v>14862182.039999999</v>
      </c>
      <c r="T48" s="45">
        <v>2311127.27</v>
      </c>
      <c r="U48" s="45">
        <v>947777.03</v>
      </c>
      <c r="V48" s="45">
        <v>3369674.6300000004</v>
      </c>
      <c r="W48" s="45">
        <v>910860.01</v>
      </c>
      <c r="X48" s="45">
        <v>899738.57</v>
      </c>
      <c r="Y48" s="45">
        <v>20693512.939999998</v>
      </c>
      <c r="Z48" s="45">
        <v>3007950.13</v>
      </c>
      <c r="AA48" s="45">
        <v>261780157.72</v>
      </c>
      <c r="AB48" s="45">
        <v>263061532.63</v>
      </c>
      <c r="AC48" s="45">
        <v>9036791.7799999993</v>
      </c>
      <c r="AD48" s="45">
        <v>11293714.279999999</v>
      </c>
      <c r="AE48" s="45">
        <v>1704762.76</v>
      </c>
      <c r="AF48" s="45">
        <v>2545050.1799999997</v>
      </c>
      <c r="AG48" s="45">
        <v>7330007.8700000001</v>
      </c>
      <c r="AH48" s="45">
        <v>9169405.8800000008</v>
      </c>
      <c r="AI48" s="45">
        <v>3898405.74</v>
      </c>
      <c r="AJ48" s="45">
        <v>2790267.4699999997</v>
      </c>
      <c r="AK48" s="45">
        <v>3016303.29</v>
      </c>
      <c r="AL48" s="45">
        <v>3413878.2600000002</v>
      </c>
      <c r="AM48" s="45">
        <v>4425597.3199999994</v>
      </c>
      <c r="AN48" s="45">
        <v>4007450.47</v>
      </c>
      <c r="AO48" s="45">
        <v>40255240.900000006</v>
      </c>
      <c r="AP48" s="45">
        <v>807552982.95000005</v>
      </c>
      <c r="AQ48" s="45">
        <v>3225697.71</v>
      </c>
      <c r="AR48" s="45">
        <v>554568375.36000001</v>
      </c>
      <c r="AS48" s="45">
        <v>63786376.090000004</v>
      </c>
      <c r="AT48" s="45">
        <v>20139100.669999998</v>
      </c>
      <c r="AU48" s="45">
        <v>3357323.63</v>
      </c>
      <c r="AV48" s="45">
        <v>3696776.42</v>
      </c>
      <c r="AW48" s="45">
        <v>3149591.81</v>
      </c>
      <c r="AX48" s="45">
        <v>986893.94</v>
      </c>
      <c r="AY48" s="45">
        <v>4708668.3899999997</v>
      </c>
      <c r="AZ48" s="45">
        <v>103764537.84</v>
      </c>
      <c r="BA48" s="45">
        <v>76224114.414999992</v>
      </c>
      <c r="BB48" s="45">
        <v>65986269.379999995</v>
      </c>
      <c r="BC48" s="45">
        <v>263323939.22</v>
      </c>
      <c r="BD48" s="45">
        <v>42221424.519000001</v>
      </c>
      <c r="BE48" s="45">
        <v>12961253.32</v>
      </c>
      <c r="BF48" s="45">
        <v>208268500.06599998</v>
      </c>
      <c r="BG48" s="45">
        <v>9620968.9299999997</v>
      </c>
      <c r="BH48" s="45">
        <v>6040312.2400000002</v>
      </c>
      <c r="BI48" s="45">
        <v>3306529.13</v>
      </c>
      <c r="BJ48" s="45">
        <v>54653085.460000001</v>
      </c>
      <c r="BK48" s="45">
        <v>200780060.34999999</v>
      </c>
      <c r="BL48" s="45">
        <v>2878579.29</v>
      </c>
      <c r="BM48" s="45">
        <v>3497987.17</v>
      </c>
      <c r="BN48" s="45">
        <v>30810914.018999998</v>
      </c>
      <c r="BO48" s="45">
        <v>11814988.950000001</v>
      </c>
      <c r="BP48" s="45">
        <v>2919182.6999999997</v>
      </c>
      <c r="BQ48" s="45">
        <v>56319401.120000005</v>
      </c>
      <c r="BR48" s="45">
        <v>40693858.769999996</v>
      </c>
      <c r="BS48" s="45">
        <v>10892898.810000001</v>
      </c>
      <c r="BT48" s="45">
        <v>4655577.1899999995</v>
      </c>
      <c r="BU48" s="45">
        <v>4566543.1399999997</v>
      </c>
      <c r="BV48" s="45">
        <v>11679295.41</v>
      </c>
      <c r="BW48" s="45">
        <v>17502426.640000001</v>
      </c>
      <c r="BX48" s="45">
        <v>1587225.9700000002</v>
      </c>
      <c r="BY48" s="45">
        <v>5076331.58</v>
      </c>
      <c r="BZ48" s="45">
        <v>2861583.18</v>
      </c>
      <c r="CA48" s="45">
        <v>2620460.23</v>
      </c>
      <c r="CB48" s="45">
        <v>706409258.67999995</v>
      </c>
      <c r="CC48" s="45">
        <v>2480816.77</v>
      </c>
      <c r="CD48" s="45">
        <v>985032.58</v>
      </c>
      <c r="CE48" s="45">
        <v>2371559.25</v>
      </c>
      <c r="CF48" s="45">
        <v>1804061.6199999999</v>
      </c>
      <c r="CG48" s="45">
        <v>2856439.78</v>
      </c>
      <c r="CH48" s="45">
        <v>1757175.6</v>
      </c>
      <c r="CI48" s="45">
        <v>6645051.9899999993</v>
      </c>
      <c r="CJ48" s="45">
        <v>9106474.4100000001</v>
      </c>
      <c r="CK48" s="45">
        <v>49534884.780000001</v>
      </c>
      <c r="CL48" s="45">
        <v>12510678.449999999</v>
      </c>
      <c r="CM48" s="45">
        <v>8412117.3399999999</v>
      </c>
      <c r="CN48" s="45">
        <v>257455408.73499998</v>
      </c>
      <c r="CO48" s="45">
        <v>128418992.065</v>
      </c>
      <c r="CP48" s="45">
        <v>9874528.0099999998</v>
      </c>
      <c r="CQ48" s="45">
        <v>9676769.5</v>
      </c>
      <c r="CR48" s="45">
        <v>2670052.27</v>
      </c>
      <c r="CS48" s="45">
        <v>3932540.97</v>
      </c>
      <c r="CT48" s="45">
        <v>1823700.92</v>
      </c>
      <c r="CU48" s="45">
        <v>3844657.87</v>
      </c>
      <c r="CV48" s="45">
        <v>857399.69</v>
      </c>
      <c r="CW48" s="45">
        <v>2688625.92</v>
      </c>
      <c r="CX48" s="45">
        <v>4738159.3</v>
      </c>
      <c r="CY48" s="45">
        <v>921680.97000000009</v>
      </c>
      <c r="CZ48" s="45">
        <v>18297447.380000003</v>
      </c>
      <c r="DA48" s="45">
        <v>2660895.15</v>
      </c>
      <c r="DB48" s="45">
        <v>3559433.93</v>
      </c>
      <c r="DC48" s="45">
        <v>2395222.86</v>
      </c>
      <c r="DD48" s="45">
        <v>2461829.9</v>
      </c>
      <c r="DE48" s="45">
        <v>4387266.8099999996</v>
      </c>
      <c r="DF48" s="45">
        <v>185263696.10799998</v>
      </c>
      <c r="DG48" s="45">
        <v>1635358.3</v>
      </c>
      <c r="DH48" s="45">
        <v>17801241.603</v>
      </c>
      <c r="DI48" s="45">
        <v>23275805</v>
      </c>
      <c r="DJ48" s="45">
        <v>6561034.5599999996</v>
      </c>
      <c r="DK48" s="45">
        <v>4536661.1900000004</v>
      </c>
      <c r="DL48" s="45">
        <v>52074081.409999996</v>
      </c>
      <c r="DM48" s="45">
        <v>3757708.2399999998</v>
      </c>
      <c r="DN48" s="45">
        <v>13360209.369999999</v>
      </c>
      <c r="DO48" s="45">
        <v>28498195.830000002</v>
      </c>
      <c r="DP48" s="45">
        <v>2985120.73</v>
      </c>
      <c r="DQ48" s="45">
        <v>6119529.6500000004</v>
      </c>
      <c r="DR48" s="45">
        <v>13215030.9</v>
      </c>
      <c r="DS48" s="45">
        <v>7787834.5999999996</v>
      </c>
      <c r="DT48" s="45">
        <v>2283177.27</v>
      </c>
      <c r="DU48" s="45">
        <v>4148227.84</v>
      </c>
      <c r="DV48" s="45">
        <v>2902449.1999999997</v>
      </c>
      <c r="DW48" s="45">
        <v>3898335.5</v>
      </c>
      <c r="DX48" s="45">
        <v>2846680.94</v>
      </c>
      <c r="DY48" s="45">
        <v>4098449.84</v>
      </c>
      <c r="DZ48" s="45">
        <v>8601399.1099999994</v>
      </c>
      <c r="EA48" s="45">
        <v>6404904.4500000002</v>
      </c>
      <c r="EB48" s="45">
        <v>5524806.2300000004</v>
      </c>
      <c r="EC48" s="45">
        <v>3499379.79</v>
      </c>
      <c r="ED48" s="45">
        <v>19031472.560000002</v>
      </c>
      <c r="EE48" s="45">
        <v>2750396.4000000004</v>
      </c>
      <c r="EF48" s="45">
        <v>13295429.300000001</v>
      </c>
      <c r="EG48" s="45">
        <v>3255126.6</v>
      </c>
      <c r="EH48" s="45">
        <v>2931031.17</v>
      </c>
      <c r="EI48" s="45">
        <v>150615239.92000002</v>
      </c>
      <c r="EJ48" s="45">
        <v>80901468.473000005</v>
      </c>
      <c r="EK48" s="45">
        <v>6456223.8200000003</v>
      </c>
      <c r="EL48" s="45">
        <v>4512632.4000000004</v>
      </c>
      <c r="EM48" s="45">
        <v>4362804.7399999993</v>
      </c>
      <c r="EN48" s="45">
        <v>9956045.0099999998</v>
      </c>
      <c r="EO48" s="45">
        <v>4022715.8699999996</v>
      </c>
      <c r="EP48" s="45">
        <v>4472717.54</v>
      </c>
      <c r="EQ48" s="45">
        <v>24207069.390000001</v>
      </c>
      <c r="ER48" s="45">
        <v>4066763.0700000003</v>
      </c>
      <c r="ES48" s="45">
        <v>2114271.1100000003</v>
      </c>
      <c r="ET48" s="45">
        <v>3409018.6799999997</v>
      </c>
      <c r="EU48" s="45">
        <v>6499864.6099999994</v>
      </c>
      <c r="EV48" s="45">
        <v>1259566.2999999998</v>
      </c>
      <c r="EW48" s="45">
        <v>10774374.9</v>
      </c>
      <c r="EX48" s="45">
        <v>3249012.01</v>
      </c>
      <c r="EY48" s="45">
        <v>4605933.05</v>
      </c>
      <c r="EZ48" s="45">
        <v>2199486.7199999997</v>
      </c>
      <c r="FA48" s="45">
        <v>31374849.239999998</v>
      </c>
      <c r="FB48" s="45">
        <v>4047552.4899999998</v>
      </c>
      <c r="FC48" s="45">
        <v>19666262.68</v>
      </c>
      <c r="FD48" s="45">
        <v>4045665.0500000003</v>
      </c>
      <c r="FE48" s="45">
        <v>1807425.3499999999</v>
      </c>
      <c r="FF48" s="45">
        <v>3071949.5</v>
      </c>
      <c r="FG48" s="45">
        <v>1972075.05</v>
      </c>
      <c r="FH48" s="45">
        <v>1627240.23</v>
      </c>
      <c r="FI48" s="45">
        <v>16286430.67</v>
      </c>
      <c r="FJ48" s="45">
        <v>16332887.74</v>
      </c>
      <c r="FK48" s="45">
        <v>20006938.68</v>
      </c>
      <c r="FL48" s="45">
        <v>54347838.899999999</v>
      </c>
      <c r="FM48" s="45">
        <v>32033106.476999998</v>
      </c>
      <c r="FN48" s="45">
        <v>190056889.82000002</v>
      </c>
      <c r="FO48" s="45">
        <v>10153187.199999999</v>
      </c>
      <c r="FP48" s="45">
        <v>21125241.030000001</v>
      </c>
      <c r="FQ48" s="45">
        <v>8487219.4000000004</v>
      </c>
      <c r="FR48" s="45">
        <v>2548848.9099999997</v>
      </c>
      <c r="FS48" s="45">
        <v>2777035.23</v>
      </c>
      <c r="FT48" s="45">
        <v>1435226.51</v>
      </c>
      <c r="FU48" s="45">
        <v>7875578.0700000003</v>
      </c>
      <c r="FV48" s="45">
        <v>6436398.3100000005</v>
      </c>
      <c r="FW48" s="45">
        <v>2880237.5100000002</v>
      </c>
      <c r="FX48" s="45">
        <v>1184430.1400000001</v>
      </c>
      <c r="FY48" s="45"/>
      <c r="FZ48" s="45">
        <f>SUM(C48:FX48)</f>
        <v>7739732988.4099989</v>
      </c>
      <c r="GA48" s="59"/>
      <c r="GB48" s="59"/>
      <c r="GC48" s="45"/>
      <c r="GD48" s="45"/>
      <c r="GE48" s="58"/>
    </row>
    <row r="49" spans="1:187" s="23" customFormat="1" x14ac:dyDescent="0.2">
      <c r="A49" s="7" t="s">
        <v>504</v>
      </c>
      <c r="B49" s="16" t="s">
        <v>505</v>
      </c>
      <c r="C49" s="45">
        <v>8839.67</v>
      </c>
      <c r="D49" s="45">
        <v>8697.8700000000008</v>
      </c>
      <c r="E49" s="45">
        <v>9241.5499999999993</v>
      </c>
      <c r="F49" s="45">
        <v>8589.27</v>
      </c>
      <c r="G49" s="45">
        <v>9225.91</v>
      </c>
      <c r="H49" s="45">
        <v>9204.7000000000007</v>
      </c>
      <c r="I49" s="45">
        <v>9120.23</v>
      </c>
      <c r="J49" s="45">
        <v>8671.49</v>
      </c>
      <c r="K49" s="45">
        <v>11791.16</v>
      </c>
      <c r="L49" s="45">
        <v>9209.25</v>
      </c>
      <c r="M49" s="45">
        <v>10466.549999999999</v>
      </c>
      <c r="N49" s="45">
        <v>8863.5400000000009</v>
      </c>
      <c r="O49" s="45">
        <v>8567.42</v>
      </c>
      <c r="P49" s="45">
        <v>15767.74</v>
      </c>
      <c r="Q49" s="45">
        <v>9282.2999999999993</v>
      </c>
      <c r="R49" s="45">
        <v>8505.4599999999991</v>
      </c>
      <c r="S49" s="45">
        <v>8993.76</v>
      </c>
      <c r="T49" s="45">
        <v>15346.13</v>
      </c>
      <c r="U49" s="45">
        <v>18403.439999999999</v>
      </c>
      <c r="V49" s="45">
        <v>11551.85</v>
      </c>
      <c r="W49" s="45">
        <v>18217.2</v>
      </c>
      <c r="X49" s="45">
        <v>17994.77</v>
      </c>
      <c r="Y49" s="45">
        <v>9026.61</v>
      </c>
      <c r="Z49" s="45">
        <v>12302.45</v>
      </c>
      <c r="AA49" s="45">
        <v>8671.52</v>
      </c>
      <c r="AB49" s="45">
        <v>8829.2900000000009</v>
      </c>
      <c r="AC49" s="45">
        <v>9014.26</v>
      </c>
      <c r="AD49" s="45">
        <v>8761.61</v>
      </c>
      <c r="AE49" s="45">
        <v>16235.84</v>
      </c>
      <c r="AF49" s="45">
        <v>15113.12</v>
      </c>
      <c r="AG49" s="45">
        <v>9572.9500000000007</v>
      </c>
      <c r="AH49" s="45">
        <v>8835.43</v>
      </c>
      <c r="AI49" s="45">
        <v>10834.92</v>
      </c>
      <c r="AJ49" s="45">
        <v>14397.66</v>
      </c>
      <c r="AK49" s="45">
        <v>13906.42</v>
      </c>
      <c r="AL49" s="45">
        <v>12280.14</v>
      </c>
      <c r="AM49" s="45">
        <v>9931.77</v>
      </c>
      <c r="AN49" s="45">
        <v>11128.72</v>
      </c>
      <c r="AO49" s="45">
        <v>8600.26</v>
      </c>
      <c r="AP49" s="45">
        <v>9214.0400000000009</v>
      </c>
      <c r="AQ49" s="45">
        <v>13576.17</v>
      </c>
      <c r="AR49" s="45">
        <v>8596.1200000000008</v>
      </c>
      <c r="AS49" s="45">
        <v>9240.65</v>
      </c>
      <c r="AT49" s="45">
        <v>8815.93</v>
      </c>
      <c r="AU49" s="45">
        <v>13494.07</v>
      </c>
      <c r="AV49" s="45">
        <v>12339.04</v>
      </c>
      <c r="AW49" s="45">
        <v>14098.44</v>
      </c>
      <c r="AX49" s="45">
        <v>19737.88</v>
      </c>
      <c r="AY49" s="45">
        <v>10265.25</v>
      </c>
      <c r="AZ49" s="45">
        <v>9062.9599999999991</v>
      </c>
      <c r="BA49" s="45">
        <v>8451.9699999999993</v>
      </c>
      <c r="BB49" s="45">
        <v>8452.19</v>
      </c>
      <c r="BC49" s="45">
        <v>8774.7199999999993</v>
      </c>
      <c r="BD49" s="45">
        <v>8452.23</v>
      </c>
      <c r="BE49" s="45">
        <v>9054.32</v>
      </c>
      <c r="BF49" s="45">
        <v>8443.14</v>
      </c>
      <c r="BG49" s="45">
        <v>9319.0300000000007</v>
      </c>
      <c r="BH49" s="45">
        <v>9667.59</v>
      </c>
      <c r="BI49" s="45">
        <v>13568.03</v>
      </c>
      <c r="BJ49" s="45">
        <v>8454.99</v>
      </c>
      <c r="BK49" s="45">
        <v>8484.58</v>
      </c>
      <c r="BL49" s="45">
        <v>14746.82</v>
      </c>
      <c r="BM49" s="45">
        <v>12360.38</v>
      </c>
      <c r="BN49" s="45">
        <v>8452.23</v>
      </c>
      <c r="BO49" s="45">
        <v>8839.58</v>
      </c>
      <c r="BP49" s="45">
        <v>14219.11</v>
      </c>
      <c r="BQ49" s="45">
        <v>9182.56</v>
      </c>
      <c r="BR49" s="45">
        <v>8583.75</v>
      </c>
      <c r="BS49" s="45">
        <v>9362.99</v>
      </c>
      <c r="BT49" s="45">
        <v>10542.52</v>
      </c>
      <c r="BU49" s="45">
        <v>10852.05</v>
      </c>
      <c r="BV49" s="45">
        <v>8966.83</v>
      </c>
      <c r="BW49" s="45">
        <v>8805.3700000000008</v>
      </c>
      <c r="BX49" s="45">
        <v>18181.28</v>
      </c>
      <c r="BY49" s="45">
        <v>9818.82</v>
      </c>
      <c r="BZ49" s="45">
        <v>13440.97</v>
      </c>
      <c r="CA49" s="45">
        <v>15432.63</v>
      </c>
      <c r="CB49" s="45">
        <v>8689.49</v>
      </c>
      <c r="CC49" s="45">
        <v>14135.71</v>
      </c>
      <c r="CD49" s="45">
        <v>17496.14</v>
      </c>
      <c r="CE49" s="45">
        <v>14721.04</v>
      </c>
      <c r="CF49" s="45">
        <v>15606.07</v>
      </c>
      <c r="CG49" s="45">
        <v>13230.38</v>
      </c>
      <c r="CH49" s="45">
        <v>16671.5</v>
      </c>
      <c r="CI49" s="45">
        <v>9226.68</v>
      </c>
      <c r="CJ49" s="45">
        <v>9311.32</v>
      </c>
      <c r="CK49" s="45">
        <v>8734.31</v>
      </c>
      <c r="CL49" s="45">
        <v>9208.51</v>
      </c>
      <c r="CM49" s="45">
        <v>10064.75</v>
      </c>
      <c r="CN49" s="45">
        <v>8449.61</v>
      </c>
      <c r="CO49" s="45">
        <v>8451.68</v>
      </c>
      <c r="CP49" s="45">
        <v>9277.9599999999991</v>
      </c>
      <c r="CQ49" s="45">
        <v>9437.99</v>
      </c>
      <c r="CR49" s="45">
        <v>14767.99</v>
      </c>
      <c r="CS49" s="45">
        <v>10715.37</v>
      </c>
      <c r="CT49" s="45">
        <v>16474.259999999998</v>
      </c>
      <c r="CU49" s="45">
        <v>8377.99</v>
      </c>
      <c r="CV49" s="45">
        <v>17147.990000000002</v>
      </c>
      <c r="CW49" s="45">
        <v>14540.97</v>
      </c>
      <c r="CX49" s="45">
        <v>9828.17</v>
      </c>
      <c r="CY49" s="45">
        <v>18433.62</v>
      </c>
      <c r="CZ49" s="45">
        <v>8628.43</v>
      </c>
      <c r="DA49" s="45">
        <v>14596.24</v>
      </c>
      <c r="DB49" s="45">
        <v>11743.43</v>
      </c>
      <c r="DC49" s="45">
        <v>15473.02</v>
      </c>
      <c r="DD49" s="45">
        <v>15149.72</v>
      </c>
      <c r="DE49" s="45">
        <v>10023.459999999999</v>
      </c>
      <c r="DF49" s="45">
        <v>8451.9699999999993</v>
      </c>
      <c r="DG49" s="45">
        <v>17584.5</v>
      </c>
      <c r="DH49" s="45">
        <v>8452.23</v>
      </c>
      <c r="DI49" s="45">
        <v>8615.8799999999992</v>
      </c>
      <c r="DJ49" s="45">
        <v>9560.01</v>
      </c>
      <c r="DK49" s="45">
        <v>9916.2000000000007</v>
      </c>
      <c r="DL49" s="45">
        <v>8874.1</v>
      </c>
      <c r="DM49" s="45">
        <v>14026.53</v>
      </c>
      <c r="DN49" s="45">
        <v>9191.75</v>
      </c>
      <c r="DO49" s="45">
        <v>8961.7000000000007</v>
      </c>
      <c r="DP49" s="45">
        <v>14262.4</v>
      </c>
      <c r="DQ49" s="45">
        <v>9596.25</v>
      </c>
      <c r="DR49" s="45">
        <v>9314.89</v>
      </c>
      <c r="DS49" s="45">
        <v>9849.2900000000009</v>
      </c>
      <c r="DT49" s="45">
        <v>16629.11</v>
      </c>
      <c r="DU49" s="45">
        <v>10663.82</v>
      </c>
      <c r="DV49" s="45">
        <v>13854.17</v>
      </c>
      <c r="DW49" s="45">
        <v>11018.47</v>
      </c>
      <c r="DX49" s="45">
        <v>16974.84</v>
      </c>
      <c r="DY49" s="45">
        <v>12352.17</v>
      </c>
      <c r="DZ49" s="45">
        <v>9528.52</v>
      </c>
      <c r="EA49" s="45">
        <v>9888.69</v>
      </c>
      <c r="EB49" s="45">
        <v>9437.66</v>
      </c>
      <c r="EC49" s="45">
        <v>10864.27</v>
      </c>
      <c r="ED49" s="45">
        <v>11517.47</v>
      </c>
      <c r="EE49" s="45">
        <v>14082.93</v>
      </c>
      <c r="EF49" s="45">
        <v>8938.7000000000007</v>
      </c>
      <c r="EG49" s="45">
        <v>11369.64</v>
      </c>
      <c r="EH49" s="45">
        <v>12568.74</v>
      </c>
      <c r="EI49" s="45">
        <v>9175.18</v>
      </c>
      <c r="EJ49" s="45">
        <v>8446.06</v>
      </c>
      <c r="EK49" s="45">
        <v>9213.9599999999991</v>
      </c>
      <c r="EL49" s="45">
        <v>9329.4</v>
      </c>
      <c r="EM49" s="45">
        <v>10080.42</v>
      </c>
      <c r="EN49" s="45">
        <v>9022.24</v>
      </c>
      <c r="EO49" s="45">
        <v>10381.200000000001</v>
      </c>
      <c r="EP49" s="45">
        <v>11232.34</v>
      </c>
      <c r="EQ49" s="45">
        <v>8880.7199999999993</v>
      </c>
      <c r="ER49" s="45">
        <v>12304.88</v>
      </c>
      <c r="ES49" s="45">
        <v>16114.87</v>
      </c>
      <c r="ET49" s="45">
        <v>15495.54</v>
      </c>
      <c r="EU49" s="45">
        <v>9969.1200000000008</v>
      </c>
      <c r="EV49" s="45">
        <v>19055.47</v>
      </c>
      <c r="EW49" s="45">
        <v>11834.77</v>
      </c>
      <c r="EX49" s="45">
        <v>14077.18</v>
      </c>
      <c r="EY49" s="45">
        <v>8921.0400000000009</v>
      </c>
      <c r="EZ49" s="45">
        <v>15778.24</v>
      </c>
      <c r="FA49" s="45">
        <v>9234.69</v>
      </c>
      <c r="FB49" s="45">
        <v>11309.17</v>
      </c>
      <c r="FC49" s="45">
        <v>8546.83</v>
      </c>
      <c r="FD49" s="45">
        <v>11148.15</v>
      </c>
      <c r="FE49" s="45">
        <v>17115.77</v>
      </c>
      <c r="FF49" s="45">
        <v>13574.68</v>
      </c>
      <c r="FG49" s="45">
        <v>16769.349999999999</v>
      </c>
      <c r="FH49" s="45">
        <v>17403.64</v>
      </c>
      <c r="FI49" s="45">
        <v>8766.99</v>
      </c>
      <c r="FJ49" s="45">
        <v>8544.99</v>
      </c>
      <c r="FK49" s="45">
        <v>8524.4699999999993</v>
      </c>
      <c r="FL49" s="45">
        <v>8452.23</v>
      </c>
      <c r="FM49" s="45">
        <v>8452.23</v>
      </c>
      <c r="FN49" s="45">
        <v>8737.69</v>
      </c>
      <c r="FO49" s="45">
        <v>9079.1299999999992</v>
      </c>
      <c r="FP49" s="45">
        <v>9084.17</v>
      </c>
      <c r="FQ49" s="45">
        <v>9181.33</v>
      </c>
      <c r="FR49" s="45">
        <v>15217.01</v>
      </c>
      <c r="FS49" s="45">
        <v>14299.87</v>
      </c>
      <c r="FT49" s="45">
        <v>18236.68</v>
      </c>
      <c r="FU49" s="45">
        <v>9879.0499999999993</v>
      </c>
      <c r="FV49" s="45">
        <v>9498.82</v>
      </c>
      <c r="FW49" s="45">
        <v>14488.12</v>
      </c>
      <c r="FX49" s="45">
        <v>18711.38</v>
      </c>
      <c r="FY49" s="45"/>
      <c r="FZ49" s="45">
        <f>FZ48/FZ18</f>
        <v>8895.3767481885916</v>
      </c>
      <c r="GA49" s="59"/>
      <c r="GB49" s="59"/>
      <c r="GC49" s="45"/>
      <c r="GD49" s="45"/>
      <c r="GE49" s="16"/>
    </row>
    <row r="50" spans="1:187" x14ac:dyDescent="0.2">
      <c r="A50" s="6"/>
      <c r="B50" s="58"/>
      <c r="C50" s="58" t="s">
        <v>500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9"/>
      <c r="GA50" s="45"/>
      <c r="GB50" s="45"/>
      <c r="GC50" s="45"/>
      <c r="GD50" s="45"/>
      <c r="GE50" s="58"/>
    </row>
    <row r="51" spans="1:187" ht="15.75" x14ac:dyDescent="0.25">
      <c r="A51" s="16"/>
      <c r="B51" s="43" t="s">
        <v>506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59"/>
      <c r="GA51" s="45"/>
      <c r="GB51" s="45"/>
      <c r="GC51" s="59"/>
      <c r="GD51" s="59"/>
      <c r="GE51" s="9"/>
    </row>
    <row r="52" spans="1:187" x14ac:dyDescent="0.2">
      <c r="A52" s="60" t="s">
        <v>507</v>
      </c>
      <c r="B52" s="45" t="s">
        <v>508</v>
      </c>
      <c r="C52" s="61">
        <v>531186.67999999993</v>
      </c>
      <c r="D52" s="61">
        <v>2111283.12</v>
      </c>
      <c r="E52" s="61">
        <v>455184.41000000003</v>
      </c>
      <c r="F52" s="61">
        <v>1500438.19</v>
      </c>
      <c r="G52" s="61">
        <v>115156.1</v>
      </c>
      <c r="H52" s="61">
        <v>76162.86</v>
      </c>
      <c r="I52" s="61">
        <v>565750.85</v>
      </c>
      <c r="J52" s="61">
        <v>109413.18</v>
      </c>
      <c r="K52" s="61">
        <v>41463.660000000003</v>
      </c>
      <c r="L52" s="61">
        <v>164623.47999999998</v>
      </c>
      <c r="M52" s="61">
        <v>147022.04999999999</v>
      </c>
      <c r="N52" s="61">
        <v>4398304.4399999995</v>
      </c>
      <c r="O52" s="61">
        <v>978179.18</v>
      </c>
      <c r="P52" s="61">
        <v>12787.009999999998</v>
      </c>
      <c r="Q52" s="61">
        <v>1576951.64</v>
      </c>
      <c r="R52" s="61">
        <v>65138.18</v>
      </c>
      <c r="S52" s="61">
        <v>132399.85999999999</v>
      </c>
      <c r="T52" s="61">
        <v>33455.69</v>
      </c>
      <c r="U52" s="61">
        <v>15401.119999999999</v>
      </c>
      <c r="V52" s="61">
        <v>26643.13</v>
      </c>
      <c r="W52" s="61">
        <v>10344</v>
      </c>
      <c r="X52" s="61">
        <v>12591.16</v>
      </c>
      <c r="Y52" s="61">
        <v>28319.5</v>
      </c>
      <c r="Z52" s="61">
        <v>30861.81</v>
      </c>
      <c r="AA52" s="61">
        <v>1875500.33</v>
      </c>
      <c r="AB52" s="61">
        <v>3448201.75</v>
      </c>
      <c r="AC52" s="61">
        <v>83311.679999999993</v>
      </c>
      <c r="AD52" s="61">
        <v>51584.850000000006</v>
      </c>
      <c r="AE52" s="61">
        <v>47084.270000000004</v>
      </c>
      <c r="AF52" s="61">
        <v>32029.29</v>
      </c>
      <c r="AG52" s="61">
        <v>218530.84999999998</v>
      </c>
      <c r="AH52" s="61">
        <v>82892.03</v>
      </c>
      <c r="AI52" s="61">
        <v>27938.7</v>
      </c>
      <c r="AJ52" s="61">
        <v>33898.239999999998</v>
      </c>
      <c r="AK52" s="61">
        <v>32463.510000000002</v>
      </c>
      <c r="AL52" s="61">
        <v>36307.33</v>
      </c>
      <c r="AM52" s="61">
        <v>35148.18</v>
      </c>
      <c r="AN52" s="61">
        <v>35810.14</v>
      </c>
      <c r="AO52" s="61">
        <v>326166.42</v>
      </c>
      <c r="AP52" s="61">
        <v>5721858.1999999993</v>
      </c>
      <c r="AQ52" s="61">
        <v>49165.68</v>
      </c>
      <c r="AR52" s="61">
        <v>4811418.7</v>
      </c>
      <c r="AS52" s="61">
        <v>521960.23</v>
      </c>
      <c r="AT52" s="61">
        <v>206989.02000000002</v>
      </c>
      <c r="AU52" s="61">
        <v>39516.080000000002</v>
      </c>
      <c r="AV52" s="61">
        <v>64931.03</v>
      </c>
      <c r="AW52" s="61">
        <v>30253.72</v>
      </c>
      <c r="AX52" s="61">
        <v>12859.580000000002</v>
      </c>
      <c r="AY52" s="61">
        <v>80241.37</v>
      </c>
      <c r="AZ52" s="61">
        <v>633822.17999999993</v>
      </c>
      <c r="BA52" s="61">
        <v>683875.89</v>
      </c>
      <c r="BB52" s="61">
        <v>729537.45</v>
      </c>
      <c r="BC52" s="61">
        <v>1112571.94</v>
      </c>
      <c r="BD52" s="61">
        <v>59073.08</v>
      </c>
      <c r="BE52" s="61">
        <v>126895.94</v>
      </c>
      <c r="BF52" s="61">
        <v>1687517.36</v>
      </c>
      <c r="BG52" s="61">
        <v>211895.39</v>
      </c>
      <c r="BH52" s="61">
        <v>92981.43</v>
      </c>
      <c r="BI52" s="61">
        <v>74822.040000000008</v>
      </c>
      <c r="BJ52" s="61">
        <v>521639.1</v>
      </c>
      <c r="BK52" s="61">
        <v>980694.19</v>
      </c>
      <c r="BL52" s="61">
        <v>30475.47</v>
      </c>
      <c r="BM52" s="61">
        <v>70502.41</v>
      </c>
      <c r="BN52" s="61">
        <v>138042.31</v>
      </c>
      <c r="BO52" s="61">
        <v>183106.15</v>
      </c>
      <c r="BP52" s="61">
        <v>52508.36</v>
      </c>
      <c r="BQ52" s="61">
        <v>339713.37</v>
      </c>
      <c r="BR52" s="61">
        <v>332536.21000000002</v>
      </c>
      <c r="BS52" s="61">
        <v>61379.959999999992</v>
      </c>
      <c r="BT52" s="61">
        <v>40699.83</v>
      </c>
      <c r="BU52" s="61">
        <v>28141.950000000004</v>
      </c>
      <c r="BV52" s="61">
        <v>100846.73999999999</v>
      </c>
      <c r="BW52" s="61">
        <v>126017.12</v>
      </c>
      <c r="BX52" s="61">
        <v>956.02</v>
      </c>
      <c r="BY52" s="61">
        <v>65571.649999999994</v>
      </c>
      <c r="BZ52" s="61">
        <v>11738.470000000001</v>
      </c>
      <c r="CA52" s="61">
        <v>55850.600000000006</v>
      </c>
      <c r="CB52" s="61">
        <v>4926358.57</v>
      </c>
      <c r="CC52" s="61">
        <v>31600.92</v>
      </c>
      <c r="CD52" s="61">
        <v>16109.849999999999</v>
      </c>
      <c r="CE52" s="61">
        <v>44367.54</v>
      </c>
      <c r="CF52" s="61">
        <v>25913.49</v>
      </c>
      <c r="CG52" s="61">
        <v>22261.4</v>
      </c>
      <c r="CH52" s="61">
        <v>13529.67</v>
      </c>
      <c r="CI52" s="61">
        <v>43133.89</v>
      </c>
      <c r="CJ52" s="61">
        <v>81075.69</v>
      </c>
      <c r="CK52" s="61">
        <v>323571.99</v>
      </c>
      <c r="CL52" s="61">
        <v>161095.15000000002</v>
      </c>
      <c r="CM52" s="61">
        <v>100606.21</v>
      </c>
      <c r="CN52" s="61">
        <v>1736480.38</v>
      </c>
      <c r="CO52" s="61">
        <v>1048109.4299999999</v>
      </c>
      <c r="CP52" s="61">
        <v>84819</v>
      </c>
      <c r="CQ52" s="61">
        <v>102827.91</v>
      </c>
      <c r="CR52" s="61">
        <v>41626.68</v>
      </c>
      <c r="CS52" s="61">
        <v>47936.39</v>
      </c>
      <c r="CT52" s="61">
        <v>16455.43</v>
      </c>
      <c r="CU52" s="61">
        <v>22256.959999999999</v>
      </c>
      <c r="CV52" s="61">
        <v>19174.580000000002</v>
      </c>
      <c r="CW52" s="61">
        <v>27056.42</v>
      </c>
      <c r="CX52" s="61">
        <v>46748.869999999995</v>
      </c>
      <c r="CY52" s="61">
        <v>26534.49</v>
      </c>
      <c r="CZ52" s="61">
        <v>147836.41999999998</v>
      </c>
      <c r="DA52" s="61">
        <v>30685.980000000003</v>
      </c>
      <c r="DB52" s="61">
        <v>32633.5</v>
      </c>
      <c r="DC52" s="61">
        <v>40337.07</v>
      </c>
      <c r="DD52" s="61">
        <v>17477.599999999999</v>
      </c>
      <c r="DE52" s="61">
        <v>20571.629999999997</v>
      </c>
      <c r="DF52" s="61">
        <v>1256167.48</v>
      </c>
      <c r="DG52" s="61">
        <v>19984.54</v>
      </c>
      <c r="DH52" s="61">
        <v>149289.53</v>
      </c>
      <c r="DI52" s="61">
        <v>271838.34999999998</v>
      </c>
      <c r="DJ52" s="61">
        <v>41045.839999999997</v>
      </c>
      <c r="DK52" s="61">
        <v>29130.230000000003</v>
      </c>
      <c r="DL52" s="61">
        <v>344562.20999999996</v>
      </c>
      <c r="DM52" s="61">
        <v>48204.7</v>
      </c>
      <c r="DN52" s="61">
        <v>101074.04</v>
      </c>
      <c r="DO52" s="61">
        <v>143573.15</v>
      </c>
      <c r="DP52" s="61">
        <v>27111.4</v>
      </c>
      <c r="DQ52" s="61">
        <v>48320.800000000003</v>
      </c>
      <c r="DR52" s="61">
        <v>47731.490000000005</v>
      </c>
      <c r="DS52" s="61">
        <v>37245.339999999997</v>
      </c>
      <c r="DT52" s="61">
        <v>3863.8999999999996</v>
      </c>
      <c r="DU52" s="61">
        <v>30346.420000000002</v>
      </c>
      <c r="DV52" s="61">
        <v>13970.2</v>
      </c>
      <c r="DW52" s="61">
        <v>15007.68</v>
      </c>
      <c r="DX52" s="61">
        <v>5017.72</v>
      </c>
      <c r="DY52" s="61">
        <v>29409.86</v>
      </c>
      <c r="DZ52" s="61">
        <v>172741.44</v>
      </c>
      <c r="EA52" s="61">
        <v>47506.31</v>
      </c>
      <c r="EB52" s="61">
        <v>64343.06</v>
      </c>
      <c r="EC52" s="61">
        <v>40267.79</v>
      </c>
      <c r="ED52" s="61">
        <v>151974.54999999999</v>
      </c>
      <c r="EE52" s="61">
        <v>16429.3</v>
      </c>
      <c r="EF52" s="61">
        <v>45279.839999999997</v>
      </c>
      <c r="EG52" s="61">
        <v>39933.71</v>
      </c>
      <c r="EH52" s="61">
        <v>14027.75</v>
      </c>
      <c r="EI52" s="61">
        <v>573171.56999999995</v>
      </c>
      <c r="EJ52" s="61">
        <v>553315.32999999996</v>
      </c>
      <c r="EK52" s="61">
        <v>41880.14</v>
      </c>
      <c r="EL52" s="61">
        <v>46058.04</v>
      </c>
      <c r="EM52" s="61">
        <v>42683.19</v>
      </c>
      <c r="EN52" s="61">
        <v>42651.11</v>
      </c>
      <c r="EO52" s="61">
        <v>25454.230000000003</v>
      </c>
      <c r="EP52" s="61">
        <v>41801.619999999995</v>
      </c>
      <c r="EQ52" s="61">
        <v>144288.13</v>
      </c>
      <c r="ER52" s="61">
        <v>41764.730000000003</v>
      </c>
      <c r="ES52" s="61">
        <v>34756.660000000003</v>
      </c>
      <c r="ET52" s="61">
        <v>28692.560000000001</v>
      </c>
      <c r="EU52" s="61">
        <v>40857.07</v>
      </c>
      <c r="EV52" s="61">
        <v>0</v>
      </c>
      <c r="EW52" s="61">
        <v>37239.67</v>
      </c>
      <c r="EX52" s="61">
        <v>19295.559999999998</v>
      </c>
      <c r="EY52" s="61">
        <v>12234.14</v>
      </c>
      <c r="EZ52" s="61">
        <v>11960.68</v>
      </c>
      <c r="FA52" s="61">
        <v>288204.41000000003</v>
      </c>
      <c r="FB52" s="61">
        <v>53164.46</v>
      </c>
      <c r="FC52" s="61">
        <v>252757.13999999998</v>
      </c>
      <c r="FD52" s="61">
        <v>54576.78</v>
      </c>
      <c r="FE52" s="61">
        <v>29107.64</v>
      </c>
      <c r="FF52" s="61">
        <v>31346.12</v>
      </c>
      <c r="FG52" s="61">
        <v>17746.71</v>
      </c>
      <c r="FH52" s="61">
        <v>28894.190000000002</v>
      </c>
      <c r="FI52" s="61">
        <v>124137.45000000001</v>
      </c>
      <c r="FJ52" s="61">
        <v>81863.150000000009</v>
      </c>
      <c r="FK52" s="61">
        <v>228868.39</v>
      </c>
      <c r="FL52" s="61">
        <v>275053.98</v>
      </c>
      <c r="FM52" s="61">
        <v>200436.7</v>
      </c>
      <c r="FN52" s="61">
        <v>1087293.1599999999</v>
      </c>
      <c r="FO52" s="61">
        <v>123447.16</v>
      </c>
      <c r="FP52" s="61">
        <v>200340.48000000001</v>
      </c>
      <c r="FQ52" s="61">
        <v>120416.63</v>
      </c>
      <c r="FR52" s="61">
        <v>30901.79</v>
      </c>
      <c r="FS52" s="61">
        <v>40838.020000000004</v>
      </c>
      <c r="FT52" s="61">
        <v>23607.78</v>
      </c>
      <c r="FU52" s="61">
        <v>93288.66</v>
      </c>
      <c r="FV52" s="61">
        <v>117406.26000000001</v>
      </c>
      <c r="FW52" s="61">
        <v>54724.33</v>
      </c>
      <c r="FX52" s="61">
        <v>20196.099999999999</v>
      </c>
      <c r="FY52" s="61">
        <v>351029.59</v>
      </c>
      <c r="FZ52" s="45">
        <f>SUM(C52:FY52)</f>
        <v>57820878.339999981</v>
      </c>
      <c r="GA52" s="45"/>
      <c r="GB52" s="45"/>
      <c r="GC52" s="59"/>
      <c r="GD52" s="59"/>
      <c r="GE52" s="9"/>
    </row>
    <row r="53" spans="1:187" x14ac:dyDescent="0.2">
      <c r="A53" s="7" t="s">
        <v>509</v>
      </c>
      <c r="B53" s="16" t="s">
        <v>510</v>
      </c>
      <c r="C53" s="62">
        <v>0</v>
      </c>
      <c r="D53" s="62">
        <v>1599244.3971745363</v>
      </c>
      <c r="E53" s="62">
        <v>105520.91224996683</v>
      </c>
      <c r="F53" s="62">
        <v>621110.08487814374</v>
      </c>
      <c r="G53" s="62">
        <v>24564.796596127526</v>
      </c>
      <c r="H53" s="62">
        <v>5140.5211765837021</v>
      </c>
      <c r="I53" s="62">
        <v>56664.488815021512</v>
      </c>
      <c r="J53" s="62">
        <v>47185.127904548674</v>
      </c>
      <c r="K53" s="62">
        <v>54792.09227390997</v>
      </c>
      <c r="L53" s="62">
        <v>95525.967200636631</v>
      </c>
      <c r="M53" s="62">
        <v>79129.340054859174</v>
      </c>
      <c r="N53" s="62">
        <v>1494867.2241043116</v>
      </c>
      <c r="O53" s="62">
        <v>377992.24341661506</v>
      </c>
      <c r="P53" s="62">
        <v>26829.476106696828</v>
      </c>
      <c r="Q53" s="62">
        <v>1202967.9941209941</v>
      </c>
      <c r="R53" s="62">
        <v>21315.413770761617</v>
      </c>
      <c r="S53" s="62">
        <v>44227.56019294187</v>
      </c>
      <c r="T53" s="62">
        <v>18522.440299469941</v>
      </c>
      <c r="U53" s="62">
        <v>14747.868465620793</v>
      </c>
      <c r="V53" s="62">
        <v>18699.750635953445</v>
      </c>
      <c r="W53" s="62">
        <v>0</v>
      </c>
      <c r="X53" s="62">
        <v>0</v>
      </c>
      <c r="Y53" s="62">
        <v>24660.37100402818</v>
      </c>
      <c r="Z53" s="62">
        <v>21218.727717963506</v>
      </c>
      <c r="AA53" s="62">
        <v>677984.89470876416</v>
      </c>
      <c r="AB53" s="62">
        <v>1014119.2852127189</v>
      </c>
      <c r="AC53" s="62">
        <v>0</v>
      </c>
      <c r="AD53" s="62">
        <v>22211.438680972155</v>
      </c>
      <c r="AE53" s="62">
        <v>17852.464136522936</v>
      </c>
      <c r="AF53" s="62">
        <v>41064.870899688438</v>
      </c>
      <c r="AG53" s="62">
        <v>0</v>
      </c>
      <c r="AH53" s="62">
        <v>283760.22044424457</v>
      </c>
      <c r="AI53" s="62">
        <v>9575.0613440757297</v>
      </c>
      <c r="AJ53" s="62">
        <v>18653.118160964452</v>
      </c>
      <c r="AK53" s="62">
        <v>0</v>
      </c>
      <c r="AL53" s="62">
        <v>6302.7544476652638</v>
      </c>
      <c r="AM53" s="62">
        <v>17610.969545827895</v>
      </c>
      <c r="AN53" s="62">
        <v>4587.2413317006822</v>
      </c>
      <c r="AO53" s="62">
        <v>100528.99448520542</v>
      </c>
      <c r="AP53" s="62">
        <v>1172436.6960256901</v>
      </c>
      <c r="AQ53" s="62">
        <v>19355.405483224829</v>
      </c>
      <c r="AR53" s="62">
        <v>594171.75530906278</v>
      </c>
      <c r="AS53" s="62">
        <v>52388.919631485827</v>
      </c>
      <c r="AT53" s="62">
        <v>51221.291055170957</v>
      </c>
      <c r="AU53" s="62">
        <v>0</v>
      </c>
      <c r="AV53" s="62">
        <v>54820.907514987783</v>
      </c>
      <c r="AW53" s="62">
        <v>0</v>
      </c>
      <c r="AX53" s="62">
        <v>0</v>
      </c>
      <c r="AY53" s="62">
        <v>15569.468311298073</v>
      </c>
      <c r="AZ53" s="62">
        <v>142654.01485890715</v>
      </c>
      <c r="BA53" s="62">
        <v>146492.6949491667</v>
      </c>
      <c r="BB53" s="62">
        <v>129843.76440103939</v>
      </c>
      <c r="BC53" s="62">
        <v>207160.6741272565</v>
      </c>
      <c r="BD53" s="62">
        <v>13052.534736472398</v>
      </c>
      <c r="BE53" s="62">
        <v>46336.824469138824</v>
      </c>
      <c r="BF53" s="62">
        <v>1068309.0625190744</v>
      </c>
      <c r="BG53" s="62">
        <v>0</v>
      </c>
      <c r="BH53" s="62">
        <v>0</v>
      </c>
      <c r="BI53" s="62">
        <v>2252.763782653587</v>
      </c>
      <c r="BJ53" s="62">
        <v>13750.956741055332</v>
      </c>
      <c r="BK53" s="62">
        <v>828782.95646490331</v>
      </c>
      <c r="BL53" s="62">
        <v>1869.7563889596402</v>
      </c>
      <c r="BM53" s="62">
        <v>66422.633708052468</v>
      </c>
      <c r="BN53" s="62">
        <v>66987.951342260247</v>
      </c>
      <c r="BO53" s="62">
        <v>60997.415529610502</v>
      </c>
      <c r="BP53" s="62">
        <v>0</v>
      </c>
      <c r="BQ53" s="62">
        <v>7937.4320894901412</v>
      </c>
      <c r="BR53" s="62">
        <v>68085.455100555249</v>
      </c>
      <c r="BS53" s="62">
        <v>0</v>
      </c>
      <c r="BT53" s="62">
        <v>0</v>
      </c>
      <c r="BU53" s="62">
        <v>17749.734340100695</v>
      </c>
      <c r="BV53" s="62">
        <v>24571.013300130347</v>
      </c>
      <c r="BW53" s="62">
        <v>23454.258291555256</v>
      </c>
      <c r="BX53" s="62">
        <v>0</v>
      </c>
      <c r="BY53" s="62">
        <v>18340.143773971704</v>
      </c>
      <c r="BZ53" s="62">
        <v>8916.970226292151</v>
      </c>
      <c r="CA53" s="62">
        <v>23541.461296869777</v>
      </c>
      <c r="CB53" s="62">
        <v>4521659.3471563552</v>
      </c>
      <c r="CC53" s="62">
        <v>28507.120079665579</v>
      </c>
      <c r="CD53" s="62">
        <v>0</v>
      </c>
      <c r="CE53" s="62">
        <v>18958.956175529882</v>
      </c>
      <c r="CF53" s="62">
        <v>0</v>
      </c>
      <c r="CG53" s="62">
        <v>40751.244446803074</v>
      </c>
      <c r="CH53" s="62">
        <v>0</v>
      </c>
      <c r="CI53" s="62">
        <v>16903.316112682522</v>
      </c>
      <c r="CJ53" s="62">
        <v>10036.074309297823</v>
      </c>
      <c r="CK53" s="62">
        <v>40090.657536804269</v>
      </c>
      <c r="CL53" s="62">
        <v>78183.724549446735</v>
      </c>
      <c r="CM53" s="62">
        <v>68531.10631298981</v>
      </c>
      <c r="CN53" s="62">
        <v>720076.19917255524</v>
      </c>
      <c r="CO53" s="62">
        <v>326139.79416443477</v>
      </c>
      <c r="CP53" s="62">
        <v>0</v>
      </c>
      <c r="CQ53" s="62">
        <v>75008.244327776236</v>
      </c>
      <c r="CR53" s="62">
        <v>12338.091505189252</v>
      </c>
      <c r="CS53" s="62">
        <v>12143.407105052127</v>
      </c>
      <c r="CT53" s="62">
        <v>0</v>
      </c>
      <c r="CU53" s="62">
        <v>9714.9169330463883</v>
      </c>
      <c r="CV53" s="62">
        <v>19474.412982917518</v>
      </c>
      <c r="CW53" s="62">
        <v>12243.234200677001</v>
      </c>
      <c r="CX53" s="62">
        <v>41025.711356534703</v>
      </c>
      <c r="CY53" s="62">
        <v>21057.049688275776</v>
      </c>
      <c r="CZ53" s="62">
        <v>111390.13314533034</v>
      </c>
      <c r="DA53" s="62">
        <v>28358.504319917291</v>
      </c>
      <c r="DB53" s="62">
        <v>43218.720553572661</v>
      </c>
      <c r="DC53" s="62">
        <v>50325.422018398764</v>
      </c>
      <c r="DD53" s="62">
        <v>0</v>
      </c>
      <c r="DE53" s="62">
        <v>6009.1997405239217</v>
      </c>
      <c r="DF53" s="62">
        <v>2064397.7630154118</v>
      </c>
      <c r="DG53" s="62">
        <v>10666.067104308577</v>
      </c>
      <c r="DH53" s="62">
        <v>55143.979733867018</v>
      </c>
      <c r="DI53" s="62">
        <v>190941.31612127979</v>
      </c>
      <c r="DJ53" s="62">
        <v>43925.743346191841</v>
      </c>
      <c r="DK53" s="62">
        <v>0</v>
      </c>
      <c r="DL53" s="62">
        <v>104177.60550387064</v>
      </c>
      <c r="DM53" s="62">
        <v>0</v>
      </c>
      <c r="DN53" s="62">
        <v>52768.704949448111</v>
      </c>
      <c r="DO53" s="62">
        <v>90844.558961117044</v>
      </c>
      <c r="DP53" s="62">
        <v>20327.307779183113</v>
      </c>
      <c r="DQ53" s="62">
        <v>38438.938817505747</v>
      </c>
      <c r="DR53" s="62">
        <v>53113.04551713547</v>
      </c>
      <c r="DS53" s="62">
        <v>47997.672472623017</v>
      </c>
      <c r="DT53" s="62">
        <v>6576.5305330225319</v>
      </c>
      <c r="DU53" s="62">
        <v>37712.034300874329</v>
      </c>
      <c r="DV53" s="62">
        <v>9129.8515976031413</v>
      </c>
      <c r="DW53" s="62">
        <v>16391.465795326105</v>
      </c>
      <c r="DX53" s="62">
        <v>18497.307294007616</v>
      </c>
      <c r="DY53" s="62">
        <v>0</v>
      </c>
      <c r="DZ53" s="62">
        <v>23726.987928834224</v>
      </c>
      <c r="EA53" s="62">
        <v>0</v>
      </c>
      <c r="EB53" s="62">
        <v>28390.920947543862</v>
      </c>
      <c r="EC53" s="62">
        <v>67059.080613918501</v>
      </c>
      <c r="ED53" s="62">
        <v>15812.711028837113</v>
      </c>
      <c r="EE53" s="62">
        <v>13615.61622640823</v>
      </c>
      <c r="EF53" s="62">
        <v>33561.884229647178</v>
      </c>
      <c r="EG53" s="62">
        <v>9762.5150661570406</v>
      </c>
      <c r="EH53" s="62">
        <v>13126.429414984896</v>
      </c>
      <c r="EI53" s="62">
        <v>229300.6692003613</v>
      </c>
      <c r="EJ53" s="62">
        <v>209332.09284872308</v>
      </c>
      <c r="EK53" s="62">
        <v>21441.155465670134</v>
      </c>
      <c r="EL53" s="62">
        <v>41086.376600851661</v>
      </c>
      <c r="EM53" s="62">
        <v>15168.949629295656</v>
      </c>
      <c r="EN53" s="62">
        <v>20230.033012616579</v>
      </c>
      <c r="EO53" s="62">
        <v>49783.113123623654</v>
      </c>
      <c r="EP53" s="62">
        <v>24991.277050298893</v>
      </c>
      <c r="EQ53" s="62">
        <v>107766.66460562935</v>
      </c>
      <c r="ER53" s="62">
        <v>24081.944935319818</v>
      </c>
      <c r="ES53" s="62">
        <v>11950.133463336098</v>
      </c>
      <c r="ET53" s="62">
        <v>0</v>
      </c>
      <c r="EU53" s="62">
        <v>34381.123008147391</v>
      </c>
      <c r="EV53" s="62">
        <v>0</v>
      </c>
      <c r="EW53" s="62">
        <v>44354.562905217623</v>
      </c>
      <c r="EX53" s="62">
        <v>0</v>
      </c>
      <c r="EY53" s="62">
        <v>0</v>
      </c>
      <c r="EZ53" s="62">
        <v>4878.8777662740649</v>
      </c>
      <c r="FA53" s="62">
        <v>37729.809334533042</v>
      </c>
      <c r="FB53" s="62">
        <v>12896</v>
      </c>
      <c r="FC53" s="62">
        <v>55260.169288021098</v>
      </c>
      <c r="FD53" s="62">
        <v>21969.553501773527</v>
      </c>
      <c r="FE53" s="62">
        <v>12604.331014012778</v>
      </c>
      <c r="FF53" s="62">
        <v>24376.071175605204</v>
      </c>
      <c r="FG53" s="62">
        <v>20324.363353134169</v>
      </c>
      <c r="FH53" s="62">
        <v>4480.974373442481</v>
      </c>
      <c r="FI53" s="62">
        <v>96711.821576003334</v>
      </c>
      <c r="FJ53" s="62">
        <v>69894.624419811094</v>
      </c>
      <c r="FK53" s="62">
        <v>95993.887380016167</v>
      </c>
      <c r="FL53" s="62">
        <v>92024.447607150869</v>
      </c>
      <c r="FM53" s="62">
        <v>53545.272397861161</v>
      </c>
      <c r="FN53" s="62">
        <v>251241.93180525786</v>
      </c>
      <c r="FO53" s="62">
        <v>140210</v>
      </c>
      <c r="FP53" s="62">
        <v>66478.609051480467</v>
      </c>
      <c r="FQ53" s="62">
        <v>9895.2167690067163</v>
      </c>
      <c r="FR53" s="62">
        <v>43990.920126342171</v>
      </c>
      <c r="FS53" s="62">
        <v>28244.422564144177</v>
      </c>
      <c r="FT53" s="62">
        <v>12030</v>
      </c>
      <c r="FU53" s="62">
        <v>39837.055009340278</v>
      </c>
      <c r="FV53" s="62">
        <v>0</v>
      </c>
      <c r="FW53" s="62">
        <v>27802.217593534097</v>
      </c>
      <c r="FX53" s="62">
        <v>13951.534183871552</v>
      </c>
      <c r="FY53" s="61">
        <v>18333</v>
      </c>
      <c r="FZ53" s="45">
        <f>SUM(C53:FY53)</f>
        <v>24583476.859659057</v>
      </c>
      <c r="GA53" s="45"/>
      <c r="GB53" s="45"/>
      <c r="GC53" s="6"/>
      <c r="GD53" s="6"/>
      <c r="GE53" s="6"/>
    </row>
    <row r="54" spans="1:187" x14ac:dyDescent="0.2">
      <c r="A54" s="7" t="s">
        <v>511</v>
      </c>
      <c r="B54" s="16" t="s">
        <v>512</v>
      </c>
      <c r="C54" s="61">
        <v>326070.56980665639</v>
      </c>
      <c r="D54" s="61">
        <v>1080039.6033632937</v>
      </c>
      <c r="E54" s="61">
        <v>443938.82217576413</v>
      </c>
      <c r="F54" s="61">
        <v>353084.77401535155</v>
      </c>
      <c r="G54" s="61">
        <v>10956.106056675466</v>
      </c>
      <c r="H54" s="61">
        <v>7842.9142543223816</v>
      </c>
      <c r="I54" s="61">
        <v>529746.60142527963</v>
      </c>
      <c r="J54" s="61">
        <v>53980.285452686512</v>
      </c>
      <c r="K54" s="61">
        <v>3063.3877401535151</v>
      </c>
      <c r="L54" s="61">
        <v>56765.950740870736</v>
      </c>
      <c r="M54" s="61">
        <v>78209.664921945339</v>
      </c>
      <c r="N54" s="61">
        <v>1131311.8891822193</v>
      </c>
      <c r="O54" s="61">
        <v>117183.65665105065</v>
      </c>
      <c r="P54" s="61">
        <v>6545.469350383788</v>
      </c>
      <c r="Q54" s="61">
        <v>2462568.6727808211</v>
      </c>
      <c r="R54" s="61">
        <v>99889.738261280916</v>
      </c>
      <c r="S54" s="61">
        <v>29510.32644092109</v>
      </c>
      <c r="T54" s="61">
        <v>232.13877401535152</v>
      </c>
      <c r="U54" s="61">
        <v>0</v>
      </c>
      <c r="V54" s="61">
        <v>0</v>
      </c>
      <c r="W54" s="61">
        <v>0</v>
      </c>
      <c r="X54" s="61">
        <v>0</v>
      </c>
      <c r="Y54" s="61">
        <v>1160.6938700767575</v>
      </c>
      <c r="Z54" s="61">
        <v>3017.8040621995697</v>
      </c>
      <c r="AA54" s="61">
        <v>680001.1723306526</v>
      </c>
      <c r="AB54" s="61">
        <v>480317.08354824432</v>
      </c>
      <c r="AC54" s="61">
        <v>3108.9714181074605</v>
      </c>
      <c r="AD54" s="61">
        <v>3714.2203842456242</v>
      </c>
      <c r="AE54" s="61">
        <v>464.27754803070303</v>
      </c>
      <c r="AF54" s="61">
        <v>464.27754803070303</v>
      </c>
      <c r="AG54" s="61">
        <v>464.27754803070303</v>
      </c>
      <c r="AH54" s="61">
        <v>232.13877401535152</v>
      </c>
      <c r="AI54" s="61">
        <v>928.55509606140606</v>
      </c>
      <c r="AJ54" s="61">
        <v>4037.5265141688665</v>
      </c>
      <c r="AK54" s="61">
        <v>2690.2775480307032</v>
      </c>
      <c r="AL54" s="61">
        <v>4269.6652881842183</v>
      </c>
      <c r="AM54" s="61">
        <v>232.13877401535152</v>
      </c>
      <c r="AN54" s="61">
        <v>0</v>
      </c>
      <c r="AO54" s="61">
        <v>46415.093650333431</v>
      </c>
      <c r="AP54" s="61">
        <v>4129338.5895530358</v>
      </c>
      <c r="AQ54" s="61">
        <v>0</v>
      </c>
      <c r="AR54" s="61">
        <v>605432.28252277547</v>
      </c>
      <c r="AS54" s="61">
        <v>312495.0921853779</v>
      </c>
      <c r="AT54" s="61">
        <v>6404.4979322763274</v>
      </c>
      <c r="AU54" s="61">
        <v>742</v>
      </c>
      <c r="AV54" s="61">
        <v>232.13877401535152</v>
      </c>
      <c r="AW54" s="61">
        <v>0</v>
      </c>
      <c r="AX54" s="61">
        <v>464.27754803070303</v>
      </c>
      <c r="AY54" s="61">
        <v>464.27754803070303</v>
      </c>
      <c r="AZ54" s="61">
        <v>377571.61456409947</v>
      </c>
      <c r="BA54" s="61">
        <v>46912.293723581206</v>
      </c>
      <c r="BB54" s="61">
        <v>99972.464848697564</v>
      </c>
      <c r="BC54" s="61">
        <v>423837.29602783418</v>
      </c>
      <c r="BD54" s="61">
        <v>36474.489661381638</v>
      </c>
      <c r="BE54" s="61">
        <v>3618.8326440921091</v>
      </c>
      <c r="BF54" s="61">
        <v>142826.13013688178</v>
      </c>
      <c r="BG54" s="61">
        <v>22836.546825166715</v>
      </c>
      <c r="BH54" s="61">
        <v>1160.6938700767575</v>
      </c>
      <c r="BI54" s="61">
        <v>5708.0816102302724</v>
      </c>
      <c r="BJ54" s="61">
        <v>36060.016175550503</v>
      </c>
      <c r="BK54" s="61">
        <v>235395.47652256183</v>
      </c>
      <c r="BL54" s="61">
        <v>0</v>
      </c>
      <c r="BM54" s="61">
        <v>3432.2775480307032</v>
      </c>
      <c r="BN54" s="61">
        <v>7378.6367062916788</v>
      </c>
      <c r="BO54" s="61">
        <v>2366.9714181074605</v>
      </c>
      <c r="BP54" s="61">
        <v>0</v>
      </c>
      <c r="BQ54" s="61">
        <v>290209.76987990417</v>
      </c>
      <c r="BR54" s="61">
        <v>192251.42762967147</v>
      </c>
      <c r="BS54" s="61">
        <v>31421.461079489098</v>
      </c>
      <c r="BT54" s="61">
        <v>464.27754803070303</v>
      </c>
      <c r="BU54" s="61">
        <v>4688.3591582609752</v>
      </c>
      <c r="BV54" s="61">
        <v>11884.661152736873</v>
      </c>
      <c r="BW54" s="61">
        <v>23114.269277136013</v>
      </c>
      <c r="BX54" s="61">
        <v>232.13877401535152</v>
      </c>
      <c r="BY54" s="61">
        <v>1392.8326440921091</v>
      </c>
      <c r="BZ54" s="61">
        <v>0</v>
      </c>
      <c r="CA54" s="61">
        <v>3710</v>
      </c>
      <c r="CB54" s="61">
        <v>1105758.0437655461</v>
      </c>
      <c r="CC54" s="61">
        <v>0</v>
      </c>
      <c r="CD54" s="61">
        <v>0</v>
      </c>
      <c r="CE54" s="61">
        <v>464.27754803070303</v>
      </c>
      <c r="CF54" s="61">
        <v>0</v>
      </c>
      <c r="CG54" s="61">
        <v>4456.2203842456238</v>
      </c>
      <c r="CH54" s="61">
        <v>4178.4979322763274</v>
      </c>
      <c r="CI54" s="61">
        <v>28963.322305473746</v>
      </c>
      <c r="CJ54" s="61">
        <v>44939.534418824682</v>
      </c>
      <c r="CK54" s="61">
        <v>46274.122232225971</v>
      </c>
      <c r="CL54" s="61">
        <v>6591.0530283377329</v>
      </c>
      <c r="CM54" s="61">
        <v>12485.689734629412</v>
      </c>
      <c r="CN54" s="61">
        <v>375660.47992553143</v>
      </c>
      <c r="CO54" s="61">
        <v>123575.4934305901</v>
      </c>
      <c r="CP54" s="61">
        <v>31512.62843539699</v>
      </c>
      <c r="CQ54" s="61">
        <v>4966.0816102302724</v>
      </c>
      <c r="CR54" s="61">
        <v>1160.6938700767575</v>
      </c>
      <c r="CS54" s="61">
        <v>1438.4163220460546</v>
      </c>
      <c r="CT54" s="61">
        <v>0</v>
      </c>
      <c r="CU54" s="61">
        <v>0</v>
      </c>
      <c r="CV54" s="61">
        <v>0</v>
      </c>
      <c r="CW54" s="61">
        <v>0</v>
      </c>
      <c r="CX54" s="61">
        <v>5430.3591582609752</v>
      </c>
      <c r="CY54" s="61">
        <v>0</v>
      </c>
      <c r="CZ54" s="61">
        <v>21903.771344859684</v>
      </c>
      <c r="DA54" s="61">
        <v>0</v>
      </c>
      <c r="DB54" s="61">
        <v>232.13877401535152</v>
      </c>
      <c r="DC54" s="61">
        <v>232.13877401535152</v>
      </c>
      <c r="DD54" s="61">
        <v>0</v>
      </c>
      <c r="DE54" s="61">
        <v>232.13877401535152</v>
      </c>
      <c r="DF54" s="61">
        <v>124305.67282660115</v>
      </c>
      <c r="DG54" s="61">
        <v>0</v>
      </c>
      <c r="DH54" s="61">
        <v>30729.265141688666</v>
      </c>
      <c r="DI54" s="61">
        <v>27665.877401535152</v>
      </c>
      <c r="DJ54" s="61">
        <v>4315.2489661381642</v>
      </c>
      <c r="DK54" s="61">
        <v>10533.191802353085</v>
      </c>
      <c r="DL54" s="61">
        <v>105191.78715417131</v>
      </c>
      <c r="DM54" s="61">
        <v>742</v>
      </c>
      <c r="DN54" s="61">
        <v>30078.432497596557</v>
      </c>
      <c r="DO54" s="61">
        <v>157493.07674230519</v>
      </c>
      <c r="DP54" s="61">
        <v>0</v>
      </c>
      <c r="DQ54" s="61">
        <v>7706.1632204605457</v>
      </c>
      <c r="DR54" s="61">
        <v>7005.5265141688669</v>
      </c>
      <c r="DS54" s="61">
        <v>5243.8040621995697</v>
      </c>
      <c r="DT54" s="61">
        <v>3527.6652881842183</v>
      </c>
      <c r="DU54" s="61">
        <v>1160.6938700767575</v>
      </c>
      <c r="DV54" s="61">
        <v>0</v>
      </c>
      <c r="DW54" s="61">
        <v>0</v>
      </c>
      <c r="DX54" s="61">
        <v>1670.5550960614059</v>
      </c>
      <c r="DY54" s="61">
        <v>2644.6938700767578</v>
      </c>
      <c r="DZ54" s="61">
        <v>928.55509606140606</v>
      </c>
      <c r="EA54" s="61">
        <v>3618.8326440921091</v>
      </c>
      <c r="EB54" s="61">
        <v>32805.852955089955</v>
      </c>
      <c r="EC54" s="61">
        <v>696.41632204605457</v>
      </c>
      <c r="ED54" s="61">
        <v>28536.187666905738</v>
      </c>
      <c r="EE54" s="61">
        <v>5894.6367062916788</v>
      </c>
      <c r="EF54" s="61">
        <v>25290.465214936441</v>
      </c>
      <c r="EG54" s="61">
        <v>15312.71831652195</v>
      </c>
      <c r="EH54" s="61">
        <v>464.27754803070303</v>
      </c>
      <c r="EI54" s="61">
        <v>149098.93796828983</v>
      </c>
      <c r="EJ54" s="61">
        <v>46838.007904655809</v>
      </c>
      <c r="EK54" s="61">
        <v>8680.3019944758962</v>
      </c>
      <c r="EL54" s="61">
        <v>232.13877401535152</v>
      </c>
      <c r="EM54" s="61">
        <v>1902.6938700767575</v>
      </c>
      <c r="EN54" s="61">
        <v>15594.661152736873</v>
      </c>
      <c r="EO54" s="61">
        <v>1484</v>
      </c>
      <c r="EP54" s="61">
        <v>1857.1101921228121</v>
      </c>
      <c r="EQ54" s="61">
        <v>45527.901847980349</v>
      </c>
      <c r="ER54" s="61">
        <v>1160.6938700767575</v>
      </c>
      <c r="ES54" s="61">
        <v>0</v>
      </c>
      <c r="ET54" s="61">
        <v>696.41632204605457</v>
      </c>
      <c r="EU54" s="61">
        <v>37971.150814118504</v>
      </c>
      <c r="EV54" s="61">
        <v>3482.0816102302729</v>
      </c>
      <c r="EW54" s="61">
        <v>19217.714181074603</v>
      </c>
      <c r="EX54" s="61">
        <v>2412.5550960614059</v>
      </c>
      <c r="EY54" s="61">
        <v>2831.2489661381637</v>
      </c>
      <c r="EZ54" s="61">
        <v>0</v>
      </c>
      <c r="FA54" s="61">
        <v>129549.47688880072</v>
      </c>
      <c r="FB54" s="61">
        <v>0</v>
      </c>
      <c r="FC54" s="61">
        <v>15175.967282660115</v>
      </c>
      <c r="FD54" s="61">
        <v>5985.8040621995697</v>
      </c>
      <c r="FE54" s="61">
        <v>7192.0816102302724</v>
      </c>
      <c r="FF54" s="61">
        <v>0</v>
      </c>
      <c r="FG54" s="61">
        <v>2690.2775480307032</v>
      </c>
      <c r="FH54" s="61">
        <v>0</v>
      </c>
      <c r="FI54" s="61">
        <v>60011.673192840033</v>
      </c>
      <c r="FJ54" s="61">
        <v>17870.465214936441</v>
      </c>
      <c r="FK54" s="61">
        <v>55887.199707008898</v>
      </c>
      <c r="FL54" s="61">
        <v>17779.297859028549</v>
      </c>
      <c r="FM54" s="61">
        <v>31330.293723581206</v>
      </c>
      <c r="FN54" s="61">
        <v>884788.93430590106</v>
      </c>
      <c r="FO54" s="61">
        <v>54478.97</v>
      </c>
      <c r="FP54" s="61">
        <v>91901.632204605456</v>
      </c>
      <c r="FQ54" s="61">
        <v>15457.910118875036</v>
      </c>
      <c r="FR54" s="61">
        <v>742</v>
      </c>
      <c r="FS54" s="61">
        <v>0</v>
      </c>
      <c r="FT54" s="61">
        <v>1303.55</v>
      </c>
      <c r="FU54" s="61">
        <v>45946.595718057099</v>
      </c>
      <c r="FV54" s="61">
        <v>16568.799926752225</v>
      </c>
      <c r="FW54" s="61">
        <v>3482.0816102302729</v>
      </c>
      <c r="FX54" s="61">
        <v>928.55509606140606</v>
      </c>
      <c r="FY54" s="61">
        <v>599601.80976942205</v>
      </c>
      <c r="FZ54" s="45">
        <f>SUM(C54:FY54)</f>
        <v>19934630.609881099</v>
      </c>
      <c r="GA54" s="45"/>
      <c r="GB54" s="45"/>
      <c r="GC54" s="63"/>
      <c r="GD54" s="63"/>
      <c r="GE54" s="64"/>
    </row>
    <row r="55" spans="1:187" x14ac:dyDescent="0.2">
      <c r="A55" s="7" t="s">
        <v>513</v>
      </c>
      <c r="B55" s="16" t="s">
        <v>514</v>
      </c>
      <c r="C55" s="61">
        <v>1688023.9416113035</v>
      </c>
      <c r="D55" s="61">
        <v>7148114.6018527178</v>
      </c>
      <c r="E55" s="61">
        <v>1331293.4194816132</v>
      </c>
      <c r="F55" s="61">
        <v>3070865.4133058856</v>
      </c>
      <c r="G55" s="61">
        <v>216123.56283334893</v>
      </c>
      <c r="H55" s="61">
        <v>296065.77168522502</v>
      </c>
      <c r="I55" s="61">
        <v>1962931.827453916</v>
      </c>
      <c r="J55" s="61">
        <v>439093.2300926359</v>
      </c>
      <c r="K55" s="61">
        <v>30263.729203705436</v>
      </c>
      <c r="L55" s="61">
        <v>665881.54337045003</v>
      </c>
      <c r="M55" s="61">
        <v>354781.44867596147</v>
      </c>
      <c r="N55" s="61">
        <v>11592726.498362496</v>
      </c>
      <c r="O55" s="61">
        <v>2622379.1425095913</v>
      </c>
      <c r="P55" s="61">
        <v>55527.458407410872</v>
      </c>
      <c r="Q55" s="61">
        <v>8180854.8629175639</v>
      </c>
      <c r="R55" s="61">
        <v>400572.63628707774</v>
      </c>
      <c r="S55" s="61">
        <v>228199.07345372884</v>
      </c>
      <c r="T55" s="61">
        <v>22006.864601852718</v>
      </c>
      <c r="U55" s="61">
        <v>10000</v>
      </c>
      <c r="V55" s="61">
        <v>58256.864601852722</v>
      </c>
      <c r="W55" s="61">
        <v>14013.729203705438</v>
      </c>
      <c r="X55" s="61">
        <v>5000</v>
      </c>
      <c r="Y55" s="61">
        <v>189380.42743520165</v>
      </c>
      <c r="Z55" s="61">
        <v>23256.864601852718</v>
      </c>
      <c r="AA55" s="61">
        <v>6185054.5788340978</v>
      </c>
      <c r="AB55" s="61">
        <v>5852395.5770562366</v>
      </c>
      <c r="AC55" s="61">
        <v>197969.667259287</v>
      </c>
      <c r="AD55" s="61">
        <v>196192.20885187612</v>
      </c>
      <c r="AE55" s="61">
        <v>11250</v>
      </c>
      <c r="AF55" s="61">
        <v>50791.187611116315</v>
      </c>
      <c r="AG55" s="61">
        <v>146157.88584261251</v>
      </c>
      <c r="AH55" s="61">
        <v>132866.69823149621</v>
      </c>
      <c r="AI55" s="61">
        <v>62339.239824085344</v>
      </c>
      <c r="AJ55" s="61">
        <v>30263.729203705436</v>
      </c>
      <c r="AK55" s="61">
        <v>52304.91681482175</v>
      </c>
      <c r="AL55" s="61">
        <v>33784.323009263593</v>
      </c>
      <c r="AM55" s="61">
        <v>94311.781416674465</v>
      </c>
      <c r="AN55" s="61">
        <v>71548.052212969036</v>
      </c>
      <c r="AO55" s="61">
        <v>1111580.616824179</v>
      </c>
      <c r="AP55" s="61">
        <v>16340288.110788809</v>
      </c>
      <c r="AQ55" s="61">
        <v>52041.187611116315</v>
      </c>
      <c r="AR55" s="61">
        <v>11741707.662954994</v>
      </c>
      <c r="AS55" s="61">
        <v>1148748.2416019463</v>
      </c>
      <c r="AT55" s="61">
        <v>442613.82389819407</v>
      </c>
      <c r="AU55" s="61">
        <v>49277.458407410872</v>
      </c>
      <c r="AV55" s="61">
        <v>52534.323009263593</v>
      </c>
      <c r="AW55" s="61">
        <v>43291.187611116315</v>
      </c>
      <c r="AX55" s="61">
        <v>2500</v>
      </c>
      <c r="AY55" s="61">
        <v>97075.510620379908</v>
      </c>
      <c r="AZ55" s="61">
        <v>2292070.2354262187</v>
      </c>
      <c r="BA55" s="61">
        <v>1925065.1292224198</v>
      </c>
      <c r="BB55" s="61">
        <v>2592906.6009170017</v>
      </c>
      <c r="BC55" s="61">
        <v>4415162.8230560496</v>
      </c>
      <c r="BD55" s="61">
        <v>813117.81416674459</v>
      </c>
      <c r="BE55" s="61">
        <v>181685.34425002339</v>
      </c>
      <c r="BF55" s="61">
        <v>3750552.9894264061</v>
      </c>
      <c r="BG55" s="61">
        <v>217178.47964817067</v>
      </c>
      <c r="BH55" s="61">
        <v>113852.96902779078</v>
      </c>
      <c r="BI55" s="61">
        <v>75561.781416674465</v>
      </c>
      <c r="BJ55" s="61">
        <v>916741.37700009358</v>
      </c>
      <c r="BK55" s="61">
        <v>3670072.4672967158</v>
      </c>
      <c r="BL55" s="61">
        <v>29277.458407410875</v>
      </c>
      <c r="BM55" s="61">
        <v>79082.375222232629</v>
      </c>
      <c r="BN55" s="61">
        <v>936477.64779638813</v>
      </c>
      <c r="BO55" s="61">
        <v>291914.75044446526</v>
      </c>
      <c r="BP55" s="61">
        <v>33027.458407410872</v>
      </c>
      <c r="BQ55" s="61">
        <v>837498.2416019463</v>
      </c>
      <c r="BR55" s="61">
        <v>796867.81416674459</v>
      </c>
      <c r="BS55" s="61">
        <v>178692.20885187612</v>
      </c>
      <c r="BT55" s="61">
        <v>74541.187611116315</v>
      </c>
      <c r="BU55" s="61">
        <v>88554.916814821743</v>
      </c>
      <c r="BV55" s="61">
        <v>235240.26106484514</v>
      </c>
      <c r="BW55" s="61">
        <v>270733.39646299242</v>
      </c>
      <c r="BX55" s="61">
        <v>25034.323009263593</v>
      </c>
      <c r="BY55" s="61">
        <v>141846.10442593807</v>
      </c>
      <c r="BZ55" s="61">
        <v>39770.593805558157</v>
      </c>
      <c r="CA55" s="61">
        <v>56284.323009263593</v>
      </c>
      <c r="CB55" s="61">
        <v>14930757.778048096</v>
      </c>
      <c r="CC55" s="61">
        <v>26513.729203705436</v>
      </c>
      <c r="CD55" s="61">
        <v>13256.864601852718</v>
      </c>
      <c r="CE55" s="61">
        <v>51020.593805558157</v>
      </c>
      <c r="CF55" s="61">
        <v>10000</v>
      </c>
      <c r="CG55" s="61">
        <v>53027.458407410872</v>
      </c>
      <c r="CH55" s="61">
        <v>23027.458407410875</v>
      </c>
      <c r="CI55" s="61">
        <v>165859.83362964349</v>
      </c>
      <c r="CJ55" s="61">
        <v>188887.29203705437</v>
      </c>
      <c r="CK55" s="61">
        <v>821707.05399082997</v>
      </c>
      <c r="CL55" s="61">
        <v>230962.80265743425</v>
      </c>
      <c r="CM55" s="61">
        <v>218955.93805558156</v>
      </c>
      <c r="CN55" s="61">
        <v>4300964.8655375689</v>
      </c>
      <c r="CO55" s="61">
        <v>3245303.631889211</v>
      </c>
      <c r="CP55" s="61">
        <v>145102.96902779076</v>
      </c>
      <c r="CQ55" s="61">
        <v>240171.61504631795</v>
      </c>
      <c r="CR55" s="61">
        <v>32270.593805558157</v>
      </c>
      <c r="CS55" s="61">
        <v>54048.052212969029</v>
      </c>
      <c r="CT55" s="61">
        <v>34013.729203705436</v>
      </c>
      <c r="CU55" s="61">
        <v>32763.729203705436</v>
      </c>
      <c r="CV55" s="61">
        <v>0</v>
      </c>
      <c r="CW55" s="61">
        <v>44770.593805558157</v>
      </c>
      <c r="CX55" s="61">
        <v>172178.47964817067</v>
      </c>
      <c r="CY55" s="61">
        <v>21020.593805558157</v>
      </c>
      <c r="CZ55" s="61">
        <v>650354.08496303926</v>
      </c>
      <c r="DA55" s="61">
        <v>44277.458407410872</v>
      </c>
      <c r="DB55" s="61">
        <v>63291.187611116315</v>
      </c>
      <c r="DC55" s="61">
        <v>49541.187611116315</v>
      </c>
      <c r="DD55" s="61">
        <v>25000</v>
      </c>
      <c r="DE55" s="61">
        <v>54277.458407410872</v>
      </c>
      <c r="DF55" s="61">
        <v>4882054.1053616554</v>
      </c>
      <c r="DG55" s="61">
        <v>5000</v>
      </c>
      <c r="DH55" s="61">
        <v>470411.87611116312</v>
      </c>
      <c r="DI55" s="61">
        <v>617590.35575933382</v>
      </c>
      <c r="DJ55" s="61">
        <v>132109.83362964349</v>
      </c>
      <c r="DK55" s="61">
        <v>96054.916814821743</v>
      </c>
      <c r="DL55" s="61">
        <v>1219974.773463086</v>
      </c>
      <c r="DM55" s="61">
        <v>53291.187611116315</v>
      </c>
      <c r="DN55" s="61">
        <v>328600.09469448862</v>
      </c>
      <c r="DO55" s="61">
        <v>536134.41770375229</v>
      </c>
      <c r="DP55" s="61">
        <v>25527.458407410875</v>
      </c>
      <c r="DQ55" s="61">
        <v>72304.916814821743</v>
      </c>
      <c r="DR55" s="61">
        <v>348428.47964817064</v>
      </c>
      <c r="DS55" s="61">
        <v>156616.69823149621</v>
      </c>
      <c r="DT55" s="61">
        <v>15263.729203705438</v>
      </c>
      <c r="DU55" s="61">
        <v>74311.781416674465</v>
      </c>
      <c r="DV55" s="61">
        <v>30756.864601852718</v>
      </c>
      <c r="DW55" s="61">
        <v>38256.864601852722</v>
      </c>
      <c r="DX55" s="61">
        <v>26513.729203705436</v>
      </c>
      <c r="DY55" s="61">
        <v>45034.323009263593</v>
      </c>
      <c r="DZ55" s="61">
        <v>242740.26106484514</v>
      </c>
      <c r="EA55" s="61">
        <v>119644.15663890708</v>
      </c>
      <c r="EB55" s="61">
        <v>128852.96902779078</v>
      </c>
      <c r="EC55" s="61">
        <v>69541.187611116315</v>
      </c>
      <c r="ED55" s="61">
        <v>261685.34425002339</v>
      </c>
      <c r="EE55" s="61">
        <v>17763.729203705436</v>
      </c>
      <c r="EF55" s="61">
        <v>282705.93805558153</v>
      </c>
      <c r="EG55" s="61">
        <v>49541.187611116315</v>
      </c>
      <c r="EH55" s="61">
        <v>29013.729203705436</v>
      </c>
      <c r="EI55" s="61">
        <v>3851916.8133246</v>
      </c>
      <c r="EJ55" s="61">
        <v>2183986.7442687377</v>
      </c>
      <c r="EK55" s="61">
        <v>138325.51062037988</v>
      </c>
      <c r="EL55" s="61">
        <v>91548.052212969036</v>
      </c>
      <c r="EM55" s="61">
        <v>77568.646018527186</v>
      </c>
      <c r="EN55" s="61">
        <v>210894.15663890706</v>
      </c>
      <c r="EO55" s="61">
        <v>42534.323009263593</v>
      </c>
      <c r="EP55" s="61">
        <v>82075.510620379908</v>
      </c>
      <c r="EQ55" s="61">
        <v>502613.82389819407</v>
      </c>
      <c r="ER55" s="61">
        <v>73291.187611116315</v>
      </c>
      <c r="ES55" s="61">
        <v>33784.323009263593</v>
      </c>
      <c r="ET55" s="61">
        <v>25263.729203705436</v>
      </c>
      <c r="EU55" s="61">
        <v>97041.187611116315</v>
      </c>
      <c r="EV55" s="61">
        <v>14770.593805558156</v>
      </c>
      <c r="EW55" s="61">
        <v>136616.69823149621</v>
      </c>
      <c r="EX55" s="61">
        <v>37763.729203705436</v>
      </c>
      <c r="EY55" s="61">
        <v>141846.10442593807</v>
      </c>
      <c r="EZ55" s="61">
        <v>42534.323009263593</v>
      </c>
      <c r="FA55" s="61">
        <v>564815.77168522507</v>
      </c>
      <c r="FB55" s="61">
        <v>87015</v>
      </c>
      <c r="FC55" s="61">
        <v>379655.0115093104</v>
      </c>
      <c r="FD55" s="61">
        <v>107602.96902779078</v>
      </c>
      <c r="FE55" s="61">
        <v>11250</v>
      </c>
      <c r="FF55" s="61">
        <v>59804.91681482175</v>
      </c>
      <c r="FG55" s="61">
        <v>23256.864601852718</v>
      </c>
      <c r="FH55" s="61">
        <v>19770.593805558157</v>
      </c>
      <c r="FI55" s="61">
        <v>335010.8548704033</v>
      </c>
      <c r="FJ55" s="61">
        <v>274483.39646299242</v>
      </c>
      <c r="FK55" s="61">
        <v>361822.63628707774</v>
      </c>
      <c r="FL55" s="61">
        <v>842659.00177786103</v>
      </c>
      <c r="FM55" s="61">
        <v>640847.22036118654</v>
      </c>
      <c r="FN55" s="61">
        <v>3917205.7690652194</v>
      </c>
      <c r="FO55" s="61">
        <v>183922</v>
      </c>
      <c r="FP55" s="61">
        <v>383370.68850004679</v>
      </c>
      <c r="FQ55" s="61">
        <v>164151.02124075982</v>
      </c>
      <c r="FR55" s="61">
        <v>37798.052212969029</v>
      </c>
      <c r="FS55" s="61">
        <v>31020.593805558157</v>
      </c>
      <c r="FT55" s="61">
        <v>10000</v>
      </c>
      <c r="FU55" s="61">
        <v>172407.88584261251</v>
      </c>
      <c r="FV55" s="61">
        <v>133325.51062037988</v>
      </c>
      <c r="FW55" s="61">
        <v>26250</v>
      </c>
      <c r="FX55" s="61">
        <v>8256.8646018527179</v>
      </c>
      <c r="FY55" s="61">
        <v>1634310.0230186209</v>
      </c>
      <c r="FZ55" s="45">
        <f>SUM(C55:FY55)</f>
        <v>164396751.99822202</v>
      </c>
      <c r="GA55" s="59"/>
      <c r="GB55" s="59"/>
      <c r="GC55" s="6"/>
      <c r="GD55" s="6"/>
      <c r="GE55" s="9"/>
    </row>
    <row r="56" spans="1:187" x14ac:dyDescent="0.2">
      <c r="A56" s="16"/>
      <c r="B56" s="16" t="s">
        <v>515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>
        <v>0</v>
      </c>
      <c r="FX56" s="61"/>
      <c r="FY56" s="61"/>
      <c r="FZ56" s="45"/>
      <c r="GA56" s="59"/>
      <c r="GB56" s="59"/>
      <c r="GC56" s="6"/>
      <c r="GD56" s="6"/>
      <c r="GE56" s="9"/>
    </row>
    <row r="57" spans="1:187" x14ac:dyDescent="0.2">
      <c r="A57" s="60" t="s">
        <v>516</v>
      </c>
      <c r="B57" s="45" t="s">
        <v>517</v>
      </c>
      <c r="C57" s="61">
        <v>90138</v>
      </c>
      <c r="D57" s="61">
        <v>396617</v>
      </c>
      <c r="E57" s="61">
        <v>76293</v>
      </c>
      <c r="F57" s="61">
        <v>174870</v>
      </c>
      <c r="G57" s="61">
        <v>11127</v>
      </c>
      <c r="H57" s="61">
        <v>9931</v>
      </c>
      <c r="I57" s="61">
        <v>98475</v>
      </c>
      <c r="J57" s="61">
        <v>23898</v>
      </c>
      <c r="K57" s="61">
        <v>3035</v>
      </c>
      <c r="L57" s="61">
        <v>28353</v>
      </c>
      <c r="M57" s="61">
        <v>15438</v>
      </c>
      <c r="N57" s="61">
        <v>560064</v>
      </c>
      <c r="O57" s="61">
        <v>158543</v>
      </c>
      <c r="P57" s="61">
        <v>2003</v>
      </c>
      <c r="Q57" s="61">
        <v>427055</v>
      </c>
      <c r="R57" s="61">
        <v>30846</v>
      </c>
      <c r="S57" s="61">
        <v>16021</v>
      </c>
      <c r="T57" s="61">
        <v>1706</v>
      </c>
      <c r="U57" s="61">
        <v>460</v>
      </c>
      <c r="V57" s="61">
        <v>3290</v>
      </c>
      <c r="W57" s="61">
        <v>429</v>
      </c>
      <c r="X57" s="61">
        <v>398</v>
      </c>
      <c r="Y57" s="61">
        <v>12005</v>
      </c>
      <c r="Z57" s="61">
        <v>2779</v>
      </c>
      <c r="AA57" s="61">
        <v>328703</v>
      </c>
      <c r="AB57" s="61">
        <v>318669</v>
      </c>
      <c r="AC57" s="61">
        <v>10197</v>
      </c>
      <c r="AD57" s="61">
        <v>12557</v>
      </c>
      <c r="AE57" s="61">
        <v>1287</v>
      </c>
      <c r="AF57" s="61">
        <v>1982</v>
      </c>
      <c r="AG57" s="61">
        <v>8766</v>
      </c>
      <c r="AH57" s="61">
        <v>9839</v>
      </c>
      <c r="AI57" s="61">
        <v>4015</v>
      </c>
      <c r="AJ57" s="61">
        <v>2166</v>
      </c>
      <c r="AK57" s="61">
        <v>2197</v>
      </c>
      <c r="AL57" s="61">
        <v>2728</v>
      </c>
      <c r="AM57" s="61">
        <v>4465</v>
      </c>
      <c r="AN57" s="61">
        <v>3811</v>
      </c>
      <c r="AO57" s="61">
        <v>51199</v>
      </c>
      <c r="AP57" s="61">
        <v>931128</v>
      </c>
      <c r="AQ57" s="61">
        <v>2789</v>
      </c>
      <c r="AR57" s="61">
        <v>689365</v>
      </c>
      <c r="AS57" s="61">
        <v>70510</v>
      </c>
      <c r="AT57" s="61">
        <v>25901</v>
      </c>
      <c r="AU57" s="61">
        <v>2830</v>
      </c>
      <c r="AV57" s="61">
        <v>3127</v>
      </c>
      <c r="AW57" s="61">
        <v>2176</v>
      </c>
      <c r="AX57" s="61">
        <v>51</v>
      </c>
      <c r="AY57" s="61">
        <v>4516</v>
      </c>
      <c r="AZ57" s="61">
        <v>120013</v>
      </c>
      <c r="BA57" s="61">
        <v>98434</v>
      </c>
      <c r="BB57" s="61">
        <v>83629</v>
      </c>
      <c r="BC57" s="61">
        <v>285177</v>
      </c>
      <c r="BD57" s="61">
        <v>53375</v>
      </c>
      <c r="BE57" s="61">
        <v>15203</v>
      </c>
      <c r="BF57" s="61">
        <v>261472</v>
      </c>
      <c r="BG57" s="61">
        <v>10657</v>
      </c>
      <c r="BH57" s="61">
        <v>6662</v>
      </c>
      <c r="BI57" s="61">
        <v>2759</v>
      </c>
      <c r="BJ57" s="61">
        <v>67200</v>
      </c>
      <c r="BK57" s="61">
        <v>212868</v>
      </c>
      <c r="BL57" s="61">
        <v>2360</v>
      </c>
      <c r="BM57" s="61">
        <v>3065</v>
      </c>
      <c r="BN57" s="61">
        <v>37048</v>
      </c>
      <c r="BO57" s="61">
        <v>13466</v>
      </c>
      <c r="BP57" s="61">
        <v>2043</v>
      </c>
      <c r="BQ57" s="61">
        <v>57105</v>
      </c>
      <c r="BR57" s="61">
        <v>50045</v>
      </c>
      <c r="BS57" s="61">
        <v>12056</v>
      </c>
      <c r="BT57" s="61">
        <v>4445</v>
      </c>
      <c r="BU57" s="61">
        <v>4322</v>
      </c>
      <c r="BV57" s="61">
        <v>12700</v>
      </c>
      <c r="BW57" s="61">
        <v>20976</v>
      </c>
      <c r="BX57" s="61">
        <v>1134</v>
      </c>
      <c r="BY57" s="61">
        <v>5742</v>
      </c>
      <c r="BZ57" s="61">
        <v>2248</v>
      </c>
      <c r="CA57" s="61">
        <v>1962</v>
      </c>
      <c r="CB57" s="61">
        <v>882238</v>
      </c>
      <c r="CC57" s="61">
        <v>1962</v>
      </c>
      <c r="CD57" s="61">
        <v>644</v>
      </c>
      <c r="CE57" s="61">
        <v>2023</v>
      </c>
      <c r="CF57" s="61">
        <v>1063</v>
      </c>
      <c r="CG57" s="61">
        <v>2176</v>
      </c>
      <c r="CH57" s="61">
        <v>1124</v>
      </c>
      <c r="CI57" s="61">
        <v>7918</v>
      </c>
      <c r="CJ57" s="61">
        <v>10555</v>
      </c>
      <c r="CK57" s="61">
        <v>51628</v>
      </c>
      <c r="CL57" s="61">
        <v>14110</v>
      </c>
      <c r="CM57" s="61">
        <v>8879</v>
      </c>
      <c r="CN57" s="61">
        <v>303272</v>
      </c>
      <c r="CO57" s="61">
        <v>166339</v>
      </c>
      <c r="CP57" s="61">
        <v>11781</v>
      </c>
      <c r="CQ57" s="61">
        <v>10626</v>
      </c>
      <c r="CR57" s="61">
        <v>2023</v>
      </c>
      <c r="CS57" s="61">
        <v>3617</v>
      </c>
      <c r="CT57" s="61">
        <v>1267</v>
      </c>
      <c r="CU57" s="61">
        <v>4812</v>
      </c>
      <c r="CV57" s="61">
        <v>552</v>
      </c>
      <c r="CW57" s="61">
        <v>1911</v>
      </c>
      <c r="CX57" s="61">
        <v>4894</v>
      </c>
      <c r="CY57" s="61">
        <v>480</v>
      </c>
      <c r="CZ57" s="61">
        <v>23336</v>
      </c>
      <c r="DA57" s="61">
        <v>2074</v>
      </c>
      <c r="DB57" s="61">
        <v>3127</v>
      </c>
      <c r="DC57" s="61">
        <v>1635</v>
      </c>
      <c r="DD57" s="61">
        <v>1941</v>
      </c>
      <c r="DE57" s="61">
        <v>4465</v>
      </c>
      <c r="DF57" s="61">
        <v>225855</v>
      </c>
      <c r="DG57" s="61">
        <v>828</v>
      </c>
      <c r="DH57" s="61">
        <v>22672</v>
      </c>
      <c r="DI57" s="61">
        <v>28833</v>
      </c>
      <c r="DJ57" s="61">
        <v>7489</v>
      </c>
      <c r="DK57" s="61">
        <v>5119</v>
      </c>
      <c r="DL57" s="61">
        <v>63879</v>
      </c>
      <c r="DM57" s="61">
        <v>3055</v>
      </c>
      <c r="DN57" s="61">
        <v>15765</v>
      </c>
      <c r="DO57" s="61">
        <v>32828</v>
      </c>
      <c r="DP57" s="61">
        <v>2350</v>
      </c>
      <c r="DQ57" s="61">
        <v>5855</v>
      </c>
      <c r="DR57" s="61">
        <v>13845</v>
      </c>
      <c r="DS57" s="61">
        <v>8552</v>
      </c>
      <c r="DT57" s="61">
        <v>1318</v>
      </c>
      <c r="DU57" s="61">
        <v>4046</v>
      </c>
      <c r="DV57" s="61">
        <v>2207</v>
      </c>
      <c r="DW57" s="61">
        <v>3740</v>
      </c>
      <c r="DX57" s="61">
        <v>1931</v>
      </c>
      <c r="DY57" s="61">
        <v>3413</v>
      </c>
      <c r="DZ57" s="61">
        <v>10105</v>
      </c>
      <c r="EA57" s="61">
        <v>6989</v>
      </c>
      <c r="EB57" s="61">
        <v>5936</v>
      </c>
      <c r="EC57" s="61">
        <v>3362</v>
      </c>
      <c r="ED57" s="61">
        <v>17349</v>
      </c>
      <c r="EE57" s="61">
        <v>2217</v>
      </c>
      <c r="EF57" s="61">
        <v>16113</v>
      </c>
      <c r="EG57" s="61">
        <v>3147</v>
      </c>
      <c r="EH57" s="61">
        <v>2738</v>
      </c>
      <c r="EI57" s="61">
        <v>176750</v>
      </c>
      <c r="EJ57" s="61">
        <v>98577</v>
      </c>
      <c r="EK57" s="61">
        <v>7612</v>
      </c>
      <c r="EL57" s="61">
        <v>5477</v>
      </c>
      <c r="EM57" s="61">
        <v>4496</v>
      </c>
      <c r="EN57" s="61">
        <v>11985</v>
      </c>
      <c r="EO57" s="61">
        <v>3842</v>
      </c>
      <c r="EP57" s="61">
        <v>4250</v>
      </c>
      <c r="EQ57" s="61">
        <v>26361</v>
      </c>
      <c r="ER57" s="61">
        <v>3607</v>
      </c>
      <c r="ES57" s="61">
        <v>1349</v>
      </c>
      <c r="ET57" s="61">
        <v>2054</v>
      </c>
      <c r="EU57" s="61">
        <v>6488</v>
      </c>
      <c r="EV57" s="61">
        <v>817</v>
      </c>
      <c r="EW57" s="61">
        <v>9196</v>
      </c>
      <c r="EX57" s="61">
        <v>2483</v>
      </c>
      <c r="EY57" s="61">
        <v>6468</v>
      </c>
      <c r="EZ57" s="61">
        <v>1216</v>
      </c>
      <c r="FA57" s="61">
        <v>36343</v>
      </c>
      <c r="FB57" s="61">
        <v>10600</v>
      </c>
      <c r="FC57" s="61">
        <v>25339</v>
      </c>
      <c r="FD57" s="61">
        <v>3862</v>
      </c>
      <c r="FE57" s="61">
        <v>991</v>
      </c>
      <c r="FF57" s="61">
        <v>2473</v>
      </c>
      <c r="FG57" s="61">
        <v>1175</v>
      </c>
      <c r="FH57" s="61">
        <v>1155</v>
      </c>
      <c r="FI57" s="61">
        <v>20476</v>
      </c>
      <c r="FJ57" s="61">
        <v>19188</v>
      </c>
      <c r="FK57" s="61">
        <v>24031</v>
      </c>
      <c r="FL57" s="61">
        <v>61652</v>
      </c>
      <c r="FM57" s="61">
        <v>39132</v>
      </c>
      <c r="FN57" s="61">
        <v>224271</v>
      </c>
      <c r="FO57" s="61">
        <v>16814</v>
      </c>
      <c r="FP57" s="61">
        <v>24399</v>
      </c>
      <c r="FQ57" s="61">
        <v>8715</v>
      </c>
      <c r="FR57" s="61">
        <v>1849</v>
      </c>
      <c r="FS57" s="61">
        <v>2217</v>
      </c>
      <c r="FT57" s="61">
        <v>4194</v>
      </c>
      <c r="FU57" s="61">
        <v>8245</v>
      </c>
      <c r="FV57" s="61">
        <v>6897</v>
      </c>
      <c r="FW57" s="61">
        <v>2309</v>
      </c>
      <c r="FX57" s="61">
        <v>817</v>
      </c>
      <c r="FY57" s="61">
        <v>167841</v>
      </c>
      <c r="FZ57" s="45">
        <f>SUM(C57:FY57)</f>
        <v>9228935</v>
      </c>
      <c r="GA57" s="59"/>
      <c r="GB57" s="59"/>
      <c r="GC57" s="6"/>
      <c r="GD57" s="6"/>
      <c r="GE57" s="9"/>
    </row>
    <row r="58" spans="1:187" x14ac:dyDescent="0.2">
      <c r="A58" s="60" t="s">
        <v>518</v>
      </c>
      <c r="B58" s="45" t="s">
        <v>519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10664.42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0</v>
      </c>
      <c r="BT58" s="61">
        <v>0</v>
      </c>
      <c r="BU58" s="61">
        <v>0</v>
      </c>
      <c r="BV58" s="61">
        <v>0</v>
      </c>
      <c r="BW58" s="61">
        <v>106843.92</v>
      </c>
      <c r="BX58" s="61">
        <v>0</v>
      </c>
      <c r="BY58" s="61">
        <v>101396.39</v>
      </c>
      <c r="BZ58" s="61">
        <v>0</v>
      </c>
      <c r="CA58" s="61">
        <v>0</v>
      </c>
      <c r="CB58" s="61">
        <v>0</v>
      </c>
      <c r="CC58" s="61">
        <v>0</v>
      </c>
      <c r="CD58" s="61">
        <v>0</v>
      </c>
      <c r="CE58" s="61">
        <v>0</v>
      </c>
      <c r="CF58" s="61">
        <v>0</v>
      </c>
      <c r="CG58" s="61">
        <v>0</v>
      </c>
      <c r="CH58" s="61">
        <v>0</v>
      </c>
      <c r="CI58" s="61">
        <v>0</v>
      </c>
      <c r="CJ58" s="61">
        <v>0</v>
      </c>
      <c r="CK58" s="61">
        <v>109956.67</v>
      </c>
      <c r="CL58" s="61">
        <v>0</v>
      </c>
      <c r="CM58" s="61">
        <v>0</v>
      </c>
      <c r="CN58" s="61">
        <v>88185.42</v>
      </c>
      <c r="CO58" s="61">
        <v>0</v>
      </c>
      <c r="CP58" s="61">
        <v>0</v>
      </c>
      <c r="CQ58" s="61">
        <v>0</v>
      </c>
      <c r="CR58" s="61">
        <v>0</v>
      </c>
      <c r="CS58" s="61">
        <v>0</v>
      </c>
      <c r="CT58" s="61">
        <v>0</v>
      </c>
      <c r="CU58" s="61">
        <v>0</v>
      </c>
      <c r="CV58" s="61">
        <v>0</v>
      </c>
      <c r="CW58" s="61">
        <v>0</v>
      </c>
      <c r="CX58" s="61">
        <v>0</v>
      </c>
      <c r="CY58" s="61">
        <v>0</v>
      </c>
      <c r="CZ58" s="61">
        <v>188082.17</v>
      </c>
      <c r="DA58" s="61">
        <v>0</v>
      </c>
      <c r="DB58" s="61">
        <v>0</v>
      </c>
      <c r="DC58" s="61">
        <v>0</v>
      </c>
      <c r="DD58" s="61">
        <v>0</v>
      </c>
      <c r="DE58" s="61">
        <v>0</v>
      </c>
      <c r="DF58" s="61">
        <v>78679.240000000005</v>
      </c>
      <c r="DG58" s="61">
        <v>0</v>
      </c>
      <c r="DH58" s="61">
        <v>38441.480000000003</v>
      </c>
      <c r="DI58" s="61">
        <v>0</v>
      </c>
      <c r="DJ58" s="61">
        <v>0</v>
      </c>
      <c r="DK58" s="61">
        <v>0</v>
      </c>
      <c r="DL58" s="61">
        <v>0</v>
      </c>
      <c r="DM58" s="61">
        <v>59335.12</v>
      </c>
      <c r="DN58" s="61">
        <v>0</v>
      </c>
      <c r="DO58" s="61">
        <v>0</v>
      </c>
      <c r="DP58" s="61">
        <v>0</v>
      </c>
      <c r="DQ58" s="61">
        <v>0</v>
      </c>
      <c r="DR58" s="61">
        <v>0</v>
      </c>
      <c r="DS58" s="61">
        <v>0</v>
      </c>
      <c r="DT58" s="61">
        <v>0</v>
      </c>
      <c r="DU58" s="61">
        <v>0</v>
      </c>
      <c r="DV58" s="61">
        <v>0</v>
      </c>
      <c r="DW58" s="61">
        <v>0</v>
      </c>
      <c r="DX58" s="61">
        <v>0</v>
      </c>
      <c r="DY58" s="61">
        <v>0</v>
      </c>
      <c r="DZ58" s="61">
        <v>0</v>
      </c>
      <c r="EA58" s="61">
        <v>168662.66</v>
      </c>
      <c r="EB58" s="61">
        <v>0</v>
      </c>
      <c r="EC58" s="61">
        <v>0</v>
      </c>
      <c r="ED58" s="61">
        <v>0</v>
      </c>
      <c r="EE58" s="61">
        <v>0</v>
      </c>
      <c r="EF58" s="61">
        <v>0</v>
      </c>
      <c r="EG58" s="61">
        <v>0</v>
      </c>
      <c r="EH58" s="61">
        <v>0</v>
      </c>
      <c r="EI58" s="61">
        <v>0</v>
      </c>
      <c r="EJ58" s="61">
        <v>126302.49</v>
      </c>
      <c r="EK58" s="61">
        <v>0</v>
      </c>
      <c r="EL58" s="61">
        <v>0</v>
      </c>
      <c r="EM58" s="61">
        <v>0</v>
      </c>
      <c r="EN58" s="61">
        <v>0</v>
      </c>
      <c r="EO58" s="61">
        <v>0</v>
      </c>
      <c r="EP58" s="61">
        <v>0</v>
      </c>
      <c r="EQ58" s="61">
        <v>0</v>
      </c>
      <c r="ER58" s="61">
        <v>0</v>
      </c>
      <c r="ES58" s="61">
        <v>0</v>
      </c>
      <c r="ET58" s="61">
        <v>0</v>
      </c>
      <c r="EU58" s="61">
        <v>0</v>
      </c>
      <c r="EV58" s="61">
        <v>0</v>
      </c>
      <c r="EW58" s="61">
        <v>0</v>
      </c>
      <c r="EX58" s="61">
        <v>0</v>
      </c>
      <c r="EY58" s="61">
        <v>0</v>
      </c>
      <c r="EZ58" s="61">
        <v>0</v>
      </c>
      <c r="FA58" s="61">
        <v>0</v>
      </c>
      <c r="FB58" s="61">
        <v>0</v>
      </c>
      <c r="FC58" s="61">
        <v>0</v>
      </c>
      <c r="FD58" s="61">
        <v>0</v>
      </c>
      <c r="FE58" s="61">
        <v>0</v>
      </c>
      <c r="FF58" s="61">
        <v>0</v>
      </c>
      <c r="FG58" s="61">
        <v>0</v>
      </c>
      <c r="FH58" s="61">
        <v>0</v>
      </c>
      <c r="FI58" s="61">
        <v>0</v>
      </c>
      <c r="FJ58" s="61">
        <v>0</v>
      </c>
      <c r="FK58" s="61">
        <v>0</v>
      </c>
      <c r="FL58" s="61">
        <v>0</v>
      </c>
      <c r="FM58" s="61">
        <v>0</v>
      </c>
      <c r="FN58" s="61">
        <v>0</v>
      </c>
      <c r="FO58" s="61">
        <v>0</v>
      </c>
      <c r="FP58" s="61">
        <v>0</v>
      </c>
      <c r="FQ58" s="61">
        <v>0</v>
      </c>
      <c r="FR58" s="61">
        <v>0</v>
      </c>
      <c r="FS58" s="61">
        <v>0</v>
      </c>
      <c r="FT58" s="61">
        <v>0</v>
      </c>
      <c r="FU58" s="61">
        <v>0</v>
      </c>
      <c r="FV58" s="61">
        <v>0</v>
      </c>
      <c r="FW58" s="61">
        <v>0</v>
      </c>
      <c r="FX58" s="61">
        <v>0</v>
      </c>
      <c r="FY58" s="61">
        <v>0</v>
      </c>
      <c r="FZ58" s="45">
        <f>SUM(C58:FY58)</f>
        <v>1076549.98</v>
      </c>
      <c r="GA58" s="59"/>
      <c r="GB58" s="59"/>
      <c r="GC58" s="6"/>
      <c r="GD58" s="6"/>
      <c r="GE58" s="6"/>
    </row>
    <row r="59" spans="1:187" x14ac:dyDescent="0.2">
      <c r="A59" s="7" t="s">
        <v>520</v>
      </c>
      <c r="B59" s="16" t="s">
        <v>521</v>
      </c>
      <c r="C59" s="58">
        <f t="shared" ref="C59:AH59" si="18">ROUND(SUM(C52:C58),2)</f>
        <v>2635419.19</v>
      </c>
      <c r="D59" s="58">
        <f t="shared" si="18"/>
        <v>12335298.720000001</v>
      </c>
      <c r="E59" s="58">
        <f t="shared" si="18"/>
        <v>2412230.56</v>
      </c>
      <c r="F59" s="58">
        <f t="shared" si="18"/>
        <v>5720368.46</v>
      </c>
      <c r="G59" s="58">
        <f t="shared" si="18"/>
        <v>377927.57</v>
      </c>
      <c r="H59" s="58">
        <f t="shared" si="18"/>
        <v>395143.07</v>
      </c>
      <c r="I59" s="58">
        <f t="shared" si="18"/>
        <v>3213568.77</v>
      </c>
      <c r="J59" s="58">
        <f t="shared" si="18"/>
        <v>673569.82</v>
      </c>
      <c r="K59" s="58">
        <f t="shared" si="18"/>
        <v>132617.87</v>
      </c>
      <c r="L59" s="58">
        <f t="shared" si="18"/>
        <v>1011149.94</v>
      </c>
      <c r="M59" s="58">
        <f t="shared" si="18"/>
        <v>674580.5</v>
      </c>
      <c r="N59" s="58">
        <f t="shared" si="18"/>
        <v>19177274.050000001</v>
      </c>
      <c r="O59" s="58">
        <f t="shared" si="18"/>
        <v>4254277.22</v>
      </c>
      <c r="P59" s="58">
        <f t="shared" si="18"/>
        <v>103692.41</v>
      </c>
      <c r="Q59" s="58">
        <f t="shared" si="18"/>
        <v>13850398.17</v>
      </c>
      <c r="R59" s="58">
        <f t="shared" si="18"/>
        <v>617761.97</v>
      </c>
      <c r="S59" s="58">
        <f t="shared" si="18"/>
        <v>450357.82</v>
      </c>
      <c r="T59" s="58">
        <f t="shared" si="18"/>
        <v>75923.13</v>
      </c>
      <c r="U59" s="58">
        <f t="shared" si="18"/>
        <v>40608.99</v>
      </c>
      <c r="V59" s="58">
        <f t="shared" si="18"/>
        <v>106889.75</v>
      </c>
      <c r="W59" s="58">
        <f t="shared" si="18"/>
        <v>24786.73</v>
      </c>
      <c r="X59" s="58">
        <f t="shared" si="18"/>
        <v>17989.16</v>
      </c>
      <c r="Y59" s="58">
        <f t="shared" si="18"/>
        <v>255525.99</v>
      </c>
      <c r="Z59" s="58">
        <f t="shared" si="18"/>
        <v>81134.210000000006</v>
      </c>
      <c r="AA59" s="58">
        <f t="shared" si="18"/>
        <v>9747243.9800000004</v>
      </c>
      <c r="AB59" s="58">
        <f t="shared" si="18"/>
        <v>11113702.699999999</v>
      </c>
      <c r="AC59" s="58">
        <f t="shared" si="18"/>
        <v>294587.32</v>
      </c>
      <c r="AD59" s="58">
        <f t="shared" si="18"/>
        <v>286259.71999999997</v>
      </c>
      <c r="AE59" s="58">
        <f t="shared" si="18"/>
        <v>77938.009999999995</v>
      </c>
      <c r="AF59" s="58">
        <f t="shared" si="18"/>
        <v>126331.63</v>
      </c>
      <c r="AG59" s="58">
        <f t="shared" si="18"/>
        <v>373919.01</v>
      </c>
      <c r="AH59" s="58">
        <f t="shared" si="18"/>
        <v>509590.09</v>
      </c>
      <c r="AI59" s="58">
        <f t="shared" ref="AI59:CT59" si="19">ROUND(SUM(AI52:AI58),2)</f>
        <v>104796.56</v>
      </c>
      <c r="AJ59" s="58">
        <f t="shared" si="19"/>
        <v>89018.61</v>
      </c>
      <c r="AK59" s="58">
        <f t="shared" si="19"/>
        <v>89655.7</v>
      </c>
      <c r="AL59" s="58">
        <f t="shared" si="19"/>
        <v>83392.070000000007</v>
      </c>
      <c r="AM59" s="58">
        <f t="shared" si="19"/>
        <v>151768.07</v>
      </c>
      <c r="AN59" s="58">
        <f t="shared" si="19"/>
        <v>115756.43</v>
      </c>
      <c r="AO59" s="58">
        <f t="shared" si="19"/>
        <v>1635890.12</v>
      </c>
      <c r="AP59" s="58">
        <f t="shared" si="19"/>
        <v>28295049.600000001</v>
      </c>
      <c r="AQ59" s="58">
        <f t="shared" si="19"/>
        <v>134015.69</v>
      </c>
      <c r="AR59" s="58">
        <f t="shared" si="19"/>
        <v>18442095.399999999</v>
      </c>
      <c r="AS59" s="58">
        <f t="shared" si="19"/>
        <v>2106102.48</v>
      </c>
      <c r="AT59" s="58">
        <f t="shared" si="19"/>
        <v>733129.63</v>
      </c>
      <c r="AU59" s="58">
        <f t="shared" si="19"/>
        <v>92365.54</v>
      </c>
      <c r="AV59" s="58">
        <f t="shared" si="19"/>
        <v>175645.4</v>
      </c>
      <c r="AW59" s="58">
        <f t="shared" si="19"/>
        <v>75720.91</v>
      </c>
      <c r="AX59" s="58">
        <f t="shared" si="19"/>
        <v>15874.86</v>
      </c>
      <c r="AY59" s="58">
        <f t="shared" si="19"/>
        <v>197866.63</v>
      </c>
      <c r="AZ59" s="58">
        <f t="shared" si="19"/>
        <v>3566131.04</v>
      </c>
      <c r="BA59" s="58">
        <f t="shared" si="19"/>
        <v>2900780.01</v>
      </c>
      <c r="BB59" s="58">
        <f t="shared" si="19"/>
        <v>3635889.28</v>
      </c>
      <c r="BC59" s="58">
        <f t="shared" si="19"/>
        <v>6443909.7300000004</v>
      </c>
      <c r="BD59" s="58">
        <f t="shared" si="19"/>
        <v>975092.92</v>
      </c>
      <c r="BE59" s="58">
        <f t="shared" si="19"/>
        <v>373739.94</v>
      </c>
      <c r="BF59" s="58">
        <f t="shared" si="19"/>
        <v>6910677.54</v>
      </c>
      <c r="BG59" s="58">
        <f t="shared" si="19"/>
        <v>462567.42</v>
      </c>
      <c r="BH59" s="58">
        <f t="shared" si="19"/>
        <v>214657.09</v>
      </c>
      <c r="BI59" s="58">
        <f t="shared" si="19"/>
        <v>161103.67000000001</v>
      </c>
      <c r="BJ59" s="58">
        <f t="shared" si="19"/>
        <v>1555391.45</v>
      </c>
      <c r="BK59" s="58">
        <f t="shared" si="19"/>
        <v>5927813.0899999999</v>
      </c>
      <c r="BL59" s="58">
        <f t="shared" si="19"/>
        <v>63982.68</v>
      </c>
      <c r="BM59" s="58">
        <f t="shared" si="19"/>
        <v>222504.7</v>
      </c>
      <c r="BN59" s="58">
        <f t="shared" si="19"/>
        <v>1185934.55</v>
      </c>
      <c r="BO59" s="58">
        <f t="shared" si="19"/>
        <v>551851.29</v>
      </c>
      <c r="BP59" s="58">
        <f t="shared" si="19"/>
        <v>87578.82</v>
      </c>
      <c r="BQ59" s="58">
        <f t="shared" si="19"/>
        <v>1532463.81</v>
      </c>
      <c r="BR59" s="58">
        <f t="shared" si="19"/>
        <v>1439785.91</v>
      </c>
      <c r="BS59" s="58">
        <f t="shared" si="19"/>
        <v>283549.63</v>
      </c>
      <c r="BT59" s="58">
        <f t="shared" si="19"/>
        <v>120150.3</v>
      </c>
      <c r="BU59" s="58">
        <f t="shared" si="19"/>
        <v>143456.95999999999</v>
      </c>
      <c r="BV59" s="58">
        <f t="shared" si="19"/>
        <v>385242.68</v>
      </c>
      <c r="BW59" s="58">
        <f t="shared" si="19"/>
        <v>571138.96</v>
      </c>
      <c r="BX59" s="58">
        <f t="shared" si="19"/>
        <v>27356.48</v>
      </c>
      <c r="BY59" s="58">
        <f t="shared" si="19"/>
        <v>334289.12</v>
      </c>
      <c r="BZ59" s="58">
        <f t="shared" si="19"/>
        <v>62674.03</v>
      </c>
      <c r="CA59" s="58">
        <f t="shared" si="19"/>
        <v>141348.38</v>
      </c>
      <c r="CB59" s="58">
        <f t="shared" si="19"/>
        <v>26366771.739999998</v>
      </c>
      <c r="CC59" s="58">
        <f t="shared" si="19"/>
        <v>88583.77</v>
      </c>
      <c r="CD59" s="58">
        <f t="shared" si="19"/>
        <v>30010.71</v>
      </c>
      <c r="CE59" s="58">
        <f t="shared" si="19"/>
        <v>116834.37</v>
      </c>
      <c r="CF59" s="58">
        <f t="shared" si="19"/>
        <v>36976.49</v>
      </c>
      <c r="CG59" s="58">
        <f t="shared" si="19"/>
        <v>122672.32000000001</v>
      </c>
      <c r="CH59" s="58">
        <f t="shared" si="19"/>
        <v>41859.629999999997</v>
      </c>
      <c r="CI59" s="58">
        <f t="shared" si="19"/>
        <v>262778.36</v>
      </c>
      <c r="CJ59" s="58">
        <f t="shared" si="19"/>
        <v>335493.59000000003</v>
      </c>
      <c r="CK59" s="58">
        <f t="shared" si="19"/>
        <v>1393228.49</v>
      </c>
      <c r="CL59" s="58">
        <f t="shared" si="19"/>
        <v>490942.73</v>
      </c>
      <c r="CM59" s="58">
        <f t="shared" si="19"/>
        <v>409457.94</v>
      </c>
      <c r="CN59" s="58">
        <f t="shared" si="19"/>
        <v>7524639.3399999999</v>
      </c>
      <c r="CO59" s="58">
        <f t="shared" si="19"/>
        <v>4909467.3499999996</v>
      </c>
      <c r="CP59" s="58">
        <f t="shared" si="19"/>
        <v>273215.59999999998</v>
      </c>
      <c r="CQ59" s="58">
        <f t="shared" si="19"/>
        <v>433599.85</v>
      </c>
      <c r="CR59" s="58">
        <f t="shared" si="19"/>
        <v>89419.06</v>
      </c>
      <c r="CS59" s="58">
        <f t="shared" si="19"/>
        <v>119183.27</v>
      </c>
      <c r="CT59" s="58">
        <f t="shared" si="19"/>
        <v>51736.160000000003</v>
      </c>
      <c r="CU59" s="58">
        <f t="shared" ref="CU59:FF59" si="20">ROUND(SUM(CU52:CU58),2)</f>
        <v>69547.61</v>
      </c>
      <c r="CV59" s="58">
        <f t="shared" si="20"/>
        <v>39200.99</v>
      </c>
      <c r="CW59" s="58">
        <f t="shared" si="20"/>
        <v>85981.25</v>
      </c>
      <c r="CX59" s="58">
        <f t="shared" si="20"/>
        <v>270277.42</v>
      </c>
      <c r="CY59" s="58">
        <f t="shared" si="20"/>
        <v>69092.13</v>
      </c>
      <c r="CZ59" s="58">
        <f t="shared" si="20"/>
        <v>1142902.58</v>
      </c>
      <c r="DA59" s="58">
        <f t="shared" si="20"/>
        <v>105395.94</v>
      </c>
      <c r="DB59" s="58">
        <f t="shared" si="20"/>
        <v>142502.54999999999</v>
      </c>
      <c r="DC59" s="58">
        <f t="shared" si="20"/>
        <v>142070.82</v>
      </c>
      <c r="DD59" s="58">
        <f t="shared" si="20"/>
        <v>44418.6</v>
      </c>
      <c r="DE59" s="58">
        <f t="shared" si="20"/>
        <v>85555.43</v>
      </c>
      <c r="DF59" s="58">
        <f t="shared" si="20"/>
        <v>8631459.2599999998</v>
      </c>
      <c r="DG59" s="58">
        <f t="shared" si="20"/>
        <v>36478.61</v>
      </c>
      <c r="DH59" s="58">
        <f t="shared" si="20"/>
        <v>766688.13</v>
      </c>
      <c r="DI59" s="58">
        <f t="shared" si="20"/>
        <v>1136868.8999999999</v>
      </c>
      <c r="DJ59" s="58">
        <f t="shared" si="20"/>
        <v>228885.67</v>
      </c>
      <c r="DK59" s="58">
        <f t="shared" si="20"/>
        <v>140837.34</v>
      </c>
      <c r="DL59" s="58">
        <f t="shared" si="20"/>
        <v>1837785.38</v>
      </c>
      <c r="DM59" s="58">
        <f t="shared" si="20"/>
        <v>164628.01</v>
      </c>
      <c r="DN59" s="58">
        <f t="shared" si="20"/>
        <v>528286.27</v>
      </c>
      <c r="DO59" s="58">
        <f t="shared" si="20"/>
        <v>960873.2</v>
      </c>
      <c r="DP59" s="58">
        <f t="shared" si="20"/>
        <v>75316.17</v>
      </c>
      <c r="DQ59" s="58">
        <f t="shared" si="20"/>
        <v>172625.82</v>
      </c>
      <c r="DR59" s="58">
        <f t="shared" si="20"/>
        <v>470123.54</v>
      </c>
      <c r="DS59" s="58">
        <f t="shared" si="20"/>
        <v>255655.51</v>
      </c>
      <c r="DT59" s="58">
        <f t="shared" si="20"/>
        <v>30549.83</v>
      </c>
      <c r="DU59" s="58">
        <f t="shared" si="20"/>
        <v>147576.93</v>
      </c>
      <c r="DV59" s="58">
        <f t="shared" si="20"/>
        <v>56063.92</v>
      </c>
      <c r="DW59" s="58">
        <f t="shared" si="20"/>
        <v>73396.009999999995</v>
      </c>
      <c r="DX59" s="58">
        <f t="shared" si="20"/>
        <v>53630.31</v>
      </c>
      <c r="DY59" s="58">
        <f t="shared" si="20"/>
        <v>80501.88</v>
      </c>
      <c r="DZ59" s="58">
        <f t="shared" si="20"/>
        <v>450242.24</v>
      </c>
      <c r="EA59" s="58">
        <f t="shared" si="20"/>
        <v>346420.96</v>
      </c>
      <c r="EB59" s="58">
        <f t="shared" si="20"/>
        <v>260328.8</v>
      </c>
      <c r="EC59" s="58">
        <f t="shared" si="20"/>
        <v>180926.47</v>
      </c>
      <c r="ED59" s="58">
        <f t="shared" si="20"/>
        <v>475357.79</v>
      </c>
      <c r="EE59" s="58">
        <f t="shared" si="20"/>
        <v>55920.28</v>
      </c>
      <c r="EF59" s="58">
        <f t="shared" si="20"/>
        <v>402951.13</v>
      </c>
      <c r="EG59" s="58">
        <f t="shared" si="20"/>
        <v>117697.13</v>
      </c>
      <c r="EH59" s="58">
        <f t="shared" si="20"/>
        <v>59370.19</v>
      </c>
      <c r="EI59" s="58">
        <f t="shared" si="20"/>
        <v>4980237.99</v>
      </c>
      <c r="EJ59" s="58">
        <f t="shared" si="20"/>
        <v>3218351.67</v>
      </c>
      <c r="EK59" s="58">
        <f t="shared" si="20"/>
        <v>217939.11</v>
      </c>
      <c r="EL59" s="58">
        <f t="shared" si="20"/>
        <v>184401.61</v>
      </c>
      <c r="EM59" s="58">
        <f t="shared" si="20"/>
        <v>141819.48000000001</v>
      </c>
      <c r="EN59" s="58">
        <f t="shared" si="20"/>
        <v>301354.96000000002</v>
      </c>
      <c r="EO59" s="58">
        <f t="shared" si="20"/>
        <v>123097.67</v>
      </c>
      <c r="EP59" s="58">
        <f t="shared" si="20"/>
        <v>154975.51999999999</v>
      </c>
      <c r="EQ59" s="58">
        <f t="shared" si="20"/>
        <v>826557.52</v>
      </c>
      <c r="ER59" s="58">
        <f t="shared" si="20"/>
        <v>143905.56</v>
      </c>
      <c r="ES59" s="58">
        <f t="shared" si="20"/>
        <v>81840.12</v>
      </c>
      <c r="ET59" s="58">
        <f t="shared" si="20"/>
        <v>56706.71</v>
      </c>
      <c r="EU59" s="58">
        <f t="shared" si="20"/>
        <v>216738.53</v>
      </c>
      <c r="EV59" s="58">
        <f t="shared" si="20"/>
        <v>19069.68</v>
      </c>
      <c r="EW59" s="58">
        <f t="shared" si="20"/>
        <v>246624.65</v>
      </c>
      <c r="EX59" s="58">
        <f t="shared" si="20"/>
        <v>61954.84</v>
      </c>
      <c r="EY59" s="58">
        <f t="shared" si="20"/>
        <v>163379.49</v>
      </c>
      <c r="EZ59" s="58">
        <f t="shared" si="20"/>
        <v>60589.88</v>
      </c>
      <c r="FA59" s="58">
        <f t="shared" si="20"/>
        <v>1056642.47</v>
      </c>
      <c r="FB59" s="58">
        <f t="shared" si="20"/>
        <v>163675.46</v>
      </c>
      <c r="FC59" s="58">
        <f t="shared" si="20"/>
        <v>728187.29</v>
      </c>
      <c r="FD59" s="58">
        <f t="shared" si="20"/>
        <v>193997.11</v>
      </c>
      <c r="FE59" s="58">
        <f t="shared" si="20"/>
        <v>61145.05</v>
      </c>
      <c r="FF59" s="58">
        <f t="shared" si="20"/>
        <v>118000.11</v>
      </c>
      <c r="FG59" s="58">
        <f t="shared" ref="FG59:FY59" si="21">ROUND(SUM(FG52:FG58),2)</f>
        <v>65193.22</v>
      </c>
      <c r="FH59" s="58">
        <f t="shared" si="21"/>
        <v>54300.76</v>
      </c>
      <c r="FI59" s="58">
        <f t="shared" si="21"/>
        <v>636347.80000000005</v>
      </c>
      <c r="FJ59" s="58">
        <f t="shared" si="21"/>
        <v>463299.64</v>
      </c>
      <c r="FK59" s="58">
        <f t="shared" si="21"/>
        <v>766603.11</v>
      </c>
      <c r="FL59" s="58">
        <f t="shared" si="21"/>
        <v>1289168.73</v>
      </c>
      <c r="FM59" s="58">
        <f t="shared" si="21"/>
        <v>965291.49</v>
      </c>
      <c r="FN59" s="58">
        <f t="shared" si="21"/>
        <v>6364800.7999999998</v>
      </c>
      <c r="FO59" s="58">
        <f t="shared" si="21"/>
        <v>518872.13</v>
      </c>
      <c r="FP59" s="58">
        <f t="shared" si="21"/>
        <v>766490.41</v>
      </c>
      <c r="FQ59" s="58">
        <f t="shared" si="21"/>
        <v>318635.78000000003</v>
      </c>
      <c r="FR59" s="58">
        <f t="shared" si="21"/>
        <v>115281.76</v>
      </c>
      <c r="FS59" s="58">
        <f t="shared" si="21"/>
        <v>102320.04</v>
      </c>
      <c r="FT59" s="58">
        <f t="shared" si="21"/>
        <v>51135.33</v>
      </c>
      <c r="FU59" s="58">
        <f t="shared" si="21"/>
        <v>359725.2</v>
      </c>
      <c r="FV59" s="58">
        <f t="shared" si="21"/>
        <v>274197.57</v>
      </c>
      <c r="FW59" s="58">
        <f t="shared" si="21"/>
        <v>114567.63</v>
      </c>
      <c r="FX59" s="58">
        <f t="shared" si="21"/>
        <v>44150.05</v>
      </c>
      <c r="FY59" s="58">
        <f t="shared" si="21"/>
        <v>2771115.42</v>
      </c>
      <c r="FZ59" s="59">
        <f>SUM(C59:FY59)</f>
        <v>277041222.83000004</v>
      </c>
      <c r="GA59" s="65"/>
      <c r="GB59" s="65"/>
      <c r="GC59" s="6"/>
      <c r="GD59" s="6"/>
      <c r="GE59" s="6"/>
    </row>
    <row r="60" spans="1:187" x14ac:dyDescent="0.2">
      <c r="A60" s="6"/>
      <c r="B60" s="16" t="s">
        <v>522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59"/>
      <c r="GA60" s="66"/>
      <c r="GB60" s="66"/>
      <c r="GC60" s="59"/>
      <c r="GD60" s="59"/>
      <c r="GE60" s="9"/>
    </row>
    <row r="61" spans="1:187" x14ac:dyDescent="0.2">
      <c r="A61" s="6"/>
      <c r="B61" s="16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59"/>
      <c r="GA61" s="66"/>
      <c r="GB61" s="66"/>
      <c r="GC61" s="59"/>
      <c r="GD61" s="59"/>
      <c r="GE61" s="9"/>
    </row>
    <row r="62" spans="1:187" ht="15.75" x14ac:dyDescent="0.25">
      <c r="A62" s="6"/>
      <c r="B62" s="43" t="s">
        <v>523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59"/>
      <c r="GA62" s="66"/>
      <c r="GB62" s="66"/>
      <c r="GC62" s="59"/>
      <c r="GD62" s="59"/>
      <c r="GE62" s="9"/>
    </row>
    <row r="63" spans="1:187" x14ac:dyDescent="0.2">
      <c r="A63" s="7" t="s">
        <v>524</v>
      </c>
      <c r="B63" s="16" t="s">
        <v>525</v>
      </c>
      <c r="C63" s="48">
        <v>2.7E-2</v>
      </c>
      <c r="D63" s="48">
        <v>2.7E-2</v>
      </c>
      <c r="E63" s="48">
        <v>2.7E-2</v>
      </c>
      <c r="F63" s="48">
        <v>2.7E-2</v>
      </c>
      <c r="G63" s="48">
        <v>2.7E-2</v>
      </c>
      <c r="H63" s="48">
        <v>2.7E-2</v>
      </c>
      <c r="I63" s="48">
        <v>2.7E-2</v>
      </c>
      <c r="J63" s="48">
        <v>2.7E-2</v>
      </c>
      <c r="K63" s="48">
        <v>2.7E-2</v>
      </c>
      <c r="L63" s="48">
        <v>2.7E-2</v>
      </c>
      <c r="M63" s="48">
        <v>2.7E-2</v>
      </c>
      <c r="N63" s="48">
        <v>2.7E-2</v>
      </c>
      <c r="O63" s="48">
        <v>2.7E-2</v>
      </c>
      <c r="P63" s="48">
        <v>2.7E-2</v>
      </c>
      <c r="Q63" s="48">
        <v>2.7E-2</v>
      </c>
      <c r="R63" s="48">
        <v>2.7E-2</v>
      </c>
      <c r="S63" s="48">
        <v>2.7E-2</v>
      </c>
      <c r="T63" s="48">
        <v>2.7E-2</v>
      </c>
      <c r="U63" s="48">
        <v>2.7E-2</v>
      </c>
      <c r="V63" s="48">
        <v>2.7E-2</v>
      </c>
      <c r="W63" s="48">
        <v>2.7E-2</v>
      </c>
      <c r="X63" s="48">
        <v>2.7E-2</v>
      </c>
      <c r="Y63" s="48">
        <v>2.7E-2</v>
      </c>
      <c r="Z63" s="48">
        <v>2.7E-2</v>
      </c>
      <c r="AA63" s="48">
        <v>2.7E-2</v>
      </c>
      <c r="AB63" s="48">
        <v>2.7E-2</v>
      </c>
      <c r="AC63" s="48">
        <v>2.7E-2</v>
      </c>
      <c r="AD63" s="48">
        <v>2.7E-2</v>
      </c>
      <c r="AE63" s="48">
        <v>2.7E-2</v>
      </c>
      <c r="AF63" s="48">
        <v>2.7E-2</v>
      </c>
      <c r="AG63" s="48">
        <v>2.7E-2</v>
      </c>
      <c r="AH63" s="48">
        <v>2.7E-2</v>
      </c>
      <c r="AI63" s="48">
        <v>2.7E-2</v>
      </c>
      <c r="AJ63" s="48">
        <v>2.7E-2</v>
      </c>
      <c r="AK63" s="48">
        <v>2.7E-2</v>
      </c>
      <c r="AL63" s="48">
        <v>2.7E-2</v>
      </c>
      <c r="AM63" s="48">
        <v>2.7E-2</v>
      </c>
      <c r="AN63" s="48">
        <v>2.7E-2</v>
      </c>
      <c r="AO63" s="48">
        <v>2.7E-2</v>
      </c>
      <c r="AP63" s="48">
        <v>2.7E-2</v>
      </c>
      <c r="AQ63" s="48">
        <v>2.7E-2</v>
      </c>
      <c r="AR63" s="48">
        <v>2.7E-2</v>
      </c>
      <c r="AS63" s="48">
        <v>2.7E-2</v>
      </c>
      <c r="AT63" s="48">
        <v>2.7E-2</v>
      </c>
      <c r="AU63" s="48">
        <v>2.7E-2</v>
      </c>
      <c r="AV63" s="48">
        <v>2.7E-2</v>
      </c>
      <c r="AW63" s="48">
        <v>2.7E-2</v>
      </c>
      <c r="AX63" s="48">
        <v>2.7E-2</v>
      </c>
      <c r="AY63" s="48">
        <v>2.7E-2</v>
      </c>
      <c r="AZ63" s="48">
        <v>2.7E-2</v>
      </c>
      <c r="BA63" s="48">
        <v>2.7E-2</v>
      </c>
      <c r="BB63" s="48">
        <v>2.7E-2</v>
      </c>
      <c r="BC63" s="48">
        <v>2.7E-2</v>
      </c>
      <c r="BD63" s="48">
        <v>2.7E-2</v>
      </c>
      <c r="BE63" s="48">
        <v>2.7E-2</v>
      </c>
      <c r="BF63" s="48">
        <v>2.7E-2</v>
      </c>
      <c r="BG63" s="48">
        <v>2.7E-2</v>
      </c>
      <c r="BH63" s="48">
        <v>2.7E-2</v>
      </c>
      <c r="BI63" s="48">
        <v>2.7E-2</v>
      </c>
      <c r="BJ63" s="48">
        <v>2.7E-2</v>
      </c>
      <c r="BK63" s="48">
        <v>2.7E-2</v>
      </c>
      <c r="BL63" s="48">
        <v>2.7E-2</v>
      </c>
      <c r="BM63" s="48">
        <v>2.7E-2</v>
      </c>
      <c r="BN63" s="48">
        <v>2.7E-2</v>
      </c>
      <c r="BO63" s="48">
        <v>2.7E-2</v>
      </c>
      <c r="BP63" s="48">
        <v>2.7E-2</v>
      </c>
      <c r="BQ63" s="48">
        <v>2.7E-2</v>
      </c>
      <c r="BR63" s="48">
        <v>2.7E-2</v>
      </c>
      <c r="BS63" s="48">
        <v>2.7E-2</v>
      </c>
      <c r="BT63" s="48">
        <v>2.7E-2</v>
      </c>
      <c r="BU63" s="48">
        <v>2.7E-2</v>
      </c>
      <c r="BV63" s="48">
        <v>2.7E-2</v>
      </c>
      <c r="BW63" s="48">
        <v>2.7E-2</v>
      </c>
      <c r="BX63" s="48">
        <v>2.7E-2</v>
      </c>
      <c r="BY63" s="48">
        <v>2.7E-2</v>
      </c>
      <c r="BZ63" s="48">
        <v>2.7E-2</v>
      </c>
      <c r="CA63" s="48">
        <v>2.7E-2</v>
      </c>
      <c r="CB63" s="48">
        <v>2.7E-2</v>
      </c>
      <c r="CC63" s="48">
        <v>2.7E-2</v>
      </c>
      <c r="CD63" s="48">
        <v>2.7E-2</v>
      </c>
      <c r="CE63" s="48">
        <v>2.7E-2</v>
      </c>
      <c r="CF63" s="48">
        <v>2.7E-2</v>
      </c>
      <c r="CG63" s="48">
        <v>2.7E-2</v>
      </c>
      <c r="CH63" s="48">
        <v>2.7E-2</v>
      </c>
      <c r="CI63" s="48">
        <v>2.7E-2</v>
      </c>
      <c r="CJ63" s="48">
        <v>2.7E-2</v>
      </c>
      <c r="CK63" s="48">
        <v>2.7E-2</v>
      </c>
      <c r="CL63" s="48">
        <v>2.7E-2</v>
      </c>
      <c r="CM63" s="48">
        <v>2.7E-2</v>
      </c>
      <c r="CN63" s="48">
        <v>2.7E-2</v>
      </c>
      <c r="CO63" s="48">
        <v>2.7E-2</v>
      </c>
      <c r="CP63" s="48">
        <v>2.7E-2</v>
      </c>
      <c r="CQ63" s="48">
        <v>2.7E-2</v>
      </c>
      <c r="CR63" s="48">
        <v>2.7E-2</v>
      </c>
      <c r="CS63" s="48">
        <v>2.7E-2</v>
      </c>
      <c r="CT63" s="48">
        <v>2.7E-2</v>
      </c>
      <c r="CU63" s="48">
        <v>2.7E-2</v>
      </c>
      <c r="CV63" s="48">
        <v>2.7E-2</v>
      </c>
      <c r="CW63" s="48">
        <v>2.7E-2</v>
      </c>
      <c r="CX63" s="48">
        <v>2.7E-2</v>
      </c>
      <c r="CY63" s="48">
        <v>2.7E-2</v>
      </c>
      <c r="CZ63" s="48">
        <v>2.7E-2</v>
      </c>
      <c r="DA63" s="48">
        <v>2.7E-2</v>
      </c>
      <c r="DB63" s="48">
        <v>2.7E-2</v>
      </c>
      <c r="DC63" s="48">
        <v>2.7E-2</v>
      </c>
      <c r="DD63" s="48">
        <v>2.7E-2</v>
      </c>
      <c r="DE63" s="48">
        <v>2.7E-2</v>
      </c>
      <c r="DF63" s="48">
        <v>2.7E-2</v>
      </c>
      <c r="DG63" s="48">
        <v>2.7E-2</v>
      </c>
      <c r="DH63" s="48">
        <v>2.7E-2</v>
      </c>
      <c r="DI63" s="48">
        <v>2.7E-2</v>
      </c>
      <c r="DJ63" s="48">
        <v>2.7E-2</v>
      </c>
      <c r="DK63" s="48">
        <v>2.7E-2</v>
      </c>
      <c r="DL63" s="48">
        <v>2.7E-2</v>
      </c>
      <c r="DM63" s="48">
        <v>2.7E-2</v>
      </c>
      <c r="DN63" s="48">
        <v>2.7E-2</v>
      </c>
      <c r="DO63" s="48">
        <v>2.7E-2</v>
      </c>
      <c r="DP63" s="48">
        <v>2.7E-2</v>
      </c>
      <c r="DQ63" s="48">
        <v>2.7E-2</v>
      </c>
      <c r="DR63" s="48">
        <v>2.7E-2</v>
      </c>
      <c r="DS63" s="48">
        <v>2.7E-2</v>
      </c>
      <c r="DT63" s="48">
        <v>2.7E-2</v>
      </c>
      <c r="DU63" s="48">
        <v>2.7E-2</v>
      </c>
      <c r="DV63" s="48">
        <v>2.7E-2</v>
      </c>
      <c r="DW63" s="48">
        <v>2.7E-2</v>
      </c>
      <c r="DX63" s="48">
        <v>2.7E-2</v>
      </c>
      <c r="DY63" s="48">
        <v>2.7E-2</v>
      </c>
      <c r="DZ63" s="48">
        <v>2.7E-2</v>
      </c>
      <c r="EA63" s="48">
        <v>2.7E-2</v>
      </c>
      <c r="EB63" s="48">
        <v>2.7E-2</v>
      </c>
      <c r="EC63" s="48">
        <v>2.7E-2</v>
      </c>
      <c r="ED63" s="48">
        <v>2.7E-2</v>
      </c>
      <c r="EE63" s="48">
        <v>2.7E-2</v>
      </c>
      <c r="EF63" s="48">
        <v>2.7E-2</v>
      </c>
      <c r="EG63" s="48">
        <v>2.7E-2</v>
      </c>
      <c r="EH63" s="48">
        <v>2.7E-2</v>
      </c>
      <c r="EI63" s="48">
        <v>2.7E-2</v>
      </c>
      <c r="EJ63" s="48">
        <v>2.7E-2</v>
      </c>
      <c r="EK63" s="48">
        <v>2.7E-2</v>
      </c>
      <c r="EL63" s="48">
        <v>2.7E-2</v>
      </c>
      <c r="EM63" s="48">
        <v>2.7E-2</v>
      </c>
      <c r="EN63" s="48">
        <v>2.7E-2</v>
      </c>
      <c r="EO63" s="48">
        <v>2.7E-2</v>
      </c>
      <c r="EP63" s="48">
        <v>2.7E-2</v>
      </c>
      <c r="EQ63" s="48">
        <v>2.7E-2</v>
      </c>
      <c r="ER63" s="48">
        <v>2.7E-2</v>
      </c>
      <c r="ES63" s="48">
        <v>2.7E-2</v>
      </c>
      <c r="ET63" s="48">
        <v>2.7E-2</v>
      </c>
      <c r="EU63" s="48">
        <v>2.7E-2</v>
      </c>
      <c r="EV63" s="48">
        <v>2.7E-2</v>
      </c>
      <c r="EW63" s="48">
        <v>2.7E-2</v>
      </c>
      <c r="EX63" s="48">
        <v>2.7E-2</v>
      </c>
      <c r="EY63" s="48">
        <v>2.7E-2</v>
      </c>
      <c r="EZ63" s="48">
        <v>2.7E-2</v>
      </c>
      <c r="FA63" s="48">
        <v>2.7E-2</v>
      </c>
      <c r="FB63" s="48">
        <v>2.7E-2</v>
      </c>
      <c r="FC63" s="48">
        <v>2.7E-2</v>
      </c>
      <c r="FD63" s="48">
        <v>2.7E-2</v>
      </c>
      <c r="FE63" s="48">
        <v>2.7E-2</v>
      </c>
      <c r="FF63" s="48">
        <v>2.7E-2</v>
      </c>
      <c r="FG63" s="48">
        <v>2.7E-2</v>
      </c>
      <c r="FH63" s="48">
        <v>2.7E-2</v>
      </c>
      <c r="FI63" s="48">
        <v>2.7E-2</v>
      </c>
      <c r="FJ63" s="48">
        <v>2.7E-2</v>
      </c>
      <c r="FK63" s="48">
        <v>2.7E-2</v>
      </c>
      <c r="FL63" s="48">
        <v>2.7E-2</v>
      </c>
      <c r="FM63" s="48">
        <v>2.7E-2</v>
      </c>
      <c r="FN63" s="48">
        <v>2.7E-2</v>
      </c>
      <c r="FO63" s="48">
        <v>2.7E-2</v>
      </c>
      <c r="FP63" s="48">
        <v>2.7E-2</v>
      </c>
      <c r="FQ63" s="48">
        <v>2.7E-2</v>
      </c>
      <c r="FR63" s="48">
        <v>2.7E-2</v>
      </c>
      <c r="FS63" s="48">
        <v>2.7E-2</v>
      </c>
      <c r="FT63" s="48">
        <v>2.7E-2</v>
      </c>
      <c r="FU63" s="48">
        <v>2.7E-2</v>
      </c>
      <c r="FV63" s="48">
        <v>2.7E-2</v>
      </c>
      <c r="FW63" s="48">
        <v>2.7E-2</v>
      </c>
      <c r="FX63" s="48">
        <v>2.7E-2</v>
      </c>
      <c r="FY63" s="48"/>
      <c r="FZ63" s="65"/>
      <c r="GA63" s="66"/>
      <c r="GB63" s="66"/>
      <c r="GC63" s="59"/>
      <c r="GD63" s="59"/>
      <c r="GE63" s="9"/>
    </row>
    <row r="64" spans="1:187" x14ac:dyDescent="0.2">
      <c r="A64" s="67" t="s">
        <v>526</v>
      </c>
      <c r="B64" s="16" t="s">
        <v>527</v>
      </c>
      <c r="C64" s="68">
        <v>999999999</v>
      </c>
      <c r="D64" s="68">
        <v>999999999</v>
      </c>
      <c r="E64" s="68">
        <v>999999999</v>
      </c>
      <c r="F64" s="68">
        <v>999999999</v>
      </c>
      <c r="G64" s="68">
        <v>999999999</v>
      </c>
      <c r="H64" s="68">
        <v>999999999</v>
      </c>
      <c r="I64" s="68">
        <v>999999999</v>
      </c>
      <c r="J64" s="68">
        <v>999999999</v>
      </c>
      <c r="K64" s="68">
        <v>999999999</v>
      </c>
      <c r="L64" s="68">
        <v>999999999</v>
      </c>
      <c r="M64" s="68">
        <v>999999999</v>
      </c>
      <c r="N64" s="68">
        <v>999999999</v>
      </c>
      <c r="O64" s="68">
        <v>999999999</v>
      </c>
      <c r="P64" s="68">
        <v>999999999</v>
      </c>
      <c r="Q64" s="68">
        <v>999999999</v>
      </c>
      <c r="R64" s="68">
        <v>999999999</v>
      </c>
      <c r="S64" s="68">
        <v>999999999</v>
      </c>
      <c r="T64" s="68">
        <v>999999999</v>
      </c>
      <c r="U64" s="68">
        <v>999999999</v>
      </c>
      <c r="V64" s="68">
        <v>999999999</v>
      </c>
      <c r="W64" s="68">
        <v>999999999</v>
      </c>
      <c r="X64" s="68">
        <v>999999999</v>
      </c>
      <c r="Y64" s="68">
        <v>999999999</v>
      </c>
      <c r="Z64" s="68">
        <v>999999999</v>
      </c>
      <c r="AA64" s="68">
        <v>999999999</v>
      </c>
      <c r="AB64" s="68">
        <v>999999999</v>
      </c>
      <c r="AC64" s="68">
        <v>999999999</v>
      </c>
      <c r="AD64" s="68">
        <v>999999999</v>
      </c>
      <c r="AE64" s="68">
        <v>999999999</v>
      </c>
      <c r="AF64" s="68">
        <v>999999999</v>
      </c>
      <c r="AG64" s="68">
        <v>999999999</v>
      </c>
      <c r="AH64" s="68">
        <v>999999999</v>
      </c>
      <c r="AI64" s="68">
        <v>999999999</v>
      </c>
      <c r="AJ64" s="68">
        <v>999999999</v>
      </c>
      <c r="AK64" s="68">
        <v>999999999</v>
      </c>
      <c r="AL64" s="68">
        <v>999999999</v>
      </c>
      <c r="AM64" s="68">
        <v>999999999</v>
      </c>
      <c r="AN64" s="68">
        <v>999999999</v>
      </c>
      <c r="AO64" s="68">
        <v>999999999</v>
      </c>
      <c r="AP64" s="68">
        <v>999999999</v>
      </c>
      <c r="AQ64" s="68">
        <v>999999999</v>
      </c>
      <c r="AR64" s="68">
        <v>999999999</v>
      </c>
      <c r="AS64" s="68">
        <v>999999999</v>
      </c>
      <c r="AT64" s="68">
        <v>999999999</v>
      </c>
      <c r="AU64" s="68">
        <v>999999999</v>
      </c>
      <c r="AV64" s="68">
        <v>999999999</v>
      </c>
      <c r="AW64" s="68">
        <v>999999999</v>
      </c>
      <c r="AX64" s="68">
        <v>999999999</v>
      </c>
      <c r="AY64" s="68">
        <v>999999999</v>
      </c>
      <c r="AZ64" s="68">
        <v>999999999</v>
      </c>
      <c r="BA64" s="68">
        <v>999999999</v>
      </c>
      <c r="BB64" s="68">
        <v>999999999</v>
      </c>
      <c r="BC64" s="68">
        <v>999999999</v>
      </c>
      <c r="BD64" s="68">
        <v>999999999</v>
      </c>
      <c r="BE64" s="68">
        <v>999999999</v>
      </c>
      <c r="BF64" s="68">
        <v>999999999</v>
      </c>
      <c r="BG64" s="68">
        <v>999999999</v>
      </c>
      <c r="BH64" s="68">
        <v>999999999</v>
      </c>
      <c r="BI64" s="68">
        <v>999999999</v>
      </c>
      <c r="BJ64" s="68">
        <v>999999999</v>
      </c>
      <c r="BK64" s="68">
        <v>999999999</v>
      </c>
      <c r="BL64" s="68">
        <v>999999999</v>
      </c>
      <c r="BM64" s="68">
        <v>999999999</v>
      </c>
      <c r="BN64" s="68">
        <v>999999999</v>
      </c>
      <c r="BO64" s="68">
        <v>999999999</v>
      </c>
      <c r="BP64" s="68">
        <v>999999999</v>
      </c>
      <c r="BQ64" s="68">
        <v>999999999</v>
      </c>
      <c r="BR64" s="68">
        <v>999999999</v>
      </c>
      <c r="BS64" s="68">
        <v>999999999</v>
      </c>
      <c r="BT64" s="68">
        <v>999999999</v>
      </c>
      <c r="BU64" s="68">
        <v>999999999</v>
      </c>
      <c r="BV64" s="68">
        <v>999999999</v>
      </c>
      <c r="BW64" s="68">
        <v>999999999</v>
      </c>
      <c r="BX64" s="68">
        <v>999999999</v>
      </c>
      <c r="BY64" s="68">
        <v>999999999</v>
      </c>
      <c r="BZ64" s="68">
        <v>999999999</v>
      </c>
      <c r="CA64" s="68">
        <v>999999999</v>
      </c>
      <c r="CB64" s="68">
        <v>999999999</v>
      </c>
      <c r="CC64" s="68">
        <v>999999999</v>
      </c>
      <c r="CD64" s="68">
        <v>999999999</v>
      </c>
      <c r="CE64" s="68">
        <v>999999999</v>
      </c>
      <c r="CF64" s="68">
        <v>999999999</v>
      </c>
      <c r="CG64" s="68">
        <v>999999999</v>
      </c>
      <c r="CH64" s="68">
        <v>999999999</v>
      </c>
      <c r="CI64" s="68">
        <v>999999999</v>
      </c>
      <c r="CJ64" s="68">
        <v>999999999</v>
      </c>
      <c r="CK64" s="68">
        <v>999999999</v>
      </c>
      <c r="CL64" s="68">
        <v>999999999</v>
      </c>
      <c r="CM64" s="68">
        <v>999999999</v>
      </c>
      <c r="CN64" s="68">
        <v>999999999</v>
      </c>
      <c r="CO64" s="68">
        <v>999999999</v>
      </c>
      <c r="CP64" s="68">
        <v>999999999</v>
      </c>
      <c r="CQ64" s="68">
        <v>999999999</v>
      </c>
      <c r="CR64" s="68">
        <v>999999999</v>
      </c>
      <c r="CS64" s="68">
        <v>999999999</v>
      </c>
      <c r="CT64" s="68">
        <v>999999999</v>
      </c>
      <c r="CU64" s="68">
        <v>999999999</v>
      </c>
      <c r="CV64" s="68">
        <v>999999999</v>
      </c>
      <c r="CW64" s="68">
        <v>999999999</v>
      </c>
      <c r="CX64" s="68">
        <v>999999999</v>
      </c>
      <c r="CY64" s="68">
        <v>999999999</v>
      </c>
      <c r="CZ64" s="68">
        <v>999999999</v>
      </c>
      <c r="DA64" s="68">
        <v>999999999</v>
      </c>
      <c r="DB64" s="68">
        <v>999999999</v>
      </c>
      <c r="DC64" s="68">
        <v>999999999</v>
      </c>
      <c r="DD64" s="68">
        <v>999999999</v>
      </c>
      <c r="DE64" s="68">
        <v>999999999</v>
      </c>
      <c r="DF64" s="68">
        <v>999999999</v>
      </c>
      <c r="DG64" s="68">
        <v>999999999</v>
      </c>
      <c r="DH64" s="68">
        <v>999999999</v>
      </c>
      <c r="DI64" s="68">
        <v>999999999</v>
      </c>
      <c r="DJ64" s="68">
        <v>999999999</v>
      </c>
      <c r="DK64" s="68">
        <v>999999999</v>
      </c>
      <c r="DL64" s="68">
        <v>999999999</v>
      </c>
      <c r="DM64" s="68">
        <v>999999999</v>
      </c>
      <c r="DN64" s="68">
        <v>999999999</v>
      </c>
      <c r="DO64" s="68">
        <v>999999999</v>
      </c>
      <c r="DP64" s="68">
        <v>999999999</v>
      </c>
      <c r="DQ64" s="68">
        <v>999999999</v>
      </c>
      <c r="DR64" s="68">
        <v>999999999</v>
      </c>
      <c r="DS64" s="68">
        <v>999999999</v>
      </c>
      <c r="DT64" s="68">
        <v>999999999</v>
      </c>
      <c r="DU64" s="68">
        <v>999999999</v>
      </c>
      <c r="DV64" s="68">
        <v>999999999</v>
      </c>
      <c r="DW64" s="68">
        <v>999999999</v>
      </c>
      <c r="DX64" s="68">
        <v>999999999</v>
      </c>
      <c r="DY64" s="68">
        <v>999999999</v>
      </c>
      <c r="DZ64" s="68">
        <v>999999999</v>
      </c>
      <c r="EA64" s="68">
        <v>999999999</v>
      </c>
      <c r="EB64" s="68">
        <v>999999999</v>
      </c>
      <c r="EC64" s="68">
        <v>999999999</v>
      </c>
      <c r="ED64" s="68">
        <v>999999999</v>
      </c>
      <c r="EE64" s="68">
        <v>999999999</v>
      </c>
      <c r="EF64" s="68">
        <v>999999999</v>
      </c>
      <c r="EG64" s="68">
        <v>999999999</v>
      </c>
      <c r="EH64" s="68">
        <v>999999999</v>
      </c>
      <c r="EI64" s="68">
        <v>999999999</v>
      </c>
      <c r="EJ64" s="68">
        <v>999999999</v>
      </c>
      <c r="EK64" s="68">
        <v>999999999</v>
      </c>
      <c r="EL64" s="68">
        <v>999999999</v>
      </c>
      <c r="EM64" s="68">
        <v>999999999</v>
      </c>
      <c r="EN64" s="68">
        <v>999999999</v>
      </c>
      <c r="EO64" s="68">
        <v>999999999</v>
      </c>
      <c r="EP64" s="68">
        <v>999999999</v>
      </c>
      <c r="EQ64" s="68">
        <v>999999999</v>
      </c>
      <c r="ER64" s="68">
        <v>999999999</v>
      </c>
      <c r="ES64" s="68">
        <v>999999999</v>
      </c>
      <c r="ET64" s="68">
        <v>999999999</v>
      </c>
      <c r="EU64" s="68">
        <v>999999999</v>
      </c>
      <c r="EV64" s="68">
        <v>999999999</v>
      </c>
      <c r="EW64" s="68">
        <v>999999999</v>
      </c>
      <c r="EX64" s="68">
        <v>999999999</v>
      </c>
      <c r="EY64" s="68">
        <v>999999999</v>
      </c>
      <c r="EZ64" s="68">
        <v>999999999</v>
      </c>
      <c r="FA64" s="68">
        <v>999999999</v>
      </c>
      <c r="FB64" s="68">
        <v>999999999</v>
      </c>
      <c r="FC64" s="68">
        <v>999999999</v>
      </c>
      <c r="FD64" s="68">
        <v>999999999</v>
      </c>
      <c r="FE64" s="68">
        <v>999999999</v>
      </c>
      <c r="FF64" s="68">
        <v>999999999</v>
      </c>
      <c r="FG64" s="68">
        <v>999999999</v>
      </c>
      <c r="FH64" s="68">
        <v>999999999</v>
      </c>
      <c r="FI64" s="68">
        <v>999999999</v>
      </c>
      <c r="FJ64" s="68">
        <v>999999999</v>
      </c>
      <c r="FK64" s="68">
        <v>999999999</v>
      </c>
      <c r="FL64" s="68">
        <v>999999999</v>
      </c>
      <c r="FM64" s="68">
        <v>999999999</v>
      </c>
      <c r="FN64" s="68">
        <v>999999999</v>
      </c>
      <c r="FO64" s="68">
        <v>999999999</v>
      </c>
      <c r="FP64" s="68">
        <v>999999999</v>
      </c>
      <c r="FQ64" s="68">
        <v>999999999</v>
      </c>
      <c r="FR64" s="68">
        <v>999999999</v>
      </c>
      <c r="FS64" s="68">
        <v>999999999</v>
      </c>
      <c r="FT64" s="68">
        <v>999999999</v>
      </c>
      <c r="FU64" s="68">
        <v>999999999</v>
      </c>
      <c r="FV64" s="68">
        <v>999999999</v>
      </c>
      <c r="FW64" s="68">
        <v>999999999</v>
      </c>
      <c r="FX64" s="68">
        <v>999999999</v>
      </c>
      <c r="FY64" s="68"/>
      <c r="FZ64" s="66">
        <f>SUM(C64:FX64)</f>
        <v>177999999822</v>
      </c>
      <c r="GA64" s="66"/>
      <c r="GB64" s="66"/>
      <c r="GC64" s="65"/>
      <c r="GD64" s="65"/>
      <c r="GE64" s="69"/>
    </row>
    <row r="65" spans="1:187" x14ac:dyDescent="0.2">
      <c r="A65" s="59"/>
      <c r="B65" s="16" t="s">
        <v>528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6"/>
      <c r="GA65" s="59"/>
      <c r="GB65" s="59"/>
      <c r="GC65" s="66"/>
      <c r="GD65" s="66"/>
      <c r="GE65" s="70"/>
    </row>
    <row r="66" spans="1:187" x14ac:dyDescent="0.2">
      <c r="A66" s="59"/>
      <c r="B66" s="16" t="s">
        <v>529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6"/>
      <c r="GA66" s="59"/>
      <c r="GB66" s="59"/>
      <c r="GC66" s="66"/>
      <c r="GD66" s="66"/>
      <c r="GE66" s="9"/>
    </row>
    <row r="67" spans="1:187" x14ac:dyDescent="0.2">
      <c r="A67" s="59"/>
      <c r="B67" s="16" t="s">
        <v>530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6"/>
      <c r="GA67" s="59"/>
      <c r="GB67" s="59"/>
      <c r="GC67" s="66"/>
      <c r="GD67" s="66"/>
      <c r="GE67" s="9"/>
    </row>
    <row r="68" spans="1:187" x14ac:dyDescent="0.2">
      <c r="A68" s="59"/>
      <c r="B68" s="16" t="s">
        <v>531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6"/>
      <c r="GA68" s="59"/>
      <c r="GB68" s="59"/>
      <c r="GC68" s="66"/>
      <c r="GD68" s="66"/>
      <c r="GE68" s="9"/>
    </row>
    <row r="69" spans="1:187" x14ac:dyDescent="0.2">
      <c r="A69" s="8" t="s">
        <v>532</v>
      </c>
      <c r="B69" s="16" t="s">
        <v>533</v>
      </c>
      <c r="C69" s="68">
        <v>999999999</v>
      </c>
      <c r="D69" s="68">
        <v>999999999</v>
      </c>
      <c r="E69" s="68">
        <v>999999999</v>
      </c>
      <c r="F69" s="68">
        <v>999999999</v>
      </c>
      <c r="G69" s="68">
        <v>999999999</v>
      </c>
      <c r="H69" s="68">
        <v>999999999</v>
      </c>
      <c r="I69" s="68">
        <v>999999999</v>
      </c>
      <c r="J69" s="68">
        <v>999999999</v>
      </c>
      <c r="K69" s="68">
        <v>999999999</v>
      </c>
      <c r="L69" s="68">
        <v>999999999</v>
      </c>
      <c r="M69" s="68">
        <v>999999999</v>
      </c>
      <c r="N69" s="68">
        <v>999999999</v>
      </c>
      <c r="O69" s="68">
        <v>999999999</v>
      </c>
      <c r="P69" s="68">
        <v>999999999</v>
      </c>
      <c r="Q69" s="68">
        <v>999999999</v>
      </c>
      <c r="R69" s="68">
        <v>999999999</v>
      </c>
      <c r="S69" s="68">
        <v>999999999</v>
      </c>
      <c r="T69" s="68">
        <v>999999999</v>
      </c>
      <c r="U69" s="68">
        <v>999999999</v>
      </c>
      <c r="V69" s="68">
        <v>999999999</v>
      </c>
      <c r="W69" s="68">
        <v>999999999</v>
      </c>
      <c r="X69" s="68">
        <v>999999999</v>
      </c>
      <c r="Y69" s="68">
        <v>999999999</v>
      </c>
      <c r="Z69" s="68">
        <v>999999999</v>
      </c>
      <c r="AA69" s="68">
        <v>999999999</v>
      </c>
      <c r="AB69" s="68">
        <v>999999999</v>
      </c>
      <c r="AC69" s="68">
        <v>999999999</v>
      </c>
      <c r="AD69" s="68">
        <v>999999999</v>
      </c>
      <c r="AE69" s="68">
        <v>999999999</v>
      </c>
      <c r="AF69" s="68">
        <v>999999999</v>
      </c>
      <c r="AG69" s="68">
        <v>999999999</v>
      </c>
      <c r="AH69" s="68">
        <v>999999999</v>
      </c>
      <c r="AI69" s="68">
        <v>999999999</v>
      </c>
      <c r="AJ69" s="68">
        <v>999999999</v>
      </c>
      <c r="AK69" s="68">
        <v>999999999</v>
      </c>
      <c r="AL69" s="68">
        <v>999999999</v>
      </c>
      <c r="AM69" s="68">
        <v>999999999</v>
      </c>
      <c r="AN69" s="68">
        <v>999999999</v>
      </c>
      <c r="AO69" s="68">
        <v>999999999</v>
      </c>
      <c r="AP69" s="68">
        <v>999999999</v>
      </c>
      <c r="AQ69" s="68">
        <v>999999999</v>
      </c>
      <c r="AR69" s="68">
        <v>999999999</v>
      </c>
      <c r="AS69" s="68">
        <v>999999999</v>
      </c>
      <c r="AT69" s="68">
        <v>999999999</v>
      </c>
      <c r="AU69" s="68">
        <v>999999999</v>
      </c>
      <c r="AV69" s="68">
        <v>999999999</v>
      </c>
      <c r="AW69" s="68">
        <v>999999999</v>
      </c>
      <c r="AX69" s="68">
        <v>999999999</v>
      </c>
      <c r="AY69" s="68">
        <v>999999999</v>
      </c>
      <c r="AZ69" s="68">
        <v>999999999</v>
      </c>
      <c r="BA69" s="68">
        <v>999999999</v>
      </c>
      <c r="BB69" s="68">
        <v>999999999</v>
      </c>
      <c r="BC69" s="68">
        <v>999999999</v>
      </c>
      <c r="BD69" s="68">
        <v>999999999</v>
      </c>
      <c r="BE69" s="68">
        <v>999999999</v>
      </c>
      <c r="BF69" s="68">
        <v>999999999</v>
      </c>
      <c r="BG69" s="68">
        <v>999999999</v>
      </c>
      <c r="BH69" s="68">
        <v>999999999</v>
      </c>
      <c r="BI69" s="68">
        <v>999999999</v>
      </c>
      <c r="BJ69" s="68">
        <v>999999999</v>
      </c>
      <c r="BK69" s="68">
        <v>999999999</v>
      </c>
      <c r="BL69" s="68">
        <v>999999999</v>
      </c>
      <c r="BM69" s="68">
        <v>999999999</v>
      </c>
      <c r="BN69" s="68">
        <v>999999999</v>
      </c>
      <c r="BO69" s="68">
        <v>999999999</v>
      </c>
      <c r="BP69" s="68">
        <v>999999999</v>
      </c>
      <c r="BQ69" s="68">
        <v>999999999</v>
      </c>
      <c r="BR69" s="68">
        <v>999999999</v>
      </c>
      <c r="BS69" s="68">
        <v>999999999</v>
      </c>
      <c r="BT69" s="68">
        <v>999999999</v>
      </c>
      <c r="BU69" s="68">
        <v>999999999</v>
      </c>
      <c r="BV69" s="68">
        <v>999999999</v>
      </c>
      <c r="BW69" s="68">
        <v>999999999</v>
      </c>
      <c r="BX69" s="68">
        <v>999999999</v>
      </c>
      <c r="BY69" s="68">
        <v>999999999</v>
      </c>
      <c r="BZ69" s="68">
        <v>999999999</v>
      </c>
      <c r="CA69" s="68">
        <v>999999999</v>
      </c>
      <c r="CB69" s="68">
        <v>999999999</v>
      </c>
      <c r="CC69" s="68">
        <v>999999999</v>
      </c>
      <c r="CD69" s="68">
        <v>999999999</v>
      </c>
      <c r="CE69" s="68">
        <v>999999999</v>
      </c>
      <c r="CF69" s="68">
        <v>999999999</v>
      </c>
      <c r="CG69" s="68">
        <v>999999999</v>
      </c>
      <c r="CH69" s="68">
        <v>999999999</v>
      </c>
      <c r="CI69" s="68">
        <v>999999999</v>
      </c>
      <c r="CJ69" s="68">
        <v>999999999</v>
      </c>
      <c r="CK69" s="68">
        <v>999999999</v>
      </c>
      <c r="CL69" s="68">
        <v>999999999</v>
      </c>
      <c r="CM69" s="68">
        <v>999999999</v>
      </c>
      <c r="CN69" s="68">
        <v>999999999</v>
      </c>
      <c r="CO69" s="68">
        <v>999999999</v>
      </c>
      <c r="CP69" s="68">
        <v>999999999</v>
      </c>
      <c r="CQ69" s="68">
        <v>999999999</v>
      </c>
      <c r="CR69" s="68">
        <v>999999999</v>
      </c>
      <c r="CS69" s="68">
        <v>999999999</v>
      </c>
      <c r="CT69" s="68">
        <v>999999999</v>
      </c>
      <c r="CU69" s="68">
        <v>999999999</v>
      </c>
      <c r="CV69" s="68">
        <v>999999999</v>
      </c>
      <c r="CW69" s="68">
        <v>999999999</v>
      </c>
      <c r="CX69" s="68">
        <v>999999999</v>
      </c>
      <c r="CY69" s="68">
        <v>999999999</v>
      </c>
      <c r="CZ69" s="68">
        <v>999999999</v>
      </c>
      <c r="DA69" s="68">
        <v>999999999</v>
      </c>
      <c r="DB69" s="68">
        <v>999999999</v>
      </c>
      <c r="DC69" s="68">
        <v>999999999</v>
      </c>
      <c r="DD69" s="68">
        <v>999999999</v>
      </c>
      <c r="DE69" s="68">
        <v>999999999</v>
      </c>
      <c r="DF69" s="68">
        <v>999999999</v>
      </c>
      <c r="DG69" s="68">
        <v>999999999</v>
      </c>
      <c r="DH69" s="68">
        <v>999999999</v>
      </c>
      <c r="DI69" s="68">
        <v>999999999</v>
      </c>
      <c r="DJ69" s="68">
        <v>999999999</v>
      </c>
      <c r="DK69" s="68">
        <v>999999999</v>
      </c>
      <c r="DL69" s="68">
        <v>999999999</v>
      </c>
      <c r="DM69" s="68">
        <v>999999999</v>
      </c>
      <c r="DN69" s="68">
        <v>999999999</v>
      </c>
      <c r="DO69" s="68">
        <v>999999999</v>
      </c>
      <c r="DP69" s="68">
        <v>999999999</v>
      </c>
      <c r="DQ69" s="68">
        <v>999999999</v>
      </c>
      <c r="DR69" s="68">
        <v>999999999</v>
      </c>
      <c r="DS69" s="68">
        <v>999999999</v>
      </c>
      <c r="DT69" s="68">
        <v>999999999</v>
      </c>
      <c r="DU69" s="68">
        <v>999999999</v>
      </c>
      <c r="DV69" s="68">
        <v>999999999</v>
      </c>
      <c r="DW69" s="68">
        <v>999999999</v>
      </c>
      <c r="DX69" s="68">
        <v>999999999</v>
      </c>
      <c r="DY69" s="68">
        <v>999999999</v>
      </c>
      <c r="DZ69" s="68">
        <v>999999999</v>
      </c>
      <c r="EA69" s="68">
        <v>999999999</v>
      </c>
      <c r="EB69" s="68">
        <v>999999999</v>
      </c>
      <c r="EC69" s="68">
        <v>999999999</v>
      </c>
      <c r="ED69" s="68">
        <v>999999999</v>
      </c>
      <c r="EE69" s="68">
        <v>999999999</v>
      </c>
      <c r="EF69" s="68">
        <v>999999999</v>
      </c>
      <c r="EG69" s="68">
        <v>999999999</v>
      </c>
      <c r="EH69" s="68">
        <v>999999999</v>
      </c>
      <c r="EI69" s="68">
        <v>999999999</v>
      </c>
      <c r="EJ69" s="68">
        <v>999999999</v>
      </c>
      <c r="EK69" s="68">
        <v>999999999</v>
      </c>
      <c r="EL69" s="68">
        <v>999999999</v>
      </c>
      <c r="EM69" s="68">
        <v>999999999</v>
      </c>
      <c r="EN69" s="68">
        <v>999999999</v>
      </c>
      <c r="EO69" s="68">
        <v>999999999</v>
      </c>
      <c r="EP69" s="68">
        <v>999999999</v>
      </c>
      <c r="EQ69" s="68">
        <v>999999999</v>
      </c>
      <c r="ER69" s="68">
        <v>999999999</v>
      </c>
      <c r="ES69" s="68">
        <v>999999999</v>
      </c>
      <c r="ET69" s="68">
        <v>999999999</v>
      </c>
      <c r="EU69" s="68">
        <v>999999999</v>
      </c>
      <c r="EV69" s="68">
        <v>999999999</v>
      </c>
      <c r="EW69" s="68">
        <v>999999999</v>
      </c>
      <c r="EX69" s="68">
        <v>999999999</v>
      </c>
      <c r="EY69" s="68">
        <v>999999999</v>
      </c>
      <c r="EZ69" s="68">
        <v>999999999</v>
      </c>
      <c r="FA69" s="68">
        <v>999999999</v>
      </c>
      <c r="FB69" s="68">
        <v>999999999</v>
      </c>
      <c r="FC69" s="68">
        <v>999999999</v>
      </c>
      <c r="FD69" s="68">
        <v>999999999</v>
      </c>
      <c r="FE69" s="68">
        <v>999999999</v>
      </c>
      <c r="FF69" s="68">
        <v>999999999</v>
      </c>
      <c r="FG69" s="68">
        <v>999999999</v>
      </c>
      <c r="FH69" s="68">
        <v>999999999</v>
      </c>
      <c r="FI69" s="68">
        <v>999999999</v>
      </c>
      <c r="FJ69" s="68">
        <v>999999999</v>
      </c>
      <c r="FK69" s="68">
        <v>999999999</v>
      </c>
      <c r="FL69" s="68">
        <v>999999999</v>
      </c>
      <c r="FM69" s="68">
        <v>999999999</v>
      </c>
      <c r="FN69" s="68">
        <v>999999999</v>
      </c>
      <c r="FO69" s="68">
        <v>999999999</v>
      </c>
      <c r="FP69" s="68">
        <v>999999999</v>
      </c>
      <c r="FQ69" s="68">
        <v>999999999</v>
      </c>
      <c r="FR69" s="68">
        <v>999999999</v>
      </c>
      <c r="FS69" s="68">
        <v>999999999</v>
      </c>
      <c r="FT69" s="68">
        <v>999999999</v>
      </c>
      <c r="FU69" s="68">
        <v>999999999</v>
      </c>
      <c r="FV69" s="68">
        <v>999999999</v>
      </c>
      <c r="FW69" s="68">
        <v>999999999</v>
      </c>
      <c r="FX69" s="68">
        <v>999999999</v>
      </c>
      <c r="FY69" s="68"/>
      <c r="FZ69" s="66">
        <f>SUM(C69:FX69)</f>
        <v>177999999822</v>
      </c>
      <c r="GA69" s="59"/>
      <c r="GB69" s="59"/>
      <c r="GC69" s="66"/>
      <c r="GD69" s="66"/>
      <c r="GE69" s="9"/>
    </row>
    <row r="70" spans="1:187" x14ac:dyDescent="0.2">
      <c r="A70" s="6"/>
      <c r="B70" s="16" t="s">
        <v>528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59"/>
      <c r="GA70" s="59"/>
      <c r="GB70" s="59"/>
      <c r="GC70" s="66"/>
      <c r="GD70" s="66"/>
      <c r="GE70" s="70"/>
    </row>
    <row r="71" spans="1:187" x14ac:dyDescent="0.2">
      <c r="A71" s="6"/>
      <c r="B71" s="16" t="s">
        <v>534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71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59"/>
      <c r="GA71" s="59"/>
      <c r="GB71" s="59"/>
      <c r="GC71" s="59"/>
      <c r="GD71" s="59"/>
      <c r="GE71" s="9"/>
    </row>
    <row r="72" spans="1:187" x14ac:dyDescent="0.2">
      <c r="A72" s="6"/>
      <c r="B72" s="16" t="s">
        <v>535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59"/>
      <c r="GA72" s="59"/>
      <c r="GB72" s="59"/>
      <c r="GC72" s="59"/>
      <c r="GD72" s="59"/>
      <c r="GE72" s="9"/>
    </row>
    <row r="73" spans="1:187" x14ac:dyDescent="0.2">
      <c r="A73" s="6"/>
      <c r="B73" s="16" t="s">
        <v>536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59"/>
      <c r="GA73" s="59"/>
      <c r="GB73" s="59"/>
      <c r="GC73" s="59"/>
      <c r="GD73" s="59"/>
      <c r="GE73" s="9"/>
    </row>
    <row r="74" spans="1:187" x14ac:dyDescent="0.2">
      <c r="A74" s="8" t="s">
        <v>537</v>
      </c>
      <c r="B74" s="58" t="s">
        <v>538</v>
      </c>
      <c r="C74" s="72">
        <v>214049.99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518609.48</v>
      </c>
      <c r="J74" s="72">
        <v>0</v>
      </c>
      <c r="K74" s="72">
        <v>0</v>
      </c>
      <c r="L74" s="72">
        <v>0</v>
      </c>
      <c r="M74" s="72">
        <v>0</v>
      </c>
      <c r="N74" s="72">
        <v>6454001.4400000004</v>
      </c>
      <c r="O74" s="72">
        <v>2315346.59</v>
      </c>
      <c r="P74" s="72">
        <v>6508.04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4645.62</v>
      </c>
      <c r="Y74" s="72">
        <v>0</v>
      </c>
      <c r="Z74" s="72">
        <v>125782.95</v>
      </c>
      <c r="AA74" s="72">
        <v>0</v>
      </c>
      <c r="AB74" s="72">
        <v>0</v>
      </c>
      <c r="AC74" s="72">
        <v>0</v>
      </c>
      <c r="AD74" s="72">
        <v>0</v>
      </c>
      <c r="AE74" s="72">
        <v>73409.77</v>
      </c>
      <c r="AF74" s="72">
        <v>0</v>
      </c>
      <c r="AG74" s="72">
        <v>0</v>
      </c>
      <c r="AH74" s="72">
        <v>189856.48</v>
      </c>
      <c r="AI74" s="72">
        <v>0</v>
      </c>
      <c r="AJ74" s="72">
        <v>0</v>
      </c>
      <c r="AK74" s="72">
        <v>0</v>
      </c>
      <c r="AL74" s="72">
        <v>0</v>
      </c>
      <c r="AM74" s="72">
        <v>0</v>
      </c>
      <c r="AN74" s="72">
        <v>0</v>
      </c>
      <c r="AO74" s="72">
        <v>0</v>
      </c>
      <c r="AP74" s="72">
        <v>0</v>
      </c>
      <c r="AQ74" s="72">
        <v>0</v>
      </c>
      <c r="AR74" s="72">
        <v>0</v>
      </c>
      <c r="AS74" s="72">
        <v>2116980.9</v>
      </c>
      <c r="AT74" s="72">
        <v>0</v>
      </c>
      <c r="AU74" s="72">
        <v>0</v>
      </c>
      <c r="AV74" s="72">
        <v>0</v>
      </c>
      <c r="AW74" s="72">
        <v>0</v>
      </c>
      <c r="AX74" s="72">
        <v>0</v>
      </c>
      <c r="AY74" s="72">
        <v>0</v>
      </c>
      <c r="AZ74" s="72">
        <v>0</v>
      </c>
      <c r="BA74" s="72">
        <v>0</v>
      </c>
      <c r="BB74" s="72">
        <v>0</v>
      </c>
      <c r="BC74" s="72">
        <v>0</v>
      </c>
      <c r="BD74" s="72">
        <v>0</v>
      </c>
      <c r="BE74" s="72">
        <v>0</v>
      </c>
      <c r="BF74" s="72">
        <v>0</v>
      </c>
      <c r="BG74" s="72">
        <v>0</v>
      </c>
      <c r="BH74" s="72">
        <v>0</v>
      </c>
      <c r="BI74" s="72">
        <v>0</v>
      </c>
      <c r="BJ74" s="72">
        <v>0</v>
      </c>
      <c r="BK74" s="72">
        <v>0</v>
      </c>
      <c r="BL74" s="72">
        <v>0</v>
      </c>
      <c r="BM74" s="72">
        <v>40575.480000000003</v>
      </c>
      <c r="BN74" s="72">
        <v>0</v>
      </c>
      <c r="BO74" s="72">
        <v>0</v>
      </c>
      <c r="BP74" s="72">
        <v>0</v>
      </c>
      <c r="BQ74" s="72">
        <v>0</v>
      </c>
      <c r="BR74" s="72">
        <v>0</v>
      </c>
      <c r="BS74" s="72">
        <v>0</v>
      </c>
      <c r="BT74" s="72">
        <v>0</v>
      </c>
      <c r="BU74" s="72">
        <v>0</v>
      </c>
      <c r="BV74" s="72">
        <v>784125.51</v>
      </c>
      <c r="BW74" s="72">
        <v>0</v>
      </c>
      <c r="BX74" s="72">
        <v>0</v>
      </c>
      <c r="BY74" s="72">
        <v>0</v>
      </c>
      <c r="BZ74" s="72">
        <v>0</v>
      </c>
      <c r="CA74" s="72">
        <v>0</v>
      </c>
      <c r="CB74" s="72">
        <v>0</v>
      </c>
      <c r="CC74" s="72">
        <v>0</v>
      </c>
      <c r="CD74" s="72">
        <v>64538.16</v>
      </c>
      <c r="CE74" s="72">
        <v>0</v>
      </c>
      <c r="CF74" s="72">
        <v>139360.24</v>
      </c>
      <c r="CG74" s="72">
        <v>0</v>
      </c>
      <c r="CH74" s="72">
        <v>0</v>
      </c>
      <c r="CI74" s="72">
        <v>0</v>
      </c>
      <c r="CJ74" s="72">
        <v>0</v>
      </c>
      <c r="CK74" s="72">
        <v>2621262.39</v>
      </c>
      <c r="CL74" s="72">
        <v>34407.54</v>
      </c>
      <c r="CM74" s="72">
        <v>0</v>
      </c>
      <c r="CN74" s="72">
        <v>0</v>
      </c>
      <c r="CO74" s="72">
        <v>0</v>
      </c>
      <c r="CP74" s="72">
        <v>0</v>
      </c>
      <c r="CQ74" s="72">
        <v>0</v>
      </c>
      <c r="CR74" s="72">
        <v>78694.86</v>
      </c>
      <c r="CS74" s="72">
        <v>0</v>
      </c>
      <c r="CT74" s="72">
        <v>29636.04</v>
      </c>
      <c r="CU74" s="72">
        <v>0</v>
      </c>
      <c r="CV74" s="72">
        <v>28341.66</v>
      </c>
      <c r="CW74" s="72">
        <v>0</v>
      </c>
      <c r="CX74" s="72">
        <v>0</v>
      </c>
      <c r="CY74" s="72">
        <v>0</v>
      </c>
      <c r="CZ74" s="72">
        <v>0</v>
      </c>
      <c r="DA74" s="72">
        <v>18622.72</v>
      </c>
      <c r="DB74" s="72">
        <v>0</v>
      </c>
      <c r="DC74" s="72">
        <v>36496.36</v>
      </c>
      <c r="DD74" s="72">
        <v>5221.7700000000004</v>
      </c>
      <c r="DE74" s="72">
        <v>0</v>
      </c>
      <c r="DF74" s="72">
        <v>0</v>
      </c>
      <c r="DG74" s="72">
        <v>0</v>
      </c>
      <c r="DH74" s="72">
        <v>277847.37</v>
      </c>
      <c r="DI74" s="72">
        <v>0</v>
      </c>
      <c r="DJ74" s="72">
        <v>0</v>
      </c>
      <c r="DK74" s="72">
        <v>0</v>
      </c>
      <c r="DL74" s="72">
        <v>0</v>
      </c>
      <c r="DM74" s="72">
        <v>0</v>
      </c>
      <c r="DN74" s="72">
        <v>0</v>
      </c>
      <c r="DO74" s="72">
        <v>0</v>
      </c>
      <c r="DP74" s="72">
        <v>9617.9</v>
      </c>
      <c r="DQ74" s="72">
        <v>0</v>
      </c>
      <c r="DR74" s="72">
        <v>0</v>
      </c>
      <c r="DS74" s="72">
        <v>0</v>
      </c>
      <c r="DT74" s="72">
        <v>0</v>
      </c>
      <c r="DU74" s="72">
        <v>0</v>
      </c>
      <c r="DV74" s="72">
        <v>0</v>
      </c>
      <c r="DW74" s="72">
        <v>0</v>
      </c>
      <c r="DX74" s="72">
        <v>0</v>
      </c>
      <c r="DY74" s="72">
        <v>0</v>
      </c>
      <c r="DZ74" s="72">
        <v>0</v>
      </c>
      <c r="EA74" s="72">
        <v>550952.78</v>
      </c>
      <c r="EB74" s="72">
        <v>0</v>
      </c>
      <c r="EC74" s="72">
        <v>0</v>
      </c>
      <c r="ED74" s="72">
        <v>710551.13</v>
      </c>
      <c r="EE74" s="72">
        <v>0</v>
      </c>
      <c r="EF74" s="72">
        <v>0</v>
      </c>
      <c r="EG74" s="72">
        <v>0</v>
      </c>
      <c r="EH74" s="72">
        <v>0</v>
      </c>
      <c r="EI74" s="72">
        <v>0</v>
      </c>
      <c r="EJ74" s="72">
        <v>0</v>
      </c>
      <c r="EK74" s="72">
        <v>0</v>
      </c>
      <c r="EL74" s="72">
        <v>671262.95</v>
      </c>
      <c r="EM74" s="72">
        <v>0</v>
      </c>
      <c r="EN74" s="72">
        <v>0</v>
      </c>
      <c r="EO74" s="72">
        <v>0</v>
      </c>
      <c r="EP74" s="72">
        <v>0</v>
      </c>
      <c r="EQ74" s="72">
        <v>1064161.06</v>
      </c>
      <c r="ER74" s="72">
        <v>0</v>
      </c>
      <c r="ES74" s="72">
        <v>0</v>
      </c>
      <c r="ET74" s="72">
        <v>0</v>
      </c>
      <c r="EU74" s="72">
        <v>0</v>
      </c>
      <c r="EV74" s="72">
        <v>19817.919999999998</v>
      </c>
      <c r="EW74" s="72">
        <v>0</v>
      </c>
      <c r="EX74" s="72">
        <v>0</v>
      </c>
      <c r="EY74" s="72">
        <v>0</v>
      </c>
      <c r="EZ74" s="72">
        <v>74228.81</v>
      </c>
      <c r="FA74" s="72">
        <v>1475032.01</v>
      </c>
      <c r="FB74" s="72">
        <v>0</v>
      </c>
      <c r="FC74" s="72">
        <v>0</v>
      </c>
      <c r="FD74" s="72">
        <v>0</v>
      </c>
      <c r="FE74" s="72">
        <v>7823.44</v>
      </c>
      <c r="FF74" s="72">
        <v>0</v>
      </c>
      <c r="FG74" s="72">
        <v>0</v>
      </c>
      <c r="FH74" s="72">
        <v>76952.78</v>
      </c>
      <c r="FI74" s="72">
        <v>0</v>
      </c>
      <c r="FJ74" s="72">
        <v>0</v>
      </c>
      <c r="FK74" s="72">
        <v>46526.37</v>
      </c>
      <c r="FL74" s="72">
        <v>0</v>
      </c>
      <c r="FM74" s="72">
        <v>0</v>
      </c>
      <c r="FN74" s="72">
        <v>0</v>
      </c>
      <c r="FO74" s="72">
        <v>0</v>
      </c>
      <c r="FP74" s="72">
        <v>0</v>
      </c>
      <c r="FQ74" s="72">
        <v>0</v>
      </c>
      <c r="FR74" s="72">
        <v>0</v>
      </c>
      <c r="FS74" s="72">
        <v>0</v>
      </c>
      <c r="FT74" s="72">
        <v>0</v>
      </c>
      <c r="FU74" s="72">
        <v>0</v>
      </c>
      <c r="FV74" s="72">
        <v>0</v>
      </c>
      <c r="FW74" s="72">
        <v>0</v>
      </c>
      <c r="FX74" s="72">
        <v>0</v>
      </c>
      <c r="FY74" s="73"/>
      <c r="FZ74" s="59">
        <f>SUM(C74:FX74)</f>
        <v>20885248.509999998</v>
      </c>
      <c r="GA74" s="59"/>
      <c r="GB74" s="59"/>
      <c r="GC74" s="59"/>
      <c r="GD74" s="59"/>
      <c r="GE74" s="9"/>
    </row>
    <row r="75" spans="1:187" x14ac:dyDescent="0.2">
      <c r="A75" s="8" t="s">
        <v>539</v>
      </c>
      <c r="B75" s="16" t="s">
        <v>540</v>
      </c>
      <c r="C75" s="74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387510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2">
        <v>0</v>
      </c>
      <c r="AJ75" s="72">
        <v>0</v>
      </c>
      <c r="AK75" s="72">
        <v>0</v>
      </c>
      <c r="AL75" s="72">
        <v>0</v>
      </c>
      <c r="AM75" s="72">
        <v>0</v>
      </c>
      <c r="AN75" s="72">
        <v>0</v>
      </c>
      <c r="AO75" s="72">
        <v>0</v>
      </c>
      <c r="AP75" s="72">
        <v>0</v>
      </c>
      <c r="AQ75" s="72">
        <v>0</v>
      </c>
      <c r="AR75" s="72">
        <v>0</v>
      </c>
      <c r="AS75" s="72">
        <v>0</v>
      </c>
      <c r="AT75" s="72">
        <v>0</v>
      </c>
      <c r="AU75" s="72">
        <v>0</v>
      </c>
      <c r="AV75" s="72">
        <v>0</v>
      </c>
      <c r="AW75" s="72">
        <v>0</v>
      </c>
      <c r="AX75" s="72">
        <v>0</v>
      </c>
      <c r="AY75" s="72">
        <v>0</v>
      </c>
      <c r="AZ75" s="72">
        <v>0</v>
      </c>
      <c r="BA75" s="72">
        <v>0</v>
      </c>
      <c r="BB75" s="72">
        <v>0</v>
      </c>
      <c r="BC75" s="72">
        <v>0</v>
      </c>
      <c r="BD75" s="72">
        <v>0</v>
      </c>
      <c r="BE75" s="72">
        <v>0</v>
      </c>
      <c r="BF75" s="72">
        <v>0</v>
      </c>
      <c r="BG75" s="72">
        <v>0</v>
      </c>
      <c r="BH75" s="72">
        <v>0</v>
      </c>
      <c r="BI75" s="72">
        <v>0</v>
      </c>
      <c r="BJ75" s="72">
        <v>0</v>
      </c>
      <c r="BK75" s="72">
        <v>0</v>
      </c>
      <c r="BL75" s="72">
        <v>0</v>
      </c>
      <c r="BM75" s="72">
        <v>0</v>
      </c>
      <c r="BN75" s="72">
        <v>0</v>
      </c>
      <c r="BO75" s="72">
        <v>0</v>
      </c>
      <c r="BP75" s="72">
        <v>0</v>
      </c>
      <c r="BQ75" s="72">
        <v>0</v>
      </c>
      <c r="BR75" s="72">
        <v>0</v>
      </c>
      <c r="BS75" s="72">
        <v>0</v>
      </c>
      <c r="BT75" s="72">
        <v>0</v>
      </c>
      <c r="BU75" s="72">
        <v>0</v>
      </c>
      <c r="BV75" s="72">
        <v>0</v>
      </c>
      <c r="BW75" s="72">
        <v>0</v>
      </c>
      <c r="BX75" s="72">
        <v>0</v>
      </c>
      <c r="BY75" s="72">
        <v>0</v>
      </c>
      <c r="BZ75" s="72">
        <v>0</v>
      </c>
      <c r="CA75" s="72">
        <v>0</v>
      </c>
      <c r="CB75" s="72">
        <v>0</v>
      </c>
      <c r="CC75" s="72">
        <v>0</v>
      </c>
      <c r="CD75" s="72">
        <v>0</v>
      </c>
      <c r="CE75" s="72">
        <v>0</v>
      </c>
      <c r="CF75" s="72">
        <v>0</v>
      </c>
      <c r="CG75" s="72">
        <v>0</v>
      </c>
      <c r="CH75" s="72">
        <v>0</v>
      </c>
      <c r="CI75" s="72">
        <v>0</v>
      </c>
      <c r="CJ75" s="72">
        <v>0</v>
      </c>
      <c r="CK75" s="72">
        <v>0</v>
      </c>
      <c r="CL75" s="72">
        <v>0</v>
      </c>
      <c r="CM75" s="72">
        <v>0</v>
      </c>
      <c r="CN75" s="72">
        <v>0</v>
      </c>
      <c r="CO75" s="72">
        <v>0</v>
      </c>
      <c r="CP75" s="72">
        <v>0</v>
      </c>
      <c r="CQ75" s="72">
        <v>0</v>
      </c>
      <c r="CR75" s="72">
        <v>0</v>
      </c>
      <c r="CS75" s="72">
        <v>0</v>
      </c>
      <c r="CT75" s="72">
        <v>0</v>
      </c>
      <c r="CU75" s="72">
        <v>0</v>
      </c>
      <c r="CV75" s="72">
        <v>0</v>
      </c>
      <c r="CW75" s="72">
        <v>0</v>
      </c>
      <c r="CX75" s="72">
        <v>0</v>
      </c>
      <c r="CY75" s="72">
        <v>0</v>
      </c>
      <c r="CZ75" s="72">
        <v>0</v>
      </c>
      <c r="DA75" s="72">
        <v>0</v>
      </c>
      <c r="DB75" s="72">
        <v>0</v>
      </c>
      <c r="DC75" s="72">
        <v>0</v>
      </c>
      <c r="DD75" s="72">
        <v>0</v>
      </c>
      <c r="DE75" s="72">
        <v>0</v>
      </c>
      <c r="DF75" s="72">
        <v>0</v>
      </c>
      <c r="DG75" s="72">
        <v>0</v>
      </c>
      <c r="DH75" s="72">
        <v>0</v>
      </c>
      <c r="DI75" s="72">
        <v>0</v>
      </c>
      <c r="DJ75" s="72">
        <v>0</v>
      </c>
      <c r="DK75" s="72">
        <v>0</v>
      </c>
      <c r="DL75" s="72">
        <v>0</v>
      </c>
      <c r="DM75" s="72">
        <v>0</v>
      </c>
      <c r="DN75" s="72">
        <v>0</v>
      </c>
      <c r="DO75" s="72">
        <v>0</v>
      </c>
      <c r="DP75" s="72">
        <v>0</v>
      </c>
      <c r="DQ75" s="72">
        <v>0</v>
      </c>
      <c r="DR75" s="72">
        <v>0</v>
      </c>
      <c r="DS75" s="72">
        <v>0</v>
      </c>
      <c r="DT75" s="72">
        <v>0</v>
      </c>
      <c r="DU75" s="72">
        <v>0</v>
      </c>
      <c r="DV75" s="72">
        <v>0</v>
      </c>
      <c r="DW75" s="72">
        <v>0</v>
      </c>
      <c r="DX75" s="72">
        <v>0</v>
      </c>
      <c r="DY75" s="72">
        <v>0</v>
      </c>
      <c r="DZ75" s="72">
        <v>0</v>
      </c>
      <c r="EA75" s="72">
        <v>0</v>
      </c>
      <c r="EB75" s="72">
        <v>0</v>
      </c>
      <c r="EC75" s="72">
        <v>0</v>
      </c>
      <c r="ED75" s="72">
        <v>0</v>
      </c>
      <c r="EE75" s="72">
        <v>0</v>
      </c>
      <c r="EF75" s="72">
        <v>0</v>
      </c>
      <c r="EG75" s="72">
        <v>0</v>
      </c>
      <c r="EH75" s="72">
        <v>0</v>
      </c>
      <c r="EI75" s="72">
        <v>0</v>
      </c>
      <c r="EJ75" s="72">
        <v>0</v>
      </c>
      <c r="EK75" s="72">
        <v>0</v>
      </c>
      <c r="EL75" s="72">
        <v>0</v>
      </c>
      <c r="EM75" s="72">
        <v>0</v>
      </c>
      <c r="EN75" s="72">
        <v>0</v>
      </c>
      <c r="EO75" s="72">
        <v>0</v>
      </c>
      <c r="EP75" s="72">
        <v>0</v>
      </c>
      <c r="EQ75" s="72">
        <v>0</v>
      </c>
      <c r="ER75" s="72">
        <v>0</v>
      </c>
      <c r="ES75" s="72">
        <v>0</v>
      </c>
      <c r="ET75" s="72">
        <v>0</v>
      </c>
      <c r="EU75" s="72">
        <v>0</v>
      </c>
      <c r="EV75" s="72">
        <v>0</v>
      </c>
      <c r="EW75" s="72">
        <v>0</v>
      </c>
      <c r="EX75" s="72">
        <v>0</v>
      </c>
      <c r="EY75" s="72">
        <v>0</v>
      </c>
      <c r="EZ75" s="72">
        <v>0</v>
      </c>
      <c r="FA75" s="72">
        <v>0</v>
      </c>
      <c r="FB75" s="72">
        <v>0</v>
      </c>
      <c r="FC75" s="72">
        <v>0</v>
      </c>
      <c r="FD75" s="72">
        <v>0</v>
      </c>
      <c r="FE75" s="72">
        <v>0</v>
      </c>
      <c r="FF75" s="72">
        <v>0</v>
      </c>
      <c r="FG75" s="72">
        <v>0</v>
      </c>
      <c r="FH75" s="72">
        <v>0</v>
      </c>
      <c r="FI75" s="72">
        <v>0</v>
      </c>
      <c r="FJ75" s="72">
        <v>0</v>
      </c>
      <c r="FK75" s="72">
        <v>0</v>
      </c>
      <c r="FL75" s="72">
        <v>0</v>
      </c>
      <c r="FM75" s="72">
        <v>0</v>
      </c>
      <c r="FN75" s="72">
        <v>0</v>
      </c>
      <c r="FO75" s="72">
        <v>0</v>
      </c>
      <c r="FP75" s="72">
        <v>0</v>
      </c>
      <c r="FQ75" s="72">
        <v>0</v>
      </c>
      <c r="FR75" s="72">
        <v>0</v>
      </c>
      <c r="FS75" s="72">
        <v>0</v>
      </c>
      <c r="FT75" s="72">
        <v>0</v>
      </c>
      <c r="FU75" s="72">
        <v>0</v>
      </c>
      <c r="FV75" s="72">
        <v>0</v>
      </c>
      <c r="FW75" s="72">
        <v>0</v>
      </c>
      <c r="FX75" s="72">
        <v>0</v>
      </c>
      <c r="FY75" s="73"/>
      <c r="FZ75" s="59">
        <f>SUM(C75:FX75)</f>
        <v>387510</v>
      </c>
      <c r="GA75" s="59"/>
      <c r="GB75" s="59"/>
      <c r="GC75" s="59"/>
      <c r="GD75" s="59"/>
      <c r="GE75" s="6"/>
    </row>
    <row r="76" spans="1:187" x14ac:dyDescent="0.2">
      <c r="A76" s="8" t="s">
        <v>541</v>
      </c>
      <c r="B76" s="16" t="s">
        <v>542</v>
      </c>
      <c r="C76" s="75">
        <v>4670000</v>
      </c>
      <c r="D76" s="75">
        <v>35400000</v>
      </c>
      <c r="E76" s="75">
        <v>4890000</v>
      </c>
      <c r="F76" s="75">
        <v>750000</v>
      </c>
      <c r="G76" s="75">
        <v>1200000</v>
      </c>
      <c r="H76" s="75">
        <v>300000</v>
      </c>
      <c r="I76" s="76">
        <v>7845103</v>
      </c>
      <c r="J76" s="75">
        <v>0</v>
      </c>
      <c r="K76" s="75">
        <v>0</v>
      </c>
      <c r="L76" s="75">
        <v>4655850</v>
      </c>
      <c r="M76" s="75">
        <v>1000000</v>
      </c>
      <c r="N76" s="75">
        <v>77763000</v>
      </c>
      <c r="O76" s="75">
        <v>26498234</v>
      </c>
      <c r="P76" s="75">
        <v>0</v>
      </c>
      <c r="Q76" s="75">
        <v>37339028</v>
      </c>
      <c r="R76" s="75">
        <v>0</v>
      </c>
      <c r="S76" s="75">
        <v>0</v>
      </c>
      <c r="T76" s="75">
        <v>0</v>
      </c>
      <c r="U76" s="75">
        <v>100000</v>
      </c>
      <c r="V76" s="75">
        <v>0</v>
      </c>
      <c r="W76" s="75">
        <v>0</v>
      </c>
      <c r="X76" s="75">
        <v>150000</v>
      </c>
      <c r="Y76" s="75">
        <v>0</v>
      </c>
      <c r="Z76" s="75">
        <v>0</v>
      </c>
      <c r="AA76" s="75">
        <v>32635664</v>
      </c>
      <c r="AB76" s="76">
        <v>61626677</v>
      </c>
      <c r="AC76" s="76">
        <v>2044227</v>
      </c>
      <c r="AD76" s="76">
        <v>2497712</v>
      </c>
      <c r="AE76" s="75">
        <v>245000</v>
      </c>
      <c r="AF76" s="76">
        <v>564141</v>
      </c>
      <c r="AG76" s="75">
        <v>1839046</v>
      </c>
      <c r="AH76" s="75">
        <v>0</v>
      </c>
      <c r="AI76" s="75">
        <v>0</v>
      </c>
      <c r="AJ76" s="75">
        <v>0</v>
      </c>
      <c r="AK76" s="75">
        <v>0</v>
      </c>
      <c r="AL76" s="75">
        <v>330575</v>
      </c>
      <c r="AM76" s="75">
        <v>0</v>
      </c>
      <c r="AN76" s="75">
        <v>0</v>
      </c>
      <c r="AO76" s="75">
        <v>0</v>
      </c>
      <c r="AP76" s="75">
        <v>129959655</v>
      </c>
      <c r="AQ76" s="75">
        <v>0</v>
      </c>
      <c r="AR76" s="75">
        <v>33713000</v>
      </c>
      <c r="AS76" s="75">
        <v>5944650</v>
      </c>
      <c r="AT76" s="75">
        <v>0</v>
      </c>
      <c r="AU76" s="75">
        <v>0</v>
      </c>
      <c r="AV76" s="75">
        <v>0</v>
      </c>
      <c r="AW76" s="75">
        <v>0</v>
      </c>
      <c r="AX76" s="75">
        <v>0</v>
      </c>
      <c r="AY76" s="75">
        <v>0</v>
      </c>
      <c r="AZ76" s="75">
        <v>5750000</v>
      </c>
      <c r="BA76" s="75">
        <v>3950000</v>
      </c>
      <c r="BB76" s="75">
        <v>700000</v>
      </c>
      <c r="BC76" s="76">
        <v>30398822</v>
      </c>
      <c r="BD76" s="75">
        <v>5157461</v>
      </c>
      <c r="BE76" s="75">
        <v>1900000</v>
      </c>
      <c r="BF76" s="75">
        <v>26750862</v>
      </c>
      <c r="BG76" s="75">
        <v>0</v>
      </c>
      <c r="BH76" s="75">
        <v>0</v>
      </c>
      <c r="BI76" s="75">
        <v>0</v>
      </c>
      <c r="BJ76" s="75">
        <v>4000000</v>
      </c>
      <c r="BK76" s="75">
        <v>7500000</v>
      </c>
      <c r="BL76" s="75">
        <v>0</v>
      </c>
      <c r="BM76" s="75">
        <v>0</v>
      </c>
      <c r="BN76" s="75">
        <v>0</v>
      </c>
      <c r="BO76" s="75">
        <v>350000</v>
      </c>
      <c r="BP76" s="75">
        <v>0</v>
      </c>
      <c r="BQ76" s="75">
        <v>8800000</v>
      </c>
      <c r="BR76" s="75">
        <v>4300000</v>
      </c>
      <c r="BS76" s="75">
        <v>2167002</v>
      </c>
      <c r="BT76" s="75">
        <v>980488</v>
      </c>
      <c r="BU76" s="75">
        <v>550000</v>
      </c>
      <c r="BV76" s="75">
        <v>1330000</v>
      </c>
      <c r="BW76" s="75">
        <v>3800000</v>
      </c>
      <c r="BX76" s="75">
        <v>0</v>
      </c>
      <c r="BY76" s="75">
        <v>0</v>
      </c>
      <c r="BZ76" s="75">
        <v>0</v>
      </c>
      <c r="CA76" s="75">
        <v>0</v>
      </c>
      <c r="CB76" s="75">
        <v>113302585</v>
      </c>
      <c r="CC76" s="75">
        <v>0</v>
      </c>
      <c r="CD76" s="75">
        <v>0</v>
      </c>
      <c r="CE76" s="75">
        <v>0</v>
      </c>
      <c r="CF76" s="75">
        <v>0</v>
      </c>
      <c r="CG76" s="75">
        <v>119200</v>
      </c>
      <c r="CH76" s="75">
        <v>0</v>
      </c>
      <c r="CI76" s="75">
        <v>270068</v>
      </c>
      <c r="CJ76" s="75">
        <v>667783</v>
      </c>
      <c r="CK76" s="75">
        <v>5600000</v>
      </c>
      <c r="CL76" s="75">
        <v>2016949</v>
      </c>
      <c r="CM76" s="75">
        <v>1100000</v>
      </c>
      <c r="CN76" s="75">
        <v>35012147</v>
      </c>
      <c r="CO76" s="75">
        <v>14040000</v>
      </c>
      <c r="CP76" s="75">
        <v>1921000</v>
      </c>
      <c r="CQ76" s="75">
        <v>0</v>
      </c>
      <c r="CR76" s="75">
        <v>350000</v>
      </c>
      <c r="CS76" s="75">
        <v>0</v>
      </c>
      <c r="CT76" s="75">
        <v>0</v>
      </c>
      <c r="CU76" s="75">
        <v>205000</v>
      </c>
      <c r="CV76" s="75">
        <v>171656</v>
      </c>
      <c r="CW76" s="75">
        <v>0</v>
      </c>
      <c r="CX76" s="75">
        <v>0</v>
      </c>
      <c r="CY76" s="75">
        <v>0</v>
      </c>
      <c r="CZ76" s="75">
        <v>500000</v>
      </c>
      <c r="DA76" s="75">
        <v>0</v>
      </c>
      <c r="DB76" s="75">
        <v>0</v>
      </c>
      <c r="DC76" s="75">
        <v>445000</v>
      </c>
      <c r="DD76" s="75">
        <v>0</v>
      </c>
      <c r="DE76" s="75">
        <v>350000</v>
      </c>
      <c r="DF76" s="76">
        <v>8491114</v>
      </c>
      <c r="DG76" s="75">
        <v>70000</v>
      </c>
      <c r="DH76" s="75">
        <v>1900000</v>
      </c>
      <c r="DI76" s="75">
        <v>0</v>
      </c>
      <c r="DJ76" s="75">
        <v>390000</v>
      </c>
      <c r="DK76" s="75">
        <v>333800</v>
      </c>
      <c r="DL76" s="75">
        <v>0</v>
      </c>
      <c r="DM76" s="75">
        <v>248000</v>
      </c>
      <c r="DN76" s="75">
        <v>400000</v>
      </c>
      <c r="DO76" s="75">
        <v>550000</v>
      </c>
      <c r="DP76" s="75">
        <v>0</v>
      </c>
      <c r="DQ76" s="75">
        <v>0</v>
      </c>
      <c r="DR76" s="75">
        <v>0</v>
      </c>
      <c r="DS76" s="75">
        <v>0</v>
      </c>
      <c r="DT76" s="75">
        <v>0</v>
      </c>
      <c r="DU76" s="75">
        <v>0</v>
      </c>
      <c r="DV76" s="75">
        <v>0</v>
      </c>
      <c r="DW76" s="75">
        <v>15862</v>
      </c>
      <c r="DX76" s="75">
        <v>155000</v>
      </c>
      <c r="DY76" s="75">
        <v>516372</v>
      </c>
      <c r="DZ76" s="75">
        <v>550204</v>
      </c>
      <c r="EA76" s="75">
        <v>207000</v>
      </c>
      <c r="EB76" s="75">
        <v>447872</v>
      </c>
      <c r="EC76" s="75">
        <v>0</v>
      </c>
      <c r="ED76" s="75">
        <v>3905390.5</v>
      </c>
      <c r="EE76" s="75">
        <v>0</v>
      </c>
      <c r="EF76" s="75">
        <v>0</v>
      </c>
      <c r="EG76" s="75">
        <v>0</v>
      </c>
      <c r="EH76" s="75">
        <v>0</v>
      </c>
      <c r="EI76" s="75">
        <v>0</v>
      </c>
      <c r="EJ76" s="75">
        <v>0</v>
      </c>
      <c r="EK76" s="75">
        <v>404670</v>
      </c>
      <c r="EL76" s="75">
        <v>0</v>
      </c>
      <c r="EM76" s="75">
        <v>832600</v>
      </c>
      <c r="EN76" s="75">
        <v>195000</v>
      </c>
      <c r="EO76" s="75">
        <v>75000</v>
      </c>
      <c r="EP76" s="75">
        <v>905473</v>
      </c>
      <c r="EQ76" s="75">
        <v>1573000</v>
      </c>
      <c r="ER76" s="75">
        <v>914457</v>
      </c>
      <c r="ES76" s="75">
        <v>0</v>
      </c>
      <c r="ET76" s="75">
        <v>164087</v>
      </c>
      <c r="EU76" s="75">
        <v>0</v>
      </c>
      <c r="EV76" s="75">
        <v>0</v>
      </c>
      <c r="EW76" s="77">
        <v>1848603.3333460689</v>
      </c>
      <c r="EX76" s="75">
        <v>397784.628256878</v>
      </c>
      <c r="EY76" s="75">
        <v>0</v>
      </c>
      <c r="EZ76" s="75">
        <v>0</v>
      </c>
      <c r="FA76" s="75">
        <v>4687317</v>
      </c>
      <c r="FB76" s="75">
        <v>584000</v>
      </c>
      <c r="FC76" s="75">
        <v>1100000</v>
      </c>
      <c r="FD76" s="75">
        <v>0</v>
      </c>
      <c r="FE76" s="75">
        <v>250000</v>
      </c>
      <c r="FF76" s="75">
        <v>0</v>
      </c>
      <c r="FG76" s="75">
        <v>0</v>
      </c>
      <c r="FH76" s="75">
        <v>155000</v>
      </c>
      <c r="FI76" s="75">
        <v>3904000</v>
      </c>
      <c r="FJ76" s="75">
        <v>1200000</v>
      </c>
      <c r="FK76" s="75">
        <v>1200000</v>
      </c>
      <c r="FL76" s="75">
        <v>2595350</v>
      </c>
      <c r="FM76" s="75">
        <v>500000</v>
      </c>
      <c r="FN76" s="75">
        <v>0</v>
      </c>
      <c r="FO76" s="75">
        <v>1974045</v>
      </c>
      <c r="FP76" s="75">
        <v>2675000</v>
      </c>
      <c r="FQ76" s="75">
        <v>900000</v>
      </c>
      <c r="FR76" s="75">
        <v>497743</v>
      </c>
      <c r="FS76" s="75">
        <v>75000</v>
      </c>
      <c r="FT76" s="75">
        <v>130000</v>
      </c>
      <c r="FU76" s="75">
        <v>1194000</v>
      </c>
      <c r="FV76" s="75">
        <v>400000</v>
      </c>
      <c r="FW76" s="75">
        <v>0</v>
      </c>
      <c r="FX76" s="75">
        <v>292380</v>
      </c>
      <c r="FY76" s="73"/>
      <c r="FZ76" s="59">
        <f>SUM(C76:FX76)</f>
        <v>808222709.46160305</v>
      </c>
      <c r="GA76" s="19"/>
      <c r="GB76" s="19"/>
      <c r="GC76" s="59"/>
      <c r="GD76" s="59"/>
      <c r="GE76" s="6"/>
    </row>
    <row r="77" spans="1:187" x14ac:dyDescent="0.2">
      <c r="A77" s="78" t="s">
        <v>543</v>
      </c>
      <c r="B77" s="79" t="s">
        <v>544</v>
      </c>
      <c r="C77" s="80">
        <v>1023645.96</v>
      </c>
      <c r="D77" s="80">
        <v>5923407.6999999881</v>
      </c>
      <c r="E77" s="80">
        <v>1501809.63</v>
      </c>
      <c r="F77" s="80">
        <v>1480552.63</v>
      </c>
      <c r="G77" s="80">
        <v>313409.98</v>
      </c>
      <c r="H77" s="80">
        <v>197482.31</v>
      </c>
      <c r="I77" s="81">
        <v>3049421.53</v>
      </c>
      <c r="J77" s="80">
        <v>0</v>
      </c>
      <c r="K77" s="80">
        <v>0</v>
      </c>
      <c r="L77" s="80">
        <v>767975.6099999994</v>
      </c>
      <c r="M77" s="80">
        <v>339255.28999999911</v>
      </c>
      <c r="N77" s="80">
        <v>1003951.56</v>
      </c>
      <c r="O77" s="80">
        <v>3157850.6999999881</v>
      </c>
      <c r="P77" s="80">
        <v>0</v>
      </c>
      <c r="Q77" s="80">
        <v>2551562.3199999998</v>
      </c>
      <c r="R77" s="80">
        <v>93067.899999999907</v>
      </c>
      <c r="S77" s="80">
        <v>147716.44999999925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3107770.19</v>
      </c>
      <c r="AB77" s="81">
        <v>5484100.7199999997</v>
      </c>
      <c r="AC77" s="81">
        <v>179452.74</v>
      </c>
      <c r="AD77" s="81">
        <v>173421.01</v>
      </c>
      <c r="AE77" s="80">
        <v>0</v>
      </c>
      <c r="AF77" s="81">
        <v>0</v>
      </c>
      <c r="AG77" s="80">
        <v>585726.86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23452.35999999987</v>
      </c>
      <c r="AO77" s="80">
        <v>0</v>
      </c>
      <c r="AP77" s="80">
        <v>13961260.089999974</v>
      </c>
      <c r="AQ77" s="80">
        <v>4996.7000000001863</v>
      </c>
      <c r="AR77" s="80">
        <v>4936260.97</v>
      </c>
      <c r="AS77" s="80">
        <v>3140096.46</v>
      </c>
      <c r="AT77" s="80">
        <v>706569</v>
      </c>
      <c r="AU77" s="80">
        <v>183362.49</v>
      </c>
      <c r="AV77" s="80">
        <v>0</v>
      </c>
      <c r="AW77" s="80">
        <v>127133.32</v>
      </c>
      <c r="AX77" s="80">
        <v>17799.04</v>
      </c>
      <c r="AY77" s="80">
        <v>67342.069999999832</v>
      </c>
      <c r="AZ77" s="80">
        <v>5661380.25</v>
      </c>
      <c r="BA77" s="80">
        <v>4239435.37</v>
      </c>
      <c r="BB77" s="80">
        <v>2450915.0699999998</v>
      </c>
      <c r="BC77" s="81">
        <v>13979440.599999994</v>
      </c>
      <c r="BD77" s="80">
        <v>2610812.9700000002</v>
      </c>
      <c r="BE77" s="80">
        <v>691421.59</v>
      </c>
      <c r="BF77" s="80">
        <v>12423538.810000002</v>
      </c>
      <c r="BG77" s="80">
        <v>177371.84</v>
      </c>
      <c r="BH77" s="80">
        <v>272348.34999999998</v>
      </c>
      <c r="BI77" s="80">
        <v>117074.81</v>
      </c>
      <c r="BJ77" s="80">
        <v>2978693.21</v>
      </c>
      <c r="BK77" s="80">
        <v>3075849.87</v>
      </c>
      <c r="BL77" s="80">
        <v>26731.37</v>
      </c>
      <c r="BM77" s="80">
        <v>73715.73</v>
      </c>
      <c r="BN77" s="80">
        <v>0</v>
      </c>
      <c r="BO77" s="80">
        <v>46591.460000000894</v>
      </c>
      <c r="BP77" s="80">
        <v>66821.180000000168</v>
      </c>
      <c r="BQ77" s="80">
        <v>831665.80999999866</v>
      </c>
      <c r="BR77" s="80">
        <v>53981.400000002235</v>
      </c>
      <c r="BS77" s="80">
        <v>0</v>
      </c>
      <c r="BT77" s="80">
        <v>96176.64000000013</v>
      </c>
      <c r="BU77" s="80">
        <v>45796.089999999851</v>
      </c>
      <c r="BV77" s="80">
        <v>680000</v>
      </c>
      <c r="BW77" s="80">
        <v>271620.42</v>
      </c>
      <c r="BX77" s="80">
        <v>30925.080000000075</v>
      </c>
      <c r="BY77" s="80">
        <v>20772.939999999478</v>
      </c>
      <c r="BZ77" s="80">
        <v>128574.8</v>
      </c>
      <c r="CA77" s="80">
        <v>0</v>
      </c>
      <c r="CB77" s="80">
        <v>14199549.600000024</v>
      </c>
      <c r="CC77" s="80">
        <v>51316.119999999879</v>
      </c>
      <c r="CD77" s="80">
        <v>32213.38</v>
      </c>
      <c r="CE77" s="80">
        <v>35823.39000000013</v>
      </c>
      <c r="CF77" s="80">
        <v>60736.420000000158</v>
      </c>
      <c r="CG77" s="80">
        <f>52674.03+119000</f>
        <v>171674.03</v>
      </c>
      <c r="CH77" s="80">
        <v>42137.689999999944</v>
      </c>
      <c r="CI77" s="80">
        <v>191859.43000000063</v>
      </c>
      <c r="CJ77" s="80">
        <v>127581.31</v>
      </c>
      <c r="CK77" s="80">
        <v>0</v>
      </c>
      <c r="CL77" s="80">
        <v>0</v>
      </c>
      <c r="CM77" s="80">
        <v>0</v>
      </c>
      <c r="CN77" s="80">
        <v>5532198.7100000083</v>
      </c>
      <c r="CO77" s="80">
        <v>3311063.7200000137</v>
      </c>
      <c r="CP77" s="80">
        <v>487185.26</v>
      </c>
      <c r="CQ77" s="80">
        <v>0</v>
      </c>
      <c r="CR77" s="80">
        <v>0</v>
      </c>
      <c r="CS77" s="80">
        <v>0</v>
      </c>
      <c r="CT77" s="80">
        <v>0</v>
      </c>
      <c r="CU77" s="80">
        <v>0</v>
      </c>
      <c r="CV77" s="80">
        <v>0</v>
      </c>
      <c r="CW77" s="80">
        <v>2963.7100000001956</v>
      </c>
      <c r="CX77" s="80">
        <v>34454.619999999646</v>
      </c>
      <c r="CY77" s="80">
        <v>0</v>
      </c>
      <c r="CZ77" s="80">
        <v>0</v>
      </c>
      <c r="DA77" s="80">
        <v>0</v>
      </c>
      <c r="DB77" s="80">
        <v>0</v>
      </c>
      <c r="DC77" s="80">
        <v>0</v>
      </c>
      <c r="DD77" s="80">
        <v>31853.880000000121</v>
      </c>
      <c r="DE77" s="80">
        <v>0</v>
      </c>
      <c r="DF77" s="81">
        <v>964429.94000001252</v>
      </c>
      <c r="DG77" s="80">
        <v>0</v>
      </c>
      <c r="DH77" s="80">
        <v>0</v>
      </c>
      <c r="DI77" s="80">
        <v>187923.21999999881</v>
      </c>
      <c r="DJ77" s="80">
        <v>70570.470000000205</v>
      </c>
      <c r="DK77" s="80">
        <v>63148.970000000205</v>
      </c>
      <c r="DL77" s="80">
        <v>0</v>
      </c>
      <c r="DM77" s="80">
        <v>0</v>
      </c>
      <c r="DN77" s="80">
        <v>0</v>
      </c>
      <c r="DO77" s="80">
        <v>0</v>
      </c>
      <c r="DP77" s="80">
        <v>1230.7399999999907</v>
      </c>
      <c r="DQ77" s="80">
        <v>0</v>
      </c>
      <c r="DR77" s="80">
        <v>0</v>
      </c>
      <c r="DS77" s="80">
        <v>0</v>
      </c>
      <c r="DT77" s="80">
        <v>0</v>
      </c>
      <c r="DU77" s="80">
        <v>0</v>
      </c>
      <c r="DV77" s="80">
        <v>0</v>
      </c>
      <c r="DW77" s="80">
        <v>0</v>
      </c>
      <c r="DX77" s="80">
        <v>27492.279999999795</v>
      </c>
      <c r="DY77" s="80">
        <v>0</v>
      </c>
      <c r="DZ77" s="80">
        <v>739613.14999999944</v>
      </c>
      <c r="EA77" s="80">
        <v>139332.39000000001</v>
      </c>
      <c r="EB77" s="80">
        <v>81512.760000000242</v>
      </c>
      <c r="EC77" s="80">
        <v>108091.72</v>
      </c>
      <c r="ED77" s="80">
        <v>1114082.5</v>
      </c>
      <c r="EE77" s="80">
        <v>0</v>
      </c>
      <c r="EF77" s="80">
        <v>0</v>
      </c>
      <c r="EG77" s="80">
        <v>8952.6699999999255</v>
      </c>
      <c r="EH77" s="80">
        <v>6739.7900000000373</v>
      </c>
      <c r="EI77" s="80">
        <v>984513.67000000179</v>
      </c>
      <c r="EJ77" s="80">
        <v>556718.94000000507</v>
      </c>
      <c r="EK77" s="80">
        <v>0</v>
      </c>
      <c r="EL77" s="80">
        <v>19606.400000000001</v>
      </c>
      <c r="EM77" s="80">
        <v>0</v>
      </c>
      <c r="EN77" s="80">
        <v>0</v>
      </c>
      <c r="EO77" s="80">
        <v>0</v>
      </c>
      <c r="EP77" s="80">
        <v>0</v>
      </c>
      <c r="EQ77" s="80">
        <v>773723.74</v>
      </c>
      <c r="ER77" s="80">
        <v>13739.379999999888</v>
      </c>
      <c r="ES77" s="80">
        <v>0</v>
      </c>
      <c r="ET77" s="80">
        <v>0</v>
      </c>
      <c r="EU77" s="80">
        <v>0</v>
      </c>
      <c r="EV77" s="80">
        <v>25108.400000000001</v>
      </c>
      <c r="EW77" s="80">
        <v>2296.6300000003539</v>
      </c>
      <c r="EX77" s="80">
        <v>6362.1400000001304</v>
      </c>
      <c r="EY77" s="80">
        <v>0</v>
      </c>
      <c r="EZ77" s="80">
        <v>3088.3899999998976</v>
      </c>
      <c r="FA77" s="80">
        <v>650000</v>
      </c>
      <c r="FB77" s="80">
        <v>235967.64</v>
      </c>
      <c r="FC77" s="80">
        <v>1157745.67</v>
      </c>
      <c r="FD77" s="80">
        <v>0</v>
      </c>
      <c r="FE77" s="80">
        <v>0</v>
      </c>
      <c r="FF77" s="80">
        <v>0</v>
      </c>
      <c r="FG77" s="80">
        <v>0</v>
      </c>
      <c r="FH77" s="80">
        <v>0</v>
      </c>
      <c r="FI77" s="80">
        <v>464593.6400000006</v>
      </c>
      <c r="FJ77" s="80">
        <v>402051.60000000056</v>
      </c>
      <c r="FK77" s="80">
        <v>263308.68</v>
      </c>
      <c r="FL77" s="80">
        <v>679899.57</v>
      </c>
      <c r="FM77" s="80">
        <v>418806.28000000119</v>
      </c>
      <c r="FN77" s="80">
        <v>2545812.86</v>
      </c>
      <c r="FO77" s="80">
        <v>243119.79</v>
      </c>
      <c r="FP77" s="80">
        <v>520740.68999999948</v>
      </c>
      <c r="FQ77" s="80">
        <v>223101.13</v>
      </c>
      <c r="FR77" s="80">
        <v>0</v>
      </c>
      <c r="FS77" s="80">
        <v>0</v>
      </c>
      <c r="FT77" s="80">
        <v>0</v>
      </c>
      <c r="FU77" s="80">
        <v>0</v>
      </c>
      <c r="FV77" s="80">
        <v>0</v>
      </c>
      <c r="FW77" s="80">
        <v>0</v>
      </c>
      <c r="FX77" s="80">
        <v>0</v>
      </c>
      <c r="FY77" s="73"/>
      <c r="FZ77" s="59">
        <f>SUM(C77:FX77)</f>
        <v>143317546.35999998</v>
      </c>
      <c r="GA77" s="19"/>
      <c r="GB77" s="19"/>
      <c r="GC77" s="59"/>
      <c r="GD77" s="59"/>
      <c r="GE77" s="6"/>
    </row>
    <row r="78" spans="1:187" x14ac:dyDescent="0.2">
      <c r="A78" s="78"/>
      <c r="B78" s="79" t="s">
        <v>545</v>
      </c>
      <c r="C78" s="82">
        <f t="shared" ref="C78:BN78" si="22">((C268*0.25)+C77)</f>
        <v>20705020.285</v>
      </c>
      <c r="D78" s="82">
        <f t="shared" si="22"/>
        <v>101717048.44999999</v>
      </c>
      <c r="E78" s="82">
        <f t="shared" si="22"/>
        <v>20169087.892500002</v>
      </c>
      <c r="F78" s="82">
        <f t="shared" si="22"/>
        <v>45276737.515000008</v>
      </c>
      <c r="G78" s="82">
        <f t="shared" si="22"/>
        <v>2743904.4525000001</v>
      </c>
      <c r="H78" s="82">
        <f t="shared" si="22"/>
        <v>2650336.2425000002</v>
      </c>
      <c r="I78" s="82">
        <f t="shared" si="22"/>
        <v>27523722.975000001</v>
      </c>
      <c r="J78" s="82">
        <f t="shared" si="22"/>
        <v>5457780.5975000001</v>
      </c>
      <c r="K78" s="82">
        <f t="shared" si="22"/>
        <v>898025.51</v>
      </c>
      <c r="L78" s="82">
        <f t="shared" si="22"/>
        <v>6937409.4074999997</v>
      </c>
      <c r="M78" s="82">
        <f t="shared" si="22"/>
        <v>3966952.564999999</v>
      </c>
      <c r="N78" s="82">
        <f t="shared" si="22"/>
        <v>125702568.03</v>
      </c>
      <c r="O78" s="82">
        <f t="shared" si="22"/>
        <v>35450188.334999993</v>
      </c>
      <c r="P78" s="82">
        <f t="shared" si="22"/>
        <v>741666.74249999993</v>
      </c>
      <c r="Q78" s="82">
        <f t="shared" si="22"/>
        <v>98407807.539999992</v>
      </c>
      <c r="R78" s="82">
        <f t="shared" si="22"/>
        <v>6206259.5225000009</v>
      </c>
      <c r="S78" s="82">
        <f t="shared" si="22"/>
        <v>4165331.2874999992</v>
      </c>
      <c r="T78" s="82">
        <f t="shared" si="22"/>
        <v>600796.29749999999</v>
      </c>
      <c r="U78" s="82">
        <f t="shared" si="22"/>
        <v>247571.80250000002</v>
      </c>
      <c r="V78" s="82">
        <f t="shared" si="22"/>
        <v>878553.03999999992</v>
      </c>
      <c r="W78" s="82">
        <f t="shared" si="22"/>
        <v>234709.4725</v>
      </c>
      <c r="X78" s="82">
        <f t="shared" si="22"/>
        <v>231272.3775</v>
      </c>
      <c r="Y78" s="82">
        <f t="shared" si="22"/>
        <v>5794471.5649999995</v>
      </c>
      <c r="Z78" s="82">
        <f t="shared" si="22"/>
        <v>786671.5625</v>
      </c>
      <c r="AA78" s="82">
        <f t="shared" si="22"/>
        <v>72137636.430000007</v>
      </c>
      <c r="AB78" s="82">
        <f t="shared" si="22"/>
        <v>73463598.570000008</v>
      </c>
      <c r="AC78" s="82">
        <f t="shared" si="22"/>
        <v>2532486.4874999998</v>
      </c>
      <c r="AD78" s="82">
        <f t="shared" si="22"/>
        <v>3150927.3250000002</v>
      </c>
      <c r="AE78" s="82">
        <f t="shared" si="22"/>
        <v>445816.30500000005</v>
      </c>
      <c r="AF78" s="82">
        <f t="shared" si="22"/>
        <v>669926.23499999999</v>
      </c>
      <c r="AG78" s="82">
        <f t="shared" si="22"/>
        <v>2445015.8075000001</v>
      </c>
      <c r="AH78" s="82">
        <f t="shared" si="22"/>
        <v>2450699.8275000001</v>
      </c>
      <c r="AI78" s="82">
        <f t="shared" si="22"/>
        <v>1007836.3125</v>
      </c>
      <c r="AJ78" s="82">
        <f t="shared" si="22"/>
        <v>691154.99750000006</v>
      </c>
      <c r="AK78" s="82">
        <f t="shared" si="22"/>
        <v>791392.67499999993</v>
      </c>
      <c r="AL78" s="82">
        <f t="shared" si="22"/>
        <v>907458.60250000004</v>
      </c>
      <c r="AM78" s="82">
        <f t="shared" si="22"/>
        <v>1176840.0825</v>
      </c>
      <c r="AN78" s="82">
        <f t="shared" si="22"/>
        <v>1060239.6274999999</v>
      </c>
      <c r="AO78" s="82">
        <f t="shared" si="22"/>
        <v>10590932.397500001</v>
      </c>
      <c r="AP78" s="82">
        <f t="shared" si="22"/>
        <v>226587653.02499998</v>
      </c>
      <c r="AQ78" s="82">
        <f t="shared" si="22"/>
        <v>835170.45000000019</v>
      </c>
      <c r="AR78" s="82">
        <f t="shared" si="22"/>
        <v>150744704.20499998</v>
      </c>
      <c r="AS78" s="82">
        <f t="shared" si="22"/>
        <v>20234776.322500002</v>
      </c>
      <c r="AT78" s="82">
        <f t="shared" si="22"/>
        <v>5922255.8700000001</v>
      </c>
      <c r="AU78" s="82">
        <f t="shared" si="22"/>
        <v>1051202.3975</v>
      </c>
      <c r="AV78" s="82">
        <f t="shared" si="22"/>
        <v>953768.23750000005</v>
      </c>
      <c r="AW78" s="82">
        <f t="shared" si="22"/>
        <v>946106.14749999996</v>
      </c>
      <c r="AX78" s="82">
        <f t="shared" si="22"/>
        <v>269366.84749999997</v>
      </c>
      <c r="AY78" s="82">
        <f t="shared" si="22"/>
        <v>1261028.8474999999</v>
      </c>
      <c r="AZ78" s="82">
        <f t="shared" si="22"/>
        <v>33184761.754999999</v>
      </c>
      <c r="BA78" s="82">
        <f t="shared" si="22"/>
        <v>24420048.202000003</v>
      </c>
      <c r="BB78" s="82">
        <f t="shared" si="22"/>
        <v>20034729.315000001</v>
      </c>
      <c r="BC78" s="82">
        <f t="shared" si="22"/>
        <v>82816262.234999999</v>
      </c>
      <c r="BD78" s="82">
        <f t="shared" si="22"/>
        <v>13869914.905999999</v>
      </c>
      <c r="BE78" s="82">
        <f t="shared" si="22"/>
        <v>4106543.0524999998</v>
      </c>
      <c r="BF78" s="82">
        <f t="shared" si="22"/>
        <v>67910865.725999996</v>
      </c>
      <c r="BG78" s="82">
        <f t="shared" si="22"/>
        <v>2763501.8050000002</v>
      </c>
      <c r="BH78" s="82">
        <f t="shared" si="22"/>
        <v>1805240.2524999999</v>
      </c>
      <c r="BI78" s="82">
        <f t="shared" si="22"/>
        <v>971768.16999999993</v>
      </c>
      <c r="BJ78" s="82">
        <f t="shared" si="22"/>
        <v>17517588.800000001</v>
      </c>
      <c r="BK78" s="82">
        <f t="shared" si="22"/>
        <v>57834110.669999994</v>
      </c>
      <c r="BL78" s="82">
        <f t="shared" si="22"/>
        <v>772143.72250000003</v>
      </c>
      <c r="BM78" s="82">
        <f t="shared" si="22"/>
        <v>987199.53249999997</v>
      </c>
      <c r="BN78" s="82">
        <f t="shared" si="22"/>
        <v>8069134.96</v>
      </c>
      <c r="BO78" s="82">
        <f t="shared" ref="BO78:DZ78" si="23">((BO268*0.25)+BO77)</f>
        <v>3165529.0750000011</v>
      </c>
      <c r="BP78" s="82">
        <f t="shared" si="23"/>
        <v>823378.04000000015</v>
      </c>
      <c r="BQ78" s="82">
        <f t="shared" si="23"/>
        <v>15689824.029999997</v>
      </c>
      <c r="BR78" s="82">
        <f t="shared" si="23"/>
        <v>10672528.900000002</v>
      </c>
      <c r="BS78" s="82">
        <f t="shared" si="23"/>
        <v>2890571.29</v>
      </c>
      <c r="BT78" s="82">
        <f t="shared" si="23"/>
        <v>1305662.1225000001</v>
      </c>
      <c r="BU78" s="82">
        <f t="shared" si="23"/>
        <v>1231777.0325</v>
      </c>
      <c r="BV78" s="82">
        <f t="shared" si="23"/>
        <v>3796785</v>
      </c>
      <c r="BW78" s="82">
        <f t="shared" si="23"/>
        <v>4953035.0975000001</v>
      </c>
      <c r="BX78" s="82">
        <f t="shared" si="23"/>
        <v>445317.95000000007</v>
      </c>
      <c r="BY78" s="82">
        <f t="shared" si="23"/>
        <v>1350931.1499999994</v>
      </c>
      <c r="BZ78" s="82">
        <f t="shared" si="23"/>
        <v>868193.96499999997</v>
      </c>
      <c r="CA78" s="82">
        <f t="shared" si="23"/>
        <v>680069.20499999996</v>
      </c>
      <c r="CB78" s="82">
        <f t="shared" si="23"/>
        <v>198808440.19000003</v>
      </c>
      <c r="CC78" s="82">
        <f t="shared" si="23"/>
        <v>698656.66999999993</v>
      </c>
      <c r="CD78" s="82">
        <f t="shared" si="23"/>
        <v>283340.67</v>
      </c>
      <c r="CE78" s="82">
        <f t="shared" si="23"/>
        <v>647486.60750000016</v>
      </c>
      <c r="CF78" s="82">
        <f t="shared" si="23"/>
        <v>529288.66000000015</v>
      </c>
      <c r="CG78" s="82">
        <f t="shared" si="23"/>
        <v>922697.04500000004</v>
      </c>
      <c r="CH78" s="82">
        <f t="shared" si="23"/>
        <v>497420.35499999998</v>
      </c>
      <c r="CI78" s="82">
        <f t="shared" si="23"/>
        <v>1942562.6300000008</v>
      </c>
      <c r="CJ78" s="82">
        <f t="shared" si="23"/>
        <v>2530918.87</v>
      </c>
      <c r="CK78" s="82">
        <f t="shared" si="23"/>
        <v>13058220.797499999</v>
      </c>
      <c r="CL78" s="82">
        <f t="shared" si="23"/>
        <v>3349492.7650000001</v>
      </c>
      <c r="CM78" s="82">
        <f t="shared" si="23"/>
        <v>2190796.5975000001</v>
      </c>
      <c r="CN78" s="82">
        <f t="shared" si="23"/>
        <v>73919301.162</v>
      </c>
      <c r="CO78" s="82">
        <f t="shared" si="23"/>
        <v>36856523.236000016</v>
      </c>
      <c r="CP78" s="82">
        <f t="shared" si="23"/>
        <v>3082962.8650000002</v>
      </c>
      <c r="CQ78" s="82">
        <f t="shared" si="23"/>
        <v>2491456.5874999999</v>
      </c>
      <c r="CR78" s="82">
        <f t="shared" si="23"/>
        <v>697048.63250000007</v>
      </c>
      <c r="CS78" s="82">
        <f t="shared" si="23"/>
        <v>1008255.03</v>
      </c>
      <c r="CT78" s="82">
        <f t="shared" si="23"/>
        <v>477611.96</v>
      </c>
      <c r="CU78" s="82">
        <f t="shared" si="23"/>
        <v>1010726.8775000001</v>
      </c>
      <c r="CV78" s="82">
        <f t="shared" si="23"/>
        <v>220692.78</v>
      </c>
      <c r="CW78" s="82">
        <f t="shared" si="23"/>
        <v>707768.43750000012</v>
      </c>
      <c r="CX78" s="82">
        <f t="shared" si="23"/>
        <v>1279537.1549999996</v>
      </c>
      <c r="CY78" s="82">
        <f t="shared" si="23"/>
        <v>237973.63999999998</v>
      </c>
      <c r="CZ78" s="82">
        <f t="shared" si="23"/>
        <v>4898601.3075000001</v>
      </c>
      <c r="DA78" s="82">
        <f t="shared" si="23"/>
        <v>701647.55249999999</v>
      </c>
      <c r="DB78" s="82">
        <f t="shared" si="23"/>
        <v>935425.71499999997</v>
      </c>
      <c r="DC78" s="82">
        <f t="shared" si="23"/>
        <v>622192.97749999992</v>
      </c>
      <c r="DD78" s="82">
        <f t="shared" si="23"/>
        <v>687555.58000000007</v>
      </c>
      <c r="DE78" s="82">
        <f t="shared" si="23"/>
        <v>1126114.7825000002</v>
      </c>
      <c r="DF78" s="82">
        <f t="shared" si="23"/>
        <v>48934684.068000019</v>
      </c>
      <c r="DG78" s="82">
        <f t="shared" si="23"/>
        <v>429675.05</v>
      </c>
      <c r="DH78" s="82">
        <f t="shared" si="23"/>
        <v>4753328.0319999997</v>
      </c>
      <c r="DI78" s="82">
        <f t="shared" si="23"/>
        <v>6335650.8499999987</v>
      </c>
      <c r="DJ78" s="82">
        <f t="shared" si="23"/>
        <v>1769509.5975000001</v>
      </c>
      <c r="DK78" s="82">
        <f t="shared" si="23"/>
        <v>1255871.7625000002</v>
      </c>
      <c r="DL78" s="82">
        <f t="shared" si="23"/>
        <v>13699722.512499999</v>
      </c>
      <c r="DM78" s="82">
        <f t="shared" si="23"/>
        <v>981950.67499999993</v>
      </c>
      <c r="DN78" s="82">
        <f t="shared" si="23"/>
        <v>3507382.3374999999</v>
      </c>
      <c r="DO78" s="82">
        <f t="shared" si="23"/>
        <v>7686778.5975000001</v>
      </c>
      <c r="DP78" s="82">
        <f t="shared" si="23"/>
        <v>758659.125</v>
      </c>
      <c r="DQ78" s="82">
        <f t="shared" si="23"/>
        <v>1626070.0074999998</v>
      </c>
      <c r="DR78" s="82">
        <f t="shared" si="23"/>
        <v>3473016.0974999997</v>
      </c>
      <c r="DS78" s="82">
        <f t="shared" si="23"/>
        <v>2048766.54</v>
      </c>
      <c r="DT78" s="82">
        <f t="shared" si="23"/>
        <v>593341.51750000007</v>
      </c>
      <c r="DU78" s="82">
        <f t="shared" si="23"/>
        <v>1081317.1399999999</v>
      </c>
      <c r="DV78" s="82">
        <f t="shared" si="23"/>
        <v>754579.19499999995</v>
      </c>
      <c r="DW78" s="82">
        <f t="shared" si="23"/>
        <v>1016164.3675000001</v>
      </c>
      <c r="DX78" s="82">
        <f t="shared" si="23"/>
        <v>761018.99499999988</v>
      </c>
      <c r="DY78" s="82">
        <f t="shared" si="23"/>
        <v>1093881.8500000001</v>
      </c>
      <c r="DZ78" s="82">
        <f t="shared" si="23"/>
        <v>2931285.3349999995</v>
      </c>
      <c r="EA78" s="82">
        <f t="shared" ref="EA78:FX78" si="24">((EA268*0.25)+EA77)</f>
        <v>1803964.0899999999</v>
      </c>
      <c r="EB78" s="82">
        <f t="shared" si="24"/>
        <v>1536547.0325000002</v>
      </c>
      <c r="EC78" s="82">
        <f t="shared" si="24"/>
        <v>1033343.3875</v>
      </c>
      <c r="ED78" s="82">
        <f t="shared" si="24"/>
        <v>6097999.3700000001</v>
      </c>
      <c r="EE78" s="82">
        <f t="shared" si="24"/>
        <v>712943.36</v>
      </c>
      <c r="EF78" s="82">
        <f t="shared" si="24"/>
        <v>3494953.7949999999</v>
      </c>
      <c r="EG78" s="82">
        <f t="shared" si="24"/>
        <v>853788.04499999993</v>
      </c>
      <c r="EH78" s="82">
        <f t="shared" si="24"/>
        <v>765229.97250000003</v>
      </c>
      <c r="EI78" s="82">
        <f t="shared" si="24"/>
        <v>40086548.900000006</v>
      </c>
      <c r="EJ78" s="82">
        <f t="shared" si="24"/>
        <v>21887530.070000004</v>
      </c>
      <c r="EK78" s="82">
        <f t="shared" si="24"/>
        <v>1718640.5425</v>
      </c>
      <c r="EL78" s="82">
        <f t="shared" si="24"/>
        <v>1195755.73</v>
      </c>
      <c r="EM78" s="82">
        <f t="shared" si="24"/>
        <v>1136361.8875000002</v>
      </c>
      <c r="EN78" s="82">
        <f t="shared" si="24"/>
        <v>2615392.6425000001</v>
      </c>
      <c r="EO78" s="82">
        <f t="shared" si="24"/>
        <v>1028694.69</v>
      </c>
      <c r="EP78" s="82">
        <f t="shared" si="24"/>
        <v>1155741.02</v>
      </c>
      <c r="EQ78" s="82">
        <f t="shared" si="24"/>
        <v>7177649.335</v>
      </c>
      <c r="ER78" s="82">
        <f t="shared" si="24"/>
        <v>1055412.9924999999</v>
      </c>
      <c r="ES78" s="82">
        <f t="shared" si="24"/>
        <v>549946.82750000001</v>
      </c>
      <c r="ET78" s="82">
        <f t="shared" si="24"/>
        <v>887485.54499999993</v>
      </c>
      <c r="EU78" s="82">
        <f t="shared" si="24"/>
        <v>1710328.2749999999</v>
      </c>
      <c r="EV78" s="82">
        <f t="shared" si="24"/>
        <v>353687.2475</v>
      </c>
      <c r="EW78" s="82">
        <f t="shared" si="24"/>
        <v>2848464.8000000003</v>
      </c>
      <c r="EX78" s="82">
        <f t="shared" si="24"/>
        <v>824529.0850000002</v>
      </c>
      <c r="EY78" s="82">
        <f t="shared" si="24"/>
        <v>1214799.0649999999</v>
      </c>
      <c r="EZ78" s="82">
        <f t="shared" si="24"/>
        <v>570428.14999999991</v>
      </c>
      <c r="FA78" s="82">
        <f t="shared" si="24"/>
        <v>9046892.629999999</v>
      </c>
      <c r="FB78" s="82">
        <f t="shared" si="24"/>
        <v>1301211.2450000001</v>
      </c>
      <c r="FC78" s="82">
        <f t="shared" si="24"/>
        <v>6296988.8274999997</v>
      </c>
      <c r="FD78" s="82">
        <f t="shared" si="24"/>
        <v>1056425.95</v>
      </c>
      <c r="FE78" s="82">
        <f t="shared" si="24"/>
        <v>465111.14500000002</v>
      </c>
      <c r="FF78" s="82">
        <f t="shared" si="24"/>
        <v>792933.74</v>
      </c>
      <c r="FG78" s="82">
        <f t="shared" si="24"/>
        <v>513746.40249999997</v>
      </c>
      <c r="FH78" s="82">
        <f t="shared" si="24"/>
        <v>427105.41499999998</v>
      </c>
      <c r="FI78" s="82">
        <f t="shared" si="24"/>
        <v>4746709.4850000003</v>
      </c>
      <c r="FJ78" s="82">
        <f t="shared" si="24"/>
        <v>4760536.16</v>
      </c>
      <c r="FK78" s="82">
        <f t="shared" si="24"/>
        <v>5693645.3224999998</v>
      </c>
      <c r="FL78" s="82">
        <f t="shared" si="24"/>
        <v>15866680.835000001</v>
      </c>
      <c r="FM78" s="82">
        <f t="shared" si="24"/>
        <v>8986102.8400000017</v>
      </c>
      <c r="FN78" s="82">
        <f t="shared" si="24"/>
        <v>53018059.659999996</v>
      </c>
      <c r="FO78" s="82">
        <f t="shared" si="24"/>
        <v>2902502.28</v>
      </c>
      <c r="FP78" s="82">
        <f t="shared" si="24"/>
        <v>6198419.334999999</v>
      </c>
      <c r="FQ78" s="82">
        <f t="shared" si="24"/>
        <v>2502157.04</v>
      </c>
      <c r="FR78" s="82">
        <f t="shared" si="24"/>
        <v>677323.53499999992</v>
      </c>
      <c r="FS78" s="82">
        <f t="shared" si="24"/>
        <v>738004.86499999999</v>
      </c>
      <c r="FT78" s="82">
        <f t="shared" si="24"/>
        <v>370616.8</v>
      </c>
      <c r="FU78" s="82">
        <f t="shared" si="24"/>
        <v>2073808.6775</v>
      </c>
      <c r="FV78" s="82">
        <f t="shared" si="24"/>
        <v>1740375.3225</v>
      </c>
      <c r="FW78" s="82">
        <f t="shared" si="24"/>
        <v>749843.53749999998</v>
      </c>
      <c r="FX78" s="82">
        <f t="shared" si="24"/>
        <v>303703.39</v>
      </c>
      <c r="FY78" s="45"/>
      <c r="FZ78" s="59">
        <f>SUM(C78:FX78)</f>
        <v>2182217745.5470014</v>
      </c>
      <c r="GA78" s="19"/>
      <c r="GB78" s="19"/>
      <c r="GC78" s="59"/>
      <c r="GD78" s="59"/>
      <c r="GE78" s="6"/>
    </row>
    <row r="79" spans="1:187" x14ac:dyDescent="0.2">
      <c r="A79" s="83">
        <v>0.08</v>
      </c>
      <c r="B79" s="16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59"/>
      <c r="GA79" s="19"/>
      <c r="GB79" s="19"/>
      <c r="GC79" s="59"/>
      <c r="GD79" s="59"/>
      <c r="GE79" s="6"/>
    </row>
    <row r="80" spans="1:187" ht="15.75" x14ac:dyDescent="0.25">
      <c r="A80" s="6"/>
      <c r="B80" s="43" t="s">
        <v>546</v>
      </c>
      <c r="C80" s="45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45"/>
      <c r="FZ80" s="59"/>
      <c r="GA80" s="19"/>
      <c r="GB80" s="19"/>
      <c r="GC80" s="59"/>
      <c r="GD80" s="59"/>
      <c r="GE80" s="6"/>
    </row>
    <row r="81" spans="1:187" x14ac:dyDescent="0.2">
      <c r="A81" s="8" t="s">
        <v>547</v>
      </c>
      <c r="B81" s="16" t="s">
        <v>548</v>
      </c>
      <c r="C81" s="18">
        <f t="shared" ref="C81:BN81" si="25">C11</f>
        <v>6304.0999999999995</v>
      </c>
      <c r="D81" s="18">
        <f t="shared" si="25"/>
        <v>37308</v>
      </c>
      <c r="E81" s="18">
        <f t="shared" si="25"/>
        <v>5623</v>
      </c>
      <c r="F81" s="18">
        <f t="shared" si="25"/>
        <v>18742.8</v>
      </c>
      <c r="G81" s="18">
        <f t="shared" si="25"/>
        <v>1005.1999999999999</v>
      </c>
      <c r="H81" s="18">
        <f t="shared" si="25"/>
        <v>1037.9000000000001</v>
      </c>
      <c r="I81" s="18">
        <f t="shared" si="25"/>
        <v>8451.9</v>
      </c>
      <c r="J81" s="18">
        <f t="shared" si="25"/>
        <v>2353.4</v>
      </c>
      <c r="K81" s="18">
        <f t="shared" si="25"/>
        <v>280.79999999999995</v>
      </c>
      <c r="L81" s="18">
        <f t="shared" si="25"/>
        <v>2354.3000000000002</v>
      </c>
      <c r="M81" s="18">
        <f t="shared" si="25"/>
        <v>1218.3</v>
      </c>
      <c r="N81" s="18">
        <f t="shared" si="25"/>
        <v>54570.700000000004</v>
      </c>
      <c r="O81" s="18">
        <f t="shared" si="25"/>
        <v>14351</v>
      </c>
      <c r="P81" s="18">
        <f t="shared" si="25"/>
        <v>179.8</v>
      </c>
      <c r="Q81" s="18">
        <f t="shared" si="25"/>
        <v>36302.899999999994</v>
      </c>
      <c r="R81" s="18">
        <f t="shared" si="25"/>
        <v>511.79999999999973</v>
      </c>
      <c r="S81" s="18">
        <f t="shared" si="25"/>
        <v>1710</v>
      </c>
      <c r="T81" s="18">
        <f t="shared" si="25"/>
        <v>144.9</v>
      </c>
      <c r="U81" s="18">
        <f t="shared" si="25"/>
        <v>49.3</v>
      </c>
      <c r="V81" s="18">
        <f t="shared" si="25"/>
        <v>283.2</v>
      </c>
      <c r="W81" s="18">
        <f t="shared" si="25"/>
        <v>48.5</v>
      </c>
      <c r="X81" s="18">
        <f t="shared" si="25"/>
        <v>49</v>
      </c>
      <c r="Y81" s="18">
        <f t="shared" si="25"/>
        <v>459.5</v>
      </c>
      <c r="Z81" s="18">
        <f t="shared" si="25"/>
        <v>249.5</v>
      </c>
      <c r="AA81" s="18">
        <f t="shared" si="25"/>
        <v>30779.200000000001</v>
      </c>
      <c r="AB81" s="18">
        <f t="shared" si="25"/>
        <v>29626.2</v>
      </c>
      <c r="AC81" s="18">
        <f t="shared" si="25"/>
        <v>941.9</v>
      </c>
      <c r="AD81" s="18">
        <f t="shared" si="25"/>
        <v>1214.8999999999999</v>
      </c>
      <c r="AE81" s="18">
        <f t="shared" si="25"/>
        <v>102.3</v>
      </c>
      <c r="AF81" s="18">
        <f t="shared" si="25"/>
        <v>169.8</v>
      </c>
      <c r="AG81" s="18">
        <f t="shared" si="25"/>
        <v>647.79999999999995</v>
      </c>
      <c r="AH81" s="18">
        <f t="shared" si="25"/>
        <v>1048.5999999999999</v>
      </c>
      <c r="AI81" s="18">
        <f t="shared" si="25"/>
        <v>329.7</v>
      </c>
      <c r="AJ81" s="18">
        <f t="shared" si="25"/>
        <v>137.9</v>
      </c>
      <c r="AK81" s="18">
        <f t="shared" si="25"/>
        <v>206.6</v>
      </c>
      <c r="AL81" s="18">
        <f t="shared" si="25"/>
        <v>280.10000000000002</v>
      </c>
      <c r="AM81" s="18">
        <f t="shared" si="25"/>
        <v>447.40000000000003</v>
      </c>
      <c r="AN81" s="18">
        <f t="shared" si="25"/>
        <v>344.5</v>
      </c>
      <c r="AO81" s="18">
        <f t="shared" si="25"/>
        <v>4669.7000000000007</v>
      </c>
      <c r="AP81" s="18">
        <f t="shared" si="25"/>
        <v>85985.600000000006</v>
      </c>
      <c r="AQ81" s="18">
        <f t="shared" si="25"/>
        <v>215.8</v>
      </c>
      <c r="AR81" s="18">
        <f t="shared" si="25"/>
        <v>63339.499999999993</v>
      </c>
      <c r="AS81" s="18">
        <f t="shared" si="25"/>
        <v>6781.6</v>
      </c>
      <c r="AT81" s="18">
        <f t="shared" si="25"/>
        <v>2213.9</v>
      </c>
      <c r="AU81" s="18">
        <f t="shared" si="25"/>
        <v>236.5</v>
      </c>
      <c r="AV81" s="18">
        <f t="shared" si="25"/>
        <v>292.2</v>
      </c>
      <c r="AW81" s="18">
        <f t="shared" si="25"/>
        <v>224</v>
      </c>
      <c r="AX81" s="18">
        <f t="shared" si="25"/>
        <v>50</v>
      </c>
      <c r="AY81" s="18">
        <f t="shared" si="25"/>
        <v>194.9</v>
      </c>
      <c r="AZ81" s="18">
        <f t="shared" si="25"/>
        <v>11486.6</v>
      </c>
      <c r="BA81" s="18">
        <f t="shared" si="25"/>
        <v>9206.2999999999993</v>
      </c>
      <c r="BB81" s="18">
        <f t="shared" si="25"/>
        <v>7897.6</v>
      </c>
      <c r="BC81" s="18">
        <f t="shared" si="25"/>
        <v>24828.5</v>
      </c>
      <c r="BD81" s="18">
        <f t="shared" si="25"/>
        <v>5190.7999999999993</v>
      </c>
      <c r="BE81" s="18">
        <f t="shared" si="25"/>
        <v>1458.7</v>
      </c>
      <c r="BF81" s="18">
        <f t="shared" si="25"/>
        <v>24754.499999999996</v>
      </c>
      <c r="BG81" s="18">
        <f t="shared" si="25"/>
        <v>1031</v>
      </c>
      <c r="BH81" s="18">
        <f t="shared" si="25"/>
        <v>510.1</v>
      </c>
      <c r="BI81" s="18">
        <f t="shared" si="25"/>
        <v>228.5</v>
      </c>
      <c r="BJ81" s="18">
        <f t="shared" si="25"/>
        <v>6668.2</v>
      </c>
      <c r="BK81" s="18">
        <f t="shared" si="25"/>
        <v>17727.600000000002</v>
      </c>
      <c r="BL81" s="18">
        <f t="shared" si="25"/>
        <v>187.10000000000002</v>
      </c>
      <c r="BM81" s="18">
        <f t="shared" si="25"/>
        <v>282.2</v>
      </c>
      <c r="BN81" s="18">
        <f t="shared" si="25"/>
        <v>3486.6</v>
      </c>
      <c r="BO81" s="18">
        <f t="shared" ref="BO81:DZ81" si="26">BO11</f>
        <v>1345.7</v>
      </c>
      <c r="BP81" s="18">
        <f t="shared" si="26"/>
        <v>200</v>
      </c>
      <c r="BQ81" s="18">
        <f t="shared" si="26"/>
        <v>5561</v>
      </c>
      <c r="BR81" s="18">
        <f t="shared" si="26"/>
        <v>4600.2000000000007</v>
      </c>
      <c r="BS81" s="18">
        <f t="shared" si="26"/>
        <v>1155</v>
      </c>
      <c r="BT81" s="18">
        <f t="shared" si="26"/>
        <v>451.9</v>
      </c>
      <c r="BU81" s="18">
        <f t="shared" si="26"/>
        <v>418</v>
      </c>
      <c r="BV81" s="18">
        <f t="shared" si="26"/>
        <v>1304.9000000000001</v>
      </c>
      <c r="BW81" s="18">
        <f t="shared" si="26"/>
        <v>2049.5</v>
      </c>
      <c r="BX81" s="18">
        <f t="shared" si="26"/>
        <v>79.899999999999991</v>
      </c>
      <c r="BY81" s="18">
        <f t="shared" si="26"/>
        <v>486.6</v>
      </c>
      <c r="BZ81" s="18">
        <f t="shared" si="26"/>
        <v>198.5</v>
      </c>
      <c r="CA81" s="18">
        <f t="shared" si="26"/>
        <v>161.80000000000001</v>
      </c>
      <c r="CB81" s="18">
        <f t="shared" si="26"/>
        <v>81684.600000000006</v>
      </c>
      <c r="CC81" s="18">
        <f t="shared" si="26"/>
        <v>174.39999999999998</v>
      </c>
      <c r="CD81" s="18">
        <f t="shared" si="26"/>
        <v>51.6</v>
      </c>
      <c r="CE81" s="18">
        <f t="shared" si="26"/>
        <v>147.29999999999998</v>
      </c>
      <c r="CF81" s="18">
        <f t="shared" si="26"/>
        <v>113.5</v>
      </c>
      <c r="CG81" s="18">
        <f t="shared" si="26"/>
        <v>219.5</v>
      </c>
      <c r="CH81" s="18">
        <f t="shared" si="26"/>
        <v>101.60000000000001</v>
      </c>
      <c r="CI81" s="18">
        <f t="shared" si="26"/>
        <v>728.5</v>
      </c>
      <c r="CJ81" s="18">
        <f t="shared" si="26"/>
        <v>975.5</v>
      </c>
      <c r="CK81" s="18">
        <f t="shared" si="26"/>
        <v>4339.7000000000007</v>
      </c>
      <c r="CL81" s="18">
        <f t="shared" si="26"/>
        <v>1392.1</v>
      </c>
      <c r="CM81" s="18">
        <f t="shared" si="26"/>
        <v>768.2</v>
      </c>
      <c r="CN81" s="18">
        <f t="shared" si="26"/>
        <v>29564.6</v>
      </c>
      <c r="CO81" s="18">
        <f t="shared" si="26"/>
        <v>15253.9</v>
      </c>
      <c r="CP81" s="18">
        <f t="shared" si="26"/>
        <v>1073</v>
      </c>
      <c r="CQ81" s="18">
        <f t="shared" si="26"/>
        <v>900.30000000000007</v>
      </c>
      <c r="CR81" s="18">
        <f t="shared" si="26"/>
        <v>182.3</v>
      </c>
      <c r="CS81" s="18">
        <f t="shared" si="26"/>
        <v>345.5</v>
      </c>
      <c r="CT81" s="18">
        <f t="shared" si="26"/>
        <v>108.30000000000001</v>
      </c>
      <c r="CU81" s="18">
        <f t="shared" si="26"/>
        <v>80.199999999999989</v>
      </c>
      <c r="CV81" s="18">
        <f t="shared" si="26"/>
        <v>48.5</v>
      </c>
      <c r="CW81" s="18">
        <f t="shared" si="26"/>
        <v>188.1</v>
      </c>
      <c r="CX81" s="18">
        <f t="shared" si="26"/>
        <v>477.9</v>
      </c>
      <c r="CY81" s="18">
        <f t="shared" si="26"/>
        <v>48.5</v>
      </c>
      <c r="CZ81" s="18">
        <f t="shared" si="26"/>
        <v>2166.5</v>
      </c>
      <c r="DA81" s="18">
        <f t="shared" si="26"/>
        <v>185.1</v>
      </c>
      <c r="DB81" s="18">
        <f t="shared" si="26"/>
        <v>310.3</v>
      </c>
      <c r="DC81" s="18">
        <f t="shared" si="26"/>
        <v>155.5</v>
      </c>
      <c r="DD81" s="18">
        <f t="shared" si="26"/>
        <v>165.7</v>
      </c>
      <c r="DE81" s="18">
        <f t="shared" si="26"/>
        <v>414.4</v>
      </c>
      <c r="DF81" s="18">
        <f t="shared" si="26"/>
        <v>20817.2</v>
      </c>
      <c r="DG81" s="18">
        <f t="shared" si="26"/>
        <v>90.6</v>
      </c>
      <c r="DH81" s="18">
        <f t="shared" si="26"/>
        <v>2108.6</v>
      </c>
      <c r="DI81" s="18">
        <f t="shared" si="26"/>
        <v>2673.7</v>
      </c>
      <c r="DJ81" s="18">
        <f t="shared" si="26"/>
        <v>659.69999999999993</v>
      </c>
      <c r="DK81" s="18">
        <f t="shared" si="26"/>
        <v>454.5</v>
      </c>
      <c r="DL81" s="18">
        <f t="shared" si="26"/>
        <v>5833.4</v>
      </c>
      <c r="DM81" s="18">
        <f t="shared" si="26"/>
        <v>268.10000000000002</v>
      </c>
      <c r="DN81" s="18">
        <f t="shared" si="26"/>
        <v>1436.6999999999998</v>
      </c>
      <c r="DO81" s="18">
        <f t="shared" si="26"/>
        <v>3251.7</v>
      </c>
      <c r="DP81" s="18">
        <f t="shared" si="26"/>
        <v>189.4</v>
      </c>
      <c r="DQ81" s="18">
        <f t="shared" si="26"/>
        <v>634.29999999999995</v>
      </c>
      <c r="DR81" s="18">
        <f t="shared" si="26"/>
        <v>1402.8</v>
      </c>
      <c r="DS81" s="18">
        <f t="shared" si="26"/>
        <v>775.2</v>
      </c>
      <c r="DT81" s="18">
        <f t="shared" si="26"/>
        <v>139.69999999999999</v>
      </c>
      <c r="DU81" s="18">
        <f t="shared" si="26"/>
        <v>392.20000000000005</v>
      </c>
      <c r="DV81" s="18">
        <f t="shared" si="26"/>
        <v>206.70000000000002</v>
      </c>
      <c r="DW81" s="18">
        <f t="shared" si="26"/>
        <v>353.8</v>
      </c>
      <c r="DX81" s="18">
        <f t="shared" si="26"/>
        <v>160.19999999999999</v>
      </c>
      <c r="DY81" s="18">
        <f t="shared" si="26"/>
        <v>348.09999999999997</v>
      </c>
      <c r="DZ81" s="18">
        <f t="shared" si="26"/>
        <v>802.7</v>
      </c>
      <c r="EA81" s="18">
        <f t="shared" ref="EA81:FX81" si="27">EA11</f>
        <v>621.1</v>
      </c>
      <c r="EB81" s="18">
        <f t="shared" si="27"/>
        <v>589.20000000000005</v>
      </c>
      <c r="EC81" s="18">
        <f t="shared" si="27"/>
        <v>330.70000000000005</v>
      </c>
      <c r="ED81" s="18">
        <f t="shared" si="27"/>
        <v>1662.5</v>
      </c>
      <c r="EE81" s="18">
        <f t="shared" si="27"/>
        <v>190.29999999999998</v>
      </c>
      <c r="EF81" s="18">
        <f t="shared" si="27"/>
        <v>1470.4</v>
      </c>
      <c r="EG81" s="18">
        <f t="shared" si="27"/>
        <v>275.10000000000002</v>
      </c>
      <c r="EH81" s="18">
        <f t="shared" si="27"/>
        <v>217.4</v>
      </c>
      <c r="EI81" s="18">
        <f t="shared" si="27"/>
        <v>15283.6</v>
      </c>
      <c r="EJ81" s="18">
        <f t="shared" si="27"/>
        <v>9558.5</v>
      </c>
      <c r="EK81" s="18">
        <f t="shared" si="27"/>
        <v>716</v>
      </c>
      <c r="EL81" s="18">
        <f t="shared" si="27"/>
        <v>479.09999999999997</v>
      </c>
      <c r="EM81" s="18">
        <f t="shared" si="27"/>
        <v>428.4</v>
      </c>
      <c r="EN81" s="18">
        <f t="shared" si="27"/>
        <v>982.59999999999991</v>
      </c>
      <c r="EO81" s="18">
        <f t="shared" si="27"/>
        <v>352.5</v>
      </c>
      <c r="EP81" s="18">
        <f t="shared" si="27"/>
        <v>381</v>
      </c>
      <c r="EQ81" s="18">
        <f t="shared" si="27"/>
        <v>2642.5</v>
      </c>
      <c r="ER81" s="18">
        <f t="shared" si="27"/>
        <v>308.79999999999995</v>
      </c>
      <c r="ES81" s="18">
        <f t="shared" si="27"/>
        <v>123.1</v>
      </c>
      <c r="ET81" s="18">
        <f t="shared" si="27"/>
        <v>211.8</v>
      </c>
      <c r="EU81" s="18">
        <f t="shared" si="27"/>
        <v>621</v>
      </c>
      <c r="EV81" s="18">
        <f t="shared" si="27"/>
        <v>63.5</v>
      </c>
      <c r="EW81" s="18">
        <f t="shared" si="27"/>
        <v>923.5</v>
      </c>
      <c r="EX81" s="18">
        <f t="shared" si="27"/>
        <v>184.3</v>
      </c>
      <c r="EY81" s="18">
        <f t="shared" si="27"/>
        <v>257.60000000000002</v>
      </c>
      <c r="EZ81" s="18">
        <f t="shared" si="27"/>
        <v>131.4</v>
      </c>
      <c r="FA81" s="18">
        <f t="shared" si="27"/>
        <v>3490.9</v>
      </c>
      <c r="FB81" s="18">
        <f t="shared" si="27"/>
        <v>353</v>
      </c>
      <c r="FC81" s="18">
        <f t="shared" si="27"/>
        <v>2259.3000000000002</v>
      </c>
      <c r="FD81" s="18">
        <f t="shared" si="27"/>
        <v>371</v>
      </c>
      <c r="FE81" s="18">
        <f t="shared" si="27"/>
        <v>100.3</v>
      </c>
      <c r="FF81" s="18">
        <f t="shared" si="27"/>
        <v>212.10000000000002</v>
      </c>
      <c r="FG81" s="18">
        <f t="shared" si="27"/>
        <v>119.5</v>
      </c>
      <c r="FH81" s="18">
        <f t="shared" si="27"/>
        <v>94.199999999999989</v>
      </c>
      <c r="FI81" s="18">
        <f t="shared" si="27"/>
        <v>1857.1</v>
      </c>
      <c r="FJ81" s="18">
        <f t="shared" si="27"/>
        <v>1962.8</v>
      </c>
      <c r="FK81" s="18">
        <f t="shared" si="27"/>
        <v>2442.9</v>
      </c>
      <c r="FL81" s="18">
        <f t="shared" si="27"/>
        <v>6981.5</v>
      </c>
      <c r="FM81" s="18">
        <f t="shared" si="27"/>
        <v>3896.3</v>
      </c>
      <c r="FN81" s="18">
        <f t="shared" si="27"/>
        <v>22225.599999999999</v>
      </c>
      <c r="FO81" s="18">
        <f t="shared" si="27"/>
        <v>1110.0999999999999</v>
      </c>
      <c r="FP81" s="18">
        <f t="shared" si="27"/>
        <v>2352.1</v>
      </c>
      <c r="FQ81" s="18">
        <f t="shared" si="27"/>
        <v>960.8</v>
      </c>
      <c r="FR81" s="18">
        <f t="shared" si="27"/>
        <v>173</v>
      </c>
      <c r="FS81" s="18">
        <f t="shared" si="27"/>
        <v>203.5</v>
      </c>
      <c r="FT81" s="18">
        <f t="shared" si="27"/>
        <v>70.5</v>
      </c>
      <c r="FU81" s="18">
        <f t="shared" si="27"/>
        <v>807.69999999999993</v>
      </c>
      <c r="FV81" s="18">
        <f t="shared" si="27"/>
        <v>708.8</v>
      </c>
      <c r="FW81" s="18">
        <f t="shared" si="27"/>
        <v>194.4</v>
      </c>
      <c r="FX81" s="18">
        <f t="shared" si="27"/>
        <v>56.7</v>
      </c>
      <c r="FY81" s="45"/>
      <c r="FZ81" s="19">
        <f t="shared" ref="FZ81:FZ86" si="28">SUM(C81:FX81)</f>
        <v>834402.09999999951</v>
      </c>
      <c r="GA81" s="84"/>
      <c r="GB81" s="84"/>
      <c r="GC81" s="59"/>
      <c r="GD81" s="59"/>
      <c r="GE81" s="6"/>
    </row>
    <row r="82" spans="1:187" x14ac:dyDescent="0.2">
      <c r="A82" s="8" t="s">
        <v>549</v>
      </c>
      <c r="B82" s="16" t="s">
        <v>550</v>
      </c>
      <c r="C82" s="18">
        <f>C19</f>
        <v>6239</v>
      </c>
      <c r="D82" s="18">
        <f t="shared" ref="D82:BO85" si="29">D19</f>
        <v>37663</v>
      </c>
      <c r="E82" s="18">
        <f t="shared" si="29"/>
        <v>6398</v>
      </c>
      <c r="F82" s="18">
        <f t="shared" si="29"/>
        <v>17953.5</v>
      </c>
      <c r="G82" s="18">
        <f t="shared" si="29"/>
        <v>999.5</v>
      </c>
      <c r="H82" s="18">
        <f t="shared" si="29"/>
        <v>993.5</v>
      </c>
      <c r="I82" s="18">
        <f t="shared" si="29"/>
        <v>8618.5</v>
      </c>
      <c r="J82" s="18">
        <f t="shared" si="29"/>
        <v>2333</v>
      </c>
      <c r="K82" s="18">
        <f t="shared" si="29"/>
        <v>290</v>
      </c>
      <c r="L82" s="18">
        <f t="shared" si="29"/>
        <v>2427</v>
      </c>
      <c r="M82" s="18">
        <f t="shared" si="29"/>
        <v>1242</v>
      </c>
      <c r="N82" s="18">
        <f t="shared" si="29"/>
        <v>54178</v>
      </c>
      <c r="O82" s="18">
        <f t="shared" si="29"/>
        <v>14423.5</v>
      </c>
      <c r="P82" s="18">
        <f t="shared" si="29"/>
        <v>184</v>
      </c>
      <c r="Q82" s="18">
        <f t="shared" si="29"/>
        <v>37304</v>
      </c>
      <c r="R82" s="18">
        <f t="shared" si="29"/>
        <v>500.5</v>
      </c>
      <c r="S82" s="18">
        <f t="shared" si="29"/>
        <v>1658.5</v>
      </c>
      <c r="T82" s="18">
        <f t="shared" si="29"/>
        <v>151</v>
      </c>
      <c r="U82" s="18">
        <f t="shared" si="29"/>
        <v>52</v>
      </c>
      <c r="V82" s="18">
        <f t="shared" si="29"/>
        <v>276.5</v>
      </c>
      <c r="W82" s="18">
        <f t="shared" si="29"/>
        <v>41.5</v>
      </c>
      <c r="X82" s="18">
        <f t="shared" si="29"/>
        <v>38</v>
      </c>
      <c r="Y82" s="18">
        <f t="shared" si="29"/>
        <v>456.5</v>
      </c>
      <c r="Z82" s="18">
        <f t="shared" si="29"/>
        <v>243.5</v>
      </c>
      <c r="AA82" s="18">
        <f t="shared" si="29"/>
        <v>30590.5</v>
      </c>
      <c r="AB82" s="18">
        <f t="shared" si="29"/>
        <v>29613.5</v>
      </c>
      <c r="AC82" s="18">
        <f t="shared" si="29"/>
        <v>968.5</v>
      </c>
      <c r="AD82" s="18">
        <f t="shared" si="29"/>
        <v>1210</v>
      </c>
      <c r="AE82" s="18">
        <f t="shared" si="29"/>
        <v>98</v>
      </c>
      <c r="AF82" s="18">
        <f t="shared" si="29"/>
        <v>165</v>
      </c>
      <c r="AG82" s="18">
        <f t="shared" si="29"/>
        <v>689</v>
      </c>
      <c r="AH82" s="18">
        <f t="shared" si="29"/>
        <v>1029</v>
      </c>
      <c r="AI82" s="18">
        <f t="shared" si="29"/>
        <v>334.5</v>
      </c>
      <c r="AJ82" s="18">
        <f t="shared" si="29"/>
        <v>154.5</v>
      </c>
      <c r="AK82" s="18">
        <f t="shared" si="29"/>
        <v>201.5</v>
      </c>
      <c r="AL82" s="18">
        <f t="shared" si="29"/>
        <v>271.5</v>
      </c>
      <c r="AM82" s="18">
        <f t="shared" si="29"/>
        <v>434.5</v>
      </c>
      <c r="AN82" s="18">
        <f t="shared" si="29"/>
        <v>353</v>
      </c>
      <c r="AO82" s="18">
        <f t="shared" si="29"/>
        <v>4622</v>
      </c>
      <c r="AP82" s="18">
        <f t="shared" si="29"/>
        <v>86729.5</v>
      </c>
      <c r="AQ82" s="18">
        <f t="shared" si="29"/>
        <v>219</v>
      </c>
      <c r="AR82" s="18">
        <f t="shared" si="29"/>
        <v>62855.5</v>
      </c>
      <c r="AS82" s="18">
        <f t="shared" si="29"/>
        <v>6633</v>
      </c>
      <c r="AT82" s="18">
        <f t="shared" si="29"/>
        <v>2235</v>
      </c>
      <c r="AU82" s="18">
        <f t="shared" si="29"/>
        <v>234</v>
      </c>
      <c r="AV82" s="18">
        <f t="shared" si="29"/>
        <v>288.5</v>
      </c>
      <c r="AW82" s="18">
        <f t="shared" si="29"/>
        <v>224.5</v>
      </c>
      <c r="AX82" s="18">
        <f t="shared" si="29"/>
        <v>46.5</v>
      </c>
      <c r="AY82" s="18">
        <f t="shared" si="29"/>
        <v>442</v>
      </c>
      <c r="AZ82" s="18">
        <f t="shared" si="29"/>
        <v>11521</v>
      </c>
      <c r="BA82" s="18">
        <f t="shared" si="29"/>
        <v>9175.5</v>
      </c>
      <c r="BB82" s="18">
        <f t="shared" si="29"/>
        <v>7941</v>
      </c>
      <c r="BC82" s="18">
        <f t="shared" si="29"/>
        <v>25237.5</v>
      </c>
      <c r="BD82" s="18">
        <f t="shared" si="29"/>
        <v>5120.5</v>
      </c>
      <c r="BE82" s="18">
        <f t="shared" si="29"/>
        <v>1454</v>
      </c>
      <c r="BF82" s="18">
        <f t="shared" si="29"/>
        <v>24172.5</v>
      </c>
      <c r="BG82" s="18">
        <f t="shared" si="29"/>
        <v>1013.5</v>
      </c>
      <c r="BH82" s="18">
        <f t="shared" si="29"/>
        <v>533.5</v>
      </c>
      <c r="BI82" s="18">
        <f t="shared" si="29"/>
        <v>222.5</v>
      </c>
      <c r="BJ82" s="18">
        <f t="shared" si="29"/>
        <v>6527.5</v>
      </c>
      <c r="BK82" s="18">
        <f t="shared" si="29"/>
        <v>17023.5</v>
      </c>
      <c r="BL82" s="18">
        <f t="shared" si="29"/>
        <v>186</v>
      </c>
      <c r="BM82" s="18">
        <f t="shared" si="29"/>
        <v>282</v>
      </c>
      <c r="BN82" s="18">
        <f t="shared" si="29"/>
        <v>3544</v>
      </c>
      <c r="BO82" s="18">
        <f t="shared" si="29"/>
        <v>1341.5</v>
      </c>
      <c r="BP82" s="18">
        <f t="shared" ref="BP82:EA85" si="30">BP19</f>
        <v>205</v>
      </c>
      <c r="BQ82" s="18">
        <f t="shared" si="30"/>
        <v>5502</v>
      </c>
      <c r="BR82" s="18">
        <f t="shared" si="30"/>
        <v>4677</v>
      </c>
      <c r="BS82" s="18">
        <f t="shared" si="30"/>
        <v>1157.5</v>
      </c>
      <c r="BT82" s="18">
        <f t="shared" si="30"/>
        <v>452</v>
      </c>
      <c r="BU82" s="18">
        <f t="shared" si="30"/>
        <v>408</v>
      </c>
      <c r="BV82" s="18">
        <f t="shared" si="30"/>
        <v>1304.5</v>
      </c>
      <c r="BW82" s="18">
        <f t="shared" si="30"/>
        <v>2009</v>
      </c>
      <c r="BX82" s="18">
        <f t="shared" si="30"/>
        <v>70</v>
      </c>
      <c r="BY82" s="18">
        <f t="shared" si="30"/>
        <v>488</v>
      </c>
      <c r="BZ82" s="18">
        <f t="shared" si="30"/>
        <v>207</v>
      </c>
      <c r="CA82" s="18">
        <f t="shared" si="30"/>
        <v>165</v>
      </c>
      <c r="CB82" s="18">
        <f t="shared" si="30"/>
        <v>80215</v>
      </c>
      <c r="CC82" s="18">
        <f t="shared" si="30"/>
        <v>175</v>
      </c>
      <c r="CD82" s="18">
        <f t="shared" si="30"/>
        <v>48</v>
      </c>
      <c r="CE82" s="18">
        <f t="shared" si="30"/>
        <v>149.5</v>
      </c>
      <c r="CF82" s="18">
        <f t="shared" si="30"/>
        <v>115.5</v>
      </c>
      <c r="CG82" s="18">
        <f t="shared" si="30"/>
        <v>216.5</v>
      </c>
      <c r="CH82" s="18">
        <f t="shared" si="30"/>
        <v>96</v>
      </c>
      <c r="CI82" s="18">
        <f t="shared" si="30"/>
        <v>726.5</v>
      </c>
      <c r="CJ82" s="18">
        <f t="shared" si="30"/>
        <v>972</v>
      </c>
      <c r="CK82" s="18">
        <f t="shared" si="30"/>
        <v>4476.5</v>
      </c>
      <c r="CL82" s="18">
        <f t="shared" si="30"/>
        <v>1374</v>
      </c>
      <c r="CM82" s="18">
        <f t="shared" si="30"/>
        <v>778</v>
      </c>
      <c r="CN82" s="18">
        <f t="shared" si="30"/>
        <v>29003.5</v>
      </c>
      <c r="CO82" s="18">
        <f t="shared" si="30"/>
        <v>15266</v>
      </c>
      <c r="CP82" s="18">
        <f t="shared" si="30"/>
        <v>1073</v>
      </c>
      <c r="CQ82" s="18">
        <f t="shared" si="30"/>
        <v>934</v>
      </c>
      <c r="CR82" s="18">
        <f t="shared" si="30"/>
        <v>177</v>
      </c>
      <c r="CS82" s="18">
        <f t="shared" si="30"/>
        <v>372</v>
      </c>
      <c r="CT82" s="18">
        <f t="shared" si="30"/>
        <v>105.5</v>
      </c>
      <c r="CU82" s="18">
        <f t="shared" si="30"/>
        <v>79</v>
      </c>
      <c r="CV82" s="18">
        <f t="shared" si="30"/>
        <v>43</v>
      </c>
      <c r="CW82" s="18">
        <f t="shared" si="30"/>
        <v>190</v>
      </c>
      <c r="CX82" s="18">
        <f t="shared" si="30"/>
        <v>478</v>
      </c>
      <c r="CY82" s="18">
        <f t="shared" si="30"/>
        <v>42</v>
      </c>
      <c r="CZ82" s="18">
        <f t="shared" si="30"/>
        <v>2136</v>
      </c>
      <c r="DA82" s="18">
        <f t="shared" si="30"/>
        <v>183.5</v>
      </c>
      <c r="DB82" s="18">
        <f t="shared" si="30"/>
        <v>304.5</v>
      </c>
      <c r="DC82" s="18">
        <f t="shared" si="30"/>
        <v>155</v>
      </c>
      <c r="DD82" s="18">
        <f t="shared" si="30"/>
        <v>162.5</v>
      </c>
      <c r="DE82" s="18">
        <f t="shared" si="30"/>
        <v>428.5</v>
      </c>
      <c r="DF82" s="18">
        <f t="shared" si="30"/>
        <v>20793</v>
      </c>
      <c r="DG82" s="18">
        <f t="shared" si="30"/>
        <v>95</v>
      </c>
      <c r="DH82" s="18">
        <f t="shared" si="30"/>
        <v>2100</v>
      </c>
      <c r="DI82" s="18">
        <f t="shared" si="30"/>
        <v>2668.5</v>
      </c>
      <c r="DJ82" s="18">
        <f t="shared" si="30"/>
        <v>653.5</v>
      </c>
      <c r="DK82" s="18">
        <f t="shared" si="30"/>
        <v>452.5</v>
      </c>
      <c r="DL82" s="18">
        <f t="shared" si="30"/>
        <v>5838.5</v>
      </c>
      <c r="DM82" s="18">
        <f t="shared" si="30"/>
        <v>250.5</v>
      </c>
      <c r="DN82" s="18">
        <f t="shared" si="30"/>
        <v>1431.5</v>
      </c>
      <c r="DO82" s="18">
        <f t="shared" si="30"/>
        <v>3171</v>
      </c>
      <c r="DP82" s="18">
        <f t="shared" si="30"/>
        <v>184.5</v>
      </c>
      <c r="DQ82" s="18">
        <f t="shared" si="30"/>
        <v>628</v>
      </c>
      <c r="DR82" s="18">
        <f t="shared" si="30"/>
        <v>1407.5</v>
      </c>
      <c r="DS82" s="18">
        <f t="shared" si="30"/>
        <v>767</v>
      </c>
      <c r="DT82" s="18">
        <f t="shared" si="30"/>
        <v>139</v>
      </c>
      <c r="DU82" s="18">
        <f t="shared" si="30"/>
        <v>386.5</v>
      </c>
      <c r="DV82" s="18">
        <f t="shared" si="30"/>
        <v>212</v>
      </c>
      <c r="DW82" s="18">
        <f t="shared" si="30"/>
        <v>343</v>
      </c>
      <c r="DX82" s="18">
        <f t="shared" si="30"/>
        <v>165.5</v>
      </c>
      <c r="DY82" s="18">
        <f t="shared" si="30"/>
        <v>335</v>
      </c>
      <c r="DZ82" s="18">
        <f t="shared" si="30"/>
        <v>828</v>
      </c>
      <c r="EA82" s="18">
        <f t="shared" si="30"/>
        <v>615</v>
      </c>
      <c r="EB82" s="18">
        <f t="shared" ref="EB82:FX84" si="31">EB19</f>
        <v>584</v>
      </c>
      <c r="EC82" s="18">
        <f t="shared" si="31"/>
        <v>323</v>
      </c>
      <c r="ED82" s="18">
        <f t="shared" si="31"/>
        <v>1651</v>
      </c>
      <c r="EE82" s="18">
        <f t="shared" si="31"/>
        <v>193</v>
      </c>
      <c r="EF82" s="18">
        <f t="shared" si="31"/>
        <v>1477.5</v>
      </c>
      <c r="EG82" s="18">
        <f t="shared" si="31"/>
        <v>283</v>
      </c>
      <c r="EH82" s="18">
        <f t="shared" si="31"/>
        <v>213.5</v>
      </c>
      <c r="EI82" s="18">
        <f t="shared" si="31"/>
        <v>15576</v>
      </c>
      <c r="EJ82" s="18">
        <f t="shared" si="31"/>
        <v>9487</v>
      </c>
      <c r="EK82" s="18">
        <f t="shared" si="31"/>
        <v>707.5</v>
      </c>
      <c r="EL82" s="18">
        <f t="shared" si="31"/>
        <v>470</v>
      </c>
      <c r="EM82" s="18">
        <f t="shared" si="31"/>
        <v>418.5</v>
      </c>
      <c r="EN82" s="18">
        <f t="shared" si="31"/>
        <v>984.5</v>
      </c>
      <c r="EO82" s="18">
        <f t="shared" si="31"/>
        <v>349.5</v>
      </c>
      <c r="EP82" s="18">
        <f t="shared" si="31"/>
        <v>401.5</v>
      </c>
      <c r="EQ82" s="18">
        <f t="shared" si="31"/>
        <v>2636</v>
      </c>
      <c r="ER82" s="18">
        <f t="shared" si="31"/>
        <v>307.5</v>
      </c>
      <c r="ES82" s="18">
        <f t="shared" si="31"/>
        <v>125.5</v>
      </c>
      <c r="ET82" s="18">
        <f t="shared" si="31"/>
        <v>208.5</v>
      </c>
      <c r="EU82" s="18">
        <f t="shared" si="31"/>
        <v>620.5</v>
      </c>
      <c r="EV82" s="18">
        <f t="shared" si="31"/>
        <v>60.5</v>
      </c>
      <c r="EW82" s="18">
        <f t="shared" si="31"/>
        <v>914</v>
      </c>
      <c r="EX82" s="18">
        <f t="shared" si="31"/>
        <v>183.5</v>
      </c>
      <c r="EY82" s="18">
        <f t="shared" si="31"/>
        <v>254</v>
      </c>
      <c r="EZ82" s="18">
        <f t="shared" si="31"/>
        <v>138</v>
      </c>
      <c r="FA82" s="18">
        <f t="shared" si="31"/>
        <v>3439</v>
      </c>
      <c r="FB82" s="18">
        <f t="shared" si="31"/>
        <v>348</v>
      </c>
      <c r="FC82" s="18">
        <f t="shared" si="31"/>
        <v>2225</v>
      </c>
      <c r="FD82" s="18">
        <f t="shared" si="31"/>
        <v>368</v>
      </c>
      <c r="FE82" s="18">
        <f t="shared" si="31"/>
        <v>104</v>
      </c>
      <c r="FF82" s="18">
        <f t="shared" si="31"/>
        <v>211.5</v>
      </c>
      <c r="FG82" s="18">
        <f t="shared" si="31"/>
        <v>117</v>
      </c>
      <c r="FH82" s="18">
        <f t="shared" si="31"/>
        <v>94</v>
      </c>
      <c r="FI82" s="18">
        <f t="shared" si="31"/>
        <v>1863</v>
      </c>
      <c r="FJ82" s="18">
        <f t="shared" si="31"/>
        <v>1932</v>
      </c>
      <c r="FK82" s="18">
        <f t="shared" si="31"/>
        <v>2382</v>
      </c>
      <c r="FL82" s="18">
        <f t="shared" si="31"/>
        <v>6508</v>
      </c>
      <c r="FM82" s="18">
        <f t="shared" si="31"/>
        <v>3716.5</v>
      </c>
      <c r="FN82" s="18">
        <f t="shared" si="31"/>
        <v>22059.5</v>
      </c>
      <c r="FO82" s="18">
        <f t="shared" si="31"/>
        <v>1111.5</v>
      </c>
      <c r="FP82" s="18">
        <f t="shared" si="31"/>
        <v>2308</v>
      </c>
      <c r="FQ82" s="18">
        <f t="shared" si="31"/>
        <v>934</v>
      </c>
      <c r="FR82" s="18">
        <f t="shared" si="31"/>
        <v>169.5</v>
      </c>
      <c r="FS82" s="18">
        <f t="shared" si="31"/>
        <v>194.5</v>
      </c>
      <c r="FT82" s="18">
        <f t="shared" si="31"/>
        <v>72</v>
      </c>
      <c r="FU82" s="18">
        <f t="shared" si="31"/>
        <v>808</v>
      </c>
      <c r="FV82" s="18">
        <f t="shared" si="31"/>
        <v>685.5</v>
      </c>
      <c r="FW82" s="18">
        <f t="shared" si="31"/>
        <v>188</v>
      </c>
      <c r="FX82" s="18">
        <f t="shared" si="31"/>
        <v>52.5</v>
      </c>
      <c r="FY82" s="58"/>
      <c r="FZ82" s="19">
        <f t="shared" si="28"/>
        <v>831647</v>
      </c>
      <c r="GA82" s="84"/>
      <c r="GB82" s="84"/>
      <c r="GC82" s="59"/>
      <c r="GD82" s="59"/>
      <c r="GE82" s="9"/>
    </row>
    <row r="83" spans="1:187" x14ac:dyDescent="0.2">
      <c r="A83" s="8" t="s">
        <v>551</v>
      </c>
      <c r="B83" s="16" t="s">
        <v>552</v>
      </c>
      <c r="C83" s="18">
        <f t="shared" ref="C83:R85" si="32">C20</f>
        <v>6185</v>
      </c>
      <c r="D83" s="18">
        <f t="shared" si="32"/>
        <v>37352.5</v>
      </c>
      <c r="E83" s="18">
        <f t="shared" si="32"/>
        <v>6787.5</v>
      </c>
      <c r="F83" s="18">
        <f t="shared" si="32"/>
        <v>17127</v>
      </c>
      <c r="G83" s="18">
        <f t="shared" si="32"/>
        <v>1032</v>
      </c>
      <c r="H83" s="18">
        <f t="shared" si="32"/>
        <v>947.5</v>
      </c>
      <c r="I83" s="18">
        <f t="shared" si="32"/>
        <v>8815</v>
      </c>
      <c r="J83" s="18">
        <f t="shared" si="32"/>
        <v>2321</v>
      </c>
      <c r="K83" s="18">
        <f t="shared" si="32"/>
        <v>296.5</v>
      </c>
      <c r="L83" s="18">
        <f t="shared" si="32"/>
        <v>2537.5</v>
      </c>
      <c r="M83" s="18">
        <f t="shared" si="32"/>
        <v>1262</v>
      </c>
      <c r="N83" s="18">
        <f t="shared" si="32"/>
        <v>54000.5</v>
      </c>
      <c r="O83" s="18">
        <f t="shared" si="32"/>
        <v>14649</v>
      </c>
      <c r="P83" s="18">
        <f t="shared" si="32"/>
        <v>184</v>
      </c>
      <c r="Q83" s="18">
        <f t="shared" si="32"/>
        <v>38365.5</v>
      </c>
      <c r="R83" s="18">
        <f t="shared" si="32"/>
        <v>482</v>
      </c>
      <c r="S83" s="18">
        <f t="shared" si="29"/>
        <v>1629.5</v>
      </c>
      <c r="T83" s="18">
        <f t="shared" si="29"/>
        <v>142</v>
      </c>
      <c r="U83" s="18">
        <f t="shared" si="29"/>
        <v>37</v>
      </c>
      <c r="V83" s="18">
        <f t="shared" si="29"/>
        <v>303</v>
      </c>
      <c r="W83" s="18">
        <f t="shared" si="29"/>
        <v>45</v>
      </c>
      <c r="X83" s="18">
        <f t="shared" si="29"/>
        <v>31.5</v>
      </c>
      <c r="Y83" s="18">
        <f t="shared" si="29"/>
        <v>475</v>
      </c>
      <c r="Z83" s="18">
        <f t="shared" si="29"/>
        <v>240</v>
      </c>
      <c r="AA83" s="18">
        <f t="shared" si="29"/>
        <v>30447</v>
      </c>
      <c r="AB83" s="18">
        <f t="shared" si="29"/>
        <v>29658.5</v>
      </c>
      <c r="AC83" s="18">
        <f t="shared" si="29"/>
        <v>975.5</v>
      </c>
      <c r="AD83" s="18">
        <f t="shared" si="29"/>
        <v>1200</v>
      </c>
      <c r="AE83" s="18">
        <f t="shared" si="29"/>
        <v>99.5</v>
      </c>
      <c r="AF83" s="18">
        <f t="shared" si="29"/>
        <v>165.5</v>
      </c>
      <c r="AG83" s="18">
        <f t="shared" si="29"/>
        <v>738</v>
      </c>
      <c r="AH83" s="18">
        <f t="shared" si="29"/>
        <v>1031</v>
      </c>
      <c r="AI83" s="18">
        <f t="shared" si="29"/>
        <v>352.5</v>
      </c>
      <c r="AJ83" s="18">
        <f t="shared" si="29"/>
        <v>181.5</v>
      </c>
      <c r="AK83" s="18">
        <f t="shared" si="29"/>
        <v>196</v>
      </c>
      <c r="AL83" s="18">
        <f t="shared" si="29"/>
        <v>265</v>
      </c>
      <c r="AM83" s="18">
        <f t="shared" si="29"/>
        <v>438.5</v>
      </c>
      <c r="AN83" s="18">
        <f t="shared" si="29"/>
        <v>361</v>
      </c>
      <c r="AO83" s="18">
        <f t="shared" si="29"/>
        <v>4702.5</v>
      </c>
      <c r="AP83" s="18">
        <f t="shared" si="29"/>
        <v>86524.5</v>
      </c>
      <c r="AQ83" s="18">
        <f t="shared" si="29"/>
        <v>224</v>
      </c>
      <c r="AR83" s="18">
        <f t="shared" si="29"/>
        <v>62717.5</v>
      </c>
      <c r="AS83" s="18">
        <f t="shared" si="29"/>
        <v>6674.5</v>
      </c>
      <c r="AT83" s="18">
        <f t="shared" si="29"/>
        <v>2305.5</v>
      </c>
      <c r="AU83" s="18">
        <f t="shared" si="29"/>
        <v>244</v>
      </c>
      <c r="AV83" s="18">
        <f t="shared" si="29"/>
        <v>290.5</v>
      </c>
      <c r="AW83" s="18">
        <f t="shared" si="29"/>
        <v>211.5</v>
      </c>
      <c r="AX83" s="18">
        <f t="shared" si="29"/>
        <v>33</v>
      </c>
      <c r="AY83" s="18">
        <f t="shared" si="29"/>
        <v>428.5</v>
      </c>
      <c r="AZ83" s="18">
        <f t="shared" si="29"/>
        <v>11642</v>
      </c>
      <c r="BA83" s="18">
        <f t="shared" si="29"/>
        <v>9284.5</v>
      </c>
      <c r="BB83" s="18">
        <f t="shared" si="29"/>
        <v>8039.5</v>
      </c>
      <c r="BC83" s="18">
        <f t="shared" si="29"/>
        <v>26318.5</v>
      </c>
      <c r="BD83" s="18">
        <f t="shared" si="29"/>
        <v>5065.5</v>
      </c>
      <c r="BE83" s="18">
        <f t="shared" si="29"/>
        <v>1360</v>
      </c>
      <c r="BF83" s="18">
        <f t="shared" si="29"/>
        <v>23868.5</v>
      </c>
      <c r="BG83" s="18">
        <f t="shared" si="29"/>
        <v>965</v>
      </c>
      <c r="BH83" s="18">
        <f t="shared" si="29"/>
        <v>573.5</v>
      </c>
      <c r="BI83" s="18">
        <f t="shared" si="29"/>
        <v>255.5</v>
      </c>
      <c r="BJ83" s="18">
        <f t="shared" si="29"/>
        <v>6349.5</v>
      </c>
      <c r="BK83" s="18">
        <f t="shared" si="29"/>
        <v>16347</v>
      </c>
      <c r="BL83" s="18">
        <f t="shared" si="29"/>
        <v>186</v>
      </c>
      <c r="BM83" s="18">
        <f t="shared" si="29"/>
        <v>282.5</v>
      </c>
      <c r="BN83" s="18">
        <f t="shared" si="29"/>
        <v>3577.5</v>
      </c>
      <c r="BO83" s="18">
        <f t="shared" si="29"/>
        <v>1348.5</v>
      </c>
      <c r="BP83" s="18">
        <f t="shared" si="30"/>
        <v>197.5</v>
      </c>
      <c r="BQ83" s="18">
        <f t="shared" si="30"/>
        <v>5488.5</v>
      </c>
      <c r="BR83" s="18">
        <f t="shared" si="30"/>
        <v>4720</v>
      </c>
      <c r="BS83" s="18">
        <f t="shared" si="30"/>
        <v>1082.5</v>
      </c>
      <c r="BT83" s="18">
        <f t="shared" si="30"/>
        <v>449.5</v>
      </c>
      <c r="BU83" s="18">
        <f t="shared" si="30"/>
        <v>407.5</v>
      </c>
      <c r="BV83" s="18">
        <f t="shared" si="30"/>
        <v>1242.5</v>
      </c>
      <c r="BW83" s="18">
        <f t="shared" si="30"/>
        <v>1992.5</v>
      </c>
      <c r="BX83" s="18">
        <f t="shared" si="30"/>
        <v>83.5</v>
      </c>
      <c r="BY83" s="18">
        <f t="shared" si="30"/>
        <v>520.5</v>
      </c>
      <c r="BZ83" s="18">
        <f t="shared" si="30"/>
        <v>211.5</v>
      </c>
      <c r="CA83" s="18">
        <f t="shared" si="30"/>
        <v>166</v>
      </c>
      <c r="CB83" s="18">
        <f t="shared" si="30"/>
        <v>81663.5</v>
      </c>
      <c r="CC83" s="18">
        <f t="shared" si="30"/>
        <v>162</v>
      </c>
      <c r="CD83" s="18">
        <f t="shared" si="30"/>
        <v>45</v>
      </c>
      <c r="CE83" s="18">
        <f t="shared" si="30"/>
        <v>162.5</v>
      </c>
      <c r="CF83" s="18">
        <f t="shared" si="30"/>
        <v>95.5</v>
      </c>
      <c r="CG83" s="18">
        <f t="shared" si="30"/>
        <v>200.5</v>
      </c>
      <c r="CH83" s="18">
        <f t="shared" si="30"/>
        <v>105</v>
      </c>
      <c r="CI83" s="18">
        <f t="shared" si="30"/>
        <v>723.5</v>
      </c>
      <c r="CJ83" s="18">
        <f t="shared" si="30"/>
        <v>936</v>
      </c>
      <c r="CK83" s="18">
        <f t="shared" si="30"/>
        <v>4487</v>
      </c>
      <c r="CL83" s="18">
        <f t="shared" si="30"/>
        <v>1345.5</v>
      </c>
      <c r="CM83" s="18">
        <f t="shared" si="30"/>
        <v>806.5</v>
      </c>
      <c r="CN83" s="18">
        <f t="shared" si="30"/>
        <v>28546.5</v>
      </c>
      <c r="CO83" s="18">
        <f t="shared" si="30"/>
        <v>15388</v>
      </c>
      <c r="CP83" s="18">
        <f t="shared" si="30"/>
        <v>1085.5</v>
      </c>
      <c r="CQ83" s="18">
        <f t="shared" si="30"/>
        <v>986</v>
      </c>
      <c r="CR83" s="18">
        <f t="shared" si="30"/>
        <v>178</v>
      </c>
      <c r="CS83" s="18">
        <f t="shared" si="30"/>
        <v>358</v>
      </c>
      <c r="CT83" s="18">
        <f t="shared" si="30"/>
        <v>111</v>
      </c>
      <c r="CU83" s="18">
        <f t="shared" si="30"/>
        <v>84.5</v>
      </c>
      <c r="CV83" s="18">
        <f t="shared" si="30"/>
        <v>51</v>
      </c>
      <c r="CW83" s="18">
        <f t="shared" si="30"/>
        <v>168.5</v>
      </c>
      <c r="CX83" s="18">
        <f t="shared" si="30"/>
        <v>485.5</v>
      </c>
      <c r="CY83" s="18">
        <f t="shared" si="30"/>
        <v>33</v>
      </c>
      <c r="CZ83" s="18">
        <f t="shared" si="30"/>
        <v>2109.5</v>
      </c>
      <c r="DA83" s="18">
        <f t="shared" si="30"/>
        <v>174</v>
      </c>
      <c r="DB83" s="18">
        <f t="shared" si="30"/>
        <v>300.5</v>
      </c>
      <c r="DC83" s="18">
        <f t="shared" si="30"/>
        <v>156</v>
      </c>
      <c r="DD83" s="18">
        <f t="shared" si="30"/>
        <v>149.5</v>
      </c>
      <c r="DE83" s="18">
        <f t="shared" si="30"/>
        <v>436.5</v>
      </c>
      <c r="DF83" s="18">
        <f t="shared" si="30"/>
        <v>20837.5</v>
      </c>
      <c r="DG83" s="18">
        <f t="shared" si="30"/>
        <v>79</v>
      </c>
      <c r="DH83" s="18">
        <f t="shared" si="30"/>
        <v>2040</v>
      </c>
      <c r="DI83" s="18">
        <f t="shared" si="30"/>
        <v>2676.5</v>
      </c>
      <c r="DJ83" s="18">
        <f t="shared" si="30"/>
        <v>685.5</v>
      </c>
      <c r="DK83" s="18">
        <f t="shared" si="30"/>
        <v>452</v>
      </c>
      <c r="DL83" s="18">
        <f t="shared" si="30"/>
        <v>5923</v>
      </c>
      <c r="DM83" s="18">
        <f t="shared" si="30"/>
        <v>278</v>
      </c>
      <c r="DN83" s="18">
        <f t="shared" si="30"/>
        <v>1465</v>
      </c>
      <c r="DO83" s="18">
        <f t="shared" si="30"/>
        <v>3108.5</v>
      </c>
      <c r="DP83" s="18">
        <f t="shared" si="30"/>
        <v>200</v>
      </c>
      <c r="DQ83" s="18">
        <f t="shared" si="30"/>
        <v>563.5</v>
      </c>
      <c r="DR83" s="18">
        <f t="shared" si="30"/>
        <v>1431.5</v>
      </c>
      <c r="DS83" s="18">
        <f t="shared" si="30"/>
        <v>801</v>
      </c>
      <c r="DT83" s="18">
        <f t="shared" si="30"/>
        <v>137</v>
      </c>
      <c r="DU83" s="18">
        <f t="shared" si="30"/>
        <v>381</v>
      </c>
      <c r="DV83" s="18">
        <f t="shared" si="30"/>
        <v>192</v>
      </c>
      <c r="DW83" s="18">
        <f t="shared" si="30"/>
        <v>371.5</v>
      </c>
      <c r="DX83" s="18">
        <f t="shared" si="30"/>
        <v>157</v>
      </c>
      <c r="DY83" s="18">
        <f t="shared" si="30"/>
        <v>325.5</v>
      </c>
      <c r="DZ83" s="18">
        <f t="shared" si="30"/>
        <v>851.5</v>
      </c>
      <c r="EA83" s="18">
        <f t="shared" si="30"/>
        <v>644</v>
      </c>
      <c r="EB83" s="18">
        <f t="shared" si="31"/>
        <v>589.5</v>
      </c>
      <c r="EC83" s="18">
        <f t="shared" si="31"/>
        <v>316.5</v>
      </c>
      <c r="ED83" s="18">
        <f t="shared" si="31"/>
        <v>1662</v>
      </c>
      <c r="EE83" s="18">
        <f t="shared" si="31"/>
        <v>191</v>
      </c>
      <c r="EF83" s="18">
        <f t="shared" si="31"/>
        <v>1469</v>
      </c>
      <c r="EG83" s="18">
        <f t="shared" si="31"/>
        <v>285</v>
      </c>
      <c r="EH83" s="18">
        <f t="shared" si="31"/>
        <v>226.5</v>
      </c>
      <c r="EI83" s="18">
        <f t="shared" si="31"/>
        <v>16054.5</v>
      </c>
      <c r="EJ83" s="18">
        <f t="shared" si="31"/>
        <v>9570.5</v>
      </c>
      <c r="EK83" s="18">
        <f t="shared" si="31"/>
        <v>693.5</v>
      </c>
      <c r="EL83" s="18">
        <f t="shared" si="31"/>
        <v>482</v>
      </c>
      <c r="EM83" s="18">
        <f t="shared" si="31"/>
        <v>415</v>
      </c>
      <c r="EN83" s="18">
        <f t="shared" si="31"/>
        <v>956</v>
      </c>
      <c r="EO83" s="18">
        <f t="shared" si="31"/>
        <v>371.5</v>
      </c>
      <c r="EP83" s="18">
        <f t="shared" si="31"/>
        <v>409</v>
      </c>
      <c r="EQ83" s="18">
        <f t="shared" si="31"/>
        <v>2615.5</v>
      </c>
      <c r="ER83" s="18">
        <f t="shared" si="31"/>
        <v>326</v>
      </c>
      <c r="ES83" s="18">
        <f t="shared" si="31"/>
        <v>113</v>
      </c>
      <c r="ET83" s="18">
        <f t="shared" si="31"/>
        <v>218</v>
      </c>
      <c r="EU83" s="18">
        <f t="shared" si="31"/>
        <v>601</v>
      </c>
      <c r="EV83" s="18">
        <f t="shared" si="31"/>
        <v>58</v>
      </c>
      <c r="EW83" s="18">
        <f t="shared" si="31"/>
        <v>906.5</v>
      </c>
      <c r="EX83" s="18">
        <f t="shared" si="31"/>
        <v>220</v>
      </c>
      <c r="EY83" s="18">
        <f t="shared" si="31"/>
        <v>246.5</v>
      </c>
      <c r="EZ83" s="18">
        <f t="shared" si="31"/>
        <v>120</v>
      </c>
      <c r="FA83" s="18">
        <f t="shared" si="31"/>
        <v>3445.5</v>
      </c>
      <c r="FB83" s="18">
        <f t="shared" si="31"/>
        <v>336.5</v>
      </c>
      <c r="FC83" s="18">
        <f t="shared" si="31"/>
        <v>2358</v>
      </c>
      <c r="FD83" s="18">
        <f t="shared" si="31"/>
        <v>361.5</v>
      </c>
      <c r="FE83" s="18">
        <f t="shared" si="31"/>
        <v>89.5</v>
      </c>
      <c r="FF83" s="18">
        <f t="shared" si="31"/>
        <v>228</v>
      </c>
      <c r="FG83" s="18">
        <f t="shared" si="31"/>
        <v>116.5</v>
      </c>
      <c r="FH83" s="18">
        <f t="shared" si="31"/>
        <v>91</v>
      </c>
      <c r="FI83" s="18">
        <f t="shared" si="31"/>
        <v>1874</v>
      </c>
      <c r="FJ83" s="18">
        <f t="shared" si="31"/>
        <v>1930.5</v>
      </c>
      <c r="FK83" s="18">
        <f t="shared" si="31"/>
        <v>2303</v>
      </c>
      <c r="FL83" s="18">
        <f t="shared" si="31"/>
        <v>6046</v>
      </c>
      <c r="FM83" s="18">
        <f t="shared" si="31"/>
        <v>3640.5</v>
      </c>
      <c r="FN83" s="18">
        <f t="shared" si="31"/>
        <v>21957</v>
      </c>
      <c r="FO83" s="18">
        <f t="shared" si="31"/>
        <v>1115.5</v>
      </c>
      <c r="FP83" s="18">
        <f t="shared" si="31"/>
        <v>2248.5</v>
      </c>
      <c r="FQ83" s="18">
        <f t="shared" si="31"/>
        <v>917</v>
      </c>
      <c r="FR83" s="18">
        <f t="shared" si="31"/>
        <v>165.5</v>
      </c>
      <c r="FS83" s="18">
        <f t="shared" si="31"/>
        <v>195</v>
      </c>
      <c r="FT83" s="18">
        <f t="shared" si="31"/>
        <v>78</v>
      </c>
      <c r="FU83" s="18">
        <f t="shared" si="31"/>
        <v>778.5</v>
      </c>
      <c r="FV83" s="18">
        <f t="shared" si="31"/>
        <v>678.5</v>
      </c>
      <c r="FW83" s="18">
        <f t="shared" si="31"/>
        <v>202.5</v>
      </c>
      <c r="FX83" s="18">
        <f t="shared" si="31"/>
        <v>59.5</v>
      </c>
      <c r="FY83" s="18"/>
      <c r="FZ83" s="19">
        <f t="shared" si="28"/>
        <v>833205</v>
      </c>
      <c r="GA83" s="20"/>
      <c r="GB83" s="20"/>
      <c r="GC83" s="9"/>
      <c r="GD83" s="9"/>
      <c r="GE83" s="9"/>
    </row>
    <row r="84" spans="1:187" x14ac:dyDescent="0.2">
      <c r="A84" s="8" t="s">
        <v>553</v>
      </c>
      <c r="B84" s="16" t="s">
        <v>554</v>
      </c>
      <c r="C84" s="18">
        <f t="shared" si="32"/>
        <v>6026</v>
      </c>
      <c r="D84" s="18">
        <f t="shared" si="32"/>
        <v>37197.5</v>
      </c>
      <c r="E84" s="18">
        <f t="shared" si="32"/>
        <v>6826.5</v>
      </c>
      <c r="F84" s="18">
        <f t="shared" si="32"/>
        <v>16477</v>
      </c>
      <c r="G84" s="18">
        <f t="shared" si="32"/>
        <v>1005</v>
      </c>
      <c r="H84" s="18">
        <f t="shared" si="32"/>
        <v>940</v>
      </c>
      <c r="I84" s="18">
        <f t="shared" si="32"/>
        <v>9071</v>
      </c>
      <c r="J84" s="18">
        <f t="shared" si="32"/>
        <v>2330.5</v>
      </c>
      <c r="K84" s="18">
        <f t="shared" si="32"/>
        <v>281</v>
      </c>
      <c r="L84" s="18">
        <f t="shared" si="32"/>
        <v>2571</v>
      </c>
      <c r="M84" s="18">
        <f t="shared" si="32"/>
        <v>1364.5</v>
      </c>
      <c r="N84" s="18">
        <f t="shared" si="32"/>
        <v>53111</v>
      </c>
      <c r="O84" s="18">
        <f t="shared" si="32"/>
        <v>14520.5</v>
      </c>
      <c r="P84" s="18">
        <f t="shared" si="32"/>
        <v>175</v>
      </c>
      <c r="Q84" s="18">
        <f t="shared" si="32"/>
        <v>39206.5</v>
      </c>
      <c r="R84" s="18">
        <f t="shared" si="32"/>
        <v>542.5</v>
      </c>
      <c r="S84" s="18">
        <f t="shared" si="29"/>
        <v>1537</v>
      </c>
      <c r="T84" s="18">
        <f t="shared" si="29"/>
        <v>137</v>
      </c>
      <c r="U84" s="18">
        <f t="shared" si="29"/>
        <v>36</v>
      </c>
      <c r="V84" s="18">
        <f t="shared" si="29"/>
        <v>279</v>
      </c>
      <c r="W84" s="18">
        <f t="shared" si="29"/>
        <v>39</v>
      </c>
      <c r="X84" s="18">
        <f t="shared" si="29"/>
        <v>32.5</v>
      </c>
      <c r="Y84" s="18">
        <f t="shared" si="29"/>
        <v>498.5</v>
      </c>
      <c r="Z84" s="18">
        <f t="shared" si="29"/>
        <v>242</v>
      </c>
      <c r="AA84" s="18">
        <f t="shared" si="29"/>
        <v>30213.5</v>
      </c>
      <c r="AB84" s="18">
        <f t="shared" si="29"/>
        <v>29465.5</v>
      </c>
      <c r="AC84" s="18">
        <f t="shared" si="29"/>
        <v>908</v>
      </c>
      <c r="AD84" s="18">
        <f t="shared" si="29"/>
        <v>1168</v>
      </c>
      <c r="AE84" s="18">
        <f t="shared" si="29"/>
        <v>105.5</v>
      </c>
      <c r="AF84" s="18">
        <f t="shared" si="29"/>
        <v>172</v>
      </c>
      <c r="AG84" s="18">
        <f t="shared" si="29"/>
        <v>788</v>
      </c>
      <c r="AH84" s="18">
        <f t="shared" si="29"/>
        <v>970.5</v>
      </c>
      <c r="AI84" s="18">
        <f t="shared" si="29"/>
        <v>373</v>
      </c>
      <c r="AJ84" s="18">
        <f t="shared" si="29"/>
        <v>212</v>
      </c>
      <c r="AK84" s="18">
        <f t="shared" si="29"/>
        <v>199</v>
      </c>
      <c r="AL84" s="18">
        <f t="shared" si="29"/>
        <v>263.5</v>
      </c>
      <c r="AM84" s="18">
        <f t="shared" si="29"/>
        <v>436.5</v>
      </c>
      <c r="AN84" s="18">
        <f t="shared" si="29"/>
        <v>339</v>
      </c>
      <c r="AO84" s="18">
        <f t="shared" si="29"/>
        <v>4675</v>
      </c>
      <c r="AP84" s="18">
        <f t="shared" si="29"/>
        <v>85694</v>
      </c>
      <c r="AQ84" s="18">
        <f t="shared" si="29"/>
        <v>246</v>
      </c>
      <c r="AR84" s="18">
        <f t="shared" si="29"/>
        <v>62159</v>
      </c>
      <c r="AS84" s="18">
        <f t="shared" si="29"/>
        <v>6637.5</v>
      </c>
      <c r="AT84" s="18">
        <f t="shared" si="29"/>
        <v>2371.5</v>
      </c>
      <c r="AU84" s="18">
        <f t="shared" si="29"/>
        <v>258</v>
      </c>
      <c r="AV84" s="18">
        <f t="shared" si="29"/>
        <v>273.5</v>
      </c>
      <c r="AW84" s="18">
        <f t="shared" si="29"/>
        <v>199.5</v>
      </c>
      <c r="AX84" s="18">
        <f t="shared" si="29"/>
        <v>28</v>
      </c>
      <c r="AY84" s="18">
        <f t="shared" si="29"/>
        <v>424</v>
      </c>
      <c r="AZ84" s="18">
        <f t="shared" si="29"/>
        <v>11647</v>
      </c>
      <c r="BA84" s="18">
        <f t="shared" si="29"/>
        <v>9195.5</v>
      </c>
      <c r="BB84" s="18">
        <f t="shared" si="29"/>
        <v>7865.5</v>
      </c>
      <c r="BC84" s="18">
        <f t="shared" si="29"/>
        <v>26797</v>
      </c>
      <c r="BD84" s="18">
        <f t="shared" si="29"/>
        <v>5059</v>
      </c>
      <c r="BE84" s="18">
        <f t="shared" si="29"/>
        <v>1444</v>
      </c>
      <c r="BF84" s="18">
        <f t="shared" si="29"/>
        <v>23690</v>
      </c>
      <c r="BG84" s="18">
        <f t="shared" si="29"/>
        <v>955</v>
      </c>
      <c r="BH84" s="18">
        <f t="shared" si="29"/>
        <v>623.5</v>
      </c>
      <c r="BI84" s="18">
        <f t="shared" si="29"/>
        <v>250</v>
      </c>
      <c r="BJ84" s="18">
        <f t="shared" si="29"/>
        <v>6201</v>
      </c>
      <c r="BK84" s="18">
        <f t="shared" si="29"/>
        <v>15792</v>
      </c>
      <c r="BL84" s="18">
        <f t="shared" si="29"/>
        <v>175.5</v>
      </c>
      <c r="BM84" s="18">
        <f t="shared" si="29"/>
        <v>274.5</v>
      </c>
      <c r="BN84" s="18">
        <f t="shared" si="29"/>
        <v>3639.5</v>
      </c>
      <c r="BO84" s="18">
        <f t="shared" si="29"/>
        <v>1319</v>
      </c>
      <c r="BP84" s="18">
        <f t="shared" si="30"/>
        <v>187.5</v>
      </c>
      <c r="BQ84" s="18">
        <f t="shared" si="30"/>
        <v>5467.5</v>
      </c>
      <c r="BR84" s="18">
        <f t="shared" si="30"/>
        <v>4807</v>
      </c>
      <c r="BS84" s="18">
        <f t="shared" si="30"/>
        <v>1094.5</v>
      </c>
      <c r="BT84" s="18">
        <f t="shared" si="30"/>
        <v>406.5</v>
      </c>
      <c r="BU84" s="18">
        <f t="shared" si="30"/>
        <v>427</v>
      </c>
      <c r="BV84" s="18">
        <f t="shared" si="30"/>
        <v>1191</v>
      </c>
      <c r="BW84" s="18">
        <f t="shared" si="30"/>
        <v>1974</v>
      </c>
      <c r="BX84" s="18">
        <f t="shared" si="30"/>
        <v>97</v>
      </c>
      <c r="BY84" s="18">
        <f t="shared" si="30"/>
        <v>524</v>
      </c>
      <c r="BZ84" s="18">
        <f t="shared" si="30"/>
        <v>214.5</v>
      </c>
      <c r="CA84" s="18">
        <f t="shared" si="30"/>
        <v>170</v>
      </c>
      <c r="CB84" s="18">
        <f t="shared" si="30"/>
        <v>81755.5</v>
      </c>
      <c r="CC84" s="18">
        <f t="shared" si="30"/>
        <v>176</v>
      </c>
      <c r="CD84" s="18">
        <f t="shared" si="30"/>
        <v>58.5</v>
      </c>
      <c r="CE84" s="18">
        <f t="shared" si="30"/>
        <v>178</v>
      </c>
      <c r="CF84" s="18">
        <f t="shared" si="30"/>
        <v>91.5</v>
      </c>
      <c r="CG84" s="18">
        <f t="shared" si="30"/>
        <v>191</v>
      </c>
      <c r="CH84" s="18">
        <f t="shared" si="30"/>
        <v>105</v>
      </c>
      <c r="CI84" s="18">
        <f t="shared" si="30"/>
        <v>722.5</v>
      </c>
      <c r="CJ84" s="18">
        <f t="shared" si="30"/>
        <v>927</v>
      </c>
      <c r="CK84" s="18">
        <f t="shared" si="30"/>
        <v>4522</v>
      </c>
      <c r="CL84" s="18">
        <f t="shared" si="30"/>
        <v>1344.5</v>
      </c>
      <c r="CM84" s="18">
        <f t="shared" si="30"/>
        <v>836</v>
      </c>
      <c r="CN84" s="18">
        <f t="shared" si="30"/>
        <v>28207.5</v>
      </c>
      <c r="CO84" s="18">
        <f t="shared" si="30"/>
        <v>15376.5</v>
      </c>
      <c r="CP84" s="18">
        <f t="shared" si="30"/>
        <v>1078.5</v>
      </c>
      <c r="CQ84" s="18">
        <f t="shared" si="30"/>
        <v>1036</v>
      </c>
      <c r="CR84" s="18">
        <f t="shared" si="30"/>
        <v>183</v>
      </c>
      <c r="CS84" s="18">
        <f t="shared" si="30"/>
        <v>354.5</v>
      </c>
      <c r="CT84" s="18">
        <f t="shared" si="30"/>
        <v>110.5</v>
      </c>
      <c r="CU84" s="18">
        <f t="shared" si="30"/>
        <v>68</v>
      </c>
      <c r="CV84" s="18">
        <f t="shared" si="30"/>
        <v>47</v>
      </c>
      <c r="CW84" s="18">
        <f t="shared" si="30"/>
        <v>165.5</v>
      </c>
      <c r="CX84" s="18">
        <f t="shared" si="30"/>
        <v>485.5</v>
      </c>
      <c r="CY84" s="18">
        <f t="shared" si="30"/>
        <v>41</v>
      </c>
      <c r="CZ84" s="18">
        <f t="shared" si="30"/>
        <v>2131</v>
      </c>
      <c r="DA84" s="18">
        <f t="shared" si="30"/>
        <v>181</v>
      </c>
      <c r="DB84" s="18">
        <f t="shared" si="30"/>
        <v>306</v>
      </c>
      <c r="DC84" s="18">
        <f t="shared" si="30"/>
        <v>147</v>
      </c>
      <c r="DD84" s="18">
        <f t="shared" si="30"/>
        <v>173.5</v>
      </c>
      <c r="DE84" s="18">
        <f t="shared" si="30"/>
        <v>424</v>
      </c>
      <c r="DF84" s="18">
        <f t="shared" si="30"/>
        <v>20775</v>
      </c>
      <c r="DG84" s="18">
        <f t="shared" si="30"/>
        <v>80</v>
      </c>
      <c r="DH84" s="18">
        <f t="shared" si="30"/>
        <v>2054.5</v>
      </c>
      <c r="DI84" s="18">
        <f t="shared" si="30"/>
        <v>2719</v>
      </c>
      <c r="DJ84" s="18">
        <f t="shared" si="30"/>
        <v>667.5</v>
      </c>
      <c r="DK84" s="18">
        <f t="shared" si="30"/>
        <v>459</v>
      </c>
      <c r="DL84" s="18">
        <f t="shared" si="30"/>
        <v>5937</v>
      </c>
      <c r="DM84" s="18">
        <f t="shared" si="30"/>
        <v>262.5</v>
      </c>
      <c r="DN84" s="18">
        <f t="shared" si="30"/>
        <v>1508.5</v>
      </c>
      <c r="DO84" s="18">
        <f t="shared" si="30"/>
        <v>3036.5</v>
      </c>
      <c r="DP84" s="18">
        <f t="shared" si="30"/>
        <v>199.5</v>
      </c>
      <c r="DQ84" s="18">
        <f t="shared" si="30"/>
        <v>544</v>
      </c>
      <c r="DR84" s="18">
        <f t="shared" si="30"/>
        <v>1359.5</v>
      </c>
      <c r="DS84" s="18">
        <f t="shared" si="30"/>
        <v>808.5</v>
      </c>
      <c r="DT84" s="18">
        <f t="shared" si="30"/>
        <v>127.5</v>
      </c>
      <c r="DU84" s="18">
        <f t="shared" si="30"/>
        <v>397.5</v>
      </c>
      <c r="DV84" s="18">
        <f t="shared" si="30"/>
        <v>202</v>
      </c>
      <c r="DW84" s="18">
        <f t="shared" si="30"/>
        <v>366</v>
      </c>
      <c r="DX84" s="18">
        <f t="shared" si="30"/>
        <v>174</v>
      </c>
      <c r="DY84" s="18">
        <f t="shared" si="30"/>
        <v>304.5</v>
      </c>
      <c r="DZ84" s="18">
        <f t="shared" si="30"/>
        <v>890</v>
      </c>
      <c r="EA84" s="18">
        <f t="shared" si="30"/>
        <v>591.5</v>
      </c>
      <c r="EB84" s="18">
        <f t="shared" si="31"/>
        <v>588</v>
      </c>
      <c r="EC84" s="18">
        <f t="shared" si="31"/>
        <v>294</v>
      </c>
      <c r="ED84" s="18">
        <f t="shared" si="31"/>
        <v>1679.5</v>
      </c>
      <c r="EE84" s="18">
        <f t="shared" si="31"/>
        <v>194.5</v>
      </c>
      <c r="EF84" s="18">
        <f t="shared" si="31"/>
        <v>1442.5</v>
      </c>
      <c r="EG84" s="18">
        <f t="shared" si="31"/>
        <v>286.5</v>
      </c>
      <c r="EH84" s="18">
        <f t="shared" si="31"/>
        <v>244</v>
      </c>
      <c r="EI84" s="18">
        <f t="shared" si="31"/>
        <v>16478.5</v>
      </c>
      <c r="EJ84" s="18">
        <f t="shared" si="31"/>
        <v>9370.5</v>
      </c>
      <c r="EK84" s="18">
        <f t="shared" si="31"/>
        <v>696</v>
      </c>
      <c r="EL84" s="18">
        <f t="shared" si="31"/>
        <v>494</v>
      </c>
      <c r="EM84" s="18">
        <f t="shared" si="31"/>
        <v>444.5</v>
      </c>
      <c r="EN84" s="18">
        <f t="shared" si="31"/>
        <v>1003.5</v>
      </c>
      <c r="EO84" s="18">
        <f t="shared" si="31"/>
        <v>378.5</v>
      </c>
      <c r="EP84" s="18">
        <f t="shared" si="31"/>
        <v>378</v>
      </c>
      <c r="EQ84" s="18">
        <f t="shared" si="31"/>
        <v>2521.5</v>
      </c>
      <c r="ER84" s="18">
        <f t="shared" si="31"/>
        <v>325.5</v>
      </c>
      <c r="ES84" s="18">
        <f t="shared" si="31"/>
        <v>121</v>
      </c>
      <c r="ET84" s="18">
        <f t="shared" si="31"/>
        <v>192</v>
      </c>
      <c r="EU84" s="18">
        <f t="shared" si="31"/>
        <v>603</v>
      </c>
      <c r="EV84" s="18">
        <f t="shared" si="31"/>
        <v>67.5</v>
      </c>
      <c r="EW84" s="18">
        <f t="shared" si="31"/>
        <v>875</v>
      </c>
      <c r="EX84" s="18">
        <f t="shared" si="31"/>
        <v>223.5</v>
      </c>
      <c r="EY84" s="18">
        <f t="shared" si="31"/>
        <v>248</v>
      </c>
      <c r="EZ84" s="18">
        <f t="shared" si="31"/>
        <v>121.5</v>
      </c>
      <c r="FA84" s="18">
        <f t="shared" si="31"/>
        <v>3400</v>
      </c>
      <c r="FB84" s="18">
        <f t="shared" si="31"/>
        <v>343</v>
      </c>
      <c r="FC84" s="18">
        <f t="shared" si="31"/>
        <v>2345</v>
      </c>
      <c r="FD84" s="18">
        <f t="shared" si="31"/>
        <v>366</v>
      </c>
      <c r="FE84" s="18">
        <f t="shared" si="31"/>
        <v>91.5</v>
      </c>
      <c r="FF84" s="18">
        <f t="shared" si="31"/>
        <v>228.5</v>
      </c>
      <c r="FG84" s="18">
        <f t="shared" si="31"/>
        <v>111</v>
      </c>
      <c r="FH84" s="18">
        <f t="shared" si="31"/>
        <v>94</v>
      </c>
      <c r="FI84" s="18">
        <f t="shared" si="31"/>
        <v>1888</v>
      </c>
      <c r="FJ84" s="18">
        <f t="shared" si="31"/>
        <v>1887</v>
      </c>
      <c r="FK84" s="18">
        <f t="shared" si="31"/>
        <v>2190.5</v>
      </c>
      <c r="FL84" s="18">
        <f t="shared" si="31"/>
        <v>5796.5</v>
      </c>
      <c r="FM84" s="18">
        <f t="shared" si="31"/>
        <v>3566</v>
      </c>
      <c r="FN84" s="18">
        <f t="shared" si="31"/>
        <v>21653</v>
      </c>
      <c r="FO84" s="18">
        <f t="shared" si="31"/>
        <v>1128.5</v>
      </c>
      <c r="FP84" s="18">
        <f t="shared" si="31"/>
        <v>2205</v>
      </c>
      <c r="FQ84" s="18">
        <f t="shared" si="31"/>
        <v>863</v>
      </c>
      <c r="FR84" s="18">
        <f t="shared" si="31"/>
        <v>168</v>
      </c>
      <c r="FS84" s="18">
        <f t="shared" si="31"/>
        <v>204.5</v>
      </c>
      <c r="FT84" s="18">
        <f t="shared" si="31"/>
        <v>74</v>
      </c>
      <c r="FU84" s="18">
        <f t="shared" si="31"/>
        <v>766.5</v>
      </c>
      <c r="FV84" s="18">
        <f t="shared" si="31"/>
        <v>633</v>
      </c>
      <c r="FW84" s="18">
        <f t="shared" si="31"/>
        <v>207</v>
      </c>
      <c r="FX84" s="18">
        <f t="shared" si="31"/>
        <v>65.5</v>
      </c>
      <c r="FY84" s="18"/>
      <c r="FZ84" s="19">
        <f t="shared" si="28"/>
        <v>828948.5</v>
      </c>
      <c r="GA84" s="84"/>
      <c r="GB84" s="84"/>
      <c r="GC84" s="19"/>
      <c r="GD84" s="19"/>
      <c r="GE84" s="19"/>
    </row>
    <row r="85" spans="1:187" x14ac:dyDescent="0.2">
      <c r="A85" s="8" t="s">
        <v>555</v>
      </c>
      <c r="B85" s="16" t="s">
        <v>556</v>
      </c>
      <c r="C85" s="18">
        <f t="shared" si="32"/>
        <v>5935.5</v>
      </c>
      <c r="D85" s="18">
        <f t="shared" si="29"/>
        <v>37764.5</v>
      </c>
      <c r="E85" s="18">
        <f t="shared" si="29"/>
        <v>6923.5</v>
      </c>
      <c r="F85" s="18">
        <f t="shared" si="29"/>
        <v>16359</v>
      </c>
      <c r="G85" s="18">
        <f t="shared" si="29"/>
        <v>1008</v>
      </c>
      <c r="H85" s="18">
        <f t="shared" si="29"/>
        <v>965.5</v>
      </c>
      <c r="I85" s="18">
        <f t="shared" si="29"/>
        <v>8979</v>
      </c>
      <c r="J85" s="18">
        <f t="shared" si="29"/>
        <v>2240</v>
      </c>
      <c r="K85" s="18">
        <f t="shared" si="29"/>
        <v>291</v>
      </c>
      <c r="L85" s="18">
        <f t="shared" si="29"/>
        <v>2648.5</v>
      </c>
      <c r="M85" s="18">
        <f t="shared" si="29"/>
        <v>1381</v>
      </c>
      <c r="N85" s="18">
        <f t="shared" si="29"/>
        <v>52860</v>
      </c>
      <c r="O85" s="18">
        <f t="shared" si="29"/>
        <v>14764</v>
      </c>
      <c r="P85" s="18">
        <f t="shared" si="29"/>
        <v>168.5</v>
      </c>
      <c r="Q85" s="18">
        <f t="shared" si="29"/>
        <v>39692.5</v>
      </c>
      <c r="R85" s="18">
        <f t="shared" si="29"/>
        <v>512.5</v>
      </c>
      <c r="S85" s="18">
        <f t="shared" si="29"/>
        <v>1365</v>
      </c>
      <c r="T85" s="18">
        <f t="shared" si="29"/>
        <v>147.5</v>
      </c>
      <c r="U85" s="18">
        <f t="shared" si="29"/>
        <v>47.5</v>
      </c>
      <c r="V85" s="18">
        <f t="shared" si="29"/>
        <v>264.5</v>
      </c>
      <c r="W85" s="18">
        <f t="shared" si="29"/>
        <v>30.5</v>
      </c>
      <c r="X85" s="18">
        <f t="shared" si="29"/>
        <v>31.5</v>
      </c>
      <c r="Y85" s="18">
        <f t="shared" si="29"/>
        <v>497</v>
      </c>
      <c r="Z85" s="18">
        <f t="shared" si="29"/>
        <v>239.5</v>
      </c>
      <c r="AA85" s="18">
        <f t="shared" si="29"/>
        <v>29756</v>
      </c>
      <c r="AB85" s="18">
        <f t="shared" si="29"/>
        <v>29481</v>
      </c>
      <c r="AC85" s="18">
        <f t="shared" si="29"/>
        <v>932.5</v>
      </c>
      <c r="AD85" s="18">
        <f t="shared" si="29"/>
        <v>1140</v>
      </c>
      <c r="AE85" s="18">
        <f t="shared" si="29"/>
        <v>123</v>
      </c>
      <c r="AF85" s="18">
        <f t="shared" si="29"/>
        <v>173</v>
      </c>
      <c r="AG85" s="18">
        <f t="shared" si="29"/>
        <v>817</v>
      </c>
      <c r="AH85" s="18">
        <f t="shared" si="29"/>
        <v>982.5</v>
      </c>
      <c r="AI85" s="18">
        <f t="shared" si="29"/>
        <v>357</v>
      </c>
      <c r="AJ85" s="18">
        <f t="shared" si="29"/>
        <v>204</v>
      </c>
      <c r="AK85" s="18">
        <f t="shared" si="29"/>
        <v>213</v>
      </c>
      <c r="AL85" s="18">
        <f t="shared" si="29"/>
        <v>292</v>
      </c>
      <c r="AM85" s="18">
        <f t="shared" si="29"/>
        <v>442.5</v>
      </c>
      <c r="AN85" s="18">
        <f t="shared" si="29"/>
        <v>359</v>
      </c>
      <c r="AO85" s="18">
        <f t="shared" si="29"/>
        <v>4673</v>
      </c>
      <c r="AP85" s="18">
        <f t="shared" si="29"/>
        <v>85036</v>
      </c>
      <c r="AQ85" s="18">
        <f t="shared" si="29"/>
        <v>261.5</v>
      </c>
      <c r="AR85" s="18">
        <f t="shared" si="29"/>
        <v>61655.5</v>
      </c>
      <c r="AS85" s="18">
        <f t="shared" si="29"/>
        <v>6563</v>
      </c>
      <c r="AT85" s="18">
        <f t="shared" si="29"/>
        <v>2319.5</v>
      </c>
      <c r="AU85" s="18">
        <f t="shared" si="29"/>
        <v>265</v>
      </c>
      <c r="AV85" s="18">
        <f t="shared" si="29"/>
        <v>267</v>
      </c>
      <c r="AW85" s="18">
        <f t="shared" si="29"/>
        <v>196.5</v>
      </c>
      <c r="AX85" s="18">
        <f t="shared" si="29"/>
        <v>16</v>
      </c>
      <c r="AY85" s="18">
        <f t="shared" si="29"/>
        <v>437.5</v>
      </c>
      <c r="AZ85" s="18">
        <f t="shared" si="29"/>
        <v>11693</v>
      </c>
      <c r="BA85" s="18">
        <f t="shared" si="29"/>
        <v>9012.5</v>
      </c>
      <c r="BB85" s="18">
        <f t="shared" si="29"/>
        <v>7739</v>
      </c>
      <c r="BC85" s="18">
        <f t="shared" si="29"/>
        <v>26803</v>
      </c>
      <c r="BD85" s="18">
        <f t="shared" si="29"/>
        <v>4953.5</v>
      </c>
      <c r="BE85" s="18">
        <f t="shared" si="29"/>
        <v>1450.5</v>
      </c>
      <c r="BF85" s="18">
        <f t="shared" si="29"/>
        <v>23278</v>
      </c>
      <c r="BG85" s="18">
        <f t="shared" si="29"/>
        <v>955</v>
      </c>
      <c r="BH85" s="18">
        <f t="shared" si="29"/>
        <v>641</v>
      </c>
      <c r="BI85" s="18">
        <f t="shared" si="29"/>
        <v>241.5</v>
      </c>
      <c r="BJ85" s="18">
        <f t="shared" si="29"/>
        <v>5978</v>
      </c>
      <c r="BK85" s="18">
        <f t="shared" si="29"/>
        <v>15361</v>
      </c>
      <c r="BL85" s="18">
        <f t="shared" si="29"/>
        <v>166.5</v>
      </c>
      <c r="BM85" s="18">
        <f t="shared" si="29"/>
        <v>267</v>
      </c>
      <c r="BN85" s="18">
        <f t="shared" si="29"/>
        <v>3685</v>
      </c>
      <c r="BO85" s="18">
        <f t="shared" si="29"/>
        <v>1316</v>
      </c>
      <c r="BP85" s="18">
        <f t="shared" si="30"/>
        <v>189.5</v>
      </c>
      <c r="BQ85" s="18">
        <f t="shared" si="30"/>
        <v>5456.5</v>
      </c>
      <c r="BR85" s="18">
        <f t="shared" si="30"/>
        <v>4732</v>
      </c>
      <c r="BS85" s="18">
        <f t="shared" si="30"/>
        <v>1044.5</v>
      </c>
      <c r="BT85" s="18">
        <f t="shared" si="30"/>
        <v>416.5</v>
      </c>
      <c r="BU85" s="18">
        <f t="shared" si="30"/>
        <v>449.5</v>
      </c>
      <c r="BV85" s="18">
        <f t="shared" si="30"/>
        <v>1238.5</v>
      </c>
      <c r="BW85" s="18">
        <f t="shared" si="30"/>
        <v>1908</v>
      </c>
      <c r="BX85" s="18">
        <f t="shared" si="30"/>
        <v>94</v>
      </c>
      <c r="BY85" s="18">
        <f t="shared" si="30"/>
        <v>513</v>
      </c>
      <c r="BZ85" s="18">
        <f t="shared" si="30"/>
        <v>211.5</v>
      </c>
      <c r="CA85" s="18">
        <f t="shared" si="30"/>
        <v>176.5</v>
      </c>
      <c r="CB85" s="18">
        <f t="shared" si="30"/>
        <v>82079</v>
      </c>
      <c r="CC85" s="18">
        <f t="shared" si="30"/>
        <v>151.5</v>
      </c>
      <c r="CD85" s="18">
        <f t="shared" si="30"/>
        <v>57.5</v>
      </c>
      <c r="CE85" s="18">
        <f t="shared" si="30"/>
        <v>164</v>
      </c>
      <c r="CF85" s="18">
        <f t="shared" si="30"/>
        <v>110</v>
      </c>
      <c r="CG85" s="18">
        <f t="shared" si="30"/>
        <v>183</v>
      </c>
      <c r="CH85" s="18">
        <f t="shared" si="30"/>
        <v>104</v>
      </c>
      <c r="CI85" s="18">
        <f t="shared" si="30"/>
        <v>715.5</v>
      </c>
      <c r="CJ85" s="18">
        <f t="shared" si="30"/>
        <v>968</v>
      </c>
      <c r="CK85" s="18">
        <f t="shared" si="30"/>
        <v>4445</v>
      </c>
      <c r="CL85" s="18">
        <f t="shared" si="30"/>
        <v>1319</v>
      </c>
      <c r="CM85" s="18">
        <f t="shared" si="30"/>
        <v>832.5</v>
      </c>
      <c r="CN85" s="18">
        <f t="shared" si="30"/>
        <v>28122.5</v>
      </c>
      <c r="CO85" s="18">
        <f t="shared" si="30"/>
        <v>15105</v>
      </c>
      <c r="CP85" s="18">
        <f t="shared" si="30"/>
        <v>1084</v>
      </c>
      <c r="CQ85" s="18">
        <f t="shared" si="30"/>
        <v>1041.5</v>
      </c>
      <c r="CR85" s="18">
        <f t="shared" si="30"/>
        <v>177</v>
      </c>
      <c r="CS85" s="18">
        <f t="shared" si="30"/>
        <v>356</v>
      </c>
      <c r="CT85" s="18">
        <f t="shared" si="30"/>
        <v>109</v>
      </c>
      <c r="CU85" s="18">
        <f t="shared" si="30"/>
        <v>61.5</v>
      </c>
      <c r="CV85" s="18">
        <f t="shared" si="30"/>
        <v>44</v>
      </c>
      <c r="CW85" s="18">
        <f t="shared" si="30"/>
        <v>161</v>
      </c>
      <c r="CX85" s="18">
        <f t="shared" si="30"/>
        <v>498.5</v>
      </c>
      <c r="CY85" s="18">
        <f t="shared" si="30"/>
        <v>40.5</v>
      </c>
      <c r="CZ85" s="18">
        <f t="shared" si="30"/>
        <v>2140.5</v>
      </c>
      <c r="DA85" s="18">
        <f t="shared" si="30"/>
        <v>187.5</v>
      </c>
      <c r="DB85" s="18">
        <f t="shared" si="30"/>
        <v>310</v>
      </c>
      <c r="DC85" s="18">
        <f t="shared" si="30"/>
        <v>161.5</v>
      </c>
      <c r="DD85" s="18">
        <f t="shared" si="30"/>
        <v>136</v>
      </c>
      <c r="DE85" s="18">
        <f t="shared" si="30"/>
        <v>431.5</v>
      </c>
      <c r="DF85" s="18">
        <f t="shared" si="30"/>
        <v>20808</v>
      </c>
      <c r="DG85" s="18">
        <f t="shared" si="30"/>
        <v>84</v>
      </c>
      <c r="DH85" s="18">
        <f t="shared" si="30"/>
        <v>2040</v>
      </c>
      <c r="DI85" s="18">
        <f t="shared" si="30"/>
        <v>2598.5</v>
      </c>
      <c r="DJ85" s="18">
        <f t="shared" si="30"/>
        <v>725.5</v>
      </c>
      <c r="DK85" s="18">
        <f t="shared" si="30"/>
        <v>456.5</v>
      </c>
      <c r="DL85" s="18">
        <f t="shared" si="30"/>
        <v>5850</v>
      </c>
      <c r="DM85" s="18">
        <f t="shared" si="30"/>
        <v>258.5</v>
      </c>
      <c r="DN85" s="18">
        <f t="shared" si="30"/>
        <v>1452</v>
      </c>
      <c r="DO85" s="18">
        <f t="shared" si="30"/>
        <v>2946</v>
      </c>
      <c r="DP85" s="18">
        <f t="shared" si="30"/>
        <v>211.5</v>
      </c>
      <c r="DQ85" s="18">
        <f t="shared" si="30"/>
        <v>524</v>
      </c>
      <c r="DR85" s="18">
        <f t="shared" si="30"/>
        <v>1293.5</v>
      </c>
      <c r="DS85" s="18">
        <f t="shared" si="30"/>
        <v>792.5</v>
      </c>
      <c r="DT85" s="18">
        <f t="shared" si="30"/>
        <v>131.5</v>
      </c>
      <c r="DU85" s="18">
        <f t="shared" si="30"/>
        <v>390</v>
      </c>
      <c r="DV85" s="18">
        <f t="shared" si="30"/>
        <v>192</v>
      </c>
      <c r="DW85" s="18">
        <f t="shared" si="30"/>
        <v>381</v>
      </c>
      <c r="DX85" s="18">
        <f t="shared" si="30"/>
        <v>167.5</v>
      </c>
      <c r="DY85" s="18">
        <f t="shared" si="30"/>
        <v>328</v>
      </c>
      <c r="DZ85" s="18">
        <f t="shared" si="30"/>
        <v>985</v>
      </c>
      <c r="EA85" s="18">
        <f t="shared" ref="EA85:FX85" si="33">EA22</f>
        <v>538</v>
      </c>
      <c r="EB85" s="18">
        <f t="shared" si="33"/>
        <v>601.5</v>
      </c>
      <c r="EC85" s="18">
        <f t="shared" si="33"/>
        <v>299</v>
      </c>
      <c r="ED85" s="18">
        <f t="shared" si="33"/>
        <v>1674.5</v>
      </c>
      <c r="EE85" s="18">
        <f t="shared" si="33"/>
        <v>193.5</v>
      </c>
      <c r="EF85" s="18">
        <f t="shared" si="33"/>
        <v>1457.5</v>
      </c>
      <c r="EG85" s="18">
        <f t="shared" si="33"/>
        <v>271</v>
      </c>
      <c r="EH85" s="18">
        <f t="shared" si="33"/>
        <v>243.5</v>
      </c>
      <c r="EI85" s="18">
        <f t="shared" si="33"/>
        <v>16751</v>
      </c>
      <c r="EJ85" s="18">
        <f t="shared" si="33"/>
        <v>9308.5</v>
      </c>
      <c r="EK85" s="18">
        <f t="shared" si="33"/>
        <v>619.5</v>
      </c>
      <c r="EL85" s="18">
        <f t="shared" si="33"/>
        <v>480.5</v>
      </c>
      <c r="EM85" s="18">
        <f t="shared" si="33"/>
        <v>430.5</v>
      </c>
      <c r="EN85" s="18">
        <f t="shared" si="33"/>
        <v>1048.5</v>
      </c>
      <c r="EO85" s="18">
        <f t="shared" si="33"/>
        <v>405.5</v>
      </c>
      <c r="EP85" s="18">
        <f t="shared" si="33"/>
        <v>368</v>
      </c>
      <c r="EQ85" s="18">
        <f t="shared" si="33"/>
        <v>2512.5</v>
      </c>
      <c r="ER85" s="18">
        <f t="shared" si="33"/>
        <v>325</v>
      </c>
      <c r="ES85" s="18">
        <f t="shared" si="33"/>
        <v>119.5</v>
      </c>
      <c r="ET85" s="18">
        <f t="shared" si="33"/>
        <v>192.5</v>
      </c>
      <c r="EU85" s="18">
        <f t="shared" si="33"/>
        <v>616.5</v>
      </c>
      <c r="EV85" s="18">
        <f t="shared" si="33"/>
        <v>63</v>
      </c>
      <c r="EW85" s="18">
        <f t="shared" si="33"/>
        <v>897.5</v>
      </c>
      <c r="EX85" s="18">
        <f t="shared" si="33"/>
        <v>247.5</v>
      </c>
      <c r="EY85" s="18">
        <f t="shared" si="33"/>
        <v>252.5</v>
      </c>
      <c r="EZ85" s="18">
        <f t="shared" si="33"/>
        <v>134.5</v>
      </c>
      <c r="FA85" s="18">
        <f t="shared" si="33"/>
        <v>3347.5</v>
      </c>
      <c r="FB85" s="18">
        <f t="shared" si="33"/>
        <v>329</v>
      </c>
      <c r="FC85" s="18">
        <f t="shared" si="33"/>
        <v>2367.5</v>
      </c>
      <c r="FD85" s="18">
        <f t="shared" si="33"/>
        <v>338</v>
      </c>
      <c r="FE85" s="18">
        <f t="shared" si="33"/>
        <v>97</v>
      </c>
      <c r="FF85" s="18">
        <f t="shared" si="33"/>
        <v>217.5</v>
      </c>
      <c r="FG85" s="18">
        <f t="shared" si="33"/>
        <v>103</v>
      </c>
      <c r="FH85" s="18">
        <f t="shared" si="33"/>
        <v>94.5</v>
      </c>
      <c r="FI85" s="18">
        <f t="shared" si="33"/>
        <v>1873.5</v>
      </c>
      <c r="FJ85" s="18">
        <f t="shared" si="33"/>
        <v>1928</v>
      </c>
      <c r="FK85" s="18">
        <f t="shared" si="33"/>
        <v>2182</v>
      </c>
      <c r="FL85" s="18">
        <f t="shared" si="33"/>
        <v>5295.5</v>
      </c>
      <c r="FM85" s="18">
        <f t="shared" si="33"/>
        <v>3534</v>
      </c>
      <c r="FN85" s="18">
        <f t="shared" si="33"/>
        <v>21040.5</v>
      </c>
      <c r="FO85" s="18">
        <f t="shared" si="33"/>
        <v>1127.5</v>
      </c>
      <c r="FP85" s="18">
        <f t="shared" si="33"/>
        <v>2182</v>
      </c>
      <c r="FQ85" s="18">
        <f t="shared" si="33"/>
        <v>830</v>
      </c>
      <c r="FR85" s="18">
        <f t="shared" si="33"/>
        <v>162</v>
      </c>
      <c r="FS85" s="18">
        <f t="shared" si="33"/>
        <v>185.5</v>
      </c>
      <c r="FT85" s="18">
        <f t="shared" si="33"/>
        <v>84</v>
      </c>
      <c r="FU85" s="18">
        <f t="shared" si="33"/>
        <v>780.5</v>
      </c>
      <c r="FV85" s="18">
        <f t="shared" si="33"/>
        <v>647</v>
      </c>
      <c r="FW85" s="18">
        <f t="shared" si="33"/>
        <v>193</v>
      </c>
      <c r="FX85" s="18">
        <f t="shared" si="33"/>
        <v>64</v>
      </c>
      <c r="FY85" s="18"/>
      <c r="FZ85" s="19">
        <f t="shared" si="28"/>
        <v>825016</v>
      </c>
      <c r="GA85" s="41"/>
      <c r="GB85" s="41"/>
      <c r="GC85" s="19"/>
      <c r="GD85" s="19"/>
      <c r="GE85" s="19"/>
    </row>
    <row r="86" spans="1:187" s="23" customFormat="1" x14ac:dyDescent="0.2">
      <c r="A86" s="7" t="s">
        <v>557</v>
      </c>
      <c r="B86" s="16" t="s">
        <v>558</v>
      </c>
      <c r="C86" s="18">
        <f>MAX(C81,ROUND(AVERAGE(C81:C82),1),ROUND(AVERAGE(C81:C83),1),ROUND(AVERAGE(C81:C84),1),ROUND(AVERAGE(C81:C85),1))</f>
        <v>6304.0999999999995</v>
      </c>
      <c r="D86" s="18">
        <f t="shared" ref="D86:BO86" si="34">MAX(D81,ROUND(AVERAGE(D81:D82),1),ROUND(AVERAGE(D81:D83),1),ROUND(AVERAGE(D81:D84),1),ROUND(AVERAGE(D81:D85),1))</f>
        <v>37485.5</v>
      </c>
      <c r="E86" s="18">
        <f t="shared" si="34"/>
        <v>6511.7</v>
      </c>
      <c r="F86" s="18">
        <f t="shared" si="34"/>
        <v>18742.8</v>
      </c>
      <c r="G86" s="18">
        <f t="shared" si="34"/>
        <v>1012.2</v>
      </c>
      <c r="H86" s="18">
        <f t="shared" si="34"/>
        <v>1037.9000000000001</v>
      </c>
      <c r="I86" s="18">
        <f t="shared" si="34"/>
        <v>8787.1</v>
      </c>
      <c r="J86" s="18">
        <f t="shared" si="34"/>
        <v>2353.4</v>
      </c>
      <c r="K86" s="18">
        <f t="shared" si="34"/>
        <v>289.10000000000002</v>
      </c>
      <c r="L86" s="18">
        <f t="shared" si="34"/>
        <v>2507.6999999999998</v>
      </c>
      <c r="M86" s="18">
        <f t="shared" si="34"/>
        <v>1293.5999999999999</v>
      </c>
      <c r="N86" s="18">
        <f t="shared" si="34"/>
        <v>54570.700000000004</v>
      </c>
      <c r="O86" s="18">
        <f t="shared" si="34"/>
        <v>14541.6</v>
      </c>
      <c r="P86" s="18">
        <f t="shared" si="34"/>
        <v>182.6</v>
      </c>
      <c r="Q86" s="18">
        <f t="shared" si="34"/>
        <v>38174.300000000003</v>
      </c>
      <c r="R86" s="18">
        <f t="shared" si="34"/>
        <v>511.79999999999973</v>
      </c>
      <c r="S86" s="18">
        <f t="shared" si="34"/>
        <v>1710</v>
      </c>
      <c r="T86" s="18">
        <f t="shared" si="34"/>
        <v>148</v>
      </c>
      <c r="U86" s="18">
        <f t="shared" si="34"/>
        <v>50.7</v>
      </c>
      <c r="V86" s="18">
        <f t="shared" si="34"/>
        <v>287.60000000000002</v>
      </c>
      <c r="W86" s="18">
        <f t="shared" si="34"/>
        <v>48.5</v>
      </c>
      <c r="X86" s="18">
        <f t="shared" si="34"/>
        <v>49</v>
      </c>
      <c r="Y86" s="18">
        <f t="shared" si="34"/>
        <v>477.3</v>
      </c>
      <c r="Z86" s="18">
        <f t="shared" si="34"/>
        <v>249.5</v>
      </c>
      <c r="AA86" s="18">
        <f t="shared" si="34"/>
        <v>30779.200000000001</v>
      </c>
      <c r="AB86" s="18">
        <f t="shared" si="34"/>
        <v>29632.7</v>
      </c>
      <c r="AC86" s="18">
        <f t="shared" si="34"/>
        <v>962</v>
      </c>
      <c r="AD86" s="18">
        <f t="shared" si="34"/>
        <v>1214.8999999999999</v>
      </c>
      <c r="AE86" s="18">
        <f t="shared" si="34"/>
        <v>105.7</v>
      </c>
      <c r="AF86" s="18">
        <f t="shared" si="34"/>
        <v>169.8</v>
      </c>
      <c r="AG86" s="18">
        <f t="shared" si="34"/>
        <v>736</v>
      </c>
      <c r="AH86" s="18">
        <f t="shared" si="34"/>
        <v>1048.5999999999999</v>
      </c>
      <c r="AI86" s="18">
        <f t="shared" si="34"/>
        <v>349.3</v>
      </c>
      <c r="AJ86" s="18">
        <f t="shared" si="34"/>
        <v>178</v>
      </c>
      <c r="AK86" s="18">
        <f t="shared" si="34"/>
        <v>206.6</v>
      </c>
      <c r="AL86" s="18">
        <f t="shared" si="34"/>
        <v>280.10000000000002</v>
      </c>
      <c r="AM86" s="18">
        <f t="shared" si="34"/>
        <v>447.40000000000003</v>
      </c>
      <c r="AN86" s="18">
        <f t="shared" si="34"/>
        <v>352.8</v>
      </c>
      <c r="AO86" s="18">
        <f t="shared" si="34"/>
        <v>4669.7000000000007</v>
      </c>
      <c r="AP86" s="18">
        <f t="shared" si="34"/>
        <v>86413.2</v>
      </c>
      <c r="AQ86" s="18">
        <f t="shared" si="34"/>
        <v>233.3</v>
      </c>
      <c r="AR86" s="18">
        <f t="shared" si="34"/>
        <v>63339.499999999993</v>
      </c>
      <c r="AS86" s="18">
        <f t="shared" si="34"/>
        <v>6781.6</v>
      </c>
      <c r="AT86" s="18">
        <f t="shared" si="34"/>
        <v>2289.1</v>
      </c>
      <c r="AU86" s="18">
        <f t="shared" si="34"/>
        <v>247.5</v>
      </c>
      <c r="AV86" s="18">
        <f t="shared" si="34"/>
        <v>292.2</v>
      </c>
      <c r="AW86" s="18">
        <f t="shared" si="34"/>
        <v>224.3</v>
      </c>
      <c r="AX86" s="18">
        <f t="shared" si="34"/>
        <v>50</v>
      </c>
      <c r="AY86" s="18">
        <f t="shared" si="34"/>
        <v>385.4</v>
      </c>
      <c r="AZ86" s="18">
        <f t="shared" si="34"/>
        <v>11597.9</v>
      </c>
      <c r="BA86" s="18">
        <f t="shared" si="34"/>
        <v>9222.1</v>
      </c>
      <c r="BB86" s="18">
        <f t="shared" si="34"/>
        <v>7959.4</v>
      </c>
      <c r="BC86" s="18">
        <f t="shared" si="34"/>
        <v>25996.9</v>
      </c>
      <c r="BD86" s="18">
        <f t="shared" si="34"/>
        <v>5190.7999999999993</v>
      </c>
      <c r="BE86" s="18">
        <f t="shared" si="34"/>
        <v>1458.7</v>
      </c>
      <c r="BF86" s="18">
        <f t="shared" si="34"/>
        <v>24754.499999999996</v>
      </c>
      <c r="BG86" s="18">
        <f t="shared" si="34"/>
        <v>1031</v>
      </c>
      <c r="BH86" s="18">
        <f t="shared" si="34"/>
        <v>576.29999999999995</v>
      </c>
      <c r="BI86" s="18">
        <f t="shared" si="34"/>
        <v>239.6</v>
      </c>
      <c r="BJ86" s="18">
        <f t="shared" si="34"/>
        <v>6668.2</v>
      </c>
      <c r="BK86" s="18">
        <f t="shared" si="34"/>
        <v>17727.600000000002</v>
      </c>
      <c r="BL86" s="18">
        <f t="shared" si="34"/>
        <v>187.10000000000002</v>
      </c>
      <c r="BM86" s="18">
        <f t="shared" si="34"/>
        <v>282.2</v>
      </c>
      <c r="BN86" s="18">
        <f t="shared" si="34"/>
        <v>3586.5</v>
      </c>
      <c r="BO86" s="18">
        <f t="shared" si="34"/>
        <v>1345.7</v>
      </c>
      <c r="BP86" s="18">
        <f t="shared" ref="BP86:EA86" si="35">MAX(BP81,ROUND(AVERAGE(BP81:BP82),1),ROUND(AVERAGE(BP81:BP83),1),ROUND(AVERAGE(BP81:BP84),1),ROUND(AVERAGE(BP81:BP85),1))</f>
        <v>202.5</v>
      </c>
      <c r="BQ86" s="18">
        <f t="shared" si="35"/>
        <v>5561</v>
      </c>
      <c r="BR86" s="18">
        <f t="shared" si="35"/>
        <v>4707.2</v>
      </c>
      <c r="BS86" s="18">
        <f t="shared" si="35"/>
        <v>1156.3</v>
      </c>
      <c r="BT86" s="18">
        <f t="shared" si="35"/>
        <v>452</v>
      </c>
      <c r="BU86" s="18">
        <f t="shared" si="35"/>
        <v>422</v>
      </c>
      <c r="BV86" s="18">
        <f t="shared" si="35"/>
        <v>1304.9000000000001</v>
      </c>
      <c r="BW86" s="18">
        <f t="shared" si="35"/>
        <v>2049.5</v>
      </c>
      <c r="BX86" s="18">
        <f t="shared" si="35"/>
        <v>84.9</v>
      </c>
      <c r="BY86" s="18">
        <f t="shared" si="35"/>
        <v>506.4</v>
      </c>
      <c r="BZ86" s="18">
        <f t="shared" si="35"/>
        <v>208.6</v>
      </c>
      <c r="CA86" s="18">
        <f t="shared" si="35"/>
        <v>167.9</v>
      </c>
      <c r="CB86" s="18">
        <f t="shared" si="35"/>
        <v>81684.600000000006</v>
      </c>
      <c r="CC86" s="18">
        <f t="shared" si="35"/>
        <v>174.7</v>
      </c>
      <c r="CD86" s="18">
        <f t="shared" si="35"/>
        <v>52.1</v>
      </c>
      <c r="CE86" s="18">
        <f t="shared" si="35"/>
        <v>160.30000000000001</v>
      </c>
      <c r="CF86" s="18">
        <f t="shared" si="35"/>
        <v>114.5</v>
      </c>
      <c r="CG86" s="18">
        <f t="shared" si="35"/>
        <v>219.5</v>
      </c>
      <c r="CH86" s="18">
        <f t="shared" si="35"/>
        <v>102.3</v>
      </c>
      <c r="CI86" s="18">
        <f t="shared" si="35"/>
        <v>728.5</v>
      </c>
      <c r="CJ86" s="18">
        <f t="shared" si="35"/>
        <v>975.5</v>
      </c>
      <c r="CK86" s="18">
        <f t="shared" si="35"/>
        <v>4456.3</v>
      </c>
      <c r="CL86" s="18">
        <f t="shared" si="35"/>
        <v>1392.1</v>
      </c>
      <c r="CM86" s="18">
        <f t="shared" si="35"/>
        <v>804.2</v>
      </c>
      <c r="CN86" s="18">
        <f t="shared" si="35"/>
        <v>29564.6</v>
      </c>
      <c r="CO86" s="18">
        <f t="shared" si="35"/>
        <v>15321.1</v>
      </c>
      <c r="CP86" s="18">
        <f t="shared" si="35"/>
        <v>1078.8</v>
      </c>
      <c r="CQ86" s="18">
        <f t="shared" si="35"/>
        <v>979.6</v>
      </c>
      <c r="CR86" s="18">
        <f t="shared" si="35"/>
        <v>182.3</v>
      </c>
      <c r="CS86" s="18">
        <f t="shared" si="35"/>
        <v>358.8</v>
      </c>
      <c r="CT86" s="18">
        <f t="shared" si="35"/>
        <v>108.9</v>
      </c>
      <c r="CU86" s="18">
        <f t="shared" si="35"/>
        <v>81.2</v>
      </c>
      <c r="CV86" s="18">
        <f t="shared" si="35"/>
        <v>48.5</v>
      </c>
      <c r="CW86" s="18">
        <f t="shared" si="35"/>
        <v>189.1</v>
      </c>
      <c r="CX86" s="18">
        <f t="shared" si="35"/>
        <v>485.1</v>
      </c>
      <c r="CY86" s="18">
        <f t="shared" si="35"/>
        <v>48.5</v>
      </c>
      <c r="CZ86" s="18">
        <f t="shared" si="35"/>
        <v>2166.5</v>
      </c>
      <c r="DA86" s="18">
        <f t="shared" si="35"/>
        <v>185.1</v>
      </c>
      <c r="DB86" s="18">
        <f t="shared" si="35"/>
        <v>310.3</v>
      </c>
      <c r="DC86" s="18">
        <f t="shared" si="35"/>
        <v>155.5</v>
      </c>
      <c r="DD86" s="18">
        <f t="shared" si="35"/>
        <v>165.7</v>
      </c>
      <c r="DE86" s="18">
        <f t="shared" si="35"/>
        <v>427</v>
      </c>
      <c r="DF86" s="18">
        <f t="shared" si="35"/>
        <v>20817.2</v>
      </c>
      <c r="DG86" s="18">
        <f t="shared" si="35"/>
        <v>92.8</v>
      </c>
      <c r="DH86" s="18">
        <f t="shared" si="35"/>
        <v>2108.6</v>
      </c>
      <c r="DI86" s="18">
        <f t="shared" si="35"/>
        <v>2684.4</v>
      </c>
      <c r="DJ86" s="18">
        <f t="shared" si="35"/>
        <v>678.3</v>
      </c>
      <c r="DK86" s="18">
        <f t="shared" si="35"/>
        <v>454.9</v>
      </c>
      <c r="DL86" s="18">
        <f t="shared" si="35"/>
        <v>5883</v>
      </c>
      <c r="DM86" s="18">
        <f t="shared" si="35"/>
        <v>268.10000000000002</v>
      </c>
      <c r="DN86" s="18">
        <f t="shared" si="35"/>
        <v>1460.4</v>
      </c>
      <c r="DO86" s="18">
        <f t="shared" si="35"/>
        <v>3251.7</v>
      </c>
      <c r="DP86" s="18">
        <f t="shared" si="35"/>
        <v>197</v>
      </c>
      <c r="DQ86" s="18">
        <f t="shared" si="35"/>
        <v>634.29999999999995</v>
      </c>
      <c r="DR86" s="18">
        <f t="shared" si="35"/>
        <v>1413.9</v>
      </c>
      <c r="DS86" s="18">
        <f t="shared" si="35"/>
        <v>788.8</v>
      </c>
      <c r="DT86" s="18">
        <f t="shared" si="35"/>
        <v>139.69999999999999</v>
      </c>
      <c r="DU86" s="18">
        <f t="shared" si="35"/>
        <v>392.20000000000005</v>
      </c>
      <c r="DV86" s="18">
        <f t="shared" si="35"/>
        <v>209.4</v>
      </c>
      <c r="DW86" s="18">
        <f t="shared" si="35"/>
        <v>363.1</v>
      </c>
      <c r="DX86" s="18">
        <f t="shared" si="35"/>
        <v>164.8</v>
      </c>
      <c r="DY86" s="18">
        <f t="shared" si="35"/>
        <v>348.09999999999997</v>
      </c>
      <c r="DZ86" s="18">
        <f t="shared" si="35"/>
        <v>871.4</v>
      </c>
      <c r="EA86" s="18">
        <f t="shared" si="35"/>
        <v>626.70000000000005</v>
      </c>
      <c r="EB86" s="18">
        <f t="shared" ref="EB86:FX86" si="36">MAX(EB81,ROUND(AVERAGE(EB81:EB82),1),ROUND(AVERAGE(EB81:EB83),1),ROUND(AVERAGE(EB81:EB84),1),ROUND(AVERAGE(EB81:EB85),1))</f>
        <v>590.4</v>
      </c>
      <c r="EC86" s="18">
        <f t="shared" si="36"/>
        <v>330.70000000000005</v>
      </c>
      <c r="ED86" s="18">
        <f t="shared" si="36"/>
        <v>1665.9</v>
      </c>
      <c r="EE86" s="18">
        <f t="shared" si="36"/>
        <v>192.5</v>
      </c>
      <c r="EF86" s="18">
        <f t="shared" si="36"/>
        <v>1474</v>
      </c>
      <c r="EG86" s="18">
        <f t="shared" si="36"/>
        <v>282.39999999999998</v>
      </c>
      <c r="EH86" s="18">
        <f t="shared" si="36"/>
        <v>229</v>
      </c>
      <c r="EI86" s="18">
        <f t="shared" si="36"/>
        <v>16028.7</v>
      </c>
      <c r="EJ86" s="18">
        <f t="shared" si="36"/>
        <v>9558.5</v>
      </c>
      <c r="EK86" s="18">
        <f t="shared" si="36"/>
        <v>716</v>
      </c>
      <c r="EL86" s="18">
        <f t="shared" si="36"/>
        <v>481.3</v>
      </c>
      <c r="EM86" s="18">
        <f t="shared" si="36"/>
        <v>428.4</v>
      </c>
      <c r="EN86" s="18">
        <f t="shared" si="36"/>
        <v>995</v>
      </c>
      <c r="EO86" s="18">
        <f t="shared" si="36"/>
        <v>371.5</v>
      </c>
      <c r="EP86" s="18">
        <f t="shared" si="36"/>
        <v>397.2</v>
      </c>
      <c r="EQ86" s="18">
        <f t="shared" si="36"/>
        <v>2642.5</v>
      </c>
      <c r="ER86" s="18">
        <f t="shared" si="36"/>
        <v>318.60000000000002</v>
      </c>
      <c r="ES86" s="18">
        <f t="shared" si="36"/>
        <v>124.3</v>
      </c>
      <c r="ET86" s="18">
        <f t="shared" si="36"/>
        <v>212.8</v>
      </c>
      <c r="EU86" s="18">
        <f t="shared" si="36"/>
        <v>621</v>
      </c>
      <c r="EV86" s="18">
        <f t="shared" si="36"/>
        <v>63.5</v>
      </c>
      <c r="EW86" s="18">
        <f t="shared" si="36"/>
        <v>923.5</v>
      </c>
      <c r="EX86" s="18">
        <f t="shared" si="36"/>
        <v>211.8</v>
      </c>
      <c r="EY86" s="18">
        <f t="shared" si="36"/>
        <v>257.60000000000002</v>
      </c>
      <c r="EZ86" s="18">
        <f t="shared" si="36"/>
        <v>134.69999999999999</v>
      </c>
      <c r="FA86" s="18">
        <f t="shared" si="36"/>
        <v>3490.9</v>
      </c>
      <c r="FB86" s="18">
        <f t="shared" si="36"/>
        <v>353</v>
      </c>
      <c r="FC86" s="18">
        <f t="shared" si="36"/>
        <v>2311</v>
      </c>
      <c r="FD86" s="18">
        <f t="shared" si="36"/>
        <v>371</v>
      </c>
      <c r="FE86" s="18">
        <f t="shared" si="36"/>
        <v>102.2</v>
      </c>
      <c r="FF86" s="18">
        <f t="shared" si="36"/>
        <v>220</v>
      </c>
      <c r="FG86" s="18">
        <f t="shared" si="36"/>
        <v>119.5</v>
      </c>
      <c r="FH86" s="18">
        <f t="shared" si="36"/>
        <v>94.199999999999989</v>
      </c>
      <c r="FI86" s="18">
        <f t="shared" si="36"/>
        <v>1871.1</v>
      </c>
      <c r="FJ86" s="18">
        <f t="shared" si="36"/>
        <v>1962.8</v>
      </c>
      <c r="FK86" s="18">
        <f t="shared" si="36"/>
        <v>2442.9</v>
      </c>
      <c r="FL86" s="18">
        <f t="shared" si="36"/>
        <v>6981.5</v>
      </c>
      <c r="FM86" s="18">
        <f t="shared" si="36"/>
        <v>3896.3</v>
      </c>
      <c r="FN86" s="18">
        <f t="shared" si="36"/>
        <v>22225.599999999999</v>
      </c>
      <c r="FO86" s="18">
        <f t="shared" si="36"/>
        <v>1118.5999999999999</v>
      </c>
      <c r="FP86" s="18">
        <f t="shared" si="36"/>
        <v>2352.1</v>
      </c>
      <c r="FQ86" s="18">
        <f t="shared" si="36"/>
        <v>960.8</v>
      </c>
      <c r="FR86" s="18">
        <f t="shared" si="36"/>
        <v>173</v>
      </c>
      <c r="FS86" s="18">
        <f t="shared" si="36"/>
        <v>203.5</v>
      </c>
      <c r="FT86" s="18">
        <f t="shared" si="36"/>
        <v>75.7</v>
      </c>
      <c r="FU86" s="18">
        <f t="shared" si="36"/>
        <v>807.9</v>
      </c>
      <c r="FV86" s="18">
        <f t="shared" si="36"/>
        <v>708.8</v>
      </c>
      <c r="FW86" s="18">
        <f t="shared" si="36"/>
        <v>198</v>
      </c>
      <c r="FX86" s="18">
        <f t="shared" si="36"/>
        <v>59.6</v>
      </c>
      <c r="FY86" s="18"/>
      <c r="FZ86" s="18">
        <f t="shared" si="28"/>
        <v>842285.1</v>
      </c>
      <c r="GA86" s="22"/>
      <c r="GB86" s="22"/>
      <c r="GC86" s="18"/>
      <c r="GD86" s="18"/>
      <c r="GE86" s="18"/>
    </row>
    <row r="87" spans="1:187" x14ac:dyDescent="0.2">
      <c r="A87" s="6"/>
      <c r="B87" s="16" t="s">
        <v>559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84"/>
      <c r="GA87" s="22"/>
      <c r="GB87" s="22"/>
      <c r="GC87" s="19"/>
      <c r="GD87" s="19"/>
      <c r="GE87" s="19"/>
    </row>
    <row r="88" spans="1:187" s="23" customFormat="1" ht="14.25" customHeight="1" x14ac:dyDescent="0.2">
      <c r="A88" s="16"/>
      <c r="B88" s="16" t="s">
        <v>560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18"/>
      <c r="FZ88" s="20"/>
      <c r="GA88" s="22"/>
      <c r="GB88" s="22"/>
      <c r="GC88" s="18"/>
      <c r="GD88" s="18"/>
      <c r="GE88" s="18"/>
    </row>
    <row r="89" spans="1:187" x14ac:dyDescent="0.2">
      <c r="A89" s="8" t="s">
        <v>561</v>
      </c>
      <c r="B89" s="16" t="s">
        <v>562</v>
      </c>
      <c r="C89" s="22">
        <f t="shared" ref="C89:BN89" si="37">ROUND(C6*$A$79,1)</f>
        <v>0</v>
      </c>
      <c r="D89" s="22">
        <f t="shared" si="37"/>
        <v>38.200000000000003</v>
      </c>
      <c r="E89" s="22">
        <f t="shared" si="37"/>
        <v>2.2999999999999998</v>
      </c>
      <c r="F89" s="22">
        <f t="shared" si="37"/>
        <v>11.5</v>
      </c>
      <c r="G89" s="22">
        <f t="shared" si="37"/>
        <v>2.2000000000000002</v>
      </c>
      <c r="H89" s="22">
        <f t="shared" si="37"/>
        <v>0</v>
      </c>
      <c r="I89" s="22">
        <f t="shared" si="37"/>
        <v>2.6</v>
      </c>
      <c r="J89" s="22">
        <f t="shared" si="37"/>
        <v>0</v>
      </c>
      <c r="K89" s="22">
        <f t="shared" si="37"/>
        <v>0</v>
      </c>
      <c r="L89" s="22">
        <f t="shared" si="37"/>
        <v>0</v>
      </c>
      <c r="M89" s="22">
        <f t="shared" si="37"/>
        <v>0</v>
      </c>
      <c r="N89" s="22">
        <f t="shared" si="37"/>
        <v>0</v>
      </c>
      <c r="O89" s="22">
        <f t="shared" si="37"/>
        <v>21.9</v>
      </c>
      <c r="P89" s="22">
        <f t="shared" si="37"/>
        <v>0</v>
      </c>
      <c r="Q89" s="22">
        <f t="shared" si="37"/>
        <v>5.0999999999999996</v>
      </c>
      <c r="R89" s="22">
        <f t="shared" si="37"/>
        <v>2.1</v>
      </c>
      <c r="S89" s="22">
        <f t="shared" si="37"/>
        <v>0.2</v>
      </c>
      <c r="T89" s="22">
        <f t="shared" si="37"/>
        <v>0</v>
      </c>
      <c r="U89" s="22">
        <f t="shared" si="37"/>
        <v>0</v>
      </c>
      <c r="V89" s="22">
        <f t="shared" si="37"/>
        <v>0</v>
      </c>
      <c r="W89" s="22">
        <f t="shared" si="37"/>
        <v>0</v>
      </c>
      <c r="X89" s="22">
        <f t="shared" si="37"/>
        <v>0</v>
      </c>
      <c r="Y89" s="22">
        <f t="shared" si="37"/>
        <v>0</v>
      </c>
      <c r="Z89" s="22">
        <f t="shared" si="37"/>
        <v>0</v>
      </c>
      <c r="AA89" s="22">
        <f t="shared" si="37"/>
        <v>19.399999999999999</v>
      </c>
      <c r="AB89" s="22">
        <f t="shared" si="37"/>
        <v>38.299999999999997</v>
      </c>
      <c r="AC89" s="22">
        <f t="shared" si="37"/>
        <v>0</v>
      </c>
      <c r="AD89" s="22">
        <f t="shared" si="37"/>
        <v>0.3</v>
      </c>
      <c r="AE89" s="22">
        <f t="shared" si="37"/>
        <v>0.3</v>
      </c>
      <c r="AF89" s="22">
        <f t="shared" si="37"/>
        <v>0</v>
      </c>
      <c r="AG89" s="22">
        <f t="shared" si="37"/>
        <v>0</v>
      </c>
      <c r="AH89" s="22">
        <f t="shared" si="37"/>
        <v>0</v>
      </c>
      <c r="AI89" s="22">
        <f t="shared" si="37"/>
        <v>0</v>
      </c>
      <c r="AJ89" s="22">
        <f t="shared" si="37"/>
        <v>0</v>
      </c>
      <c r="AK89" s="22">
        <f t="shared" si="37"/>
        <v>0</v>
      </c>
      <c r="AL89" s="22">
        <f t="shared" si="37"/>
        <v>0</v>
      </c>
      <c r="AM89" s="22">
        <f t="shared" si="37"/>
        <v>0</v>
      </c>
      <c r="AN89" s="22">
        <f t="shared" si="37"/>
        <v>0</v>
      </c>
      <c r="AO89" s="22">
        <f t="shared" si="37"/>
        <v>0.1</v>
      </c>
      <c r="AP89" s="22">
        <f t="shared" si="37"/>
        <v>0</v>
      </c>
      <c r="AQ89" s="22">
        <f t="shared" si="37"/>
        <v>0</v>
      </c>
      <c r="AR89" s="22">
        <f t="shared" si="37"/>
        <v>55</v>
      </c>
      <c r="AS89" s="22">
        <f t="shared" si="37"/>
        <v>1.4</v>
      </c>
      <c r="AT89" s="22">
        <f t="shared" si="37"/>
        <v>0</v>
      </c>
      <c r="AU89" s="22">
        <f t="shared" si="37"/>
        <v>0</v>
      </c>
      <c r="AV89" s="22">
        <f t="shared" si="37"/>
        <v>0.6</v>
      </c>
      <c r="AW89" s="22">
        <f t="shared" si="37"/>
        <v>0</v>
      </c>
      <c r="AX89" s="22">
        <f t="shared" si="37"/>
        <v>0</v>
      </c>
      <c r="AY89" s="22">
        <f t="shared" si="37"/>
        <v>0</v>
      </c>
      <c r="AZ89" s="22">
        <f t="shared" si="37"/>
        <v>0</v>
      </c>
      <c r="BA89" s="22">
        <f t="shared" si="37"/>
        <v>0</v>
      </c>
      <c r="BB89" s="22">
        <f t="shared" si="37"/>
        <v>0</v>
      </c>
      <c r="BC89" s="22">
        <f t="shared" si="37"/>
        <v>14</v>
      </c>
      <c r="BD89" s="22">
        <f t="shared" si="37"/>
        <v>1.5</v>
      </c>
      <c r="BE89" s="22">
        <f t="shared" si="37"/>
        <v>0</v>
      </c>
      <c r="BF89" s="22">
        <f t="shared" si="37"/>
        <v>26.8</v>
      </c>
      <c r="BG89" s="22">
        <f t="shared" si="37"/>
        <v>0</v>
      </c>
      <c r="BH89" s="22">
        <f t="shared" si="37"/>
        <v>0</v>
      </c>
      <c r="BI89" s="22">
        <f t="shared" si="37"/>
        <v>0</v>
      </c>
      <c r="BJ89" s="22">
        <f t="shared" si="37"/>
        <v>4.0999999999999996</v>
      </c>
      <c r="BK89" s="22">
        <f t="shared" si="37"/>
        <v>4.3</v>
      </c>
      <c r="BL89" s="22">
        <f t="shared" si="37"/>
        <v>0</v>
      </c>
      <c r="BM89" s="22">
        <f t="shared" si="37"/>
        <v>0</v>
      </c>
      <c r="BN89" s="22">
        <f t="shared" si="37"/>
        <v>0</v>
      </c>
      <c r="BO89" s="22">
        <f t="shared" ref="BO89:DZ89" si="38">ROUND(BO6*$A$79,1)</f>
        <v>0</v>
      </c>
      <c r="BP89" s="22">
        <f t="shared" si="38"/>
        <v>0</v>
      </c>
      <c r="BQ89" s="22">
        <f t="shared" si="38"/>
        <v>3.5</v>
      </c>
      <c r="BR89" s="22">
        <f t="shared" si="38"/>
        <v>1.5</v>
      </c>
      <c r="BS89" s="22">
        <f t="shared" si="38"/>
        <v>0</v>
      </c>
      <c r="BT89" s="22">
        <f t="shared" si="38"/>
        <v>0</v>
      </c>
      <c r="BU89" s="22">
        <f t="shared" si="38"/>
        <v>0</v>
      </c>
      <c r="BV89" s="22">
        <f t="shared" si="38"/>
        <v>0.1</v>
      </c>
      <c r="BW89" s="22">
        <f t="shared" si="38"/>
        <v>0</v>
      </c>
      <c r="BX89" s="22">
        <f t="shared" si="38"/>
        <v>0</v>
      </c>
      <c r="BY89" s="22">
        <f t="shared" si="38"/>
        <v>0</v>
      </c>
      <c r="BZ89" s="22">
        <f t="shared" si="38"/>
        <v>0</v>
      </c>
      <c r="CA89" s="22">
        <f t="shared" si="38"/>
        <v>0</v>
      </c>
      <c r="CB89" s="22">
        <f t="shared" si="38"/>
        <v>27.5</v>
      </c>
      <c r="CC89" s="22">
        <f t="shared" si="38"/>
        <v>0</v>
      </c>
      <c r="CD89" s="22">
        <f t="shared" si="38"/>
        <v>0</v>
      </c>
      <c r="CE89" s="22">
        <f t="shared" si="38"/>
        <v>0</v>
      </c>
      <c r="CF89" s="22">
        <f t="shared" si="38"/>
        <v>0</v>
      </c>
      <c r="CG89" s="22">
        <f t="shared" si="38"/>
        <v>0</v>
      </c>
      <c r="CH89" s="22">
        <f t="shared" si="38"/>
        <v>0</v>
      </c>
      <c r="CI89" s="22">
        <f t="shared" si="38"/>
        <v>0</v>
      </c>
      <c r="CJ89" s="22">
        <f t="shared" si="38"/>
        <v>0</v>
      </c>
      <c r="CK89" s="22">
        <f t="shared" si="38"/>
        <v>0</v>
      </c>
      <c r="CL89" s="22">
        <f t="shared" si="38"/>
        <v>0</v>
      </c>
      <c r="CM89" s="22">
        <f t="shared" si="38"/>
        <v>0</v>
      </c>
      <c r="CN89" s="22">
        <f t="shared" si="38"/>
        <v>19.8</v>
      </c>
      <c r="CO89" s="22">
        <f t="shared" si="38"/>
        <v>12.7</v>
      </c>
      <c r="CP89" s="22">
        <f t="shared" si="38"/>
        <v>0</v>
      </c>
      <c r="CQ89" s="22">
        <f t="shared" si="38"/>
        <v>0</v>
      </c>
      <c r="CR89" s="22">
        <f t="shared" si="38"/>
        <v>0</v>
      </c>
      <c r="CS89" s="22">
        <f t="shared" si="38"/>
        <v>0</v>
      </c>
      <c r="CT89" s="22">
        <f t="shared" si="38"/>
        <v>0</v>
      </c>
      <c r="CU89" s="22">
        <f t="shared" si="38"/>
        <v>0</v>
      </c>
      <c r="CV89" s="22">
        <f t="shared" si="38"/>
        <v>0</v>
      </c>
      <c r="CW89" s="22">
        <f t="shared" si="38"/>
        <v>0</v>
      </c>
      <c r="CX89" s="22">
        <f t="shared" si="38"/>
        <v>0</v>
      </c>
      <c r="CY89" s="22">
        <f t="shared" si="38"/>
        <v>0</v>
      </c>
      <c r="CZ89" s="22">
        <f t="shared" si="38"/>
        <v>0</v>
      </c>
      <c r="DA89" s="22">
        <f t="shared" si="38"/>
        <v>0</v>
      </c>
      <c r="DB89" s="22">
        <f t="shared" si="38"/>
        <v>0</v>
      </c>
      <c r="DC89" s="22">
        <f t="shared" si="38"/>
        <v>0</v>
      </c>
      <c r="DD89" s="22">
        <f t="shared" si="38"/>
        <v>0</v>
      </c>
      <c r="DE89" s="22">
        <f t="shared" si="38"/>
        <v>0</v>
      </c>
      <c r="DF89" s="22">
        <f t="shared" si="38"/>
        <v>32.1</v>
      </c>
      <c r="DG89" s="22">
        <f t="shared" si="38"/>
        <v>0</v>
      </c>
      <c r="DH89" s="22">
        <f t="shared" si="38"/>
        <v>0</v>
      </c>
      <c r="DI89" s="22">
        <f t="shared" si="38"/>
        <v>0.2</v>
      </c>
      <c r="DJ89" s="22">
        <f t="shared" si="38"/>
        <v>0</v>
      </c>
      <c r="DK89" s="22">
        <f t="shared" si="38"/>
        <v>0</v>
      </c>
      <c r="DL89" s="22">
        <f t="shared" si="38"/>
        <v>0</v>
      </c>
      <c r="DM89" s="22">
        <f t="shared" si="38"/>
        <v>0</v>
      </c>
      <c r="DN89" s="22">
        <f t="shared" si="38"/>
        <v>0</v>
      </c>
      <c r="DO89" s="22">
        <f t="shared" si="38"/>
        <v>0</v>
      </c>
      <c r="DP89" s="22">
        <f t="shared" si="38"/>
        <v>0.6</v>
      </c>
      <c r="DQ89" s="22">
        <f t="shared" si="38"/>
        <v>0</v>
      </c>
      <c r="DR89" s="22">
        <f t="shared" si="38"/>
        <v>0</v>
      </c>
      <c r="DS89" s="22">
        <f t="shared" si="38"/>
        <v>0</v>
      </c>
      <c r="DT89" s="22">
        <f t="shared" si="38"/>
        <v>0</v>
      </c>
      <c r="DU89" s="22">
        <f t="shared" si="38"/>
        <v>0</v>
      </c>
      <c r="DV89" s="22">
        <f t="shared" si="38"/>
        <v>0</v>
      </c>
      <c r="DW89" s="22">
        <f t="shared" si="38"/>
        <v>0</v>
      </c>
      <c r="DX89" s="22">
        <f t="shared" si="38"/>
        <v>0</v>
      </c>
      <c r="DY89" s="22">
        <f t="shared" si="38"/>
        <v>0</v>
      </c>
      <c r="DZ89" s="22">
        <f t="shared" si="38"/>
        <v>0</v>
      </c>
      <c r="EA89" s="22">
        <f t="shared" ref="EA89:FX89" si="39">ROUND(EA6*$A$79,1)</f>
        <v>0.7</v>
      </c>
      <c r="EB89" s="22">
        <f t="shared" si="39"/>
        <v>0</v>
      </c>
      <c r="EC89" s="22">
        <f t="shared" si="39"/>
        <v>0</v>
      </c>
      <c r="ED89" s="22">
        <f t="shared" si="39"/>
        <v>0</v>
      </c>
      <c r="EE89" s="22">
        <f t="shared" si="39"/>
        <v>0</v>
      </c>
      <c r="EF89" s="22">
        <f t="shared" si="39"/>
        <v>0</v>
      </c>
      <c r="EG89" s="22">
        <f t="shared" si="39"/>
        <v>0</v>
      </c>
      <c r="EH89" s="22">
        <f t="shared" si="39"/>
        <v>0</v>
      </c>
      <c r="EI89" s="22">
        <f t="shared" si="39"/>
        <v>0</v>
      </c>
      <c r="EJ89" s="22">
        <f t="shared" si="39"/>
        <v>0</v>
      </c>
      <c r="EK89" s="22">
        <f t="shared" si="39"/>
        <v>0</v>
      </c>
      <c r="EL89" s="22">
        <f t="shared" si="39"/>
        <v>0</v>
      </c>
      <c r="EM89" s="22">
        <f t="shared" si="39"/>
        <v>0</v>
      </c>
      <c r="EN89" s="22">
        <f t="shared" si="39"/>
        <v>0</v>
      </c>
      <c r="EO89" s="22">
        <f t="shared" si="39"/>
        <v>0</v>
      </c>
      <c r="EP89" s="22">
        <f t="shared" si="39"/>
        <v>0</v>
      </c>
      <c r="EQ89" s="22">
        <f t="shared" si="39"/>
        <v>0.7</v>
      </c>
      <c r="ER89" s="22">
        <f t="shared" si="39"/>
        <v>0</v>
      </c>
      <c r="ES89" s="22">
        <f t="shared" si="39"/>
        <v>0</v>
      </c>
      <c r="ET89" s="22">
        <f t="shared" si="39"/>
        <v>0</v>
      </c>
      <c r="EU89" s="22">
        <f t="shared" si="39"/>
        <v>0</v>
      </c>
      <c r="EV89" s="22">
        <f t="shared" si="39"/>
        <v>0.2</v>
      </c>
      <c r="EW89" s="22">
        <f t="shared" si="39"/>
        <v>0.1</v>
      </c>
      <c r="EX89" s="22">
        <f t="shared" si="39"/>
        <v>0</v>
      </c>
      <c r="EY89" s="22">
        <f t="shared" si="39"/>
        <v>0</v>
      </c>
      <c r="EZ89" s="22">
        <f t="shared" si="39"/>
        <v>0</v>
      </c>
      <c r="FA89" s="22">
        <f t="shared" si="39"/>
        <v>0</v>
      </c>
      <c r="FB89" s="22">
        <f t="shared" si="39"/>
        <v>0</v>
      </c>
      <c r="FC89" s="22">
        <f t="shared" si="39"/>
        <v>0</v>
      </c>
      <c r="FD89" s="22">
        <f t="shared" si="39"/>
        <v>0</v>
      </c>
      <c r="FE89" s="22">
        <f t="shared" si="39"/>
        <v>0</v>
      </c>
      <c r="FF89" s="22">
        <f t="shared" si="39"/>
        <v>0</v>
      </c>
      <c r="FG89" s="22">
        <f t="shared" si="39"/>
        <v>0.3</v>
      </c>
      <c r="FH89" s="22">
        <f t="shared" si="39"/>
        <v>0</v>
      </c>
      <c r="FI89" s="22">
        <f t="shared" si="39"/>
        <v>0</v>
      </c>
      <c r="FJ89" s="22">
        <f t="shared" si="39"/>
        <v>0</v>
      </c>
      <c r="FK89" s="22">
        <f t="shared" si="39"/>
        <v>0.7</v>
      </c>
      <c r="FL89" s="22">
        <f t="shared" si="39"/>
        <v>7.2</v>
      </c>
      <c r="FM89" s="22">
        <f t="shared" si="39"/>
        <v>11.2</v>
      </c>
      <c r="FN89" s="22">
        <f t="shared" si="39"/>
        <v>7.1</v>
      </c>
      <c r="FO89" s="22">
        <f t="shared" si="39"/>
        <v>0</v>
      </c>
      <c r="FP89" s="22">
        <f t="shared" si="39"/>
        <v>0</v>
      </c>
      <c r="FQ89" s="22">
        <f t="shared" si="39"/>
        <v>0</v>
      </c>
      <c r="FR89" s="22">
        <f t="shared" si="39"/>
        <v>0</v>
      </c>
      <c r="FS89" s="22">
        <f t="shared" si="39"/>
        <v>0</v>
      </c>
      <c r="FT89" s="22">
        <f t="shared" si="39"/>
        <v>0</v>
      </c>
      <c r="FU89" s="22">
        <f t="shared" si="39"/>
        <v>0</v>
      </c>
      <c r="FV89" s="22">
        <f t="shared" si="39"/>
        <v>0</v>
      </c>
      <c r="FW89" s="22">
        <f t="shared" si="39"/>
        <v>0</v>
      </c>
      <c r="FX89" s="22">
        <f t="shared" si="39"/>
        <v>0</v>
      </c>
      <c r="FY89" s="45"/>
      <c r="FZ89" s="84">
        <f>SUM(C89:FX89)</f>
        <v>378.40000000000009</v>
      </c>
      <c r="GA89" s="22"/>
      <c r="GB89" s="22"/>
      <c r="GC89" s="84"/>
      <c r="GD89" s="84"/>
      <c r="GE89" s="84"/>
    </row>
    <row r="90" spans="1:187" s="23" customFormat="1" x14ac:dyDescent="0.2">
      <c r="A90" s="8" t="s">
        <v>563</v>
      </c>
      <c r="B90" s="16" t="s">
        <v>564</v>
      </c>
      <c r="C90" s="22">
        <f t="shared" ref="C90:BN90" si="40">C24</f>
        <v>192</v>
      </c>
      <c r="D90" s="22">
        <f t="shared" si="40"/>
        <v>351.5</v>
      </c>
      <c r="E90" s="22">
        <f t="shared" si="40"/>
        <v>518.5</v>
      </c>
      <c r="F90" s="22">
        <f t="shared" si="40"/>
        <v>460.5</v>
      </c>
      <c r="G90" s="22">
        <f t="shared" si="40"/>
        <v>10</v>
      </c>
      <c r="H90" s="22">
        <f t="shared" si="40"/>
        <v>11</v>
      </c>
      <c r="I90" s="22">
        <f t="shared" si="40"/>
        <v>595.5</v>
      </c>
      <c r="J90" s="22">
        <f t="shared" si="40"/>
        <v>105</v>
      </c>
      <c r="K90" s="22">
        <f t="shared" si="40"/>
        <v>8.5</v>
      </c>
      <c r="L90" s="22">
        <f t="shared" si="40"/>
        <v>109</v>
      </c>
      <c r="M90" s="22">
        <f t="shared" si="40"/>
        <v>61</v>
      </c>
      <c r="N90" s="22">
        <f t="shared" si="40"/>
        <v>251</v>
      </c>
      <c r="O90" s="22">
        <f t="shared" si="40"/>
        <v>120</v>
      </c>
      <c r="P90" s="22">
        <f t="shared" si="40"/>
        <v>3</v>
      </c>
      <c r="Q90" s="22">
        <f t="shared" si="40"/>
        <v>1019</v>
      </c>
      <c r="R90" s="22">
        <f t="shared" si="40"/>
        <v>6</v>
      </c>
      <c r="S90" s="22">
        <f t="shared" si="40"/>
        <v>39.5</v>
      </c>
      <c r="T90" s="22">
        <f t="shared" si="40"/>
        <v>6</v>
      </c>
      <c r="U90" s="22">
        <f t="shared" si="40"/>
        <v>2</v>
      </c>
      <c r="V90" s="22">
        <f t="shared" si="40"/>
        <v>11</v>
      </c>
      <c r="W90" s="22">
        <f t="shared" si="40"/>
        <v>1.5</v>
      </c>
      <c r="X90" s="22">
        <f t="shared" si="40"/>
        <v>1</v>
      </c>
      <c r="Y90" s="22">
        <f t="shared" si="40"/>
        <v>21.5</v>
      </c>
      <c r="Z90" s="22">
        <f t="shared" si="40"/>
        <v>5.5</v>
      </c>
      <c r="AA90" s="22">
        <f t="shared" si="40"/>
        <v>225</v>
      </c>
      <c r="AB90" s="22">
        <f t="shared" si="40"/>
        <v>263.5</v>
      </c>
      <c r="AC90" s="22">
        <f t="shared" si="40"/>
        <v>59.5</v>
      </c>
      <c r="AD90" s="22">
        <f t="shared" si="40"/>
        <v>25</v>
      </c>
      <c r="AE90" s="22">
        <f t="shared" si="40"/>
        <v>1</v>
      </c>
      <c r="AF90" s="22">
        <f t="shared" si="40"/>
        <v>4</v>
      </c>
      <c r="AG90" s="22">
        <f t="shared" si="40"/>
        <v>20</v>
      </c>
      <c r="AH90" s="22">
        <f t="shared" si="40"/>
        <v>35.5</v>
      </c>
      <c r="AI90" s="22">
        <f t="shared" si="40"/>
        <v>16</v>
      </c>
      <c r="AJ90" s="22">
        <f t="shared" si="40"/>
        <v>6</v>
      </c>
      <c r="AK90" s="22">
        <f t="shared" si="40"/>
        <v>20</v>
      </c>
      <c r="AL90" s="22">
        <f t="shared" si="40"/>
        <v>13</v>
      </c>
      <c r="AM90" s="22">
        <f t="shared" si="40"/>
        <v>22.5</v>
      </c>
      <c r="AN90" s="22">
        <f t="shared" si="40"/>
        <v>13.5</v>
      </c>
      <c r="AO90" s="22">
        <f t="shared" si="40"/>
        <v>131</v>
      </c>
      <c r="AP90" s="22">
        <f t="shared" si="40"/>
        <v>3385.5</v>
      </c>
      <c r="AQ90" s="22">
        <f t="shared" si="40"/>
        <v>6</v>
      </c>
      <c r="AR90" s="22">
        <f t="shared" si="40"/>
        <v>136.5</v>
      </c>
      <c r="AS90" s="22">
        <f t="shared" si="40"/>
        <v>119.5</v>
      </c>
      <c r="AT90" s="22">
        <f t="shared" si="40"/>
        <v>15.5</v>
      </c>
      <c r="AU90" s="22">
        <f t="shared" si="40"/>
        <v>5.5</v>
      </c>
      <c r="AV90" s="22">
        <f t="shared" si="40"/>
        <v>9</v>
      </c>
      <c r="AW90" s="22">
        <f t="shared" si="40"/>
        <v>5</v>
      </c>
      <c r="AX90" s="22">
        <f t="shared" si="40"/>
        <v>0</v>
      </c>
      <c r="AY90" s="22">
        <f t="shared" si="40"/>
        <v>11</v>
      </c>
      <c r="AZ90" s="22">
        <f t="shared" si="40"/>
        <v>268.5</v>
      </c>
      <c r="BA90" s="22">
        <f t="shared" si="40"/>
        <v>87.5</v>
      </c>
      <c r="BB90" s="22">
        <f t="shared" si="40"/>
        <v>158</v>
      </c>
      <c r="BC90" s="22">
        <f t="shared" si="40"/>
        <v>421.5</v>
      </c>
      <c r="BD90" s="22">
        <f t="shared" si="40"/>
        <v>6</v>
      </c>
      <c r="BE90" s="22">
        <f t="shared" si="40"/>
        <v>14</v>
      </c>
      <c r="BF90" s="22">
        <f t="shared" si="40"/>
        <v>38.5</v>
      </c>
      <c r="BG90" s="22">
        <f t="shared" si="40"/>
        <v>54</v>
      </c>
      <c r="BH90" s="22">
        <f t="shared" si="40"/>
        <v>9</v>
      </c>
      <c r="BI90" s="22">
        <f t="shared" si="40"/>
        <v>6</v>
      </c>
      <c r="BJ90" s="22">
        <f t="shared" si="40"/>
        <v>23.5</v>
      </c>
      <c r="BK90" s="22">
        <f t="shared" si="40"/>
        <v>62.5</v>
      </c>
      <c r="BL90" s="22">
        <f t="shared" si="40"/>
        <v>2.5</v>
      </c>
      <c r="BM90" s="22">
        <f t="shared" si="40"/>
        <v>7</v>
      </c>
      <c r="BN90" s="22">
        <f t="shared" si="40"/>
        <v>139</v>
      </c>
      <c r="BO90" s="22">
        <f t="shared" ref="BO90:DZ90" si="41">BO24</f>
        <v>33</v>
      </c>
      <c r="BP90" s="22">
        <f t="shared" si="41"/>
        <v>7</v>
      </c>
      <c r="BQ90" s="22">
        <f t="shared" si="41"/>
        <v>152</v>
      </c>
      <c r="BR90" s="22">
        <f t="shared" si="41"/>
        <v>118</v>
      </c>
      <c r="BS90" s="22">
        <f t="shared" si="41"/>
        <v>50</v>
      </c>
      <c r="BT90" s="22">
        <f t="shared" si="41"/>
        <v>3.5</v>
      </c>
      <c r="BU90" s="22">
        <f t="shared" si="41"/>
        <v>10</v>
      </c>
      <c r="BV90" s="22">
        <f t="shared" si="41"/>
        <v>22</v>
      </c>
      <c r="BW90" s="22">
        <f t="shared" si="41"/>
        <v>32</v>
      </c>
      <c r="BX90" s="22">
        <f t="shared" si="41"/>
        <v>4</v>
      </c>
      <c r="BY90" s="22">
        <f t="shared" si="41"/>
        <v>22</v>
      </c>
      <c r="BZ90" s="22">
        <f t="shared" si="41"/>
        <v>8</v>
      </c>
      <c r="CA90" s="22">
        <f t="shared" si="41"/>
        <v>5</v>
      </c>
      <c r="CB90" s="22">
        <f t="shared" si="41"/>
        <v>787.5</v>
      </c>
      <c r="CC90" s="22">
        <f t="shared" si="41"/>
        <v>5.5</v>
      </c>
      <c r="CD90" s="22">
        <f t="shared" si="41"/>
        <v>3.5</v>
      </c>
      <c r="CE90" s="22">
        <f t="shared" si="41"/>
        <v>2</v>
      </c>
      <c r="CF90" s="22">
        <f t="shared" si="41"/>
        <v>3</v>
      </c>
      <c r="CG90" s="22">
        <f t="shared" si="41"/>
        <v>7</v>
      </c>
      <c r="CH90" s="22">
        <f t="shared" si="41"/>
        <v>4</v>
      </c>
      <c r="CI90" s="22">
        <f t="shared" si="41"/>
        <v>15</v>
      </c>
      <c r="CJ90" s="22">
        <f t="shared" si="41"/>
        <v>37.5</v>
      </c>
      <c r="CK90" s="22">
        <f t="shared" si="41"/>
        <v>119</v>
      </c>
      <c r="CL90" s="22">
        <f t="shared" si="41"/>
        <v>18</v>
      </c>
      <c r="CM90" s="22">
        <f t="shared" si="41"/>
        <v>21</v>
      </c>
      <c r="CN90" s="22">
        <f t="shared" si="41"/>
        <v>151</v>
      </c>
      <c r="CO90" s="22">
        <f t="shared" si="41"/>
        <v>126</v>
      </c>
      <c r="CP90" s="22">
        <f t="shared" si="41"/>
        <v>13</v>
      </c>
      <c r="CQ90" s="22">
        <f t="shared" si="41"/>
        <v>52.5</v>
      </c>
      <c r="CR90" s="22">
        <f t="shared" si="41"/>
        <v>3.5</v>
      </c>
      <c r="CS90" s="22">
        <f t="shared" si="41"/>
        <v>8</v>
      </c>
      <c r="CT90" s="22">
        <f t="shared" si="41"/>
        <v>4.5</v>
      </c>
      <c r="CU90" s="22">
        <f t="shared" si="41"/>
        <v>0</v>
      </c>
      <c r="CV90" s="22">
        <f t="shared" si="41"/>
        <v>1.5</v>
      </c>
      <c r="CW90" s="22">
        <f t="shared" si="41"/>
        <v>2.5</v>
      </c>
      <c r="CX90" s="22">
        <f t="shared" si="41"/>
        <v>10</v>
      </c>
      <c r="CY90" s="22">
        <f t="shared" si="41"/>
        <v>1.5</v>
      </c>
      <c r="CZ90" s="22">
        <f t="shared" si="41"/>
        <v>60.5</v>
      </c>
      <c r="DA90" s="22">
        <f t="shared" si="41"/>
        <v>5.5</v>
      </c>
      <c r="DB90" s="22">
        <f t="shared" si="41"/>
        <v>4</v>
      </c>
      <c r="DC90" s="22">
        <f t="shared" si="41"/>
        <v>2</v>
      </c>
      <c r="DD90" s="22">
        <f t="shared" si="41"/>
        <v>6</v>
      </c>
      <c r="DE90" s="22">
        <f t="shared" si="41"/>
        <v>12</v>
      </c>
      <c r="DF90" s="22">
        <f t="shared" si="41"/>
        <v>417</v>
      </c>
      <c r="DG90" s="22">
        <f t="shared" si="41"/>
        <v>3</v>
      </c>
      <c r="DH90" s="22">
        <f t="shared" si="41"/>
        <v>86</v>
      </c>
      <c r="DI90" s="22">
        <f t="shared" si="41"/>
        <v>98</v>
      </c>
      <c r="DJ90" s="22">
        <f t="shared" si="41"/>
        <v>10.5</v>
      </c>
      <c r="DK90" s="22">
        <f t="shared" si="41"/>
        <v>14.5</v>
      </c>
      <c r="DL90" s="22">
        <f t="shared" si="41"/>
        <v>138.5</v>
      </c>
      <c r="DM90" s="22">
        <f t="shared" si="41"/>
        <v>11.5</v>
      </c>
      <c r="DN90" s="22">
        <f t="shared" si="41"/>
        <v>30</v>
      </c>
      <c r="DO90" s="22">
        <f t="shared" si="41"/>
        <v>103.5</v>
      </c>
      <c r="DP90" s="22">
        <f t="shared" si="41"/>
        <v>7</v>
      </c>
      <c r="DQ90" s="22">
        <f t="shared" si="41"/>
        <v>29</v>
      </c>
      <c r="DR90" s="22">
        <f t="shared" si="41"/>
        <v>45.5</v>
      </c>
      <c r="DS90" s="22">
        <f t="shared" si="41"/>
        <v>26.5</v>
      </c>
      <c r="DT90" s="22">
        <f t="shared" si="41"/>
        <v>0</v>
      </c>
      <c r="DU90" s="22">
        <f t="shared" si="41"/>
        <v>9.5</v>
      </c>
      <c r="DV90" s="22">
        <f t="shared" si="41"/>
        <v>5.5</v>
      </c>
      <c r="DW90" s="22">
        <f t="shared" si="41"/>
        <v>0</v>
      </c>
      <c r="DX90" s="22">
        <f t="shared" si="41"/>
        <v>4</v>
      </c>
      <c r="DY90" s="22">
        <f t="shared" si="41"/>
        <v>6</v>
      </c>
      <c r="DZ90" s="22">
        <f t="shared" si="41"/>
        <v>23</v>
      </c>
      <c r="EA90" s="22">
        <f t="shared" ref="EA90:FX90" si="42">EA24</f>
        <v>29.5</v>
      </c>
      <c r="EB90" s="22">
        <f t="shared" si="42"/>
        <v>12.5</v>
      </c>
      <c r="EC90" s="22">
        <f t="shared" si="42"/>
        <v>7.5</v>
      </c>
      <c r="ED90" s="22">
        <f t="shared" si="42"/>
        <v>22.5</v>
      </c>
      <c r="EE90" s="22">
        <f t="shared" si="42"/>
        <v>2.5</v>
      </c>
      <c r="EF90" s="22">
        <f t="shared" si="42"/>
        <v>51</v>
      </c>
      <c r="EG90" s="22">
        <f t="shared" si="42"/>
        <v>9.5</v>
      </c>
      <c r="EH90" s="22">
        <f t="shared" si="42"/>
        <v>6</v>
      </c>
      <c r="EI90" s="22">
        <f t="shared" si="42"/>
        <v>629.5</v>
      </c>
      <c r="EJ90" s="22">
        <f t="shared" si="42"/>
        <v>93</v>
      </c>
      <c r="EK90" s="22">
        <f t="shared" si="42"/>
        <v>15</v>
      </c>
      <c r="EL90" s="22">
        <f t="shared" si="42"/>
        <v>10.5</v>
      </c>
      <c r="EM90" s="22">
        <f t="shared" si="42"/>
        <v>20.5</v>
      </c>
      <c r="EN90" s="22">
        <f t="shared" si="42"/>
        <v>21.5</v>
      </c>
      <c r="EO90" s="22">
        <f t="shared" si="42"/>
        <v>12.5</v>
      </c>
      <c r="EP90" s="22">
        <f t="shared" si="42"/>
        <v>7.5</v>
      </c>
      <c r="EQ90" s="22">
        <f t="shared" si="42"/>
        <v>24</v>
      </c>
      <c r="ER90" s="22">
        <f t="shared" si="42"/>
        <v>9</v>
      </c>
      <c r="ES90" s="22">
        <f t="shared" si="42"/>
        <v>9.5</v>
      </c>
      <c r="ET90" s="22">
        <f t="shared" si="42"/>
        <v>12</v>
      </c>
      <c r="EU90" s="22">
        <f t="shared" si="42"/>
        <v>52</v>
      </c>
      <c r="EV90" s="22">
        <f t="shared" si="42"/>
        <v>3.5</v>
      </c>
      <c r="EW90" s="22">
        <f t="shared" si="42"/>
        <v>18.5</v>
      </c>
      <c r="EX90" s="22">
        <f t="shared" si="42"/>
        <v>10</v>
      </c>
      <c r="EY90" s="22">
        <f t="shared" si="42"/>
        <v>7.5</v>
      </c>
      <c r="EZ90" s="22">
        <f t="shared" si="42"/>
        <v>6</v>
      </c>
      <c r="FA90" s="22">
        <f t="shared" si="42"/>
        <v>57.5</v>
      </c>
      <c r="FB90" s="22">
        <f t="shared" si="42"/>
        <v>22.5</v>
      </c>
      <c r="FC90" s="22">
        <f t="shared" si="42"/>
        <v>32</v>
      </c>
      <c r="FD90" s="22">
        <f t="shared" si="42"/>
        <v>4</v>
      </c>
      <c r="FE90" s="22">
        <f t="shared" si="42"/>
        <v>4</v>
      </c>
      <c r="FF90" s="22">
        <f t="shared" si="42"/>
        <v>9</v>
      </c>
      <c r="FG90" s="22">
        <f t="shared" si="42"/>
        <v>0</v>
      </c>
      <c r="FH90" s="22">
        <f t="shared" si="42"/>
        <v>2</v>
      </c>
      <c r="FI90" s="22">
        <f t="shared" si="42"/>
        <v>38.5</v>
      </c>
      <c r="FJ90" s="22">
        <f t="shared" si="42"/>
        <v>34</v>
      </c>
      <c r="FK90" s="22">
        <f t="shared" si="42"/>
        <v>44.5</v>
      </c>
      <c r="FL90" s="22">
        <f t="shared" si="42"/>
        <v>23</v>
      </c>
      <c r="FM90" s="22">
        <f t="shared" si="42"/>
        <v>48</v>
      </c>
      <c r="FN90" s="22">
        <f t="shared" si="42"/>
        <v>302.5</v>
      </c>
      <c r="FO90" s="22">
        <f t="shared" si="42"/>
        <v>25</v>
      </c>
      <c r="FP90" s="22">
        <f t="shared" si="42"/>
        <v>91</v>
      </c>
      <c r="FQ90" s="22">
        <f t="shared" si="42"/>
        <v>16</v>
      </c>
      <c r="FR90" s="22">
        <f t="shared" si="42"/>
        <v>3.5</v>
      </c>
      <c r="FS90" s="22">
        <f t="shared" si="42"/>
        <v>2.5</v>
      </c>
      <c r="FT90" s="22">
        <f t="shared" si="42"/>
        <v>3.5</v>
      </c>
      <c r="FU90" s="22">
        <f t="shared" si="42"/>
        <v>15</v>
      </c>
      <c r="FV90" s="22">
        <f t="shared" si="42"/>
        <v>11</v>
      </c>
      <c r="FW90" s="22">
        <f t="shared" si="42"/>
        <v>5.5</v>
      </c>
      <c r="FX90" s="22">
        <f t="shared" si="42"/>
        <v>3.5</v>
      </c>
      <c r="FY90" s="45"/>
      <c r="FZ90" s="41">
        <f>SUM(C90:FX90)</f>
        <v>14679</v>
      </c>
      <c r="GA90" s="22"/>
      <c r="GB90" s="22"/>
      <c r="GC90" s="84"/>
      <c r="GD90" s="84"/>
      <c r="GE90" s="84"/>
    </row>
    <row r="91" spans="1:187" s="23" customFormat="1" x14ac:dyDescent="0.2">
      <c r="A91" s="7" t="s">
        <v>565</v>
      </c>
      <c r="B91" s="16" t="s">
        <v>566</v>
      </c>
      <c r="C91" s="22">
        <f t="shared" ref="C91:BN91" si="43">C30</f>
        <v>0</v>
      </c>
      <c r="D91" s="22">
        <f t="shared" si="43"/>
        <v>0</v>
      </c>
      <c r="E91" s="22">
        <f t="shared" si="43"/>
        <v>0</v>
      </c>
      <c r="F91" s="22">
        <f t="shared" si="43"/>
        <v>0</v>
      </c>
      <c r="G91" s="22">
        <f t="shared" si="43"/>
        <v>0</v>
      </c>
      <c r="H91" s="22">
        <f t="shared" si="43"/>
        <v>0</v>
      </c>
      <c r="I91" s="22">
        <f t="shared" si="43"/>
        <v>0</v>
      </c>
      <c r="J91" s="22">
        <f t="shared" si="43"/>
        <v>0</v>
      </c>
      <c r="K91" s="22">
        <f t="shared" si="43"/>
        <v>0</v>
      </c>
      <c r="L91" s="22">
        <f t="shared" si="43"/>
        <v>0</v>
      </c>
      <c r="M91" s="22">
        <f t="shared" si="43"/>
        <v>0</v>
      </c>
      <c r="N91" s="22">
        <f t="shared" si="43"/>
        <v>0</v>
      </c>
      <c r="O91" s="22">
        <f t="shared" si="43"/>
        <v>0</v>
      </c>
      <c r="P91" s="22">
        <f t="shared" si="43"/>
        <v>0</v>
      </c>
      <c r="Q91" s="22">
        <f t="shared" si="43"/>
        <v>0</v>
      </c>
      <c r="R91" s="22">
        <f t="shared" si="43"/>
        <v>0</v>
      </c>
      <c r="S91" s="22">
        <f t="shared" si="43"/>
        <v>0</v>
      </c>
      <c r="T91" s="22">
        <f t="shared" si="43"/>
        <v>0</v>
      </c>
      <c r="U91" s="22">
        <f t="shared" si="43"/>
        <v>0</v>
      </c>
      <c r="V91" s="22">
        <f t="shared" si="43"/>
        <v>0</v>
      </c>
      <c r="W91" s="22">
        <f t="shared" si="43"/>
        <v>0</v>
      </c>
      <c r="X91" s="22">
        <f t="shared" si="43"/>
        <v>0</v>
      </c>
      <c r="Y91" s="22">
        <f t="shared" si="43"/>
        <v>0</v>
      </c>
      <c r="Z91" s="22">
        <f t="shared" si="43"/>
        <v>0</v>
      </c>
      <c r="AA91" s="22">
        <f t="shared" si="43"/>
        <v>0</v>
      </c>
      <c r="AB91" s="22">
        <f t="shared" si="43"/>
        <v>0</v>
      </c>
      <c r="AC91" s="22">
        <f t="shared" si="43"/>
        <v>0</v>
      </c>
      <c r="AD91" s="22">
        <f t="shared" si="43"/>
        <v>0</v>
      </c>
      <c r="AE91" s="22">
        <f t="shared" si="43"/>
        <v>0</v>
      </c>
      <c r="AF91" s="22">
        <f t="shared" si="43"/>
        <v>0</v>
      </c>
      <c r="AG91" s="22">
        <f t="shared" si="43"/>
        <v>0</v>
      </c>
      <c r="AH91" s="22">
        <f t="shared" si="43"/>
        <v>0</v>
      </c>
      <c r="AI91" s="22">
        <f t="shared" si="43"/>
        <v>0</v>
      </c>
      <c r="AJ91" s="22">
        <f t="shared" si="43"/>
        <v>0</v>
      </c>
      <c r="AK91" s="22">
        <f t="shared" si="43"/>
        <v>0</v>
      </c>
      <c r="AL91" s="22">
        <f t="shared" si="43"/>
        <v>0</v>
      </c>
      <c r="AM91" s="22">
        <f t="shared" si="43"/>
        <v>0</v>
      </c>
      <c r="AN91" s="22">
        <f t="shared" si="43"/>
        <v>0</v>
      </c>
      <c r="AO91" s="22">
        <f t="shared" si="43"/>
        <v>0</v>
      </c>
      <c r="AP91" s="22">
        <f t="shared" si="43"/>
        <v>0</v>
      </c>
      <c r="AQ91" s="22">
        <f t="shared" si="43"/>
        <v>0</v>
      </c>
      <c r="AR91" s="22">
        <f t="shared" si="43"/>
        <v>0</v>
      </c>
      <c r="AS91" s="22">
        <f t="shared" si="43"/>
        <v>0</v>
      </c>
      <c r="AT91" s="22">
        <f t="shared" si="43"/>
        <v>0</v>
      </c>
      <c r="AU91" s="22">
        <f t="shared" si="43"/>
        <v>0</v>
      </c>
      <c r="AV91" s="22">
        <f t="shared" si="43"/>
        <v>0</v>
      </c>
      <c r="AW91" s="22">
        <f t="shared" si="43"/>
        <v>0</v>
      </c>
      <c r="AX91" s="22">
        <f t="shared" si="43"/>
        <v>0</v>
      </c>
      <c r="AY91" s="22">
        <f t="shared" si="43"/>
        <v>0</v>
      </c>
      <c r="AZ91" s="22">
        <f t="shared" si="43"/>
        <v>0</v>
      </c>
      <c r="BA91" s="22">
        <f t="shared" si="43"/>
        <v>0</v>
      </c>
      <c r="BB91" s="22">
        <f t="shared" si="43"/>
        <v>0</v>
      </c>
      <c r="BC91" s="22">
        <f t="shared" si="43"/>
        <v>0</v>
      </c>
      <c r="BD91" s="22">
        <f t="shared" si="43"/>
        <v>0</v>
      </c>
      <c r="BE91" s="22">
        <f t="shared" si="43"/>
        <v>0</v>
      </c>
      <c r="BF91" s="22">
        <f t="shared" si="43"/>
        <v>0</v>
      </c>
      <c r="BG91" s="22">
        <f t="shared" si="43"/>
        <v>0</v>
      </c>
      <c r="BH91" s="22">
        <f t="shared" si="43"/>
        <v>0</v>
      </c>
      <c r="BI91" s="22">
        <f t="shared" si="43"/>
        <v>0</v>
      </c>
      <c r="BJ91" s="22">
        <f t="shared" si="43"/>
        <v>0</v>
      </c>
      <c r="BK91" s="22">
        <f t="shared" si="43"/>
        <v>0</v>
      </c>
      <c r="BL91" s="22">
        <f t="shared" si="43"/>
        <v>0</v>
      </c>
      <c r="BM91" s="22">
        <f t="shared" si="43"/>
        <v>0</v>
      </c>
      <c r="BN91" s="22">
        <f t="shared" si="43"/>
        <v>0</v>
      </c>
      <c r="BO91" s="22">
        <f t="shared" ref="BO91:DZ91" si="44">BO30</f>
        <v>0</v>
      </c>
      <c r="BP91" s="22">
        <f t="shared" si="44"/>
        <v>0</v>
      </c>
      <c r="BQ91" s="22">
        <f t="shared" si="44"/>
        <v>0</v>
      </c>
      <c r="BR91" s="22">
        <f t="shared" si="44"/>
        <v>0</v>
      </c>
      <c r="BS91" s="22">
        <f t="shared" si="44"/>
        <v>0</v>
      </c>
      <c r="BT91" s="22">
        <f t="shared" si="44"/>
        <v>0</v>
      </c>
      <c r="BU91" s="22">
        <f t="shared" si="44"/>
        <v>0</v>
      </c>
      <c r="BV91" s="22">
        <f t="shared" si="44"/>
        <v>0</v>
      </c>
      <c r="BW91" s="22">
        <f t="shared" si="44"/>
        <v>0</v>
      </c>
      <c r="BX91" s="22">
        <f t="shared" si="44"/>
        <v>0</v>
      </c>
      <c r="BY91" s="22">
        <f t="shared" si="44"/>
        <v>0</v>
      </c>
      <c r="BZ91" s="22">
        <f t="shared" si="44"/>
        <v>0</v>
      </c>
      <c r="CA91" s="22">
        <f t="shared" si="44"/>
        <v>0</v>
      </c>
      <c r="CB91" s="22">
        <f t="shared" si="44"/>
        <v>0</v>
      </c>
      <c r="CC91" s="22">
        <f t="shared" si="44"/>
        <v>0</v>
      </c>
      <c r="CD91" s="22">
        <f t="shared" si="44"/>
        <v>0</v>
      </c>
      <c r="CE91" s="22">
        <f t="shared" si="44"/>
        <v>0</v>
      </c>
      <c r="CF91" s="22">
        <f t="shared" si="44"/>
        <v>0</v>
      </c>
      <c r="CG91" s="22">
        <f t="shared" si="44"/>
        <v>0</v>
      </c>
      <c r="CH91" s="22">
        <f t="shared" si="44"/>
        <v>0</v>
      </c>
      <c r="CI91" s="22">
        <f t="shared" si="44"/>
        <v>0</v>
      </c>
      <c r="CJ91" s="22">
        <f t="shared" si="44"/>
        <v>0</v>
      </c>
      <c r="CK91" s="22">
        <f t="shared" si="44"/>
        <v>0</v>
      </c>
      <c r="CL91" s="22">
        <f t="shared" si="44"/>
        <v>0</v>
      </c>
      <c r="CM91" s="22">
        <f t="shared" si="44"/>
        <v>0</v>
      </c>
      <c r="CN91" s="22">
        <f t="shared" si="44"/>
        <v>0</v>
      </c>
      <c r="CO91" s="22">
        <f t="shared" si="44"/>
        <v>0</v>
      </c>
      <c r="CP91" s="22">
        <f t="shared" si="44"/>
        <v>0</v>
      </c>
      <c r="CQ91" s="22">
        <f t="shared" si="44"/>
        <v>0</v>
      </c>
      <c r="CR91" s="22">
        <f t="shared" si="44"/>
        <v>0</v>
      </c>
      <c r="CS91" s="22">
        <f t="shared" si="44"/>
        <v>0</v>
      </c>
      <c r="CT91" s="22">
        <f t="shared" si="44"/>
        <v>0</v>
      </c>
      <c r="CU91" s="22">
        <f t="shared" si="44"/>
        <v>0</v>
      </c>
      <c r="CV91" s="22">
        <f t="shared" si="44"/>
        <v>0</v>
      </c>
      <c r="CW91" s="22">
        <f t="shared" si="44"/>
        <v>0</v>
      </c>
      <c r="CX91" s="22">
        <f t="shared" si="44"/>
        <v>0</v>
      </c>
      <c r="CY91" s="22">
        <f t="shared" si="44"/>
        <v>0</v>
      </c>
      <c r="CZ91" s="22">
        <f t="shared" si="44"/>
        <v>0</v>
      </c>
      <c r="DA91" s="22">
        <f t="shared" si="44"/>
        <v>0</v>
      </c>
      <c r="DB91" s="22">
        <f t="shared" si="44"/>
        <v>0</v>
      </c>
      <c r="DC91" s="22">
        <f t="shared" si="44"/>
        <v>0</v>
      </c>
      <c r="DD91" s="22">
        <f t="shared" si="44"/>
        <v>0</v>
      </c>
      <c r="DE91" s="22">
        <f t="shared" si="44"/>
        <v>0</v>
      </c>
      <c r="DF91" s="22">
        <f t="shared" si="44"/>
        <v>0</v>
      </c>
      <c r="DG91" s="22">
        <f t="shared" si="44"/>
        <v>0</v>
      </c>
      <c r="DH91" s="22">
        <f t="shared" si="44"/>
        <v>0</v>
      </c>
      <c r="DI91" s="22">
        <f t="shared" si="44"/>
        <v>0</v>
      </c>
      <c r="DJ91" s="22">
        <f t="shared" si="44"/>
        <v>0</v>
      </c>
      <c r="DK91" s="22">
        <f t="shared" si="44"/>
        <v>0</v>
      </c>
      <c r="DL91" s="22">
        <f t="shared" si="44"/>
        <v>0</v>
      </c>
      <c r="DM91" s="22">
        <f t="shared" si="44"/>
        <v>0</v>
      </c>
      <c r="DN91" s="22">
        <f t="shared" si="44"/>
        <v>0</v>
      </c>
      <c r="DO91" s="22">
        <f t="shared" si="44"/>
        <v>0</v>
      </c>
      <c r="DP91" s="22">
        <f t="shared" si="44"/>
        <v>0</v>
      </c>
      <c r="DQ91" s="22">
        <f t="shared" si="44"/>
        <v>0</v>
      </c>
      <c r="DR91" s="22">
        <f t="shared" si="44"/>
        <v>0</v>
      </c>
      <c r="DS91" s="22">
        <f t="shared" si="44"/>
        <v>0</v>
      </c>
      <c r="DT91" s="22">
        <f t="shared" si="44"/>
        <v>0</v>
      </c>
      <c r="DU91" s="22">
        <f t="shared" si="44"/>
        <v>0</v>
      </c>
      <c r="DV91" s="22">
        <f t="shared" si="44"/>
        <v>0</v>
      </c>
      <c r="DW91" s="22">
        <f t="shared" si="44"/>
        <v>0</v>
      </c>
      <c r="DX91" s="22">
        <f t="shared" si="44"/>
        <v>0</v>
      </c>
      <c r="DY91" s="22">
        <f t="shared" si="44"/>
        <v>0</v>
      </c>
      <c r="DZ91" s="22">
        <f t="shared" si="44"/>
        <v>0</v>
      </c>
      <c r="EA91" s="22">
        <f t="shared" ref="EA91:FX91" si="45">EA30</f>
        <v>0</v>
      </c>
      <c r="EB91" s="22">
        <f t="shared" si="45"/>
        <v>0</v>
      </c>
      <c r="EC91" s="22">
        <f t="shared" si="45"/>
        <v>0</v>
      </c>
      <c r="ED91" s="22">
        <f t="shared" si="45"/>
        <v>0</v>
      </c>
      <c r="EE91" s="22">
        <f t="shared" si="45"/>
        <v>0</v>
      </c>
      <c r="EF91" s="22">
        <f t="shared" si="45"/>
        <v>0</v>
      </c>
      <c r="EG91" s="22">
        <f t="shared" si="45"/>
        <v>0</v>
      </c>
      <c r="EH91" s="22">
        <f t="shared" si="45"/>
        <v>0</v>
      </c>
      <c r="EI91" s="22">
        <f t="shared" si="45"/>
        <v>0</v>
      </c>
      <c r="EJ91" s="22">
        <f t="shared" si="45"/>
        <v>0</v>
      </c>
      <c r="EK91" s="22">
        <f t="shared" si="45"/>
        <v>0</v>
      </c>
      <c r="EL91" s="22">
        <f t="shared" si="45"/>
        <v>0</v>
      </c>
      <c r="EM91" s="22">
        <f t="shared" si="45"/>
        <v>0</v>
      </c>
      <c r="EN91" s="22">
        <f t="shared" si="45"/>
        <v>0</v>
      </c>
      <c r="EO91" s="22">
        <f t="shared" si="45"/>
        <v>0</v>
      </c>
      <c r="EP91" s="22">
        <f t="shared" si="45"/>
        <v>0</v>
      </c>
      <c r="EQ91" s="22">
        <f t="shared" si="45"/>
        <v>0</v>
      </c>
      <c r="ER91" s="22">
        <f t="shared" si="45"/>
        <v>0</v>
      </c>
      <c r="ES91" s="22">
        <f t="shared" si="45"/>
        <v>0</v>
      </c>
      <c r="ET91" s="22">
        <f t="shared" si="45"/>
        <v>0</v>
      </c>
      <c r="EU91" s="22">
        <f t="shared" si="45"/>
        <v>0</v>
      </c>
      <c r="EV91" s="22">
        <f t="shared" si="45"/>
        <v>0</v>
      </c>
      <c r="EW91" s="22">
        <f t="shared" si="45"/>
        <v>0</v>
      </c>
      <c r="EX91" s="22">
        <f t="shared" si="45"/>
        <v>0</v>
      </c>
      <c r="EY91" s="22">
        <f t="shared" si="45"/>
        <v>0</v>
      </c>
      <c r="EZ91" s="22">
        <f t="shared" si="45"/>
        <v>0</v>
      </c>
      <c r="FA91" s="22">
        <f t="shared" si="45"/>
        <v>0</v>
      </c>
      <c r="FB91" s="22">
        <f t="shared" si="45"/>
        <v>0</v>
      </c>
      <c r="FC91" s="22">
        <f t="shared" si="45"/>
        <v>0</v>
      </c>
      <c r="FD91" s="22">
        <f t="shared" si="45"/>
        <v>0</v>
      </c>
      <c r="FE91" s="22">
        <f t="shared" si="45"/>
        <v>0</v>
      </c>
      <c r="FF91" s="22">
        <f t="shared" si="45"/>
        <v>0</v>
      </c>
      <c r="FG91" s="22">
        <f t="shared" si="45"/>
        <v>0</v>
      </c>
      <c r="FH91" s="22">
        <f t="shared" si="45"/>
        <v>0</v>
      </c>
      <c r="FI91" s="22">
        <f t="shared" si="45"/>
        <v>0</v>
      </c>
      <c r="FJ91" s="22">
        <f t="shared" si="45"/>
        <v>0</v>
      </c>
      <c r="FK91" s="22">
        <f t="shared" si="45"/>
        <v>0</v>
      </c>
      <c r="FL91" s="22">
        <f t="shared" si="45"/>
        <v>0</v>
      </c>
      <c r="FM91" s="22">
        <f t="shared" si="45"/>
        <v>0</v>
      </c>
      <c r="FN91" s="22">
        <f t="shared" si="45"/>
        <v>0</v>
      </c>
      <c r="FO91" s="22">
        <f t="shared" si="45"/>
        <v>0</v>
      </c>
      <c r="FP91" s="22">
        <f t="shared" si="45"/>
        <v>0</v>
      </c>
      <c r="FQ91" s="22">
        <f t="shared" si="45"/>
        <v>0</v>
      </c>
      <c r="FR91" s="22">
        <f t="shared" si="45"/>
        <v>0</v>
      </c>
      <c r="FS91" s="22">
        <f t="shared" si="45"/>
        <v>0</v>
      </c>
      <c r="FT91" s="22">
        <f t="shared" si="45"/>
        <v>0</v>
      </c>
      <c r="FU91" s="22">
        <f t="shared" si="45"/>
        <v>0</v>
      </c>
      <c r="FV91" s="22">
        <f t="shared" si="45"/>
        <v>0</v>
      </c>
      <c r="FW91" s="22">
        <f t="shared" si="45"/>
        <v>0</v>
      </c>
      <c r="FX91" s="22">
        <f t="shared" si="45"/>
        <v>0</v>
      </c>
      <c r="FY91" s="22">
        <f>SUM(C91:FX91)</f>
        <v>0</v>
      </c>
      <c r="FZ91" s="41">
        <f>SUM(C91:FX91)</f>
        <v>0</v>
      </c>
      <c r="GA91" s="22"/>
      <c r="GB91" s="22"/>
      <c r="GC91" s="84"/>
      <c r="GD91" s="84"/>
      <c r="GE91" s="84"/>
    </row>
    <row r="92" spans="1:187" s="23" customFormat="1" x14ac:dyDescent="0.2">
      <c r="A92" s="7" t="s">
        <v>567</v>
      </c>
      <c r="B92" s="16" t="s">
        <v>568</v>
      </c>
      <c r="C92" s="22">
        <f>C26</f>
        <v>0</v>
      </c>
      <c r="D92" s="22">
        <f t="shared" ref="D92:BO92" si="46">D26</f>
        <v>5012.5</v>
      </c>
      <c r="E92" s="22">
        <f t="shared" si="46"/>
        <v>866.4</v>
      </c>
      <c r="F92" s="22">
        <f t="shared" si="46"/>
        <v>651.6</v>
      </c>
      <c r="G92" s="22">
        <f t="shared" si="46"/>
        <v>0</v>
      </c>
      <c r="H92" s="22">
        <f t="shared" si="46"/>
        <v>0</v>
      </c>
      <c r="I92" s="22">
        <f t="shared" si="46"/>
        <v>1066.0999999999999</v>
      </c>
      <c r="J92" s="22">
        <f t="shared" si="46"/>
        <v>0</v>
      </c>
      <c r="K92" s="22">
        <f t="shared" si="46"/>
        <v>0</v>
      </c>
      <c r="L92" s="22">
        <f t="shared" si="46"/>
        <v>0</v>
      </c>
      <c r="M92" s="22">
        <f t="shared" si="46"/>
        <v>0</v>
      </c>
      <c r="N92" s="22">
        <f t="shared" si="46"/>
        <v>0</v>
      </c>
      <c r="O92" s="22">
        <f t="shared" si="46"/>
        <v>0</v>
      </c>
      <c r="P92" s="22">
        <f t="shared" si="46"/>
        <v>0</v>
      </c>
      <c r="Q92" s="22">
        <f t="shared" si="46"/>
        <v>1008.6</v>
      </c>
      <c r="R92" s="22">
        <f t="shared" si="46"/>
        <v>0</v>
      </c>
      <c r="S92" s="22">
        <f t="shared" si="46"/>
        <v>0</v>
      </c>
      <c r="T92" s="22">
        <f t="shared" si="46"/>
        <v>0</v>
      </c>
      <c r="U92" s="22">
        <f t="shared" si="46"/>
        <v>0</v>
      </c>
      <c r="V92" s="22">
        <f t="shared" si="46"/>
        <v>0</v>
      </c>
      <c r="W92" s="22">
        <f t="shared" si="46"/>
        <v>0</v>
      </c>
      <c r="X92" s="22">
        <f t="shared" si="46"/>
        <v>0</v>
      </c>
      <c r="Y92" s="22">
        <f t="shared" si="46"/>
        <v>0</v>
      </c>
      <c r="Z92" s="22">
        <f t="shared" si="46"/>
        <v>0</v>
      </c>
      <c r="AA92" s="22">
        <f t="shared" si="46"/>
        <v>0</v>
      </c>
      <c r="AB92" s="22">
        <f t="shared" si="46"/>
        <v>0</v>
      </c>
      <c r="AC92" s="22">
        <f t="shared" si="46"/>
        <v>0</v>
      </c>
      <c r="AD92" s="22">
        <f t="shared" si="46"/>
        <v>86</v>
      </c>
      <c r="AE92" s="22">
        <f t="shared" si="46"/>
        <v>0</v>
      </c>
      <c r="AF92" s="22">
        <f t="shared" si="46"/>
        <v>0</v>
      </c>
      <c r="AG92" s="22">
        <f t="shared" si="46"/>
        <v>0</v>
      </c>
      <c r="AH92" s="22">
        <f t="shared" si="46"/>
        <v>0</v>
      </c>
      <c r="AI92" s="22">
        <f t="shared" si="46"/>
        <v>0</v>
      </c>
      <c r="AJ92" s="22">
        <f t="shared" si="46"/>
        <v>0</v>
      </c>
      <c r="AK92" s="22">
        <f t="shared" si="46"/>
        <v>0</v>
      </c>
      <c r="AL92" s="22">
        <f t="shared" si="46"/>
        <v>0</v>
      </c>
      <c r="AM92" s="22">
        <f t="shared" si="46"/>
        <v>0</v>
      </c>
      <c r="AN92" s="22">
        <f t="shared" si="46"/>
        <v>0</v>
      </c>
      <c r="AO92" s="22">
        <f t="shared" si="46"/>
        <v>0</v>
      </c>
      <c r="AP92" s="22">
        <f t="shared" si="46"/>
        <v>0</v>
      </c>
      <c r="AQ92" s="22">
        <f t="shared" si="46"/>
        <v>0</v>
      </c>
      <c r="AR92" s="22">
        <f t="shared" si="46"/>
        <v>544.9</v>
      </c>
      <c r="AS92" s="22">
        <f t="shared" si="46"/>
        <v>305.89999999999998</v>
      </c>
      <c r="AT92" s="22">
        <f t="shared" si="46"/>
        <v>0</v>
      </c>
      <c r="AU92" s="22">
        <f t="shared" si="46"/>
        <v>0</v>
      </c>
      <c r="AV92" s="22">
        <f t="shared" si="46"/>
        <v>0</v>
      </c>
      <c r="AW92" s="22">
        <f t="shared" si="46"/>
        <v>0</v>
      </c>
      <c r="AX92" s="22">
        <f t="shared" si="46"/>
        <v>0</v>
      </c>
      <c r="AY92" s="22">
        <f t="shared" si="46"/>
        <v>50</v>
      </c>
      <c r="AZ92" s="22">
        <f t="shared" si="46"/>
        <v>0</v>
      </c>
      <c r="BA92" s="22">
        <f t="shared" si="46"/>
        <v>0</v>
      </c>
      <c r="BB92" s="22">
        <f t="shared" si="46"/>
        <v>0</v>
      </c>
      <c r="BC92" s="22">
        <f t="shared" si="46"/>
        <v>3887.1</v>
      </c>
      <c r="BD92" s="22">
        <f t="shared" si="46"/>
        <v>0</v>
      </c>
      <c r="BE92" s="22">
        <f t="shared" si="46"/>
        <v>0</v>
      </c>
      <c r="BF92" s="22">
        <f t="shared" si="46"/>
        <v>0</v>
      </c>
      <c r="BG92" s="22">
        <f t="shared" si="46"/>
        <v>0</v>
      </c>
      <c r="BH92" s="22">
        <f t="shared" si="46"/>
        <v>0</v>
      </c>
      <c r="BI92" s="22">
        <f t="shared" si="46"/>
        <v>0</v>
      </c>
      <c r="BJ92" s="22">
        <f t="shared" si="46"/>
        <v>0</v>
      </c>
      <c r="BK92" s="22">
        <f t="shared" si="46"/>
        <v>0</v>
      </c>
      <c r="BL92" s="22">
        <f t="shared" si="46"/>
        <v>0</v>
      </c>
      <c r="BM92" s="22">
        <f t="shared" si="46"/>
        <v>0</v>
      </c>
      <c r="BN92" s="22">
        <f t="shared" si="46"/>
        <v>0</v>
      </c>
      <c r="BO92" s="22">
        <f t="shared" si="46"/>
        <v>0</v>
      </c>
      <c r="BP92" s="22">
        <f t="shared" ref="BP92:EA92" si="47">BP26</f>
        <v>0</v>
      </c>
      <c r="BQ92" s="22">
        <f t="shared" si="47"/>
        <v>581.4</v>
      </c>
      <c r="BR92" s="22">
        <f t="shared" si="47"/>
        <v>0</v>
      </c>
      <c r="BS92" s="22">
        <f t="shared" si="47"/>
        <v>0</v>
      </c>
      <c r="BT92" s="22">
        <f t="shared" si="47"/>
        <v>0</v>
      </c>
      <c r="BU92" s="22">
        <f t="shared" si="47"/>
        <v>0</v>
      </c>
      <c r="BV92" s="22">
        <f t="shared" si="47"/>
        <v>31</v>
      </c>
      <c r="BW92" s="22">
        <f t="shared" si="47"/>
        <v>0</v>
      </c>
      <c r="BX92" s="22">
        <f t="shared" si="47"/>
        <v>0</v>
      </c>
      <c r="BY92" s="22">
        <f t="shared" si="47"/>
        <v>0</v>
      </c>
      <c r="BZ92" s="22">
        <f t="shared" si="47"/>
        <v>0</v>
      </c>
      <c r="CA92" s="22">
        <f t="shared" si="47"/>
        <v>0</v>
      </c>
      <c r="CB92" s="22">
        <f t="shared" si="47"/>
        <v>0</v>
      </c>
      <c r="CC92" s="22">
        <f t="shared" si="47"/>
        <v>0</v>
      </c>
      <c r="CD92" s="22">
        <f t="shared" si="47"/>
        <v>0</v>
      </c>
      <c r="CE92" s="22">
        <f t="shared" si="47"/>
        <v>0</v>
      </c>
      <c r="CF92" s="22">
        <f t="shared" si="47"/>
        <v>0</v>
      </c>
      <c r="CG92" s="22">
        <f t="shared" si="47"/>
        <v>0</v>
      </c>
      <c r="CH92" s="22">
        <f t="shared" si="47"/>
        <v>0</v>
      </c>
      <c r="CI92" s="22">
        <f t="shared" si="47"/>
        <v>0</v>
      </c>
      <c r="CJ92" s="22">
        <f t="shared" si="47"/>
        <v>0</v>
      </c>
      <c r="CK92" s="22">
        <f t="shared" si="47"/>
        <v>524.20000000000005</v>
      </c>
      <c r="CL92" s="22">
        <f t="shared" si="47"/>
        <v>0</v>
      </c>
      <c r="CM92" s="22">
        <f t="shared" si="47"/>
        <v>0</v>
      </c>
      <c r="CN92" s="22">
        <f t="shared" si="47"/>
        <v>1567.1</v>
      </c>
      <c r="CO92" s="22">
        <f t="shared" si="47"/>
        <v>0</v>
      </c>
      <c r="CP92" s="22">
        <f t="shared" si="47"/>
        <v>0</v>
      </c>
      <c r="CQ92" s="22">
        <f t="shared" si="47"/>
        <v>0</v>
      </c>
      <c r="CR92" s="22">
        <f t="shared" si="47"/>
        <v>0</v>
      </c>
      <c r="CS92" s="22">
        <f t="shared" si="47"/>
        <v>0</v>
      </c>
      <c r="CT92" s="22">
        <f t="shared" si="47"/>
        <v>0</v>
      </c>
      <c r="CU92" s="22">
        <f t="shared" si="47"/>
        <v>0</v>
      </c>
      <c r="CV92" s="22">
        <f t="shared" si="47"/>
        <v>0</v>
      </c>
      <c r="CW92" s="22">
        <f t="shared" si="47"/>
        <v>0</v>
      </c>
      <c r="CX92" s="22">
        <f t="shared" si="47"/>
        <v>0</v>
      </c>
      <c r="CY92" s="22">
        <f t="shared" si="47"/>
        <v>0</v>
      </c>
      <c r="CZ92" s="22">
        <f t="shared" si="47"/>
        <v>0</v>
      </c>
      <c r="DA92" s="22">
        <f t="shared" si="47"/>
        <v>0</v>
      </c>
      <c r="DB92" s="22">
        <f t="shared" si="47"/>
        <v>0</v>
      </c>
      <c r="DC92" s="22">
        <f t="shared" si="47"/>
        <v>0</v>
      </c>
      <c r="DD92" s="22">
        <f t="shared" si="47"/>
        <v>0</v>
      </c>
      <c r="DE92" s="22">
        <f t="shared" si="47"/>
        <v>0</v>
      </c>
      <c r="DF92" s="22">
        <f t="shared" si="47"/>
        <v>854.9</v>
      </c>
      <c r="DG92" s="22">
        <f t="shared" si="47"/>
        <v>0</v>
      </c>
      <c r="DH92" s="22">
        <f t="shared" si="47"/>
        <v>0</v>
      </c>
      <c r="DI92" s="22">
        <f t="shared" si="47"/>
        <v>0</v>
      </c>
      <c r="DJ92" s="22">
        <f t="shared" si="47"/>
        <v>0</v>
      </c>
      <c r="DK92" s="22">
        <f t="shared" si="47"/>
        <v>0</v>
      </c>
      <c r="DL92" s="22">
        <f t="shared" si="47"/>
        <v>0</v>
      </c>
      <c r="DM92" s="22">
        <f t="shared" si="47"/>
        <v>0</v>
      </c>
      <c r="DN92" s="22">
        <f t="shared" si="47"/>
        <v>0</v>
      </c>
      <c r="DO92" s="22">
        <f t="shared" si="47"/>
        <v>0</v>
      </c>
      <c r="DP92" s="22">
        <f t="shared" si="47"/>
        <v>0</v>
      </c>
      <c r="DQ92" s="22">
        <f t="shared" si="47"/>
        <v>0</v>
      </c>
      <c r="DR92" s="22">
        <f t="shared" si="47"/>
        <v>0</v>
      </c>
      <c r="DS92" s="22">
        <f t="shared" si="47"/>
        <v>0</v>
      </c>
      <c r="DT92" s="22">
        <f t="shared" si="47"/>
        <v>0</v>
      </c>
      <c r="DU92" s="22">
        <f t="shared" si="47"/>
        <v>0</v>
      </c>
      <c r="DV92" s="22">
        <f t="shared" si="47"/>
        <v>0</v>
      </c>
      <c r="DW92" s="22">
        <f t="shared" si="47"/>
        <v>0</v>
      </c>
      <c r="DX92" s="22">
        <f t="shared" si="47"/>
        <v>0</v>
      </c>
      <c r="DY92" s="22">
        <f t="shared" si="47"/>
        <v>0</v>
      </c>
      <c r="DZ92" s="22">
        <f t="shared" si="47"/>
        <v>0</v>
      </c>
      <c r="EA92" s="22">
        <f t="shared" si="47"/>
        <v>0</v>
      </c>
      <c r="EB92" s="22">
        <f t="shared" ref="EB92:FX92" si="48">EB26</f>
        <v>0</v>
      </c>
      <c r="EC92" s="22">
        <f t="shared" si="48"/>
        <v>0</v>
      </c>
      <c r="ED92" s="22">
        <f t="shared" si="48"/>
        <v>0</v>
      </c>
      <c r="EE92" s="22">
        <f t="shared" si="48"/>
        <v>0</v>
      </c>
      <c r="EF92" s="22">
        <f t="shared" si="48"/>
        <v>0</v>
      </c>
      <c r="EG92" s="22">
        <f t="shared" si="48"/>
        <v>0</v>
      </c>
      <c r="EH92" s="22">
        <f t="shared" si="48"/>
        <v>0</v>
      </c>
      <c r="EI92" s="22">
        <f t="shared" si="48"/>
        <v>0</v>
      </c>
      <c r="EJ92" s="22">
        <f t="shared" si="48"/>
        <v>0</v>
      </c>
      <c r="EK92" s="22">
        <f t="shared" si="48"/>
        <v>0</v>
      </c>
      <c r="EL92" s="22">
        <f t="shared" si="48"/>
        <v>0</v>
      </c>
      <c r="EM92" s="22">
        <f t="shared" si="48"/>
        <v>0</v>
      </c>
      <c r="EN92" s="22">
        <f t="shared" si="48"/>
        <v>0</v>
      </c>
      <c r="EO92" s="22">
        <f t="shared" si="48"/>
        <v>0</v>
      </c>
      <c r="EP92" s="22">
        <f t="shared" si="48"/>
        <v>0</v>
      </c>
      <c r="EQ92" s="22">
        <f t="shared" si="48"/>
        <v>143.4</v>
      </c>
      <c r="ER92" s="22">
        <f t="shared" si="48"/>
        <v>0</v>
      </c>
      <c r="ES92" s="22">
        <f t="shared" si="48"/>
        <v>0</v>
      </c>
      <c r="ET92" s="22">
        <f t="shared" si="48"/>
        <v>0</v>
      </c>
      <c r="EU92" s="22">
        <f t="shared" si="48"/>
        <v>0</v>
      </c>
      <c r="EV92" s="22">
        <f t="shared" si="48"/>
        <v>0</v>
      </c>
      <c r="EW92" s="22">
        <f t="shared" si="48"/>
        <v>0</v>
      </c>
      <c r="EX92" s="22">
        <f t="shared" si="48"/>
        <v>0</v>
      </c>
      <c r="EY92" s="22">
        <f t="shared" si="48"/>
        <v>0</v>
      </c>
      <c r="EZ92" s="22">
        <f t="shared" si="48"/>
        <v>0</v>
      </c>
      <c r="FA92" s="22">
        <f t="shared" si="48"/>
        <v>0</v>
      </c>
      <c r="FB92" s="22">
        <f t="shared" si="48"/>
        <v>0</v>
      </c>
      <c r="FC92" s="22">
        <f t="shared" si="48"/>
        <v>0</v>
      </c>
      <c r="FD92" s="22">
        <f t="shared" si="48"/>
        <v>0</v>
      </c>
      <c r="FE92" s="22">
        <f t="shared" si="48"/>
        <v>0</v>
      </c>
      <c r="FF92" s="22">
        <f t="shared" si="48"/>
        <v>0</v>
      </c>
      <c r="FG92" s="22">
        <f t="shared" si="48"/>
        <v>0</v>
      </c>
      <c r="FH92" s="22">
        <f t="shared" si="48"/>
        <v>0</v>
      </c>
      <c r="FI92" s="22">
        <f t="shared" si="48"/>
        <v>0</v>
      </c>
      <c r="FJ92" s="22">
        <f t="shared" si="48"/>
        <v>0</v>
      </c>
      <c r="FK92" s="22">
        <f t="shared" si="48"/>
        <v>0</v>
      </c>
      <c r="FL92" s="22">
        <f t="shared" si="48"/>
        <v>0</v>
      </c>
      <c r="FM92" s="22">
        <f t="shared" si="48"/>
        <v>0</v>
      </c>
      <c r="FN92" s="22">
        <f t="shared" si="48"/>
        <v>0</v>
      </c>
      <c r="FO92" s="22">
        <f t="shared" si="48"/>
        <v>0</v>
      </c>
      <c r="FP92" s="22">
        <f t="shared" si="48"/>
        <v>0</v>
      </c>
      <c r="FQ92" s="22">
        <f t="shared" si="48"/>
        <v>0</v>
      </c>
      <c r="FR92" s="22">
        <f t="shared" si="48"/>
        <v>0</v>
      </c>
      <c r="FS92" s="22">
        <f t="shared" si="48"/>
        <v>0</v>
      </c>
      <c r="FT92" s="22">
        <f t="shared" si="48"/>
        <v>0</v>
      </c>
      <c r="FU92" s="22">
        <f t="shared" si="48"/>
        <v>0</v>
      </c>
      <c r="FV92" s="22">
        <f t="shared" si="48"/>
        <v>0</v>
      </c>
      <c r="FW92" s="22">
        <f t="shared" si="48"/>
        <v>0</v>
      </c>
      <c r="FX92" s="22">
        <f t="shared" si="48"/>
        <v>0</v>
      </c>
      <c r="FY92" s="22"/>
      <c r="FZ92" s="22"/>
      <c r="GA92" s="20"/>
      <c r="GB92" s="20"/>
      <c r="GC92" s="20"/>
      <c r="GD92" s="20"/>
      <c r="GE92" s="20"/>
    </row>
    <row r="93" spans="1:187" s="23" customFormat="1" x14ac:dyDescent="0.2">
      <c r="A93" s="7" t="s">
        <v>569</v>
      </c>
      <c r="B93" s="16" t="s">
        <v>570</v>
      </c>
      <c r="C93" s="22">
        <f>ROUND(C27*2*$A$79,1)</f>
        <v>0</v>
      </c>
      <c r="D93" s="22">
        <f t="shared" ref="D93:BO93" si="49">ROUND(D27*2*$A$79,1)</f>
        <v>34</v>
      </c>
      <c r="E93" s="22">
        <f t="shared" si="49"/>
        <v>5.7</v>
      </c>
      <c r="F93" s="22">
        <f t="shared" si="49"/>
        <v>5.3</v>
      </c>
      <c r="G93" s="22">
        <f t="shared" si="49"/>
        <v>0</v>
      </c>
      <c r="H93" s="22">
        <f t="shared" si="49"/>
        <v>0</v>
      </c>
      <c r="I93" s="22">
        <f t="shared" si="49"/>
        <v>6.5</v>
      </c>
      <c r="J93" s="22">
        <f t="shared" si="49"/>
        <v>0</v>
      </c>
      <c r="K93" s="22">
        <f t="shared" si="49"/>
        <v>0</v>
      </c>
      <c r="L93" s="22">
        <f t="shared" si="49"/>
        <v>0</v>
      </c>
      <c r="M93" s="22">
        <f t="shared" si="49"/>
        <v>0</v>
      </c>
      <c r="N93" s="22">
        <f t="shared" si="49"/>
        <v>0</v>
      </c>
      <c r="O93" s="22">
        <f t="shared" si="49"/>
        <v>0</v>
      </c>
      <c r="P93" s="22">
        <f t="shared" si="49"/>
        <v>0</v>
      </c>
      <c r="Q93" s="22">
        <f t="shared" si="49"/>
        <v>5.3</v>
      </c>
      <c r="R93" s="22">
        <f t="shared" si="49"/>
        <v>0</v>
      </c>
      <c r="S93" s="22">
        <f t="shared" si="49"/>
        <v>0</v>
      </c>
      <c r="T93" s="22">
        <f t="shared" si="49"/>
        <v>0</v>
      </c>
      <c r="U93" s="22">
        <f t="shared" si="49"/>
        <v>0</v>
      </c>
      <c r="V93" s="22">
        <f t="shared" si="49"/>
        <v>0</v>
      </c>
      <c r="W93" s="22">
        <f t="shared" si="49"/>
        <v>0</v>
      </c>
      <c r="X93" s="22">
        <f t="shared" si="49"/>
        <v>0</v>
      </c>
      <c r="Y93" s="22">
        <f t="shared" si="49"/>
        <v>0</v>
      </c>
      <c r="Z93" s="22">
        <f t="shared" si="49"/>
        <v>0</v>
      </c>
      <c r="AA93" s="22">
        <f t="shared" si="49"/>
        <v>0</v>
      </c>
      <c r="AB93" s="22">
        <f t="shared" si="49"/>
        <v>0</v>
      </c>
      <c r="AC93" s="22">
        <f t="shared" si="49"/>
        <v>0</v>
      </c>
      <c r="AD93" s="22">
        <f t="shared" si="49"/>
        <v>0.8</v>
      </c>
      <c r="AE93" s="22">
        <f t="shared" si="49"/>
        <v>0</v>
      </c>
      <c r="AF93" s="22">
        <f t="shared" si="49"/>
        <v>0</v>
      </c>
      <c r="AG93" s="22">
        <f t="shared" si="49"/>
        <v>0</v>
      </c>
      <c r="AH93" s="22">
        <f t="shared" si="49"/>
        <v>0</v>
      </c>
      <c r="AI93" s="22">
        <f t="shared" si="49"/>
        <v>0</v>
      </c>
      <c r="AJ93" s="22">
        <f t="shared" si="49"/>
        <v>0</v>
      </c>
      <c r="AK93" s="22">
        <f t="shared" si="49"/>
        <v>0</v>
      </c>
      <c r="AL93" s="22">
        <f t="shared" si="49"/>
        <v>0</v>
      </c>
      <c r="AM93" s="22">
        <f t="shared" si="49"/>
        <v>0</v>
      </c>
      <c r="AN93" s="22">
        <f t="shared" si="49"/>
        <v>0</v>
      </c>
      <c r="AO93" s="22">
        <f t="shared" si="49"/>
        <v>0</v>
      </c>
      <c r="AP93" s="22">
        <f t="shared" si="49"/>
        <v>0</v>
      </c>
      <c r="AQ93" s="22">
        <f t="shared" si="49"/>
        <v>0</v>
      </c>
      <c r="AR93" s="22">
        <f t="shared" si="49"/>
        <v>0</v>
      </c>
      <c r="AS93" s="22">
        <f t="shared" si="49"/>
        <v>2.5</v>
      </c>
      <c r="AT93" s="22">
        <f t="shared" si="49"/>
        <v>0</v>
      </c>
      <c r="AU93" s="22">
        <f t="shared" si="49"/>
        <v>0</v>
      </c>
      <c r="AV93" s="22">
        <f t="shared" si="49"/>
        <v>0</v>
      </c>
      <c r="AW93" s="22">
        <f t="shared" si="49"/>
        <v>0</v>
      </c>
      <c r="AX93" s="22">
        <f t="shared" si="49"/>
        <v>0</v>
      </c>
      <c r="AY93" s="22">
        <f t="shared" si="49"/>
        <v>0</v>
      </c>
      <c r="AZ93" s="22">
        <f t="shared" si="49"/>
        <v>0</v>
      </c>
      <c r="BA93" s="22">
        <f t="shared" si="49"/>
        <v>0</v>
      </c>
      <c r="BB93" s="22">
        <f t="shared" si="49"/>
        <v>0</v>
      </c>
      <c r="BC93" s="22">
        <f t="shared" si="49"/>
        <v>33.6</v>
      </c>
      <c r="BD93" s="22">
        <f t="shared" si="49"/>
        <v>0</v>
      </c>
      <c r="BE93" s="22">
        <f t="shared" si="49"/>
        <v>0</v>
      </c>
      <c r="BF93" s="22">
        <f t="shared" si="49"/>
        <v>0</v>
      </c>
      <c r="BG93" s="22">
        <f t="shared" si="49"/>
        <v>0</v>
      </c>
      <c r="BH93" s="22">
        <f t="shared" si="49"/>
        <v>0</v>
      </c>
      <c r="BI93" s="22">
        <f t="shared" si="49"/>
        <v>0</v>
      </c>
      <c r="BJ93" s="22">
        <f t="shared" si="49"/>
        <v>0</v>
      </c>
      <c r="BK93" s="22">
        <f t="shared" si="49"/>
        <v>0</v>
      </c>
      <c r="BL93" s="22">
        <f t="shared" si="49"/>
        <v>0</v>
      </c>
      <c r="BM93" s="22">
        <f t="shared" si="49"/>
        <v>0</v>
      </c>
      <c r="BN93" s="22">
        <f t="shared" si="49"/>
        <v>0</v>
      </c>
      <c r="BO93" s="22">
        <f t="shared" si="49"/>
        <v>0</v>
      </c>
      <c r="BP93" s="22">
        <f t="shared" ref="BP93:EA93" si="50">ROUND(BP27*2*$A$79,1)</f>
        <v>0</v>
      </c>
      <c r="BQ93" s="22">
        <f t="shared" si="50"/>
        <v>6.7</v>
      </c>
      <c r="BR93" s="22">
        <f t="shared" si="50"/>
        <v>0</v>
      </c>
      <c r="BS93" s="22">
        <f t="shared" si="50"/>
        <v>0</v>
      </c>
      <c r="BT93" s="22">
        <f t="shared" si="50"/>
        <v>0</v>
      </c>
      <c r="BU93" s="22">
        <f t="shared" si="50"/>
        <v>0</v>
      </c>
      <c r="BV93" s="22">
        <f t="shared" si="50"/>
        <v>0.2</v>
      </c>
      <c r="BW93" s="22">
        <f t="shared" si="50"/>
        <v>0</v>
      </c>
      <c r="BX93" s="22">
        <f t="shared" si="50"/>
        <v>0</v>
      </c>
      <c r="BY93" s="22">
        <f t="shared" si="50"/>
        <v>0</v>
      </c>
      <c r="BZ93" s="22">
        <f t="shared" si="50"/>
        <v>0</v>
      </c>
      <c r="CA93" s="22">
        <f t="shared" si="50"/>
        <v>0</v>
      </c>
      <c r="CB93" s="22">
        <f t="shared" si="50"/>
        <v>4.5</v>
      </c>
      <c r="CC93" s="22">
        <f t="shared" si="50"/>
        <v>0</v>
      </c>
      <c r="CD93" s="22">
        <f t="shared" si="50"/>
        <v>0</v>
      </c>
      <c r="CE93" s="22">
        <f t="shared" si="50"/>
        <v>0</v>
      </c>
      <c r="CF93" s="22">
        <f t="shared" si="50"/>
        <v>0</v>
      </c>
      <c r="CG93" s="22">
        <f t="shared" si="50"/>
        <v>0</v>
      </c>
      <c r="CH93" s="22">
        <f t="shared" si="50"/>
        <v>0</v>
      </c>
      <c r="CI93" s="22">
        <f t="shared" si="50"/>
        <v>0</v>
      </c>
      <c r="CJ93" s="22">
        <f t="shared" si="50"/>
        <v>0</v>
      </c>
      <c r="CK93" s="22">
        <f t="shared" si="50"/>
        <v>0</v>
      </c>
      <c r="CL93" s="22">
        <f t="shared" si="50"/>
        <v>0</v>
      </c>
      <c r="CM93" s="22">
        <f t="shared" si="50"/>
        <v>0</v>
      </c>
      <c r="CN93" s="22">
        <f t="shared" si="50"/>
        <v>5.6</v>
      </c>
      <c r="CO93" s="22">
        <f t="shared" si="50"/>
        <v>0</v>
      </c>
      <c r="CP93" s="22">
        <f t="shared" si="50"/>
        <v>0</v>
      </c>
      <c r="CQ93" s="22">
        <f t="shared" si="50"/>
        <v>0</v>
      </c>
      <c r="CR93" s="22">
        <f t="shared" si="50"/>
        <v>0</v>
      </c>
      <c r="CS93" s="22">
        <f t="shared" si="50"/>
        <v>0</v>
      </c>
      <c r="CT93" s="22">
        <f t="shared" si="50"/>
        <v>0</v>
      </c>
      <c r="CU93" s="22">
        <f t="shared" si="50"/>
        <v>0</v>
      </c>
      <c r="CV93" s="22">
        <f t="shared" si="50"/>
        <v>0</v>
      </c>
      <c r="CW93" s="22">
        <f t="shared" si="50"/>
        <v>0</v>
      </c>
      <c r="CX93" s="22">
        <f t="shared" si="50"/>
        <v>0</v>
      </c>
      <c r="CY93" s="22">
        <f t="shared" si="50"/>
        <v>0</v>
      </c>
      <c r="CZ93" s="22">
        <f t="shared" si="50"/>
        <v>0</v>
      </c>
      <c r="DA93" s="22">
        <f t="shared" si="50"/>
        <v>0</v>
      </c>
      <c r="DB93" s="22">
        <f t="shared" si="50"/>
        <v>0</v>
      </c>
      <c r="DC93" s="22">
        <f t="shared" si="50"/>
        <v>0</v>
      </c>
      <c r="DD93" s="22">
        <f t="shared" si="50"/>
        <v>0</v>
      </c>
      <c r="DE93" s="22">
        <f t="shared" si="50"/>
        <v>0</v>
      </c>
      <c r="DF93" s="22">
        <f t="shared" si="50"/>
        <v>7.2</v>
      </c>
      <c r="DG93" s="22">
        <f t="shared" si="50"/>
        <v>0</v>
      </c>
      <c r="DH93" s="22">
        <f t="shared" si="50"/>
        <v>0</v>
      </c>
      <c r="DI93" s="22">
        <f t="shared" si="50"/>
        <v>0</v>
      </c>
      <c r="DJ93" s="22">
        <f t="shared" si="50"/>
        <v>0</v>
      </c>
      <c r="DK93" s="22">
        <f t="shared" si="50"/>
        <v>0</v>
      </c>
      <c r="DL93" s="22">
        <f t="shared" si="50"/>
        <v>0</v>
      </c>
      <c r="DM93" s="22">
        <f t="shared" si="50"/>
        <v>0</v>
      </c>
      <c r="DN93" s="22">
        <f t="shared" si="50"/>
        <v>0</v>
      </c>
      <c r="DO93" s="22">
        <f t="shared" si="50"/>
        <v>0</v>
      </c>
      <c r="DP93" s="22">
        <f t="shared" si="50"/>
        <v>0</v>
      </c>
      <c r="DQ93" s="22">
        <f t="shared" si="50"/>
        <v>0</v>
      </c>
      <c r="DR93" s="22">
        <f t="shared" si="50"/>
        <v>0</v>
      </c>
      <c r="DS93" s="22">
        <f t="shared" si="50"/>
        <v>0</v>
      </c>
      <c r="DT93" s="22">
        <f t="shared" si="50"/>
        <v>0</v>
      </c>
      <c r="DU93" s="22">
        <f t="shared" si="50"/>
        <v>0</v>
      </c>
      <c r="DV93" s="22">
        <f t="shared" si="50"/>
        <v>0</v>
      </c>
      <c r="DW93" s="22">
        <f t="shared" si="50"/>
        <v>0</v>
      </c>
      <c r="DX93" s="22">
        <f t="shared" si="50"/>
        <v>0</v>
      </c>
      <c r="DY93" s="22">
        <f t="shared" si="50"/>
        <v>0</v>
      </c>
      <c r="DZ93" s="22">
        <f t="shared" si="50"/>
        <v>0</v>
      </c>
      <c r="EA93" s="22">
        <f t="shared" si="50"/>
        <v>0</v>
      </c>
      <c r="EB93" s="22">
        <f t="shared" ref="EB93:FX93" si="51">ROUND(EB27*2*$A$79,1)</f>
        <v>0</v>
      </c>
      <c r="EC93" s="22">
        <f t="shared" si="51"/>
        <v>0</v>
      </c>
      <c r="ED93" s="22">
        <f t="shared" si="51"/>
        <v>0</v>
      </c>
      <c r="EE93" s="22">
        <f t="shared" si="51"/>
        <v>0</v>
      </c>
      <c r="EF93" s="22">
        <f t="shared" si="51"/>
        <v>0</v>
      </c>
      <c r="EG93" s="22">
        <f t="shared" si="51"/>
        <v>0</v>
      </c>
      <c r="EH93" s="22">
        <f t="shared" si="51"/>
        <v>0</v>
      </c>
      <c r="EI93" s="22">
        <f t="shared" si="51"/>
        <v>0</v>
      </c>
      <c r="EJ93" s="22">
        <f t="shared" si="51"/>
        <v>0</v>
      </c>
      <c r="EK93" s="22">
        <f t="shared" si="51"/>
        <v>0</v>
      </c>
      <c r="EL93" s="22">
        <f t="shared" si="51"/>
        <v>0</v>
      </c>
      <c r="EM93" s="22">
        <f t="shared" si="51"/>
        <v>0</v>
      </c>
      <c r="EN93" s="22">
        <f t="shared" si="51"/>
        <v>0</v>
      </c>
      <c r="EO93" s="22">
        <f t="shared" si="51"/>
        <v>0</v>
      </c>
      <c r="EP93" s="22">
        <f t="shared" si="51"/>
        <v>0</v>
      </c>
      <c r="EQ93" s="22">
        <f t="shared" si="51"/>
        <v>1.8</v>
      </c>
      <c r="ER93" s="22">
        <f t="shared" si="51"/>
        <v>0</v>
      </c>
      <c r="ES93" s="22">
        <f t="shared" si="51"/>
        <v>0</v>
      </c>
      <c r="ET93" s="22">
        <f t="shared" si="51"/>
        <v>0</v>
      </c>
      <c r="EU93" s="22">
        <f t="shared" si="51"/>
        <v>0</v>
      </c>
      <c r="EV93" s="22">
        <f t="shared" si="51"/>
        <v>0</v>
      </c>
      <c r="EW93" s="22">
        <f t="shared" si="51"/>
        <v>0</v>
      </c>
      <c r="EX93" s="22">
        <f t="shared" si="51"/>
        <v>0</v>
      </c>
      <c r="EY93" s="22">
        <f t="shared" si="51"/>
        <v>0</v>
      </c>
      <c r="EZ93" s="22">
        <f t="shared" si="51"/>
        <v>0</v>
      </c>
      <c r="FA93" s="22">
        <f t="shared" si="51"/>
        <v>0</v>
      </c>
      <c r="FB93" s="22">
        <f t="shared" si="51"/>
        <v>0</v>
      </c>
      <c r="FC93" s="22">
        <f t="shared" si="51"/>
        <v>0</v>
      </c>
      <c r="FD93" s="22">
        <f t="shared" si="51"/>
        <v>0</v>
      </c>
      <c r="FE93" s="22">
        <f t="shared" si="51"/>
        <v>0</v>
      </c>
      <c r="FF93" s="22">
        <f t="shared" si="51"/>
        <v>0</v>
      </c>
      <c r="FG93" s="22">
        <f t="shared" si="51"/>
        <v>0</v>
      </c>
      <c r="FH93" s="22">
        <f t="shared" si="51"/>
        <v>0</v>
      </c>
      <c r="FI93" s="22">
        <f t="shared" si="51"/>
        <v>0</v>
      </c>
      <c r="FJ93" s="22">
        <f t="shared" si="51"/>
        <v>0</v>
      </c>
      <c r="FK93" s="22">
        <f t="shared" si="51"/>
        <v>0</v>
      </c>
      <c r="FL93" s="22">
        <f t="shared" si="51"/>
        <v>0</v>
      </c>
      <c r="FM93" s="22">
        <f t="shared" si="51"/>
        <v>0</v>
      </c>
      <c r="FN93" s="22">
        <f t="shared" si="51"/>
        <v>0</v>
      </c>
      <c r="FO93" s="22">
        <f t="shared" si="51"/>
        <v>0</v>
      </c>
      <c r="FP93" s="22">
        <f t="shared" si="51"/>
        <v>0</v>
      </c>
      <c r="FQ93" s="22">
        <f t="shared" si="51"/>
        <v>0</v>
      </c>
      <c r="FR93" s="22">
        <f t="shared" si="51"/>
        <v>0</v>
      </c>
      <c r="FS93" s="22">
        <f t="shared" si="51"/>
        <v>0</v>
      </c>
      <c r="FT93" s="22">
        <f t="shared" si="51"/>
        <v>0</v>
      </c>
      <c r="FU93" s="22">
        <f t="shared" si="51"/>
        <v>0</v>
      </c>
      <c r="FV93" s="22">
        <f t="shared" si="51"/>
        <v>0</v>
      </c>
      <c r="FW93" s="22">
        <f t="shared" si="51"/>
        <v>0</v>
      </c>
      <c r="FX93" s="22">
        <f t="shared" si="51"/>
        <v>0</v>
      </c>
      <c r="FY93" s="22">
        <f>SUM(C93:FX93)</f>
        <v>119.69999999999999</v>
      </c>
      <c r="FZ93" s="22"/>
      <c r="GA93" s="20"/>
      <c r="GB93" s="20"/>
      <c r="GC93" s="22"/>
      <c r="GD93" s="22"/>
      <c r="GE93" s="22"/>
    </row>
    <row r="94" spans="1:187" s="23" customFormat="1" x14ac:dyDescent="0.2">
      <c r="A94" s="7" t="s">
        <v>571</v>
      </c>
      <c r="B94" s="16" t="s">
        <v>572</v>
      </c>
      <c r="C94" s="32">
        <f t="shared" ref="C94:W94" si="52">IF(AND((C86+C89+C90+C91+C92+C93)&lt;50,(C9=0)),50,(C86+C89+C90+C91+C92+C93))</f>
        <v>6496.0999999999995</v>
      </c>
      <c r="D94" s="32">
        <f t="shared" si="52"/>
        <v>42921.7</v>
      </c>
      <c r="E94" s="32">
        <f t="shared" si="52"/>
        <v>7904.5999999999995</v>
      </c>
      <c r="F94" s="32">
        <f t="shared" si="52"/>
        <v>19871.699999999997</v>
      </c>
      <c r="G94" s="32">
        <f t="shared" si="52"/>
        <v>1024.4000000000001</v>
      </c>
      <c r="H94" s="32">
        <f t="shared" si="52"/>
        <v>1048.9000000000001</v>
      </c>
      <c r="I94" s="32">
        <f t="shared" si="52"/>
        <v>10457.800000000001</v>
      </c>
      <c r="J94" s="32">
        <f t="shared" si="52"/>
        <v>2458.4</v>
      </c>
      <c r="K94" s="32">
        <f t="shared" si="52"/>
        <v>297.60000000000002</v>
      </c>
      <c r="L94" s="32">
        <f t="shared" si="52"/>
        <v>2616.6999999999998</v>
      </c>
      <c r="M94" s="32">
        <f t="shared" si="52"/>
        <v>1354.6</v>
      </c>
      <c r="N94" s="32">
        <f t="shared" si="52"/>
        <v>54821.700000000004</v>
      </c>
      <c r="O94" s="32">
        <f t="shared" si="52"/>
        <v>14683.5</v>
      </c>
      <c r="P94" s="32">
        <f t="shared" si="52"/>
        <v>185.6</v>
      </c>
      <c r="Q94" s="32">
        <f t="shared" si="52"/>
        <v>40212.300000000003</v>
      </c>
      <c r="R94" s="32">
        <f t="shared" si="52"/>
        <v>519.89999999999975</v>
      </c>
      <c r="S94" s="32">
        <f t="shared" si="52"/>
        <v>1749.7</v>
      </c>
      <c r="T94" s="32">
        <f t="shared" si="52"/>
        <v>154</v>
      </c>
      <c r="U94" s="32">
        <f t="shared" si="52"/>
        <v>52.7</v>
      </c>
      <c r="V94" s="32">
        <f t="shared" si="52"/>
        <v>298.60000000000002</v>
      </c>
      <c r="W94" s="32">
        <f t="shared" si="52"/>
        <v>50</v>
      </c>
      <c r="X94" s="32">
        <v>50</v>
      </c>
      <c r="Y94" s="32">
        <f t="shared" ref="Y94:CJ94" si="53">IF(AND((Y86+Y89+Y90+Y91+Y92+Y93)&lt;50,(Y9=0)),50,(Y86+Y89+Y90+Y91+Y92+Y93))</f>
        <v>498.8</v>
      </c>
      <c r="Z94" s="32">
        <f t="shared" si="53"/>
        <v>255</v>
      </c>
      <c r="AA94" s="32">
        <f t="shared" si="53"/>
        <v>31023.600000000002</v>
      </c>
      <c r="AB94" s="32">
        <f t="shared" si="53"/>
        <v>29934.5</v>
      </c>
      <c r="AC94" s="32">
        <f t="shared" si="53"/>
        <v>1021.5</v>
      </c>
      <c r="AD94" s="32">
        <f t="shared" si="53"/>
        <v>1326.9999999999998</v>
      </c>
      <c r="AE94" s="32">
        <f t="shared" si="53"/>
        <v>107</v>
      </c>
      <c r="AF94" s="32">
        <f t="shared" si="53"/>
        <v>173.8</v>
      </c>
      <c r="AG94" s="32">
        <f t="shared" si="53"/>
        <v>756</v>
      </c>
      <c r="AH94" s="32">
        <f t="shared" si="53"/>
        <v>1084.0999999999999</v>
      </c>
      <c r="AI94" s="32">
        <f t="shared" si="53"/>
        <v>365.3</v>
      </c>
      <c r="AJ94" s="32">
        <f t="shared" si="53"/>
        <v>184</v>
      </c>
      <c r="AK94" s="32">
        <f t="shared" si="53"/>
        <v>226.6</v>
      </c>
      <c r="AL94" s="32">
        <f t="shared" si="53"/>
        <v>293.10000000000002</v>
      </c>
      <c r="AM94" s="32">
        <f t="shared" si="53"/>
        <v>469.90000000000003</v>
      </c>
      <c r="AN94" s="32">
        <f t="shared" si="53"/>
        <v>366.3</v>
      </c>
      <c r="AO94" s="32">
        <f t="shared" si="53"/>
        <v>4800.8000000000011</v>
      </c>
      <c r="AP94" s="32">
        <f t="shared" si="53"/>
        <v>89798.7</v>
      </c>
      <c r="AQ94" s="32">
        <f t="shared" si="53"/>
        <v>239.3</v>
      </c>
      <c r="AR94" s="32">
        <f t="shared" si="53"/>
        <v>64075.899999999994</v>
      </c>
      <c r="AS94" s="32">
        <f t="shared" si="53"/>
        <v>7210.9</v>
      </c>
      <c r="AT94" s="32">
        <f t="shared" si="53"/>
        <v>2304.6</v>
      </c>
      <c r="AU94" s="32">
        <f t="shared" si="53"/>
        <v>253</v>
      </c>
      <c r="AV94" s="32">
        <f t="shared" si="53"/>
        <v>301.8</v>
      </c>
      <c r="AW94" s="32">
        <f t="shared" si="53"/>
        <v>229.3</v>
      </c>
      <c r="AX94" s="32">
        <f t="shared" si="53"/>
        <v>50</v>
      </c>
      <c r="AY94" s="32">
        <f t="shared" si="53"/>
        <v>446.4</v>
      </c>
      <c r="AZ94" s="32">
        <f t="shared" si="53"/>
        <v>11866.4</v>
      </c>
      <c r="BA94" s="32">
        <f t="shared" si="53"/>
        <v>9309.6</v>
      </c>
      <c r="BB94" s="32">
        <f t="shared" si="53"/>
        <v>8117.4</v>
      </c>
      <c r="BC94" s="32">
        <f t="shared" si="53"/>
        <v>30353.1</v>
      </c>
      <c r="BD94" s="32">
        <f t="shared" si="53"/>
        <v>5198.2999999999993</v>
      </c>
      <c r="BE94" s="32">
        <f t="shared" si="53"/>
        <v>1472.7</v>
      </c>
      <c r="BF94" s="32">
        <f t="shared" si="53"/>
        <v>24819.799999999996</v>
      </c>
      <c r="BG94" s="32">
        <f t="shared" si="53"/>
        <v>1085</v>
      </c>
      <c r="BH94" s="32">
        <f t="shared" si="53"/>
        <v>585.29999999999995</v>
      </c>
      <c r="BI94" s="32">
        <f t="shared" si="53"/>
        <v>245.6</v>
      </c>
      <c r="BJ94" s="32">
        <f t="shared" si="53"/>
        <v>6695.8</v>
      </c>
      <c r="BK94" s="32">
        <f t="shared" si="53"/>
        <v>17794.400000000001</v>
      </c>
      <c r="BL94" s="32">
        <f t="shared" si="53"/>
        <v>189.60000000000002</v>
      </c>
      <c r="BM94" s="32">
        <f t="shared" si="53"/>
        <v>289.2</v>
      </c>
      <c r="BN94" s="32">
        <f t="shared" si="53"/>
        <v>3725.5</v>
      </c>
      <c r="BO94" s="32">
        <f t="shared" si="53"/>
        <v>1378.7</v>
      </c>
      <c r="BP94" s="32">
        <f t="shared" si="53"/>
        <v>209.5</v>
      </c>
      <c r="BQ94" s="32">
        <f t="shared" si="53"/>
        <v>6304.5999999999995</v>
      </c>
      <c r="BR94" s="32">
        <f t="shared" si="53"/>
        <v>4826.7</v>
      </c>
      <c r="BS94" s="32">
        <f t="shared" si="53"/>
        <v>1206.3</v>
      </c>
      <c r="BT94" s="32">
        <f t="shared" si="53"/>
        <v>455.5</v>
      </c>
      <c r="BU94" s="32">
        <f t="shared" si="53"/>
        <v>432</v>
      </c>
      <c r="BV94" s="32">
        <f t="shared" si="53"/>
        <v>1358.2</v>
      </c>
      <c r="BW94" s="32">
        <f t="shared" si="53"/>
        <v>2081.5</v>
      </c>
      <c r="BX94" s="32">
        <f t="shared" si="53"/>
        <v>88.9</v>
      </c>
      <c r="BY94" s="32">
        <f t="shared" si="53"/>
        <v>528.4</v>
      </c>
      <c r="BZ94" s="32">
        <f t="shared" si="53"/>
        <v>216.6</v>
      </c>
      <c r="CA94" s="32">
        <f t="shared" si="53"/>
        <v>172.9</v>
      </c>
      <c r="CB94" s="32">
        <f t="shared" si="53"/>
        <v>82504.100000000006</v>
      </c>
      <c r="CC94" s="32">
        <f t="shared" si="53"/>
        <v>180.2</v>
      </c>
      <c r="CD94" s="32">
        <f t="shared" si="53"/>
        <v>55.6</v>
      </c>
      <c r="CE94" s="32">
        <f t="shared" si="53"/>
        <v>162.30000000000001</v>
      </c>
      <c r="CF94" s="32">
        <f t="shared" si="53"/>
        <v>117.5</v>
      </c>
      <c r="CG94" s="32">
        <f t="shared" si="53"/>
        <v>226.5</v>
      </c>
      <c r="CH94" s="32">
        <f t="shared" si="53"/>
        <v>106.3</v>
      </c>
      <c r="CI94" s="32">
        <f t="shared" si="53"/>
        <v>743.5</v>
      </c>
      <c r="CJ94" s="32">
        <f t="shared" si="53"/>
        <v>1013</v>
      </c>
      <c r="CK94" s="32">
        <f t="shared" ref="CK94:EV94" si="54">IF(AND((CK86+CK89+CK90+CK91+CK92+CK93)&lt;50,(CK9=0)),50,(CK86+CK89+CK90+CK91+CK92+CK93))</f>
        <v>5099.5</v>
      </c>
      <c r="CL94" s="32">
        <f t="shared" si="54"/>
        <v>1410.1</v>
      </c>
      <c r="CM94" s="32">
        <f t="shared" si="54"/>
        <v>825.2</v>
      </c>
      <c r="CN94" s="32">
        <f t="shared" si="54"/>
        <v>31308.099999999995</v>
      </c>
      <c r="CO94" s="32">
        <f t="shared" si="54"/>
        <v>15459.800000000001</v>
      </c>
      <c r="CP94" s="32">
        <f t="shared" si="54"/>
        <v>1091.8</v>
      </c>
      <c r="CQ94" s="32">
        <f t="shared" si="54"/>
        <v>1032.0999999999999</v>
      </c>
      <c r="CR94" s="32">
        <f t="shared" si="54"/>
        <v>185.8</v>
      </c>
      <c r="CS94" s="32">
        <f t="shared" si="54"/>
        <v>366.8</v>
      </c>
      <c r="CT94" s="32">
        <f t="shared" si="54"/>
        <v>113.4</v>
      </c>
      <c r="CU94" s="32">
        <f t="shared" si="54"/>
        <v>81.2</v>
      </c>
      <c r="CV94" s="32">
        <f t="shared" si="54"/>
        <v>50</v>
      </c>
      <c r="CW94" s="32">
        <f t="shared" si="54"/>
        <v>191.6</v>
      </c>
      <c r="CX94" s="32">
        <f t="shared" si="54"/>
        <v>495.1</v>
      </c>
      <c r="CY94" s="32">
        <f t="shared" si="54"/>
        <v>50</v>
      </c>
      <c r="CZ94" s="32">
        <f t="shared" si="54"/>
        <v>2227</v>
      </c>
      <c r="DA94" s="32">
        <f t="shared" si="54"/>
        <v>190.6</v>
      </c>
      <c r="DB94" s="32">
        <f t="shared" si="54"/>
        <v>314.3</v>
      </c>
      <c r="DC94" s="32">
        <f t="shared" si="54"/>
        <v>157.5</v>
      </c>
      <c r="DD94" s="32">
        <f t="shared" si="54"/>
        <v>171.7</v>
      </c>
      <c r="DE94" s="32">
        <f t="shared" si="54"/>
        <v>439</v>
      </c>
      <c r="DF94" s="32">
        <f t="shared" si="54"/>
        <v>22128.400000000001</v>
      </c>
      <c r="DG94" s="32">
        <f t="shared" si="54"/>
        <v>95.8</v>
      </c>
      <c r="DH94" s="32">
        <f t="shared" si="54"/>
        <v>2194.6</v>
      </c>
      <c r="DI94" s="32">
        <f t="shared" si="54"/>
        <v>2782.6</v>
      </c>
      <c r="DJ94" s="32">
        <f t="shared" si="54"/>
        <v>688.8</v>
      </c>
      <c r="DK94" s="32">
        <f t="shared" si="54"/>
        <v>469.4</v>
      </c>
      <c r="DL94" s="32">
        <f t="shared" si="54"/>
        <v>6021.5</v>
      </c>
      <c r="DM94" s="32">
        <f t="shared" si="54"/>
        <v>279.60000000000002</v>
      </c>
      <c r="DN94" s="32">
        <f t="shared" si="54"/>
        <v>1490.4</v>
      </c>
      <c r="DO94" s="32">
        <f t="shared" si="54"/>
        <v>3355.2</v>
      </c>
      <c r="DP94" s="32">
        <f t="shared" si="54"/>
        <v>204.6</v>
      </c>
      <c r="DQ94" s="32">
        <f t="shared" si="54"/>
        <v>663.3</v>
      </c>
      <c r="DR94" s="32">
        <f t="shared" si="54"/>
        <v>1459.4</v>
      </c>
      <c r="DS94" s="32">
        <f t="shared" si="54"/>
        <v>815.3</v>
      </c>
      <c r="DT94" s="32">
        <f t="shared" si="54"/>
        <v>139.69999999999999</v>
      </c>
      <c r="DU94" s="32">
        <f t="shared" si="54"/>
        <v>401.70000000000005</v>
      </c>
      <c r="DV94" s="32">
        <f t="shared" si="54"/>
        <v>214.9</v>
      </c>
      <c r="DW94" s="32">
        <f t="shared" si="54"/>
        <v>363.1</v>
      </c>
      <c r="DX94" s="32">
        <f t="shared" si="54"/>
        <v>168.8</v>
      </c>
      <c r="DY94" s="32">
        <f t="shared" si="54"/>
        <v>354.09999999999997</v>
      </c>
      <c r="DZ94" s="32">
        <f t="shared" si="54"/>
        <v>894.4</v>
      </c>
      <c r="EA94" s="32">
        <f t="shared" si="54"/>
        <v>656.90000000000009</v>
      </c>
      <c r="EB94" s="32">
        <f t="shared" si="54"/>
        <v>602.9</v>
      </c>
      <c r="EC94" s="32">
        <f t="shared" si="54"/>
        <v>338.20000000000005</v>
      </c>
      <c r="ED94" s="32">
        <f t="shared" si="54"/>
        <v>1688.4</v>
      </c>
      <c r="EE94" s="32">
        <f t="shared" si="54"/>
        <v>195</v>
      </c>
      <c r="EF94" s="32">
        <f t="shared" si="54"/>
        <v>1525</v>
      </c>
      <c r="EG94" s="32">
        <f t="shared" si="54"/>
        <v>291.89999999999998</v>
      </c>
      <c r="EH94" s="32">
        <f t="shared" si="54"/>
        <v>235</v>
      </c>
      <c r="EI94" s="32">
        <f t="shared" si="54"/>
        <v>16658.2</v>
      </c>
      <c r="EJ94" s="32">
        <f t="shared" si="54"/>
        <v>9651.5</v>
      </c>
      <c r="EK94" s="32">
        <f t="shared" si="54"/>
        <v>731</v>
      </c>
      <c r="EL94" s="32">
        <f t="shared" si="54"/>
        <v>491.8</v>
      </c>
      <c r="EM94" s="32">
        <f t="shared" si="54"/>
        <v>448.9</v>
      </c>
      <c r="EN94" s="32">
        <f t="shared" si="54"/>
        <v>1016.5</v>
      </c>
      <c r="EO94" s="32">
        <f t="shared" si="54"/>
        <v>384</v>
      </c>
      <c r="EP94" s="32">
        <f t="shared" si="54"/>
        <v>404.7</v>
      </c>
      <c r="EQ94" s="32">
        <f t="shared" si="54"/>
        <v>2812.4</v>
      </c>
      <c r="ER94" s="32">
        <f t="shared" si="54"/>
        <v>327.60000000000002</v>
      </c>
      <c r="ES94" s="32">
        <f t="shared" si="54"/>
        <v>133.80000000000001</v>
      </c>
      <c r="ET94" s="32">
        <f t="shared" si="54"/>
        <v>224.8</v>
      </c>
      <c r="EU94" s="32">
        <f t="shared" si="54"/>
        <v>673</v>
      </c>
      <c r="EV94" s="32">
        <f t="shared" si="54"/>
        <v>67.2</v>
      </c>
      <c r="EW94" s="32">
        <f t="shared" ref="EW94:FX94" si="55">IF(AND((EW86+EW89+EW90+EW91+EW92+EW93)&lt;50,(EW9=0)),50,(EW86+EW89+EW90+EW91+EW92+EW93))</f>
        <v>942.1</v>
      </c>
      <c r="EX94" s="32">
        <f t="shared" si="55"/>
        <v>221.8</v>
      </c>
      <c r="EY94" s="32">
        <f t="shared" si="55"/>
        <v>265.10000000000002</v>
      </c>
      <c r="EZ94" s="32">
        <f t="shared" si="55"/>
        <v>140.69999999999999</v>
      </c>
      <c r="FA94" s="32">
        <f t="shared" si="55"/>
        <v>3548.4</v>
      </c>
      <c r="FB94" s="32">
        <f t="shared" si="55"/>
        <v>375.5</v>
      </c>
      <c r="FC94" s="32">
        <f t="shared" si="55"/>
        <v>2343</v>
      </c>
      <c r="FD94" s="32">
        <f t="shared" si="55"/>
        <v>375</v>
      </c>
      <c r="FE94" s="32">
        <f t="shared" si="55"/>
        <v>106.2</v>
      </c>
      <c r="FF94" s="32">
        <f t="shared" si="55"/>
        <v>229</v>
      </c>
      <c r="FG94" s="32">
        <f t="shared" si="55"/>
        <v>119.8</v>
      </c>
      <c r="FH94" s="32">
        <f t="shared" si="55"/>
        <v>96.199999999999989</v>
      </c>
      <c r="FI94" s="32">
        <f t="shared" si="55"/>
        <v>1909.6</v>
      </c>
      <c r="FJ94" s="32">
        <f t="shared" si="55"/>
        <v>1996.8</v>
      </c>
      <c r="FK94" s="32">
        <f t="shared" si="55"/>
        <v>2488.1</v>
      </c>
      <c r="FL94" s="32">
        <f t="shared" si="55"/>
        <v>7011.7</v>
      </c>
      <c r="FM94" s="32">
        <f t="shared" si="55"/>
        <v>3955.5</v>
      </c>
      <c r="FN94" s="32">
        <f t="shared" si="55"/>
        <v>22535.199999999997</v>
      </c>
      <c r="FO94" s="32">
        <f t="shared" si="55"/>
        <v>1143.5999999999999</v>
      </c>
      <c r="FP94" s="32">
        <f t="shared" si="55"/>
        <v>2443.1</v>
      </c>
      <c r="FQ94" s="32">
        <f t="shared" si="55"/>
        <v>976.8</v>
      </c>
      <c r="FR94" s="32">
        <f t="shared" si="55"/>
        <v>176.5</v>
      </c>
      <c r="FS94" s="32">
        <f t="shared" si="55"/>
        <v>206</v>
      </c>
      <c r="FT94" s="32">
        <f t="shared" si="55"/>
        <v>79.2</v>
      </c>
      <c r="FU94" s="32">
        <f t="shared" si="55"/>
        <v>822.9</v>
      </c>
      <c r="FV94" s="32">
        <f t="shared" si="55"/>
        <v>719.8</v>
      </c>
      <c r="FW94" s="32">
        <f t="shared" si="55"/>
        <v>203.5</v>
      </c>
      <c r="FX94" s="32">
        <f t="shared" si="55"/>
        <v>63.1</v>
      </c>
      <c r="FY94" s="22">
        <f>SUM(C92:FX92)</f>
        <v>17181.100000000002</v>
      </c>
      <c r="FZ94" s="22">
        <f t="shared" ref="FZ94:FZ101" si="56">SUM(C94:FX94)</f>
        <v>874643.29999999993</v>
      </c>
      <c r="GA94" s="20"/>
      <c r="GB94" s="20"/>
      <c r="GC94" s="22"/>
      <c r="GD94" s="22"/>
      <c r="GE94" s="22"/>
    </row>
    <row r="95" spans="1:187" s="23" customFormat="1" x14ac:dyDescent="0.2">
      <c r="A95" s="7" t="s">
        <v>573</v>
      </c>
      <c r="B95" s="16" t="s">
        <v>574</v>
      </c>
      <c r="C95" s="22">
        <f t="shared" ref="C95:BN95" si="57">C10</f>
        <v>2</v>
      </c>
      <c r="D95" s="22">
        <f t="shared" si="57"/>
        <v>6</v>
      </c>
      <c r="E95" s="22">
        <f t="shared" si="57"/>
        <v>0</v>
      </c>
      <c r="F95" s="22">
        <f t="shared" si="57"/>
        <v>0</v>
      </c>
      <c r="G95" s="22">
        <f t="shared" si="57"/>
        <v>1</v>
      </c>
      <c r="H95" s="22">
        <f t="shared" si="57"/>
        <v>0</v>
      </c>
      <c r="I95" s="22">
        <f t="shared" si="57"/>
        <v>6.5</v>
      </c>
      <c r="J95" s="22">
        <f t="shared" si="57"/>
        <v>1.5</v>
      </c>
      <c r="K95" s="22">
        <f t="shared" si="57"/>
        <v>0</v>
      </c>
      <c r="L95" s="22">
        <f t="shared" si="57"/>
        <v>0</v>
      </c>
      <c r="M95" s="22">
        <f t="shared" si="57"/>
        <v>0</v>
      </c>
      <c r="N95" s="22">
        <f t="shared" si="57"/>
        <v>16.5</v>
      </c>
      <c r="O95" s="22">
        <f t="shared" si="57"/>
        <v>0</v>
      </c>
      <c r="P95" s="22">
        <f t="shared" si="57"/>
        <v>0</v>
      </c>
      <c r="Q95" s="22">
        <f t="shared" si="57"/>
        <v>142.5</v>
      </c>
      <c r="R95" s="22">
        <f t="shared" si="57"/>
        <v>1</v>
      </c>
      <c r="S95" s="22">
        <f t="shared" si="57"/>
        <v>0</v>
      </c>
      <c r="T95" s="22">
        <f t="shared" si="57"/>
        <v>0</v>
      </c>
      <c r="U95" s="22">
        <f t="shared" si="57"/>
        <v>0</v>
      </c>
      <c r="V95" s="22">
        <f t="shared" si="57"/>
        <v>0</v>
      </c>
      <c r="W95" s="22">
        <f t="shared" si="57"/>
        <v>0</v>
      </c>
      <c r="X95" s="22">
        <f t="shared" si="57"/>
        <v>0</v>
      </c>
      <c r="Y95" s="22">
        <f t="shared" si="57"/>
        <v>1</v>
      </c>
      <c r="Z95" s="22">
        <f t="shared" si="57"/>
        <v>1</v>
      </c>
      <c r="AA95" s="22">
        <f t="shared" si="57"/>
        <v>0</v>
      </c>
      <c r="AB95" s="22">
        <f t="shared" si="57"/>
        <v>1.5</v>
      </c>
      <c r="AC95" s="22">
        <f t="shared" si="57"/>
        <v>0</v>
      </c>
      <c r="AD95" s="22">
        <f t="shared" si="57"/>
        <v>0</v>
      </c>
      <c r="AE95" s="22">
        <f t="shared" si="57"/>
        <v>0</v>
      </c>
      <c r="AF95" s="22">
        <f t="shared" si="57"/>
        <v>1</v>
      </c>
      <c r="AG95" s="22">
        <f t="shared" si="57"/>
        <v>0</v>
      </c>
      <c r="AH95" s="22">
        <f t="shared" si="57"/>
        <v>0</v>
      </c>
      <c r="AI95" s="22">
        <f t="shared" si="57"/>
        <v>0</v>
      </c>
      <c r="AJ95" s="22">
        <f t="shared" si="57"/>
        <v>0</v>
      </c>
      <c r="AK95" s="22">
        <f t="shared" si="57"/>
        <v>0</v>
      </c>
      <c r="AL95" s="22">
        <f t="shared" si="57"/>
        <v>0</v>
      </c>
      <c r="AM95" s="22">
        <f t="shared" si="57"/>
        <v>0</v>
      </c>
      <c r="AN95" s="22">
        <f t="shared" si="57"/>
        <v>0</v>
      </c>
      <c r="AO95" s="22">
        <f t="shared" si="57"/>
        <v>1.5</v>
      </c>
      <c r="AP95" s="22">
        <f t="shared" si="57"/>
        <v>68</v>
      </c>
      <c r="AQ95" s="22">
        <f t="shared" si="57"/>
        <v>0</v>
      </c>
      <c r="AR95" s="22">
        <f t="shared" si="57"/>
        <v>2</v>
      </c>
      <c r="AS95" s="22">
        <f t="shared" si="57"/>
        <v>0</v>
      </c>
      <c r="AT95" s="22">
        <f t="shared" si="57"/>
        <v>2</v>
      </c>
      <c r="AU95" s="22">
        <f t="shared" si="57"/>
        <v>0</v>
      </c>
      <c r="AV95" s="22">
        <f t="shared" si="57"/>
        <v>0</v>
      </c>
      <c r="AW95" s="22">
        <f t="shared" si="57"/>
        <v>0</v>
      </c>
      <c r="AX95" s="22">
        <f t="shared" si="57"/>
        <v>0</v>
      </c>
      <c r="AY95" s="22">
        <f t="shared" si="57"/>
        <v>0</v>
      </c>
      <c r="AZ95" s="22">
        <f t="shared" si="57"/>
        <v>0</v>
      </c>
      <c r="BA95" s="22">
        <f t="shared" si="57"/>
        <v>7.5</v>
      </c>
      <c r="BB95" s="22">
        <f t="shared" si="57"/>
        <v>1</v>
      </c>
      <c r="BC95" s="22">
        <f t="shared" si="57"/>
        <v>4</v>
      </c>
      <c r="BD95" s="22">
        <f t="shared" si="57"/>
        <v>0</v>
      </c>
      <c r="BE95" s="22">
        <f t="shared" si="57"/>
        <v>0</v>
      </c>
      <c r="BF95" s="22">
        <f t="shared" si="57"/>
        <v>22</v>
      </c>
      <c r="BG95" s="22">
        <f t="shared" si="57"/>
        <v>0</v>
      </c>
      <c r="BH95" s="22">
        <f t="shared" si="57"/>
        <v>1</v>
      </c>
      <c r="BI95" s="22">
        <f t="shared" si="57"/>
        <v>0</v>
      </c>
      <c r="BJ95" s="22">
        <f t="shared" si="57"/>
        <v>2.5</v>
      </c>
      <c r="BK95" s="22">
        <f t="shared" si="57"/>
        <v>30</v>
      </c>
      <c r="BL95" s="22">
        <f t="shared" si="57"/>
        <v>8.5</v>
      </c>
      <c r="BM95" s="22">
        <f t="shared" si="57"/>
        <v>1.5</v>
      </c>
      <c r="BN95" s="22">
        <f t="shared" si="57"/>
        <v>0</v>
      </c>
      <c r="BO95" s="22">
        <f t="shared" ref="BO95:DZ95" si="58">BO10</f>
        <v>0</v>
      </c>
      <c r="BP95" s="22">
        <f t="shared" si="58"/>
        <v>0</v>
      </c>
      <c r="BQ95" s="22">
        <f t="shared" si="58"/>
        <v>1</v>
      </c>
      <c r="BR95" s="22">
        <f t="shared" si="58"/>
        <v>0</v>
      </c>
      <c r="BS95" s="22">
        <f t="shared" si="58"/>
        <v>0</v>
      </c>
      <c r="BT95" s="22">
        <f t="shared" si="58"/>
        <v>0</v>
      </c>
      <c r="BU95" s="22">
        <f t="shared" si="58"/>
        <v>0</v>
      </c>
      <c r="BV95" s="22">
        <f t="shared" si="58"/>
        <v>0</v>
      </c>
      <c r="BW95" s="22">
        <f t="shared" si="58"/>
        <v>0</v>
      </c>
      <c r="BX95" s="22">
        <f t="shared" si="58"/>
        <v>0</v>
      </c>
      <c r="BY95" s="22">
        <f t="shared" si="58"/>
        <v>0</v>
      </c>
      <c r="BZ95" s="22">
        <f t="shared" si="58"/>
        <v>0</v>
      </c>
      <c r="CA95" s="22">
        <f t="shared" si="58"/>
        <v>0</v>
      </c>
      <c r="CB95" s="22">
        <f t="shared" si="58"/>
        <v>28</v>
      </c>
      <c r="CC95" s="22">
        <f t="shared" si="58"/>
        <v>0</v>
      </c>
      <c r="CD95" s="22">
        <f t="shared" si="58"/>
        <v>0</v>
      </c>
      <c r="CE95" s="22">
        <f t="shared" si="58"/>
        <v>0</v>
      </c>
      <c r="CF95" s="22">
        <f t="shared" si="58"/>
        <v>0</v>
      </c>
      <c r="CG95" s="22">
        <f t="shared" si="58"/>
        <v>0</v>
      </c>
      <c r="CH95" s="22">
        <f t="shared" si="58"/>
        <v>0</v>
      </c>
      <c r="CI95" s="22">
        <f t="shared" si="58"/>
        <v>0</v>
      </c>
      <c r="CJ95" s="22">
        <f t="shared" si="58"/>
        <v>0</v>
      </c>
      <c r="CK95" s="22">
        <f t="shared" si="58"/>
        <v>0</v>
      </c>
      <c r="CL95" s="22">
        <f t="shared" si="58"/>
        <v>0</v>
      </c>
      <c r="CM95" s="22">
        <f t="shared" si="58"/>
        <v>0</v>
      </c>
      <c r="CN95" s="22">
        <f t="shared" si="58"/>
        <v>57.5</v>
      </c>
      <c r="CO95" s="22">
        <f t="shared" si="58"/>
        <v>23.5</v>
      </c>
      <c r="CP95" s="22">
        <f t="shared" si="58"/>
        <v>0</v>
      </c>
      <c r="CQ95" s="22">
        <f t="shared" si="58"/>
        <v>0</v>
      </c>
      <c r="CR95" s="22">
        <f t="shared" si="58"/>
        <v>0</v>
      </c>
      <c r="CS95" s="22">
        <f t="shared" si="58"/>
        <v>0</v>
      </c>
      <c r="CT95" s="22">
        <f t="shared" si="58"/>
        <v>0</v>
      </c>
      <c r="CU95" s="22">
        <f t="shared" si="58"/>
        <v>0</v>
      </c>
      <c r="CV95" s="22">
        <f t="shared" si="58"/>
        <v>0</v>
      </c>
      <c r="CW95" s="22">
        <f t="shared" si="58"/>
        <v>0</v>
      </c>
      <c r="CX95" s="22">
        <f t="shared" si="58"/>
        <v>0</v>
      </c>
      <c r="CY95" s="22">
        <f t="shared" si="58"/>
        <v>0</v>
      </c>
      <c r="CZ95" s="22">
        <f t="shared" si="58"/>
        <v>0</v>
      </c>
      <c r="DA95" s="22">
        <f t="shared" si="58"/>
        <v>0</v>
      </c>
      <c r="DB95" s="22">
        <f t="shared" si="58"/>
        <v>0</v>
      </c>
      <c r="DC95" s="22">
        <f t="shared" si="58"/>
        <v>0</v>
      </c>
      <c r="DD95" s="22">
        <f t="shared" si="58"/>
        <v>0</v>
      </c>
      <c r="DE95" s="22">
        <f t="shared" si="58"/>
        <v>0</v>
      </c>
      <c r="DF95" s="22">
        <f t="shared" si="58"/>
        <v>20</v>
      </c>
      <c r="DG95" s="22">
        <f t="shared" si="58"/>
        <v>0</v>
      </c>
      <c r="DH95" s="22">
        <f t="shared" si="58"/>
        <v>0</v>
      </c>
      <c r="DI95" s="22">
        <f t="shared" si="58"/>
        <v>2.5</v>
      </c>
      <c r="DJ95" s="22">
        <f t="shared" si="58"/>
        <v>0</v>
      </c>
      <c r="DK95" s="22">
        <f t="shared" si="58"/>
        <v>0</v>
      </c>
      <c r="DL95" s="22">
        <f t="shared" si="58"/>
        <v>0</v>
      </c>
      <c r="DM95" s="22">
        <f t="shared" si="58"/>
        <v>0</v>
      </c>
      <c r="DN95" s="22">
        <f t="shared" si="58"/>
        <v>0</v>
      </c>
      <c r="DO95" s="22">
        <f t="shared" si="58"/>
        <v>0</v>
      </c>
      <c r="DP95" s="22">
        <f t="shared" si="58"/>
        <v>0</v>
      </c>
      <c r="DQ95" s="22">
        <f t="shared" si="58"/>
        <v>0</v>
      </c>
      <c r="DR95" s="22">
        <f t="shared" si="58"/>
        <v>0</v>
      </c>
      <c r="DS95" s="22">
        <f t="shared" si="58"/>
        <v>0</v>
      </c>
      <c r="DT95" s="22">
        <f t="shared" si="58"/>
        <v>0</v>
      </c>
      <c r="DU95" s="22">
        <f t="shared" si="58"/>
        <v>0</v>
      </c>
      <c r="DV95" s="22">
        <f t="shared" si="58"/>
        <v>0</v>
      </c>
      <c r="DW95" s="22">
        <f t="shared" si="58"/>
        <v>0</v>
      </c>
      <c r="DX95" s="22">
        <f t="shared" si="58"/>
        <v>0</v>
      </c>
      <c r="DY95" s="22">
        <f t="shared" si="58"/>
        <v>0</v>
      </c>
      <c r="DZ95" s="22">
        <f t="shared" si="58"/>
        <v>1</v>
      </c>
      <c r="EA95" s="22">
        <f t="shared" ref="EA95:FX95" si="59">EA10</f>
        <v>0</v>
      </c>
      <c r="EB95" s="22">
        <f t="shared" si="59"/>
        <v>0</v>
      </c>
      <c r="EC95" s="22">
        <f t="shared" si="59"/>
        <v>0</v>
      </c>
      <c r="ED95" s="22">
        <f t="shared" si="59"/>
        <v>0</v>
      </c>
      <c r="EE95" s="22">
        <f t="shared" si="59"/>
        <v>4</v>
      </c>
      <c r="EF95" s="22">
        <f t="shared" si="59"/>
        <v>4</v>
      </c>
      <c r="EG95" s="22">
        <f t="shared" si="59"/>
        <v>0</v>
      </c>
      <c r="EH95" s="22">
        <f t="shared" si="59"/>
        <v>2</v>
      </c>
      <c r="EI95" s="22">
        <f t="shared" si="59"/>
        <v>4</v>
      </c>
      <c r="EJ95" s="22">
        <f t="shared" si="59"/>
        <v>12</v>
      </c>
      <c r="EK95" s="22">
        <f t="shared" si="59"/>
        <v>0</v>
      </c>
      <c r="EL95" s="22">
        <f t="shared" si="59"/>
        <v>0</v>
      </c>
      <c r="EM95" s="22">
        <f t="shared" si="59"/>
        <v>0</v>
      </c>
      <c r="EN95" s="22">
        <f t="shared" si="59"/>
        <v>0</v>
      </c>
      <c r="EO95" s="22">
        <f t="shared" si="59"/>
        <v>0</v>
      </c>
      <c r="EP95" s="22">
        <f t="shared" si="59"/>
        <v>0</v>
      </c>
      <c r="EQ95" s="22">
        <f t="shared" si="59"/>
        <v>0</v>
      </c>
      <c r="ER95" s="22">
        <f t="shared" si="59"/>
        <v>1.5</v>
      </c>
      <c r="ES95" s="22">
        <f t="shared" si="59"/>
        <v>0</v>
      </c>
      <c r="ET95" s="22">
        <f t="shared" si="59"/>
        <v>1</v>
      </c>
      <c r="EU95" s="22">
        <f t="shared" si="59"/>
        <v>0</v>
      </c>
      <c r="EV95" s="22">
        <f t="shared" si="59"/>
        <v>0</v>
      </c>
      <c r="EW95" s="22">
        <f t="shared" si="59"/>
        <v>0</v>
      </c>
      <c r="EX95" s="22">
        <f t="shared" si="59"/>
        <v>0</v>
      </c>
      <c r="EY95" s="22">
        <f t="shared" si="59"/>
        <v>0</v>
      </c>
      <c r="EZ95" s="22">
        <f t="shared" si="59"/>
        <v>0</v>
      </c>
      <c r="FA95" s="22">
        <f t="shared" si="59"/>
        <v>1</v>
      </c>
      <c r="FB95" s="22">
        <f t="shared" si="59"/>
        <v>0</v>
      </c>
      <c r="FC95" s="22">
        <f t="shared" si="59"/>
        <v>1</v>
      </c>
      <c r="FD95" s="22">
        <f t="shared" si="59"/>
        <v>0</v>
      </c>
      <c r="FE95" s="22">
        <f t="shared" si="59"/>
        <v>0</v>
      </c>
      <c r="FF95" s="22">
        <f t="shared" si="59"/>
        <v>0</v>
      </c>
      <c r="FG95" s="22">
        <f t="shared" si="59"/>
        <v>0</v>
      </c>
      <c r="FH95" s="22">
        <f t="shared" si="59"/>
        <v>0</v>
      </c>
      <c r="FI95" s="22">
        <f t="shared" si="59"/>
        <v>0</v>
      </c>
      <c r="FJ95" s="22">
        <f t="shared" si="59"/>
        <v>0</v>
      </c>
      <c r="FK95" s="22">
        <f t="shared" si="59"/>
        <v>0</v>
      </c>
      <c r="FL95" s="22">
        <f t="shared" si="59"/>
        <v>0</v>
      </c>
      <c r="FM95" s="22">
        <f t="shared" si="59"/>
        <v>0</v>
      </c>
      <c r="FN95" s="22">
        <f t="shared" si="59"/>
        <v>4</v>
      </c>
      <c r="FO95" s="22">
        <f t="shared" si="59"/>
        <v>0</v>
      </c>
      <c r="FP95" s="22">
        <f t="shared" si="59"/>
        <v>0</v>
      </c>
      <c r="FQ95" s="22">
        <f t="shared" si="59"/>
        <v>0</v>
      </c>
      <c r="FR95" s="22">
        <f t="shared" si="59"/>
        <v>0</v>
      </c>
      <c r="FS95" s="22">
        <f t="shared" si="59"/>
        <v>0</v>
      </c>
      <c r="FT95" s="22">
        <f t="shared" si="59"/>
        <v>0</v>
      </c>
      <c r="FU95" s="22">
        <f t="shared" si="59"/>
        <v>0</v>
      </c>
      <c r="FV95" s="22">
        <f t="shared" si="59"/>
        <v>0</v>
      </c>
      <c r="FW95" s="22">
        <f t="shared" si="59"/>
        <v>0</v>
      </c>
      <c r="FX95" s="22">
        <f t="shared" si="59"/>
        <v>0</v>
      </c>
      <c r="FZ95" s="22">
        <f t="shared" si="56"/>
        <v>501</v>
      </c>
      <c r="GA95" s="20"/>
      <c r="GB95" s="20"/>
      <c r="GC95" s="41"/>
      <c r="GD95" s="41"/>
      <c r="GE95" s="41"/>
    </row>
    <row r="96" spans="1:187" s="23" customFormat="1" x14ac:dyDescent="0.2">
      <c r="A96" s="7" t="s">
        <v>575</v>
      </c>
      <c r="B96" s="16" t="s">
        <v>576</v>
      </c>
      <c r="C96" s="22">
        <f t="shared" ref="C96:BN96" si="60">C31</f>
        <v>0</v>
      </c>
      <c r="D96" s="22">
        <f t="shared" si="60"/>
        <v>0</v>
      </c>
      <c r="E96" s="22">
        <f t="shared" si="60"/>
        <v>0</v>
      </c>
      <c r="F96" s="22">
        <f t="shared" si="60"/>
        <v>0</v>
      </c>
      <c r="G96" s="22">
        <f t="shared" si="60"/>
        <v>0</v>
      </c>
      <c r="H96" s="22">
        <f t="shared" si="60"/>
        <v>0</v>
      </c>
      <c r="I96" s="22">
        <f t="shared" si="60"/>
        <v>0</v>
      </c>
      <c r="J96" s="22">
        <f t="shared" si="60"/>
        <v>0</v>
      </c>
      <c r="K96" s="22">
        <f t="shared" si="60"/>
        <v>0</v>
      </c>
      <c r="L96" s="22">
        <f t="shared" si="60"/>
        <v>0</v>
      </c>
      <c r="M96" s="22">
        <f t="shared" si="60"/>
        <v>0</v>
      </c>
      <c r="N96" s="22">
        <f t="shared" si="60"/>
        <v>0</v>
      </c>
      <c r="O96" s="22">
        <f t="shared" si="60"/>
        <v>0</v>
      </c>
      <c r="P96" s="22">
        <f t="shared" si="60"/>
        <v>0</v>
      </c>
      <c r="Q96" s="22">
        <f t="shared" si="60"/>
        <v>0</v>
      </c>
      <c r="R96" s="22">
        <f t="shared" si="60"/>
        <v>0</v>
      </c>
      <c r="S96" s="22">
        <f t="shared" si="60"/>
        <v>0</v>
      </c>
      <c r="T96" s="22">
        <f t="shared" si="60"/>
        <v>0</v>
      </c>
      <c r="U96" s="22">
        <f t="shared" si="60"/>
        <v>0</v>
      </c>
      <c r="V96" s="22">
        <f t="shared" si="60"/>
        <v>0</v>
      </c>
      <c r="W96" s="22">
        <f t="shared" si="60"/>
        <v>0</v>
      </c>
      <c r="X96" s="22">
        <f t="shared" si="60"/>
        <v>0</v>
      </c>
      <c r="Y96" s="22">
        <f t="shared" si="60"/>
        <v>0</v>
      </c>
      <c r="Z96" s="22">
        <f t="shared" si="60"/>
        <v>0</v>
      </c>
      <c r="AA96" s="22">
        <f t="shared" si="60"/>
        <v>0</v>
      </c>
      <c r="AB96" s="22">
        <f t="shared" si="60"/>
        <v>0</v>
      </c>
      <c r="AC96" s="22">
        <f t="shared" si="60"/>
        <v>0</v>
      </c>
      <c r="AD96" s="22">
        <f t="shared" si="60"/>
        <v>0</v>
      </c>
      <c r="AE96" s="22">
        <f t="shared" si="60"/>
        <v>0</v>
      </c>
      <c r="AF96" s="22">
        <f t="shared" si="60"/>
        <v>0</v>
      </c>
      <c r="AG96" s="22">
        <f t="shared" si="60"/>
        <v>0</v>
      </c>
      <c r="AH96" s="22">
        <f t="shared" si="60"/>
        <v>0</v>
      </c>
      <c r="AI96" s="22">
        <f t="shared" si="60"/>
        <v>0</v>
      </c>
      <c r="AJ96" s="22">
        <f t="shared" si="60"/>
        <v>0</v>
      </c>
      <c r="AK96" s="22">
        <f t="shared" si="60"/>
        <v>0</v>
      </c>
      <c r="AL96" s="22">
        <f t="shared" si="60"/>
        <v>0</v>
      </c>
      <c r="AM96" s="22">
        <f t="shared" si="60"/>
        <v>0</v>
      </c>
      <c r="AN96" s="22">
        <f t="shared" si="60"/>
        <v>0</v>
      </c>
      <c r="AO96" s="22">
        <f t="shared" si="60"/>
        <v>0</v>
      </c>
      <c r="AP96" s="22">
        <f t="shared" si="60"/>
        <v>0</v>
      </c>
      <c r="AQ96" s="22">
        <f t="shared" si="60"/>
        <v>0</v>
      </c>
      <c r="AR96" s="22">
        <f t="shared" si="60"/>
        <v>0</v>
      </c>
      <c r="AS96" s="22">
        <f t="shared" si="60"/>
        <v>0</v>
      </c>
      <c r="AT96" s="22">
        <f t="shared" si="60"/>
        <v>0</v>
      </c>
      <c r="AU96" s="22">
        <f t="shared" si="60"/>
        <v>0</v>
      </c>
      <c r="AV96" s="22">
        <f t="shared" si="60"/>
        <v>0</v>
      </c>
      <c r="AW96" s="22">
        <f t="shared" si="60"/>
        <v>0</v>
      </c>
      <c r="AX96" s="22">
        <f t="shared" si="60"/>
        <v>0</v>
      </c>
      <c r="AY96" s="22">
        <f t="shared" si="60"/>
        <v>0</v>
      </c>
      <c r="AZ96" s="22">
        <f t="shared" si="60"/>
        <v>0</v>
      </c>
      <c r="BA96" s="22">
        <f t="shared" si="60"/>
        <v>0</v>
      </c>
      <c r="BB96" s="22">
        <f t="shared" si="60"/>
        <v>0</v>
      </c>
      <c r="BC96" s="22">
        <f t="shared" si="60"/>
        <v>0</v>
      </c>
      <c r="BD96" s="22">
        <f t="shared" si="60"/>
        <v>0</v>
      </c>
      <c r="BE96" s="22">
        <f t="shared" si="60"/>
        <v>0</v>
      </c>
      <c r="BF96" s="22">
        <f t="shared" si="60"/>
        <v>0</v>
      </c>
      <c r="BG96" s="22">
        <f t="shared" si="60"/>
        <v>0</v>
      </c>
      <c r="BH96" s="22">
        <f t="shared" si="60"/>
        <v>0</v>
      </c>
      <c r="BI96" s="22">
        <f t="shared" si="60"/>
        <v>0</v>
      </c>
      <c r="BJ96" s="22">
        <f t="shared" si="60"/>
        <v>0</v>
      </c>
      <c r="BK96" s="22">
        <f t="shared" si="60"/>
        <v>0</v>
      </c>
      <c r="BL96" s="22">
        <f t="shared" si="60"/>
        <v>0</v>
      </c>
      <c r="BM96" s="22">
        <f t="shared" si="60"/>
        <v>0</v>
      </c>
      <c r="BN96" s="22">
        <f t="shared" si="60"/>
        <v>0</v>
      </c>
      <c r="BO96" s="22">
        <f t="shared" ref="BO96:DZ96" si="61">BO31</f>
        <v>0</v>
      </c>
      <c r="BP96" s="22">
        <f t="shared" si="61"/>
        <v>0</v>
      </c>
      <c r="BQ96" s="22">
        <f t="shared" si="61"/>
        <v>0</v>
      </c>
      <c r="BR96" s="22">
        <f t="shared" si="61"/>
        <v>0</v>
      </c>
      <c r="BS96" s="22">
        <f t="shared" si="61"/>
        <v>0</v>
      </c>
      <c r="BT96" s="22">
        <f t="shared" si="61"/>
        <v>0</v>
      </c>
      <c r="BU96" s="22">
        <f t="shared" si="61"/>
        <v>0</v>
      </c>
      <c r="BV96" s="22">
        <f t="shared" si="61"/>
        <v>0</v>
      </c>
      <c r="BW96" s="22">
        <f t="shared" si="61"/>
        <v>0</v>
      </c>
      <c r="BX96" s="22">
        <f t="shared" si="61"/>
        <v>0</v>
      </c>
      <c r="BY96" s="22">
        <f t="shared" si="61"/>
        <v>0</v>
      </c>
      <c r="BZ96" s="22">
        <f t="shared" si="61"/>
        <v>0</v>
      </c>
      <c r="CA96" s="22">
        <f t="shared" si="61"/>
        <v>0</v>
      </c>
      <c r="CB96" s="22">
        <f t="shared" si="61"/>
        <v>0</v>
      </c>
      <c r="CC96" s="22">
        <f t="shared" si="61"/>
        <v>0</v>
      </c>
      <c r="CD96" s="22">
        <f t="shared" si="61"/>
        <v>0</v>
      </c>
      <c r="CE96" s="22">
        <f t="shared" si="61"/>
        <v>0</v>
      </c>
      <c r="CF96" s="22">
        <f t="shared" si="61"/>
        <v>0</v>
      </c>
      <c r="CG96" s="22">
        <f t="shared" si="61"/>
        <v>0</v>
      </c>
      <c r="CH96" s="22">
        <f t="shared" si="61"/>
        <v>0</v>
      </c>
      <c r="CI96" s="22">
        <f t="shared" si="61"/>
        <v>0</v>
      </c>
      <c r="CJ96" s="22">
        <f t="shared" si="61"/>
        <v>0</v>
      </c>
      <c r="CK96" s="22">
        <f t="shared" si="61"/>
        <v>0</v>
      </c>
      <c r="CL96" s="22">
        <f t="shared" si="61"/>
        <v>0</v>
      </c>
      <c r="CM96" s="22">
        <f t="shared" si="61"/>
        <v>0</v>
      </c>
      <c r="CN96" s="22">
        <f t="shared" si="61"/>
        <v>0</v>
      </c>
      <c r="CO96" s="22">
        <f t="shared" si="61"/>
        <v>0</v>
      </c>
      <c r="CP96" s="22">
        <f t="shared" si="61"/>
        <v>0</v>
      </c>
      <c r="CQ96" s="22">
        <f t="shared" si="61"/>
        <v>0</v>
      </c>
      <c r="CR96" s="22">
        <f t="shared" si="61"/>
        <v>0</v>
      </c>
      <c r="CS96" s="22">
        <f t="shared" si="61"/>
        <v>0</v>
      </c>
      <c r="CT96" s="22">
        <f t="shared" si="61"/>
        <v>0</v>
      </c>
      <c r="CU96" s="22">
        <f t="shared" si="61"/>
        <v>0</v>
      </c>
      <c r="CV96" s="22">
        <f t="shared" si="61"/>
        <v>0</v>
      </c>
      <c r="CW96" s="22">
        <f t="shared" si="61"/>
        <v>0</v>
      </c>
      <c r="CX96" s="22">
        <f t="shared" si="61"/>
        <v>0</v>
      </c>
      <c r="CY96" s="22">
        <f t="shared" si="61"/>
        <v>0</v>
      </c>
      <c r="CZ96" s="22">
        <f t="shared" si="61"/>
        <v>0</v>
      </c>
      <c r="DA96" s="22">
        <f t="shared" si="61"/>
        <v>0</v>
      </c>
      <c r="DB96" s="22">
        <f t="shared" si="61"/>
        <v>0</v>
      </c>
      <c r="DC96" s="22">
        <f t="shared" si="61"/>
        <v>0</v>
      </c>
      <c r="DD96" s="22">
        <f t="shared" si="61"/>
        <v>0</v>
      </c>
      <c r="DE96" s="22">
        <f t="shared" si="61"/>
        <v>0</v>
      </c>
      <c r="DF96" s="22">
        <f t="shared" si="61"/>
        <v>0</v>
      </c>
      <c r="DG96" s="22">
        <f t="shared" si="61"/>
        <v>0</v>
      </c>
      <c r="DH96" s="22">
        <f t="shared" si="61"/>
        <v>0</v>
      </c>
      <c r="DI96" s="22">
        <f t="shared" si="61"/>
        <v>0</v>
      </c>
      <c r="DJ96" s="22">
        <f t="shared" si="61"/>
        <v>0</v>
      </c>
      <c r="DK96" s="22">
        <f t="shared" si="61"/>
        <v>0</v>
      </c>
      <c r="DL96" s="22">
        <f t="shared" si="61"/>
        <v>0</v>
      </c>
      <c r="DM96" s="22">
        <f t="shared" si="61"/>
        <v>0</v>
      </c>
      <c r="DN96" s="22">
        <f t="shared" si="61"/>
        <v>0</v>
      </c>
      <c r="DO96" s="22">
        <f t="shared" si="61"/>
        <v>0</v>
      </c>
      <c r="DP96" s="22">
        <f t="shared" si="61"/>
        <v>0</v>
      </c>
      <c r="DQ96" s="22">
        <f t="shared" si="61"/>
        <v>0</v>
      </c>
      <c r="DR96" s="22">
        <f t="shared" si="61"/>
        <v>0</v>
      </c>
      <c r="DS96" s="22">
        <f t="shared" si="61"/>
        <v>0</v>
      </c>
      <c r="DT96" s="22">
        <f t="shared" si="61"/>
        <v>0</v>
      </c>
      <c r="DU96" s="22">
        <f t="shared" si="61"/>
        <v>0</v>
      </c>
      <c r="DV96" s="22">
        <f t="shared" si="61"/>
        <v>0</v>
      </c>
      <c r="DW96" s="22">
        <f t="shared" si="61"/>
        <v>0</v>
      </c>
      <c r="DX96" s="22">
        <f t="shared" si="61"/>
        <v>0</v>
      </c>
      <c r="DY96" s="22">
        <f t="shared" si="61"/>
        <v>0</v>
      </c>
      <c r="DZ96" s="22">
        <f t="shared" si="61"/>
        <v>0</v>
      </c>
      <c r="EA96" s="22">
        <f t="shared" ref="EA96:FX96" si="62">EA31</f>
        <v>0</v>
      </c>
      <c r="EB96" s="22">
        <f t="shared" si="62"/>
        <v>0</v>
      </c>
      <c r="EC96" s="22">
        <f t="shared" si="62"/>
        <v>0</v>
      </c>
      <c r="ED96" s="22">
        <f t="shared" si="62"/>
        <v>0</v>
      </c>
      <c r="EE96" s="22">
        <f t="shared" si="62"/>
        <v>0</v>
      </c>
      <c r="EF96" s="22">
        <f t="shared" si="62"/>
        <v>0</v>
      </c>
      <c r="EG96" s="22">
        <f t="shared" si="62"/>
        <v>0</v>
      </c>
      <c r="EH96" s="22">
        <f t="shared" si="62"/>
        <v>0</v>
      </c>
      <c r="EI96" s="22">
        <f t="shared" si="62"/>
        <v>0</v>
      </c>
      <c r="EJ96" s="22">
        <f t="shared" si="62"/>
        <v>0</v>
      </c>
      <c r="EK96" s="22">
        <f t="shared" si="62"/>
        <v>0</v>
      </c>
      <c r="EL96" s="22">
        <f t="shared" si="62"/>
        <v>0</v>
      </c>
      <c r="EM96" s="22">
        <f t="shared" si="62"/>
        <v>0</v>
      </c>
      <c r="EN96" s="22">
        <f t="shared" si="62"/>
        <v>0</v>
      </c>
      <c r="EO96" s="22">
        <f t="shared" si="62"/>
        <v>0</v>
      </c>
      <c r="EP96" s="22">
        <f t="shared" si="62"/>
        <v>0</v>
      </c>
      <c r="EQ96" s="22">
        <f t="shared" si="62"/>
        <v>0</v>
      </c>
      <c r="ER96" s="22">
        <f t="shared" si="62"/>
        <v>0</v>
      </c>
      <c r="ES96" s="22">
        <f t="shared" si="62"/>
        <v>0</v>
      </c>
      <c r="ET96" s="22">
        <f t="shared" si="62"/>
        <v>0</v>
      </c>
      <c r="EU96" s="22">
        <f t="shared" si="62"/>
        <v>0</v>
      </c>
      <c r="EV96" s="22">
        <f t="shared" si="62"/>
        <v>0</v>
      </c>
      <c r="EW96" s="22">
        <f t="shared" si="62"/>
        <v>0</v>
      </c>
      <c r="EX96" s="22">
        <f t="shared" si="62"/>
        <v>0</v>
      </c>
      <c r="EY96" s="22">
        <f t="shared" si="62"/>
        <v>0</v>
      </c>
      <c r="EZ96" s="22">
        <f t="shared" si="62"/>
        <v>0</v>
      </c>
      <c r="FA96" s="22">
        <f t="shared" si="62"/>
        <v>0</v>
      </c>
      <c r="FB96" s="22">
        <f t="shared" si="62"/>
        <v>0</v>
      </c>
      <c r="FC96" s="22">
        <f t="shared" si="62"/>
        <v>0</v>
      </c>
      <c r="FD96" s="22">
        <f t="shared" si="62"/>
        <v>0</v>
      </c>
      <c r="FE96" s="22">
        <f t="shared" si="62"/>
        <v>0</v>
      </c>
      <c r="FF96" s="22">
        <f t="shared" si="62"/>
        <v>0</v>
      </c>
      <c r="FG96" s="22">
        <f t="shared" si="62"/>
        <v>0</v>
      </c>
      <c r="FH96" s="22">
        <f t="shared" si="62"/>
        <v>0</v>
      </c>
      <c r="FI96" s="22">
        <f t="shared" si="62"/>
        <v>0</v>
      </c>
      <c r="FJ96" s="22">
        <f t="shared" si="62"/>
        <v>0</v>
      </c>
      <c r="FK96" s="22">
        <f t="shared" si="62"/>
        <v>0</v>
      </c>
      <c r="FL96" s="22">
        <f t="shared" si="62"/>
        <v>0</v>
      </c>
      <c r="FM96" s="22">
        <f t="shared" si="62"/>
        <v>0</v>
      </c>
      <c r="FN96" s="22">
        <f t="shared" si="62"/>
        <v>0</v>
      </c>
      <c r="FO96" s="22">
        <f t="shared" si="62"/>
        <v>0</v>
      </c>
      <c r="FP96" s="22">
        <f t="shared" si="62"/>
        <v>0</v>
      </c>
      <c r="FQ96" s="22">
        <f t="shared" si="62"/>
        <v>0</v>
      </c>
      <c r="FR96" s="22">
        <f t="shared" si="62"/>
        <v>0</v>
      </c>
      <c r="FS96" s="22">
        <f t="shared" si="62"/>
        <v>0</v>
      </c>
      <c r="FT96" s="22">
        <f t="shared" si="62"/>
        <v>0</v>
      </c>
      <c r="FU96" s="22">
        <f t="shared" si="62"/>
        <v>0</v>
      </c>
      <c r="FV96" s="22">
        <f t="shared" si="62"/>
        <v>0</v>
      </c>
      <c r="FW96" s="22">
        <f t="shared" si="62"/>
        <v>0</v>
      </c>
      <c r="FX96" s="22">
        <f t="shared" si="62"/>
        <v>0</v>
      </c>
      <c r="FY96" s="32">
        <f>SUM(C96:FX96)</f>
        <v>0</v>
      </c>
      <c r="FZ96" s="22">
        <f t="shared" si="56"/>
        <v>0</v>
      </c>
      <c r="GA96" s="20"/>
      <c r="GB96" s="20"/>
      <c r="GC96" s="41"/>
      <c r="GD96" s="41"/>
      <c r="GE96" s="41"/>
    </row>
    <row r="97" spans="1:187" s="23" customFormat="1" x14ac:dyDescent="0.2">
      <c r="A97" s="7" t="s">
        <v>577</v>
      </c>
      <c r="B97" s="16" t="s">
        <v>578</v>
      </c>
      <c r="C97" s="20">
        <f t="shared" ref="C97:BN97" si="63">C9</f>
        <v>2183.6999999999998</v>
      </c>
      <c r="D97" s="20">
        <f t="shared" si="63"/>
        <v>0</v>
      </c>
      <c r="E97" s="20">
        <f t="shared" si="63"/>
        <v>0</v>
      </c>
      <c r="F97" s="20">
        <f t="shared" si="63"/>
        <v>0</v>
      </c>
      <c r="G97" s="20">
        <f t="shared" si="63"/>
        <v>0</v>
      </c>
      <c r="H97" s="20">
        <f t="shared" si="63"/>
        <v>0</v>
      </c>
      <c r="I97" s="20">
        <f t="shared" si="63"/>
        <v>0</v>
      </c>
      <c r="J97" s="20">
        <f t="shared" si="63"/>
        <v>0</v>
      </c>
      <c r="K97" s="20">
        <f t="shared" si="63"/>
        <v>0</v>
      </c>
      <c r="L97" s="20">
        <f t="shared" si="63"/>
        <v>0</v>
      </c>
      <c r="M97" s="20">
        <f t="shared" si="63"/>
        <v>0</v>
      </c>
      <c r="N97" s="20">
        <f t="shared" si="63"/>
        <v>0</v>
      </c>
      <c r="O97" s="20">
        <f t="shared" si="63"/>
        <v>0</v>
      </c>
      <c r="P97" s="20">
        <f t="shared" si="63"/>
        <v>0</v>
      </c>
      <c r="Q97" s="20">
        <f t="shared" si="63"/>
        <v>0</v>
      </c>
      <c r="R97" s="20">
        <f t="shared" si="63"/>
        <v>2278.8000000000002</v>
      </c>
      <c r="S97" s="20">
        <f t="shared" si="63"/>
        <v>1</v>
      </c>
      <c r="T97" s="20">
        <f t="shared" si="63"/>
        <v>0</v>
      </c>
      <c r="U97" s="20">
        <f t="shared" si="63"/>
        <v>0</v>
      </c>
      <c r="V97" s="20">
        <f t="shared" si="63"/>
        <v>0</v>
      </c>
      <c r="W97" s="20">
        <f t="shared" si="63"/>
        <v>0</v>
      </c>
      <c r="X97" s="20">
        <f t="shared" si="63"/>
        <v>0</v>
      </c>
      <c r="Y97" s="20">
        <f t="shared" si="63"/>
        <v>2000</v>
      </c>
      <c r="Z97" s="20">
        <f t="shared" si="63"/>
        <v>0</v>
      </c>
      <c r="AA97" s="20">
        <f t="shared" si="63"/>
        <v>0</v>
      </c>
      <c r="AB97" s="20">
        <f t="shared" si="63"/>
        <v>56.5</v>
      </c>
      <c r="AC97" s="20">
        <f t="shared" si="63"/>
        <v>0</v>
      </c>
      <c r="AD97" s="20">
        <f t="shared" si="63"/>
        <v>0</v>
      </c>
      <c r="AE97" s="20">
        <f t="shared" si="63"/>
        <v>0</v>
      </c>
      <c r="AF97" s="20">
        <f t="shared" si="63"/>
        <v>0</v>
      </c>
      <c r="AG97" s="20">
        <f t="shared" si="63"/>
        <v>0</v>
      </c>
      <c r="AH97" s="20">
        <f t="shared" si="63"/>
        <v>0</v>
      </c>
      <c r="AI97" s="20">
        <f t="shared" si="63"/>
        <v>0</v>
      </c>
      <c r="AJ97" s="20">
        <f t="shared" si="63"/>
        <v>0</v>
      </c>
      <c r="AK97" s="20">
        <f t="shared" si="63"/>
        <v>0</v>
      </c>
      <c r="AL97" s="20">
        <f t="shared" si="63"/>
        <v>0</v>
      </c>
      <c r="AM97" s="20">
        <f t="shared" si="63"/>
        <v>0</v>
      </c>
      <c r="AN97" s="20">
        <f t="shared" si="63"/>
        <v>0</v>
      </c>
      <c r="AO97" s="20">
        <f t="shared" si="63"/>
        <v>0</v>
      </c>
      <c r="AP97" s="20">
        <f t="shared" si="63"/>
        <v>257.5</v>
      </c>
      <c r="AQ97" s="20">
        <f t="shared" si="63"/>
        <v>0</v>
      </c>
      <c r="AR97" s="20">
        <f t="shared" si="63"/>
        <v>2000.3</v>
      </c>
      <c r="AS97" s="20">
        <f t="shared" si="63"/>
        <v>0</v>
      </c>
      <c r="AT97" s="20">
        <f t="shared" si="63"/>
        <v>0</v>
      </c>
      <c r="AU97" s="20">
        <f t="shared" si="63"/>
        <v>0</v>
      </c>
      <c r="AV97" s="20">
        <f t="shared" si="63"/>
        <v>0</v>
      </c>
      <c r="AW97" s="20">
        <f t="shared" si="63"/>
        <v>0</v>
      </c>
      <c r="AX97" s="20">
        <f t="shared" si="63"/>
        <v>0</v>
      </c>
      <c r="AY97" s="20">
        <f t="shared" si="63"/>
        <v>0</v>
      </c>
      <c r="AZ97" s="20">
        <f t="shared" si="63"/>
        <v>0</v>
      </c>
      <c r="BA97" s="20">
        <f t="shared" si="63"/>
        <v>0.5</v>
      </c>
      <c r="BB97" s="20">
        <f t="shared" si="63"/>
        <v>0</v>
      </c>
      <c r="BC97" s="20">
        <f t="shared" si="63"/>
        <v>250</v>
      </c>
      <c r="BD97" s="20">
        <f t="shared" si="63"/>
        <v>0</v>
      </c>
      <c r="BE97" s="20">
        <f t="shared" si="63"/>
        <v>0</v>
      </c>
      <c r="BF97" s="20">
        <f t="shared" si="63"/>
        <v>803.4</v>
      </c>
      <c r="BG97" s="20">
        <f t="shared" si="63"/>
        <v>0</v>
      </c>
      <c r="BH97" s="20">
        <f t="shared" si="63"/>
        <v>31</v>
      </c>
      <c r="BI97" s="20">
        <f t="shared" si="63"/>
        <v>2</v>
      </c>
      <c r="BJ97" s="20">
        <f t="shared" si="63"/>
        <v>0</v>
      </c>
      <c r="BK97" s="20">
        <f t="shared" si="63"/>
        <v>7323.5</v>
      </c>
      <c r="BL97" s="20">
        <f t="shared" si="63"/>
        <v>0</v>
      </c>
      <c r="BM97" s="20">
        <f t="shared" si="63"/>
        <v>0</v>
      </c>
      <c r="BN97" s="20">
        <f t="shared" si="63"/>
        <v>0</v>
      </c>
      <c r="BO97" s="20">
        <f t="shared" ref="BO97:DZ97" si="64">BO9</f>
        <v>0</v>
      </c>
      <c r="BP97" s="20">
        <f t="shared" si="64"/>
        <v>0</v>
      </c>
      <c r="BQ97" s="20">
        <f t="shared" si="64"/>
        <v>0</v>
      </c>
      <c r="BR97" s="20">
        <f t="shared" si="64"/>
        <v>0</v>
      </c>
      <c r="BS97" s="20">
        <f t="shared" si="64"/>
        <v>0</v>
      </c>
      <c r="BT97" s="20">
        <f t="shared" si="64"/>
        <v>0</v>
      </c>
      <c r="BU97" s="20">
        <f t="shared" si="64"/>
        <v>0</v>
      </c>
      <c r="BV97" s="20">
        <f t="shared" si="64"/>
        <v>0</v>
      </c>
      <c r="BW97" s="20">
        <f t="shared" si="64"/>
        <v>0</v>
      </c>
      <c r="BX97" s="20">
        <f t="shared" si="64"/>
        <v>0</v>
      </c>
      <c r="BY97" s="20">
        <f t="shared" si="64"/>
        <v>0</v>
      </c>
      <c r="BZ97" s="20">
        <f t="shared" si="64"/>
        <v>0</v>
      </c>
      <c r="CA97" s="20">
        <f t="shared" si="64"/>
        <v>0</v>
      </c>
      <c r="CB97" s="20">
        <f t="shared" si="64"/>
        <v>281</v>
      </c>
      <c r="CC97" s="20">
        <f t="shared" si="64"/>
        <v>0</v>
      </c>
      <c r="CD97" s="20">
        <f t="shared" si="64"/>
        <v>0</v>
      </c>
      <c r="CE97" s="20">
        <f t="shared" si="64"/>
        <v>0</v>
      </c>
      <c r="CF97" s="20">
        <f t="shared" si="64"/>
        <v>0</v>
      </c>
      <c r="CG97" s="20">
        <f t="shared" si="64"/>
        <v>0</v>
      </c>
      <c r="CH97" s="20">
        <f t="shared" si="64"/>
        <v>0</v>
      </c>
      <c r="CI97" s="20">
        <f t="shared" si="64"/>
        <v>0</v>
      </c>
      <c r="CJ97" s="20">
        <f t="shared" si="64"/>
        <v>0</v>
      </c>
      <c r="CK97" s="20">
        <f t="shared" si="64"/>
        <v>727</v>
      </c>
      <c r="CL97" s="20">
        <f t="shared" si="64"/>
        <v>11.5</v>
      </c>
      <c r="CM97" s="20">
        <f t="shared" si="64"/>
        <v>27</v>
      </c>
      <c r="CN97" s="20">
        <f t="shared" si="64"/>
        <v>217.5</v>
      </c>
      <c r="CO97" s="20">
        <f t="shared" si="64"/>
        <v>5.5</v>
      </c>
      <c r="CP97" s="20">
        <f t="shared" si="64"/>
        <v>0</v>
      </c>
      <c r="CQ97" s="20">
        <f t="shared" si="64"/>
        <v>0</v>
      </c>
      <c r="CR97" s="20">
        <f t="shared" si="64"/>
        <v>0</v>
      </c>
      <c r="CS97" s="20">
        <f t="shared" si="64"/>
        <v>0</v>
      </c>
      <c r="CT97" s="20">
        <f t="shared" si="64"/>
        <v>0</v>
      </c>
      <c r="CU97" s="20">
        <f t="shared" si="64"/>
        <v>388.8</v>
      </c>
      <c r="CV97" s="20">
        <f t="shared" si="64"/>
        <v>0</v>
      </c>
      <c r="CW97" s="20">
        <f t="shared" si="64"/>
        <v>0</v>
      </c>
      <c r="CX97" s="20">
        <f t="shared" si="64"/>
        <v>0</v>
      </c>
      <c r="CY97" s="20">
        <f t="shared" si="64"/>
        <v>0</v>
      </c>
      <c r="CZ97" s="20">
        <f t="shared" si="64"/>
        <v>0</v>
      </c>
      <c r="DA97" s="20">
        <f t="shared" si="64"/>
        <v>0</v>
      </c>
      <c r="DB97" s="20">
        <f t="shared" si="64"/>
        <v>0</v>
      </c>
      <c r="DC97" s="20">
        <f t="shared" si="64"/>
        <v>0</v>
      </c>
      <c r="DD97" s="20">
        <f t="shared" si="64"/>
        <v>0</v>
      </c>
      <c r="DE97" s="20">
        <f t="shared" si="64"/>
        <v>0</v>
      </c>
      <c r="DF97" s="20">
        <f t="shared" si="64"/>
        <v>0</v>
      </c>
      <c r="DG97" s="20">
        <f t="shared" si="64"/>
        <v>0</v>
      </c>
      <c r="DH97" s="20">
        <f t="shared" si="64"/>
        <v>0</v>
      </c>
      <c r="DI97" s="20">
        <f t="shared" si="64"/>
        <v>3</v>
      </c>
      <c r="DJ97" s="20">
        <f t="shared" si="64"/>
        <v>4</v>
      </c>
      <c r="DK97" s="20">
        <f t="shared" si="64"/>
        <v>0</v>
      </c>
      <c r="DL97" s="20">
        <f t="shared" si="64"/>
        <v>0</v>
      </c>
      <c r="DM97" s="20">
        <f t="shared" si="64"/>
        <v>0</v>
      </c>
      <c r="DN97" s="20">
        <f t="shared" si="64"/>
        <v>0</v>
      </c>
      <c r="DO97" s="20">
        <f t="shared" si="64"/>
        <v>0</v>
      </c>
      <c r="DP97" s="20">
        <f t="shared" si="64"/>
        <v>0</v>
      </c>
      <c r="DQ97" s="20">
        <f t="shared" si="64"/>
        <v>0</v>
      </c>
      <c r="DR97" s="20">
        <f t="shared" si="64"/>
        <v>0</v>
      </c>
      <c r="DS97" s="20">
        <f t="shared" si="64"/>
        <v>0</v>
      </c>
      <c r="DT97" s="20">
        <f t="shared" si="64"/>
        <v>0</v>
      </c>
      <c r="DU97" s="20">
        <f t="shared" si="64"/>
        <v>0</v>
      </c>
      <c r="DV97" s="20">
        <f t="shared" si="64"/>
        <v>0</v>
      </c>
      <c r="DW97" s="20">
        <f t="shared" si="64"/>
        <v>0</v>
      </c>
      <c r="DX97" s="20">
        <f t="shared" si="64"/>
        <v>0</v>
      </c>
      <c r="DY97" s="20">
        <f t="shared" si="64"/>
        <v>0</v>
      </c>
      <c r="DZ97" s="20">
        <f t="shared" si="64"/>
        <v>0</v>
      </c>
      <c r="EA97" s="20">
        <f t="shared" ref="EA97:FX97" si="65">EA9</f>
        <v>0</v>
      </c>
      <c r="EB97" s="20">
        <f t="shared" si="65"/>
        <v>0</v>
      </c>
      <c r="EC97" s="20">
        <f t="shared" si="65"/>
        <v>0</v>
      </c>
      <c r="ED97" s="20">
        <f t="shared" si="65"/>
        <v>0</v>
      </c>
      <c r="EE97" s="20">
        <f t="shared" si="65"/>
        <v>0</v>
      </c>
      <c r="EF97" s="20">
        <f t="shared" si="65"/>
        <v>0</v>
      </c>
      <c r="EG97" s="20">
        <f t="shared" si="65"/>
        <v>0</v>
      </c>
      <c r="EH97" s="20">
        <f t="shared" si="65"/>
        <v>0</v>
      </c>
      <c r="EI97" s="20">
        <f t="shared" si="65"/>
        <v>0</v>
      </c>
      <c r="EJ97" s="20">
        <f t="shared" si="65"/>
        <v>191.5</v>
      </c>
      <c r="EK97" s="20">
        <f t="shared" si="65"/>
        <v>0</v>
      </c>
      <c r="EL97" s="20">
        <f t="shared" si="65"/>
        <v>0</v>
      </c>
      <c r="EM97" s="20">
        <f t="shared" si="65"/>
        <v>0</v>
      </c>
      <c r="EN97" s="20">
        <f t="shared" si="65"/>
        <v>116</v>
      </c>
      <c r="EO97" s="20">
        <f t="shared" si="65"/>
        <v>0</v>
      </c>
      <c r="EP97" s="20">
        <f t="shared" si="65"/>
        <v>0</v>
      </c>
      <c r="EQ97" s="20">
        <f t="shared" si="65"/>
        <v>0</v>
      </c>
      <c r="ER97" s="20">
        <f t="shared" si="65"/>
        <v>0</v>
      </c>
      <c r="ES97" s="20">
        <f t="shared" si="65"/>
        <v>0</v>
      </c>
      <c r="ET97" s="20">
        <f t="shared" si="65"/>
        <v>0</v>
      </c>
      <c r="EU97" s="20">
        <f t="shared" si="65"/>
        <v>0</v>
      </c>
      <c r="EV97" s="20">
        <f t="shared" si="65"/>
        <v>0</v>
      </c>
      <c r="EW97" s="20">
        <f t="shared" si="65"/>
        <v>0</v>
      </c>
      <c r="EX97" s="20">
        <f t="shared" si="65"/>
        <v>0</v>
      </c>
      <c r="EY97" s="20">
        <f t="shared" si="65"/>
        <v>264</v>
      </c>
      <c r="EZ97" s="20">
        <f t="shared" si="65"/>
        <v>0</v>
      </c>
      <c r="FA97" s="20">
        <f t="shared" si="65"/>
        <v>0</v>
      </c>
      <c r="FB97" s="20">
        <f t="shared" si="65"/>
        <v>0</v>
      </c>
      <c r="FC97" s="20">
        <f t="shared" si="65"/>
        <v>0</v>
      </c>
      <c r="FD97" s="20">
        <f t="shared" si="65"/>
        <v>0</v>
      </c>
      <c r="FE97" s="20">
        <f t="shared" si="65"/>
        <v>0</v>
      </c>
      <c r="FF97" s="20">
        <f t="shared" si="65"/>
        <v>0</v>
      </c>
      <c r="FG97" s="20">
        <f t="shared" si="65"/>
        <v>0</v>
      </c>
      <c r="FH97" s="20">
        <f t="shared" si="65"/>
        <v>0</v>
      </c>
      <c r="FI97" s="20">
        <f t="shared" si="65"/>
        <v>0</v>
      </c>
      <c r="FJ97" s="20">
        <f t="shared" si="65"/>
        <v>0</v>
      </c>
      <c r="FK97" s="20">
        <f t="shared" si="65"/>
        <v>0</v>
      </c>
      <c r="FL97" s="20">
        <f t="shared" si="65"/>
        <v>0</v>
      </c>
      <c r="FM97" s="20">
        <f t="shared" si="65"/>
        <v>0</v>
      </c>
      <c r="FN97" s="20">
        <f t="shared" si="65"/>
        <v>0</v>
      </c>
      <c r="FO97" s="20">
        <f t="shared" si="65"/>
        <v>0</v>
      </c>
      <c r="FP97" s="20">
        <f t="shared" si="65"/>
        <v>0</v>
      </c>
      <c r="FQ97" s="20">
        <f t="shared" si="65"/>
        <v>0</v>
      </c>
      <c r="FR97" s="20">
        <f t="shared" si="65"/>
        <v>0</v>
      </c>
      <c r="FS97" s="20">
        <f t="shared" si="65"/>
        <v>0</v>
      </c>
      <c r="FT97" s="20">
        <f t="shared" si="65"/>
        <v>0</v>
      </c>
      <c r="FU97" s="20">
        <f t="shared" si="65"/>
        <v>0</v>
      </c>
      <c r="FV97" s="20">
        <f t="shared" si="65"/>
        <v>0</v>
      </c>
      <c r="FW97" s="20">
        <f t="shared" si="65"/>
        <v>0</v>
      </c>
      <c r="FX97" s="20">
        <f t="shared" si="65"/>
        <v>0</v>
      </c>
      <c r="FY97" s="32"/>
      <c r="FZ97" s="20">
        <f t="shared" si="56"/>
        <v>19424.999999999996</v>
      </c>
      <c r="GA97" s="20"/>
      <c r="GB97" s="20"/>
      <c r="GC97" s="22"/>
      <c r="GD97" s="22"/>
      <c r="GE97" s="22"/>
    </row>
    <row r="98" spans="1:187" s="23" customFormat="1" x14ac:dyDescent="0.2">
      <c r="A98" s="7" t="s">
        <v>579</v>
      </c>
      <c r="B98" s="16" t="s">
        <v>580</v>
      </c>
      <c r="C98" s="20">
        <f t="shared" ref="C98:BN98" si="66">C29</f>
        <v>0</v>
      </c>
      <c r="D98" s="20">
        <f t="shared" si="66"/>
        <v>0</v>
      </c>
      <c r="E98" s="20">
        <f t="shared" si="66"/>
        <v>0</v>
      </c>
      <c r="F98" s="20">
        <f t="shared" si="66"/>
        <v>0</v>
      </c>
      <c r="G98" s="20">
        <f t="shared" si="66"/>
        <v>0</v>
      </c>
      <c r="H98" s="20">
        <f t="shared" si="66"/>
        <v>0</v>
      </c>
      <c r="I98" s="20">
        <f t="shared" si="66"/>
        <v>0</v>
      </c>
      <c r="J98" s="20">
        <f t="shared" si="66"/>
        <v>0</v>
      </c>
      <c r="K98" s="20">
        <f t="shared" si="66"/>
        <v>0</v>
      </c>
      <c r="L98" s="20">
        <f t="shared" si="66"/>
        <v>0</v>
      </c>
      <c r="M98" s="20">
        <f t="shared" si="66"/>
        <v>0</v>
      </c>
      <c r="N98" s="20">
        <f t="shared" si="66"/>
        <v>0</v>
      </c>
      <c r="O98" s="20">
        <f t="shared" si="66"/>
        <v>0</v>
      </c>
      <c r="P98" s="20">
        <f t="shared" si="66"/>
        <v>0</v>
      </c>
      <c r="Q98" s="20">
        <f t="shared" si="66"/>
        <v>0</v>
      </c>
      <c r="R98" s="20">
        <f t="shared" si="66"/>
        <v>0</v>
      </c>
      <c r="S98" s="20">
        <f t="shared" si="66"/>
        <v>0</v>
      </c>
      <c r="T98" s="20">
        <f t="shared" si="66"/>
        <v>0</v>
      </c>
      <c r="U98" s="20">
        <f t="shared" si="66"/>
        <v>0</v>
      </c>
      <c r="V98" s="20">
        <f t="shared" si="66"/>
        <v>0</v>
      </c>
      <c r="W98" s="20">
        <f t="shared" si="66"/>
        <v>0</v>
      </c>
      <c r="X98" s="20">
        <f t="shared" si="66"/>
        <v>0</v>
      </c>
      <c r="Y98" s="20">
        <f t="shared" si="66"/>
        <v>0</v>
      </c>
      <c r="Z98" s="20">
        <f t="shared" si="66"/>
        <v>0</v>
      </c>
      <c r="AA98" s="20">
        <f t="shared" si="66"/>
        <v>0</v>
      </c>
      <c r="AB98" s="20">
        <f t="shared" si="66"/>
        <v>0</v>
      </c>
      <c r="AC98" s="20">
        <f t="shared" si="66"/>
        <v>0</v>
      </c>
      <c r="AD98" s="20">
        <f t="shared" si="66"/>
        <v>0</v>
      </c>
      <c r="AE98" s="20">
        <f t="shared" si="66"/>
        <v>0</v>
      </c>
      <c r="AF98" s="20">
        <f t="shared" si="66"/>
        <v>0</v>
      </c>
      <c r="AG98" s="20">
        <f t="shared" si="66"/>
        <v>0</v>
      </c>
      <c r="AH98" s="20">
        <f t="shared" si="66"/>
        <v>0</v>
      </c>
      <c r="AI98" s="20">
        <f t="shared" si="66"/>
        <v>0</v>
      </c>
      <c r="AJ98" s="20">
        <f t="shared" si="66"/>
        <v>0</v>
      </c>
      <c r="AK98" s="20">
        <f t="shared" si="66"/>
        <v>0</v>
      </c>
      <c r="AL98" s="20">
        <f t="shared" si="66"/>
        <v>0</v>
      </c>
      <c r="AM98" s="20">
        <f t="shared" si="66"/>
        <v>0</v>
      </c>
      <c r="AN98" s="20">
        <f t="shared" si="66"/>
        <v>0</v>
      </c>
      <c r="AO98" s="20">
        <f t="shared" si="66"/>
        <v>0</v>
      </c>
      <c r="AP98" s="20">
        <f t="shared" si="66"/>
        <v>0</v>
      </c>
      <c r="AQ98" s="20">
        <f t="shared" si="66"/>
        <v>0</v>
      </c>
      <c r="AR98" s="20">
        <f t="shared" si="66"/>
        <v>0</v>
      </c>
      <c r="AS98" s="20">
        <f t="shared" si="66"/>
        <v>0</v>
      </c>
      <c r="AT98" s="20">
        <f t="shared" si="66"/>
        <v>0</v>
      </c>
      <c r="AU98" s="20">
        <f t="shared" si="66"/>
        <v>0</v>
      </c>
      <c r="AV98" s="20">
        <f t="shared" si="66"/>
        <v>0</v>
      </c>
      <c r="AW98" s="20">
        <f t="shared" si="66"/>
        <v>0</v>
      </c>
      <c r="AX98" s="20">
        <f t="shared" si="66"/>
        <v>0</v>
      </c>
      <c r="AY98" s="20">
        <f t="shared" si="66"/>
        <v>0</v>
      </c>
      <c r="AZ98" s="20">
        <f t="shared" si="66"/>
        <v>0</v>
      </c>
      <c r="BA98" s="20">
        <f t="shared" si="66"/>
        <v>0</v>
      </c>
      <c r="BB98" s="20">
        <f t="shared" si="66"/>
        <v>0</v>
      </c>
      <c r="BC98" s="20">
        <f t="shared" si="66"/>
        <v>0</v>
      </c>
      <c r="BD98" s="20">
        <f t="shared" si="66"/>
        <v>0</v>
      </c>
      <c r="BE98" s="20">
        <f t="shared" si="66"/>
        <v>0</v>
      </c>
      <c r="BF98" s="20">
        <f t="shared" si="66"/>
        <v>0</v>
      </c>
      <c r="BG98" s="20">
        <f t="shared" si="66"/>
        <v>0</v>
      </c>
      <c r="BH98" s="20">
        <f t="shared" si="66"/>
        <v>0</v>
      </c>
      <c r="BI98" s="20">
        <f t="shared" si="66"/>
        <v>0</v>
      </c>
      <c r="BJ98" s="20">
        <f t="shared" si="66"/>
        <v>0</v>
      </c>
      <c r="BK98" s="20">
        <f t="shared" si="66"/>
        <v>0</v>
      </c>
      <c r="BL98" s="20">
        <f t="shared" si="66"/>
        <v>0</v>
      </c>
      <c r="BM98" s="20">
        <f t="shared" si="66"/>
        <v>0</v>
      </c>
      <c r="BN98" s="20">
        <f t="shared" si="66"/>
        <v>0</v>
      </c>
      <c r="BO98" s="20">
        <f t="shared" ref="BO98:CM98" si="67">BO29</f>
        <v>0</v>
      </c>
      <c r="BP98" s="20">
        <f t="shared" si="67"/>
        <v>0</v>
      </c>
      <c r="BQ98" s="20">
        <f t="shared" si="67"/>
        <v>0</v>
      </c>
      <c r="BR98" s="20">
        <f t="shared" si="67"/>
        <v>0</v>
      </c>
      <c r="BS98" s="20">
        <f t="shared" si="67"/>
        <v>0</v>
      </c>
      <c r="BT98" s="20">
        <f t="shared" si="67"/>
        <v>0</v>
      </c>
      <c r="BU98" s="20">
        <f t="shared" si="67"/>
        <v>0</v>
      </c>
      <c r="BV98" s="20">
        <f t="shared" si="67"/>
        <v>0</v>
      </c>
      <c r="BW98" s="20">
        <f t="shared" si="67"/>
        <v>0</v>
      </c>
      <c r="BX98" s="20">
        <f t="shared" si="67"/>
        <v>0</v>
      </c>
      <c r="BY98" s="20">
        <f t="shared" si="67"/>
        <v>0</v>
      </c>
      <c r="BZ98" s="20">
        <f t="shared" si="67"/>
        <v>0</v>
      </c>
      <c r="CA98" s="20">
        <f t="shared" si="67"/>
        <v>0</v>
      </c>
      <c r="CB98" s="20">
        <f t="shared" si="67"/>
        <v>0</v>
      </c>
      <c r="CC98" s="20">
        <f t="shared" si="67"/>
        <v>0</v>
      </c>
      <c r="CD98" s="20">
        <f t="shared" si="67"/>
        <v>0</v>
      </c>
      <c r="CE98" s="20">
        <f t="shared" si="67"/>
        <v>0</v>
      </c>
      <c r="CF98" s="20">
        <f t="shared" si="67"/>
        <v>0</v>
      </c>
      <c r="CG98" s="20">
        <f t="shared" si="67"/>
        <v>0</v>
      </c>
      <c r="CH98" s="20">
        <f t="shared" si="67"/>
        <v>0</v>
      </c>
      <c r="CI98" s="20">
        <f t="shared" si="67"/>
        <v>0</v>
      </c>
      <c r="CJ98" s="20">
        <f t="shared" si="67"/>
        <v>0</v>
      </c>
      <c r="CK98" s="20">
        <f t="shared" si="67"/>
        <v>0</v>
      </c>
      <c r="CL98" s="20">
        <f t="shared" si="67"/>
        <v>0</v>
      </c>
      <c r="CM98" s="20">
        <f t="shared" si="67"/>
        <v>0</v>
      </c>
      <c r="CN98" s="20">
        <v>0</v>
      </c>
      <c r="CO98" s="20">
        <f t="shared" ref="CO98:EZ98" si="68">CO29</f>
        <v>0</v>
      </c>
      <c r="CP98" s="20">
        <f t="shared" si="68"/>
        <v>0</v>
      </c>
      <c r="CQ98" s="20">
        <f t="shared" si="68"/>
        <v>0</v>
      </c>
      <c r="CR98" s="20">
        <f t="shared" si="68"/>
        <v>0</v>
      </c>
      <c r="CS98" s="20">
        <f t="shared" si="68"/>
        <v>0</v>
      </c>
      <c r="CT98" s="20">
        <f t="shared" si="68"/>
        <v>0</v>
      </c>
      <c r="CU98" s="20">
        <f t="shared" si="68"/>
        <v>0</v>
      </c>
      <c r="CV98" s="20">
        <f t="shared" si="68"/>
        <v>0</v>
      </c>
      <c r="CW98" s="20">
        <f t="shared" si="68"/>
        <v>0</v>
      </c>
      <c r="CX98" s="20">
        <f t="shared" si="68"/>
        <v>0</v>
      </c>
      <c r="CY98" s="20">
        <f t="shared" si="68"/>
        <v>0</v>
      </c>
      <c r="CZ98" s="20">
        <f t="shared" si="68"/>
        <v>0</v>
      </c>
      <c r="DA98" s="20">
        <f t="shared" si="68"/>
        <v>0</v>
      </c>
      <c r="DB98" s="20">
        <f t="shared" si="68"/>
        <v>0</v>
      </c>
      <c r="DC98" s="20">
        <f t="shared" si="68"/>
        <v>0</v>
      </c>
      <c r="DD98" s="20">
        <f t="shared" si="68"/>
        <v>0</v>
      </c>
      <c r="DE98" s="20">
        <f t="shared" si="68"/>
        <v>0</v>
      </c>
      <c r="DF98" s="20">
        <f t="shared" si="68"/>
        <v>0</v>
      </c>
      <c r="DG98" s="20">
        <f t="shared" si="68"/>
        <v>0</v>
      </c>
      <c r="DH98" s="20">
        <f t="shared" si="68"/>
        <v>0</v>
      </c>
      <c r="DI98" s="20">
        <f t="shared" si="68"/>
        <v>0</v>
      </c>
      <c r="DJ98" s="20">
        <f t="shared" si="68"/>
        <v>0</v>
      </c>
      <c r="DK98" s="20">
        <f t="shared" si="68"/>
        <v>0</v>
      </c>
      <c r="DL98" s="20">
        <f t="shared" si="68"/>
        <v>0</v>
      </c>
      <c r="DM98" s="20">
        <f t="shared" si="68"/>
        <v>0</v>
      </c>
      <c r="DN98" s="20">
        <f t="shared" si="68"/>
        <v>0</v>
      </c>
      <c r="DO98" s="20">
        <f t="shared" si="68"/>
        <v>0</v>
      </c>
      <c r="DP98" s="20">
        <f t="shared" si="68"/>
        <v>0</v>
      </c>
      <c r="DQ98" s="20">
        <f t="shared" si="68"/>
        <v>0</v>
      </c>
      <c r="DR98" s="20">
        <f t="shared" si="68"/>
        <v>0</v>
      </c>
      <c r="DS98" s="20">
        <f t="shared" si="68"/>
        <v>0</v>
      </c>
      <c r="DT98" s="20">
        <f t="shared" si="68"/>
        <v>0</v>
      </c>
      <c r="DU98" s="20">
        <f t="shared" si="68"/>
        <v>0</v>
      </c>
      <c r="DV98" s="20">
        <f t="shared" si="68"/>
        <v>0</v>
      </c>
      <c r="DW98" s="20">
        <f t="shared" si="68"/>
        <v>0</v>
      </c>
      <c r="DX98" s="20">
        <f t="shared" si="68"/>
        <v>0</v>
      </c>
      <c r="DY98" s="20">
        <f t="shared" si="68"/>
        <v>0</v>
      </c>
      <c r="DZ98" s="20">
        <f t="shared" si="68"/>
        <v>0</v>
      </c>
      <c r="EA98" s="20">
        <f t="shared" si="68"/>
        <v>0</v>
      </c>
      <c r="EB98" s="20">
        <f t="shared" si="68"/>
        <v>0</v>
      </c>
      <c r="EC98" s="20">
        <f t="shared" si="68"/>
        <v>0</v>
      </c>
      <c r="ED98" s="20">
        <f t="shared" si="68"/>
        <v>0</v>
      </c>
      <c r="EE98" s="20">
        <f t="shared" si="68"/>
        <v>0</v>
      </c>
      <c r="EF98" s="20">
        <f t="shared" si="68"/>
        <v>0</v>
      </c>
      <c r="EG98" s="20">
        <f t="shared" si="68"/>
        <v>0</v>
      </c>
      <c r="EH98" s="20">
        <f t="shared" si="68"/>
        <v>0</v>
      </c>
      <c r="EI98" s="20">
        <f t="shared" si="68"/>
        <v>0</v>
      </c>
      <c r="EJ98" s="20">
        <f t="shared" si="68"/>
        <v>0</v>
      </c>
      <c r="EK98" s="20">
        <f t="shared" si="68"/>
        <v>0</v>
      </c>
      <c r="EL98" s="20">
        <f t="shared" si="68"/>
        <v>0</v>
      </c>
      <c r="EM98" s="20">
        <f t="shared" si="68"/>
        <v>0</v>
      </c>
      <c r="EN98" s="20">
        <f t="shared" si="68"/>
        <v>0</v>
      </c>
      <c r="EO98" s="20">
        <f t="shared" si="68"/>
        <v>0</v>
      </c>
      <c r="EP98" s="20">
        <f t="shared" si="68"/>
        <v>0</v>
      </c>
      <c r="EQ98" s="20">
        <f t="shared" si="68"/>
        <v>0</v>
      </c>
      <c r="ER98" s="20">
        <f t="shared" si="68"/>
        <v>0</v>
      </c>
      <c r="ES98" s="20">
        <f t="shared" si="68"/>
        <v>0</v>
      </c>
      <c r="ET98" s="20">
        <f t="shared" si="68"/>
        <v>0</v>
      </c>
      <c r="EU98" s="20">
        <f t="shared" si="68"/>
        <v>0</v>
      </c>
      <c r="EV98" s="20">
        <f t="shared" si="68"/>
        <v>0</v>
      </c>
      <c r="EW98" s="20">
        <f t="shared" si="68"/>
        <v>0</v>
      </c>
      <c r="EX98" s="20">
        <f t="shared" si="68"/>
        <v>0</v>
      </c>
      <c r="EY98" s="20">
        <f t="shared" si="68"/>
        <v>0</v>
      </c>
      <c r="EZ98" s="20">
        <f t="shared" si="68"/>
        <v>0</v>
      </c>
      <c r="FA98" s="20">
        <f t="shared" ref="FA98:FX98" si="69">FA29</f>
        <v>0</v>
      </c>
      <c r="FB98" s="20">
        <f t="shared" si="69"/>
        <v>0</v>
      </c>
      <c r="FC98" s="20">
        <f t="shared" si="69"/>
        <v>0</v>
      </c>
      <c r="FD98" s="20">
        <f t="shared" si="69"/>
        <v>0</v>
      </c>
      <c r="FE98" s="20">
        <f t="shared" si="69"/>
        <v>0</v>
      </c>
      <c r="FF98" s="20">
        <f t="shared" si="69"/>
        <v>0</v>
      </c>
      <c r="FG98" s="20">
        <f t="shared" si="69"/>
        <v>0</v>
      </c>
      <c r="FH98" s="20">
        <f t="shared" si="69"/>
        <v>0</v>
      </c>
      <c r="FI98" s="20">
        <f t="shared" si="69"/>
        <v>0</v>
      </c>
      <c r="FJ98" s="20">
        <f t="shared" si="69"/>
        <v>0</v>
      </c>
      <c r="FK98" s="20">
        <f t="shared" si="69"/>
        <v>0</v>
      </c>
      <c r="FL98" s="20">
        <f t="shared" si="69"/>
        <v>0</v>
      </c>
      <c r="FM98" s="20">
        <f t="shared" si="69"/>
        <v>0</v>
      </c>
      <c r="FN98" s="20">
        <f t="shared" si="69"/>
        <v>0</v>
      </c>
      <c r="FO98" s="20">
        <f t="shared" si="69"/>
        <v>0</v>
      </c>
      <c r="FP98" s="20">
        <f t="shared" si="69"/>
        <v>0</v>
      </c>
      <c r="FQ98" s="20">
        <f t="shared" si="69"/>
        <v>0</v>
      </c>
      <c r="FR98" s="20">
        <f t="shared" si="69"/>
        <v>0</v>
      </c>
      <c r="FS98" s="20">
        <f t="shared" si="69"/>
        <v>0</v>
      </c>
      <c r="FT98" s="20">
        <f t="shared" si="69"/>
        <v>0</v>
      </c>
      <c r="FU98" s="20">
        <f t="shared" si="69"/>
        <v>0</v>
      </c>
      <c r="FV98" s="20">
        <f t="shared" si="69"/>
        <v>0</v>
      </c>
      <c r="FW98" s="20">
        <f t="shared" si="69"/>
        <v>0</v>
      </c>
      <c r="FX98" s="20">
        <f t="shared" si="69"/>
        <v>0</v>
      </c>
      <c r="FY98" s="20">
        <f>SUM(C98:FX98)</f>
        <v>0</v>
      </c>
      <c r="FZ98" s="20">
        <f>SUM(C98:FX98)</f>
        <v>0</v>
      </c>
      <c r="GA98" s="85"/>
      <c r="GB98" s="85"/>
      <c r="GC98" s="22"/>
      <c r="GD98" s="22"/>
      <c r="GE98" s="22"/>
    </row>
    <row r="99" spans="1:187" s="23" customFormat="1" x14ac:dyDescent="0.2">
      <c r="A99" s="7" t="s">
        <v>581</v>
      </c>
      <c r="B99" s="16" t="s">
        <v>582</v>
      </c>
      <c r="C99" s="32">
        <f>ROUND(SUM(C94:C98),1)</f>
        <v>8681.7999999999993</v>
      </c>
      <c r="D99" s="32">
        <f t="shared" ref="D99:BO99" si="70">ROUND(SUM(D94:D98),1)</f>
        <v>42927.7</v>
      </c>
      <c r="E99" s="32">
        <f t="shared" si="70"/>
        <v>7904.6</v>
      </c>
      <c r="F99" s="32">
        <f t="shared" si="70"/>
        <v>19871.7</v>
      </c>
      <c r="G99" s="32">
        <f t="shared" si="70"/>
        <v>1025.4000000000001</v>
      </c>
      <c r="H99" s="32">
        <f t="shared" si="70"/>
        <v>1048.9000000000001</v>
      </c>
      <c r="I99" s="32">
        <f t="shared" si="70"/>
        <v>10464.299999999999</v>
      </c>
      <c r="J99" s="32">
        <f t="shared" si="70"/>
        <v>2459.9</v>
      </c>
      <c r="K99" s="32">
        <f t="shared" si="70"/>
        <v>297.60000000000002</v>
      </c>
      <c r="L99" s="32">
        <f t="shared" si="70"/>
        <v>2616.6999999999998</v>
      </c>
      <c r="M99" s="32">
        <f t="shared" si="70"/>
        <v>1354.6</v>
      </c>
      <c r="N99" s="32">
        <f t="shared" si="70"/>
        <v>54838.2</v>
      </c>
      <c r="O99" s="32">
        <f t="shared" si="70"/>
        <v>14683.5</v>
      </c>
      <c r="P99" s="32">
        <f t="shared" si="70"/>
        <v>185.6</v>
      </c>
      <c r="Q99" s="32">
        <f t="shared" si="70"/>
        <v>40354.800000000003</v>
      </c>
      <c r="R99" s="32">
        <f t="shared" si="70"/>
        <v>2799.7</v>
      </c>
      <c r="S99" s="32">
        <f t="shared" si="70"/>
        <v>1750.7</v>
      </c>
      <c r="T99" s="32">
        <f t="shared" si="70"/>
        <v>154</v>
      </c>
      <c r="U99" s="32">
        <f t="shared" si="70"/>
        <v>52.7</v>
      </c>
      <c r="V99" s="32">
        <f t="shared" si="70"/>
        <v>298.60000000000002</v>
      </c>
      <c r="W99" s="32">
        <f t="shared" si="70"/>
        <v>50</v>
      </c>
      <c r="X99" s="32">
        <f t="shared" si="70"/>
        <v>50</v>
      </c>
      <c r="Y99" s="32">
        <f t="shared" si="70"/>
        <v>2499.8000000000002</v>
      </c>
      <c r="Z99" s="32">
        <f t="shared" si="70"/>
        <v>256</v>
      </c>
      <c r="AA99" s="32">
        <f t="shared" si="70"/>
        <v>31023.599999999999</v>
      </c>
      <c r="AB99" s="32">
        <f t="shared" si="70"/>
        <v>29992.5</v>
      </c>
      <c r="AC99" s="32">
        <f t="shared" si="70"/>
        <v>1021.5</v>
      </c>
      <c r="AD99" s="32">
        <f t="shared" si="70"/>
        <v>1327</v>
      </c>
      <c r="AE99" s="32">
        <f t="shared" si="70"/>
        <v>107</v>
      </c>
      <c r="AF99" s="32">
        <f t="shared" si="70"/>
        <v>174.8</v>
      </c>
      <c r="AG99" s="32">
        <f t="shared" si="70"/>
        <v>756</v>
      </c>
      <c r="AH99" s="32">
        <f t="shared" si="70"/>
        <v>1084.0999999999999</v>
      </c>
      <c r="AI99" s="32">
        <f t="shared" si="70"/>
        <v>365.3</v>
      </c>
      <c r="AJ99" s="32">
        <f t="shared" si="70"/>
        <v>184</v>
      </c>
      <c r="AK99" s="32">
        <f t="shared" si="70"/>
        <v>226.6</v>
      </c>
      <c r="AL99" s="32">
        <f t="shared" si="70"/>
        <v>293.10000000000002</v>
      </c>
      <c r="AM99" s="32">
        <f t="shared" si="70"/>
        <v>469.9</v>
      </c>
      <c r="AN99" s="32">
        <f t="shared" si="70"/>
        <v>366.3</v>
      </c>
      <c r="AO99" s="32">
        <f t="shared" si="70"/>
        <v>4802.3</v>
      </c>
      <c r="AP99" s="32">
        <f t="shared" si="70"/>
        <v>90124.2</v>
      </c>
      <c r="AQ99" s="32">
        <f t="shared" si="70"/>
        <v>239.3</v>
      </c>
      <c r="AR99" s="32">
        <f t="shared" si="70"/>
        <v>66078.2</v>
      </c>
      <c r="AS99" s="32">
        <f t="shared" si="70"/>
        <v>7210.9</v>
      </c>
      <c r="AT99" s="32">
        <f t="shared" si="70"/>
        <v>2306.6</v>
      </c>
      <c r="AU99" s="32">
        <f t="shared" si="70"/>
        <v>253</v>
      </c>
      <c r="AV99" s="32">
        <f t="shared" si="70"/>
        <v>301.8</v>
      </c>
      <c r="AW99" s="32">
        <f t="shared" si="70"/>
        <v>229.3</v>
      </c>
      <c r="AX99" s="32">
        <f t="shared" si="70"/>
        <v>50</v>
      </c>
      <c r="AY99" s="32">
        <f t="shared" si="70"/>
        <v>446.4</v>
      </c>
      <c r="AZ99" s="32">
        <f t="shared" si="70"/>
        <v>11866.4</v>
      </c>
      <c r="BA99" s="32">
        <f t="shared" si="70"/>
        <v>9317.6</v>
      </c>
      <c r="BB99" s="32">
        <f t="shared" si="70"/>
        <v>8118.4</v>
      </c>
      <c r="BC99" s="32">
        <f t="shared" si="70"/>
        <v>30607.1</v>
      </c>
      <c r="BD99" s="32">
        <f t="shared" si="70"/>
        <v>5198.3</v>
      </c>
      <c r="BE99" s="32">
        <f t="shared" si="70"/>
        <v>1472.7</v>
      </c>
      <c r="BF99" s="32">
        <f t="shared" si="70"/>
        <v>25645.200000000001</v>
      </c>
      <c r="BG99" s="32">
        <f t="shared" si="70"/>
        <v>1085</v>
      </c>
      <c r="BH99" s="32">
        <f t="shared" si="70"/>
        <v>617.29999999999995</v>
      </c>
      <c r="BI99" s="32">
        <f t="shared" si="70"/>
        <v>247.6</v>
      </c>
      <c r="BJ99" s="32">
        <f t="shared" si="70"/>
        <v>6698.3</v>
      </c>
      <c r="BK99" s="32">
        <f t="shared" si="70"/>
        <v>25147.9</v>
      </c>
      <c r="BL99" s="32">
        <f t="shared" si="70"/>
        <v>198.1</v>
      </c>
      <c r="BM99" s="32">
        <f t="shared" si="70"/>
        <v>290.7</v>
      </c>
      <c r="BN99" s="32">
        <f t="shared" si="70"/>
        <v>3725.5</v>
      </c>
      <c r="BO99" s="32">
        <f t="shared" si="70"/>
        <v>1378.7</v>
      </c>
      <c r="BP99" s="32">
        <f t="shared" ref="BP99:EA99" si="71">ROUND(SUM(BP94:BP98),1)</f>
        <v>209.5</v>
      </c>
      <c r="BQ99" s="32">
        <f t="shared" si="71"/>
        <v>6305.6</v>
      </c>
      <c r="BR99" s="32">
        <f t="shared" si="71"/>
        <v>4826.7</v>
      </c>
      <c r="BS99" s="32">
        <f t="shared" si="71"/>
        <v>1206.3</v>
      </c>
      <c r="BT99" s="32">
        <f t="shared" si="71"/>
        <v>455.5</v>
      </c>
      <c r="BU99" s="32">
        <f t="shared" si="71"/>
        <v>432</v>
      </c>
      <c r="BV99" s="32">
        <f t="shared" si="71"/>
        <v>1358.2</v>
      </c>
      <c r="BW99" s="32">
        <f t="shared" si="71"/>
        <v>2081.5</v>
      </c>
      <c r="BX99" s="32">
        <f t="shared" si="71"/>
        <v>88.9</v>
      </c>
      <c r="BY99" s="32">
        <f t="shared" si="71"/>
        <v>528.4</v>
      </c>
      <c r="BZ99" s="32">
        <f t="shared" si="71"/>
        <v>216.6</v>
      </c>
      <c r="CA99" s="32">
        <f t="shared" si="71"/>
        <v>172.9</v>
      </c>
      <c r="CB99" s="32">
        <f t="shared" si="71"/>
        <v>82813.100000000006</v>
      </c>
      <c r="CC99" s="32">
        <f t="shared" si="71"/>
        <v>180.2</v>
      </c>
      <c r="CD99" s="32">
        <f t="shared" si="71"/>
        <v>55.6</v>
      </c>
      <c r="CE99" s="32">
        <f t="shared" si="71"/>
        <v>162.30000000000001</v>
      </c>
      <c r="CF99" s="32">
        <f t="shared" si="71"/>
        <v>117.5</v>
      </c>
      <c r="CG99" s="32">
        <f t="shared" si="71"/>
        <v>226.5</v>
      </c>
      <c r="CH99" s="32">
        <f t="shared" si="71"/>
        <v>106.3</v>
      </c>
      <c r="CI99" s="32">
        <f t="shared" si="71"/>
        <v>743.5</v>
      </c>
      <c r="CJ99" s="32">
        <f t="shared" si="71"/>
        <v>1013</v>
      </c>
      <c r="CK99" s="32">
        <f t="shared" si="71"/>
        <v>5826.5</v>
      </c>
      <c r="CL99" s="32">
        <f t="shared" si="71"/>
        <v>1421.6</v>
      </c>
      <c r="CM99" s="32">
        <f t="shared" si="71"/>
        <v>852.2</v>
      </c>
      <c r="CN99" s="32">
        <f t="shared" si="71"/>
        <v>31583.1</v>
      </c>
      <c r="CO99" s="32">
        <f t="shared" si="71"/>
        <v>15488.8</v>
      </c>
      <c r="CP99" s="32">
        <f t="shared" si="71"/>
        <v>1091.8</v>
      </c>
      <c r="CQ99" s="32">
        <f t="shared" si="71"/>
        <v>1032.0999999999999</v>
      </c>
      <c r="CR99" s="32">
        <f t="shared" si="71"/>
        <v>185.8</v>
      </c>
      <c r="CS99" s="32">
        <f t="shared" si="71"/>
        <v>366.8</v>
      </c>
      <c r="CT99" s="32">
        <f t="shared" si="71"/>
        <v>113.4</v>
      </c>
      <c r="CU99" s="32">
        <f t="shared" si="71"/>
        <v>470</v>
      </c>
      <c r="CV99" s="32">
        <f t="shared" si="71"/>
        <v>50</v>
      </c>
      <c r="CW99" s="32">
        <f t="shared" si="71"/>
        <v>191.6</v>
      </c>
      <c r="CX99" s="32">
        <f t="shared" si="71"/>
        <v>495.1</v>
      </c>
      <c r="CY99" s="32">
        <f t="shared" si="71"/>
        <v>50</v>
      </c>
      <c r="CZ99" s="32">
        <f t="shared" si="71"/>
        <v>2227</v>
      </c>
      <c r="DA99" s="32">
        <f t="shared" si="71"/>
        <v>190.6</v>
      </c>
      <c r="DB99" s="32">
        <f t="shared" si="71"/>
        <v>314.3</v>
      </c>
      <c r="DC99" s="32">
        <f t="shared" si="71"/>
        <v>157.5</v>
      </c>
      <c r="DD99" s="32">
        <f t="shared" si="71"/>
        <v>171.7</v>
      </c>
      <c r="DE99" s="32">
        <f t="shared" si="71"/>
        <v>439</v>
      </c>
      <c r="DF99" s="32">
        <f t="shared" si="71"/>
        <v>22148.400000000001</v>
      </c>
      <c r="DG99" s="32">
        <f t="shared" si="71"/>
        <v>95.8</v>
      </c>
      <c r="DH99" s="32">
        <f t="shared" si="71"/>
        <v>2194.6</v>
      </c>
      <c r="DI99" s="32">
        <f t="shared" si="71"/>
        <v>2788.1</v>
      </c>
      <c r="DJ99" s="32">
        <f t="shared" si="71"/>
        <v>692.8</v>
      </c>
      <c r="DK99" s="32">
        <f t="shared" si="71"/>
        <v>469.4</v>
      </c>
      <c r="DL99" s="32">
        <f t="shared" si="71"/>
        <v>6021.5</v>
      </c>
      <c r="DM99" s="32">
        <f t="shared" si="71"/>
        <v>279.60000000000002</v>
      </c>
      <c r="DN99" s="32">
        <f t="shared" si="71"/>
        <v>1490.4</v>
      </c>
      <c r="DO99" s="32">
        <f t="shared" si="71"/>
        <v>3355.2</v>
      </c>
      <c r="DP99" s="32">
        <f t="shared" si="71"/>
        <v>204.6</v>
      </c>
      <c r="DQ99" s="32">
        <f t="shared" si="71"/>
        <v>663.3</v>
      </c>
      <c r="DR99" s="32">
        <f t="shared" si="71"/>
        <v>1459.4</v>
      </c>
      <c r="DS99" s="32">
        <f t="shared" si="71"/>
        <v>815.3</v>
      </c>
      <c r="DT99" s="32">
        <f t="shared" si="71"/>
        <v>139.69999999999999</v>
      </c>
      <c r="DU99" s="32">
        <f t="shared" si="71"/>
        <v>401.7</v>
      </c>
      <c r="DV99" s="32">
        <f t="shared" si="71"/>
        <v>214.9</v>
      </c>
      <c r="DW99" s="32">
        <f t="shared" si="71"/>
        <v>363.1</v>
      </c>
      <c r="DX99" s="32">
        <f t="shared" si="71"/>
        <v>168.8</v>
      </c>
      <c r="DY99" s="32">
        <f t="shared" si="71"/>
        <v>354.1</v>
      </c>
      <c r="DZ99" s="32">
        <f t="shared" si="71"/>
        <v>895.4</v>
      </c>
      <c r="EA99" s="32">
        <f t="shared" si="71"/>
        <v>656.9</v>
      </c>
      <c r="EB99" s="32">
        <f t="shared" ref="EB99:FX99" si="72">ROUND(SUM(EB94:EB98),1)</f>
        <v>602.9</v>
      </c>
      <c r="EC99" s="32">
        <f t="shared" si="72"/>
        <v>338.2</v>
      </c>
      <c r="ED99" s="32">
        <f t="shared" si="72"/>
        <v>1688.4</v>
      </c>
      <c r="EE99" s="32">
        <f t="shared" si="72"/>
        <v>199</v>
      </c>
      <c r="EF99" s="32">
        <f t="shared" si="72"/>
        <v>1529</v>
      </c>
      <c r="EG99" s="32">
        <f t="shared" si="72"/>
        <v>291.89999999999998</v>
      </c>
      <c r="EH99" s="32">
        <f t="shared" si="72"/>
        <v>237</v>
      </c>
      <c r="EI99" s="32">
        <f t="shared" si="72"/>
        <v>16662.2</v>
      </c>
      <c r="EJ99" s="32">
        <f t="shared" si="72"/>
        <v>9855</v>
      </c>
      <c r="EK99" s="32">
        <f t="shared" si="72"/>
        <v>731</v>
      </c>
      <c r="EL99" s="32">
        <f t="shared" si="72"/>
        <v>491.8</v>
      </c>
      <c r="EM99" s="32">
        <f t="shared" si="72"/>
        <v>448.9</v>
      </c>
      <c r="EN99" s="32">
        <f t="shared" si="72"/>
        <v>1132.5</v>
      </c>
      <c r="EO99" s="32">
        <f t="shared" si="72"/>
        <v>384</v>
      </c>
      <c r="EP99" s="32">
        <f t="shared" si="72"/>
        <v>404.7</v>
      </c>
      <c r="EQ99" s="32">
        <f t="shared" si="72"/>
        <v>2812.4</v>
      </c>
      <c r="ER99" s="32">
        <f t="shared" si="72"/>
        <v>329.1</v>
      </c>
      <c r="ES99" s="32">
        <f t="shared" si="72"/>
        <v>133.80000000000001</v>
      </c>
      <c r="ET99" s="32">
        <f t="shared" si="72"/>
        <v>225.8</v>
      </c>
      <c r="EU99" s="32">
        <f t="shared" si="72"/>
        <v>673</v>
      </c>
      <c r="EV99" s="32">
        <f t="shared" si="72"/>
        <v>67.2</v>
      </c>
      <c r="EW99" s="32">
        <f t="shared" si="72"/>
        <v>942.1</v>
      </c>
      <c r="EX99" s="32">
        <f t="shared" si="72"/>
        <v>221.8</v>
      </c>
      <c r="EY99" s="32">
        <f t="shared" si="72"/>
        <v>529.1</v>
      </c>
      <c r="EZ99" s="32">
        <f t="shared" si="72"/>
        <v>140.69999999999999</v>
      </c>
      <c r="FA99" s="32">
        <f t="shared" si="72"/>
        <v>3549.4</v>
      </c>
      <c r="FB99" s="32">
        <f t="shared" si="72"/>
        <v>375.5</v>
      </c>
      <c r="FC99" s="32">
        <f t="shared" si="72"/>
        <v>2344</v>
      </c>
      <c r="FD99" s="32">
        <f t="shared" si="72"/>
        <v>375</v>
      </c>
      <c r="FE99" s="32">
        <f t="shared" si="72"/>
        <v>106.2</v>
      </c>
      <c r="FF99" s="32">
        <f t="shared" si="72"/>
        <v>229</v>
      </c>
      <c r="FG99" s="32">
        <f t="shared" si="72"/>
        <v>119.8</v>
      </c>
      <c r="FH99" s="32">
        <f t="shared" si="72"/>
        <v>96.2</v>
      </c>
      <c r="FI99" s="32">
        <f t="shared" si="72"/>
        <v>1909.6</v>
      </c>
      <c r="FJ99" s="32">
        <f t="shared" si="72"/>
        <v>1996.8</v>
      </c>
      <c r="FK99" s="32">
        <f t="shared" si="72"/>
        <v>2488.1</v>
      </c>
      <c r="FL99" s="32">
        <f t="shared" si="72"/>
        <v>7011.7</v>
      </c>
      <c r="FM99" s="32">
        <f t="shared" si="72"/>
        <v>3955.5</v>
      </c>
      <c r="FN99" s="32">
        <f t="shared" si="72"/>
        <v>22539.200000000001</v>
      </c>
      <c r="FO99" s="32">
        <f t="shared" si="72"/>
        <v>1143.5999999999999</v>
      </c>
      <c r="FP99" s="32">
        <f t="shared" si="72"/>
        <v>2443.1</v>
      </c>
      <c r="FQ99" s="32">
        <f t="shared" si="72"/>
        <v>976.8</v>
      </c>
      <c r="FR99" s="32">
        <f t="shared" si="72"/>
        <v>176.5</v>
      </c>
      <c r="FS99" s="32">
        <f t="shared" si="72"/>
        <v>206</v>
      </c>
      <c r="FT99" s="32">
        <f t="shared" si="72"/>
        <v>79.2</v>
      </c>
      <c r="FU99" s="32">
        <f t="shared" si="72"/>
        <v>822.9</v>
      </c>
      <c r="FV99" s="32">
        <f t="shared" si="72"/>
        <v>719.8</v>
      </c>
      <c r="FW99" s="32">
        <f t="shared" si="72"/>
        <v>203.5</v>
      </c>
      <c r="FX99" s="32">
        <f t="shared" si="72"/>
        <v>63.1</v>
      </c>
      <c r="FY99" s="20"/>
      <c r="FZ99" s="20">
        <f t="shared" si="56"/>
        <v>894569.29999999993</v>
      </c>
      <c r="GA99" s="20"/>
      <c r="GB99" s="20"/>
      <c r="GC99" s="22"/>
      <c r="GD99" s="22"/>
      <c r="GE99" s="22"/>
    </row>
    <row r="100" spans="1:187" s="23" customFormat="1" ht="15.75" x14ac:dyDescent="0.25">
      <c r="A100" s="7" t="s">
        <v>583</v>
      </c>
      <c r="B100" s="43" t="s">
        <v>584</v>
      </c>
      <c r="C100" s="22">
        <f t="shared" ref="C100:BN100" si="73">C99-C101</f>
        <v>8681.7999999999993</v>
      </c>
      <c r="D100" s="22">
        <f t="shared" si="73"/>
        <v>37881.199999999997</v>
      </c>
      <c r="E100" s="22">
        <f t="shared" si="73"/>
        <v>7032.5</v>
      </c>
      <c r="F100" s="22">
        <f t="shared" si="73"/>
        <v>19214.8</v>
      </c>
      <c r="G100" s="22">
        <f t="shared" si="73"/>
        <v>1025.4000000000001</v>
      </c>
      <c r="H100" s="22">
        <f t="shared" si="73"/>
        <v>1048.9000000000001</v>
      </c>
      <c r="I100" s="22">
        <f t="shared" si="73"/>
        <v>9391.6999999999989</v>
      </c>
      <c r="J100" s="22">
        <f t="shared" si="73"/>
        <v>2459.9</v>
      </c>
      <c r="K100" s="22">
        <f t="shared" si="73"/>
        <v>297.60000000000002</v>
      </c>
      <c r="L100" s="22">
        <f t="shared" si="73"/>
        <v>2616.6999999999998</v>
      </c>
      <c r="M100" s="22">
        <f t="shared" si="73"/>
        <v>1354.6</v>
      </c>
      <c r="N100" s="22">
        <f t="shared" si="73"/>
        <v>54838.2</v>
      </c>
      <c r="O100" s="22">
        <f t="shared" si="73"/>
        <v>14683.5</v>
      </c>
      <c r="P100" s="22">
        <f t="shared" si="73"/>
        <v>185.6</v>
      </c>
      <c r="Q100" s="22">
        <f t="shared" si="73"/>
        <v>39340.9</v>
      </c>
      <c r="R100" s="22">
        <f t="shared" si="73"/>
        <v>2799.7</v>
      </c>
      <c r="S100" s="22">
        <f t="shared" si="73"/>
        <v>1750.7</v>
      </c>
      <c r="T100" s="22">
        <f t="shared" si="73"/>
        <v>154</v>
      </c>
      <c r="U100" s="22">
        <f t="shared" si="73"/>
        <v>52.7</v>
      </c>
      <c r="V100" s="22">
        <f t="shared" si="73"/>
        <v>298.60000000000002</v>
      </c>
      <c r="W100" s="22">
        <f t="shared" si="73"/>
        <v>50</v>
      </c>
      <c r="X100" s="22">
        <f t="shared" si="73"/>
        <v>50</v>
      </c>
      <c r="Y100" s="22">
        <f t="shared" si="73"/>
        <v>2499.8000000000002</v>
      </c>
      <c r="Z100" s="22">
        <f t="shared" si="73"/>
        <v>256</v>
      </c>
      <c r="AA100" s="22">
        <f t="shared" si="73"/>
        <v>31023.599999999999</v>
      </c>
      <c r="AB100" s="22">
        <f t="shared" si="73"/>
        <v>29992.5</v>
      </c>
      <c r="AC100" s="22">
        <f t="shared" si="73"/>
        <v>1021.5</v>
      </c>
      <c r="AD100" s="22">
        <f t="shared" si="73"/>
        <v>1240.2</v>
      </c>
      <c r="AE100" s="22">
        <f t="shared" si="73"/>
        <v>107</v>
      </c>
      <c r="AF100" s="22">
        <f t="shared" si="73"/>
        <v>174.8</v>
      </c>
      <c r="AG100" s="22">
        <f t="shared" si="73"/>
        <v>756</v>
      </c>
      <c r="AH100" s="22">
        <f t="shared" si="73"/>
        <v>1084.0999999999999</v>
      </c>
      <c r="AI100" s="22">
        <f t="shared" si="73"/>
        <v>365.3</v>
      </c>
      <c r="AJ100" s="22">
        <f t="shared" si="73"/>
        <v>184</v>
      </c>
      <c r="AK100" s="22">
        <f t="shared" si="73"/>
        <v>226.6</v>
      </c>
      <c r="AL100" s="22">
        <f t="shared" si="73"/>
        <v>293.10000000000002</v>
      </c>
      <c r="AM100" s="22">
        <f t="shared" si="73"/>
        <v>469.9</v>
      </c>
      <c r="AN100" s="22">
        <f t="shared" si="73"/>
        <v>366.3</v>
      </c>
      <c r="AO100" s="22">
        <f t="shared" si="73"/>
        <v>4802.3</v>
      </c>
      <c r="AP100" s="22">
        <f t="shared" si="73"/>
        <v>90124.2</v>
      </c>
      <c r="AQ100" s="22">
        <f t="shared" si="73"/>
        <v>239.3</v>
      </c>
      <c r="AR100" s="22">
        <f t="shared" si="73"/>
        <v>65533.299999999996</v>
      </c>
      <c r="AS100" s="22">
        <f t="shared" si="73"/>
        <v>6902.5</v>
      </c>
      <c r="AT100" s="22">
        <f t="shared" si="73"/>
        <v>2306.6</v>
      </c>
      <c r="AU100" s="22">
        <f t="shared" si="73"/>
        <v>253</v>
      </c>
      <c r="AV100" s="22">
        <f t="shared" si="73"/>
        <v>301.8</v>
      </c>
      <c r="AW100" s="22">
        <f t="shared" si="73"/>
        <v>229.3</v>
      </c>
      <c r="AX100" s="22">
        <f t="shared" si="73"/>
        <v>50</v>
      </c>
      <c r="AY100" s="22">
        <f t="shared" si="73"/>
        <v>396.4</v>
      </c>
      <c r="AZ100" s="22">
        <f t="shared" si="73"/>
        <v>11866.4</v>
      </c>
      <c r="BA100" s="22">
        <f t="shared" si="73"/>
        <v>9317.6</v>
      </c>
      <c r="BB100" s="22">
        <f t="shared" si="73"/>
        <v>8118.4</v>
      </c>
      <c r="BC100" s="22">
        <f t="shared" si="73"/>
        <v>26686.399999999998</v>
      </c>
      <c r="BD100" s="22">
        <f t="shared" si="73"/>
        <v>5198.3</v>
      </c>
      <c r="BE100" s="22">
        <f t="shared" si="73"/>
        <v>1472.7</v>
      </c>
      <c r="BF100" s="22">
        <f t="shared" si="73"/>
        <v>25645.200000000001</v>
      </c>
      <c r="BG100" s="22">
        <f t="shared" si="73"/>
        <v>1085</v>
      </c>
      <c r="BH100" s="22">
        <f t="shared" si="73"/>
        <v>617.29999999999995</v>
      </c>
      <c r="BI100" s="22">
        <f t="shared" si="73"/>
        <v>247.6</v>
      </c>
      <c r="BJ100" s="22">
        <f t="shared" si="73"/>
        <v>6698.3</v>
      </c>
      <c r="BK100" s="22">
        <f t="shared" si="73"/>
        <v>25147.9</v>
      </c>
      <c r="BL100" s="22">
        <f t="shared" si="73"/>
        <v>198.1</v>
      </c>
      <c r="BM100" s="22">
        <f t="shared" si="73"/>
        <v>290.7</v>
      </c>
      <c r="BN100" s="22">
        <f t="shared" si="73"/>
        <v>3725.5</v>
      </c>
      <c r="BO100" s="22">
        <f t="shared" ref="BO100:DZ100" si="74">BO99-BO101</f>
        <v>1378.7</v>
      </c>
      <c r="BP100" s="22">
        <f t="shared" si="74"/>
        <v>209.5</v>
      </c>
      <c r="BQ100" s="22">
        <f t="shared" si="74"/>
        <v>5717.5</v>
      </c>
      <c r="BR100" s="22">
        <f t="shared" si="74"/>
        <v>4826.7</v>
      </c>
      <c r="BS100" s="22">
        <f t="shared" si="74"/>
        <v>1206.3</v>
      </c>
      <c r="BT100" s="22">
        <f t="shared" si="74"/>
        <v>455.5</v>
      </c>
      <c r="BU100" s="22">
        <f t="shared" si="74"/>
        <v>432</v>
      </c>
      <c r="BV100" s="22">
        <f t="shared" si="74"/>
        <v>1327</v>
      </c>
      <c r="BW100" s="22">
        <f t="shared" si="74"/>
        <v>2081.5</v>
      </c>
      <c r="BX100" s="22">
        <f t="shared" si="74"/>
        <v>88.9</v>
      </c>
      <c r="BY100" s="22">
        <f t="shared" si="74"/>
        <v>528.4</v>
      </c>
      <c r="BZ100" s="22">
        <f t="shared" si="74"/>
        <v>216.6</v>
      </c>
      <c r="CA100" s="22">
        <f t="shared" si="74"/>
        <v>172.9</v>
      </c>
      <c r="CB100" s="22">
        <f t="shared" si="74"/>
        <v>82808.600000000006</v>
      </c>
      <c r="CC100" s="22">
        <f t="shared" si="74"/>
        <v>180.2</v>
      </c>
      <c r="CD100" s="22">
        <f t="shared" si="74"/>
        <v>55.6</v>
      </c>
      <c r="CE100" s="22">
        <f t="shared" si="74"/>
        <v>162.30000000000001</v>
      </c>
      <c r="CF100" s="22">
        <f t="shared" si="74"/>
        <v>117.5</v>
      </c>
      <c r="CG100" s="22">
        <f t="shared" si="74"/>
        <v>226.5</v>
      </c>
      <c r="CH100" s="22">
        <f t="shared" si="74"/>
        <v>106.3</v>
      </c>
      <c r="CI100" s="22">
        <f t="shared" si="74"/>
        <v>743.5</v>
      </c>
      <c r="CJ100" s="22">
        <f t="shared" si="74"/>
        <v>1013</v>
      </c>
      <c r="CK100" s="22">
        <f t="shared" si="74"/>
        <v>5302.3</v>
      </c>
      <c r="CL100" s="22">
        <f t="shared" si="74"/>
        <v>1421.6</v>
      </c>
      <c r="CM100" s="22">
        <f t="shared" si="74"/>
        <v>852.2</v>
      </c>
      <c r="CN100" s="22">
        <f t="shared" si="74"/>
        <v>30010.399999999998</v>
      </c>
      <c r="CO100" s="22">
        <f t="shared" si="74"/>
        <v>15488.8</v>
      </c>
      <c r="CP100" s="22">
        <f t="shared" si="74"/>
        <v>1091.8</v>
      </c>
      <c r="CQ100" s="22">
        <f t="shared" si="74"/>
        <v>1032.0999999999999</v>
      </c>
      <c r="CR100" s="22">
        <f t="shared" si="74"/>
        <v>185.8</v>
      </c>
      <c r="CS100" s="22">
        <f t="shared" si="74"/>
        <v>366.8</v>
      </c>
      <c r="CT100" s="22">
        <f t="shared" si="74"/>
        <v>113.4</v>
      </c>
      <c r="CU100" s="22">
        <f t="shared" si="74"/>
        <v>470</v>
      </c>
      <c r="CV100" s="22">
        <f t="shared" si="74"/>
        <v>50</v>
      </c>
      <c r="CW100" s="22">
        <f t="shared" si="74"/>
        <v>191.6</v>
      </c>
      <c r="CX100" s="22">
        <f t="shared" si="74"/>
        <v>495.1</v>
      </c>
      <c r="CY100" s="22">
        <f t="shared" si="74"/>
        <v>50</v>
      </c>
      <c r="CZ100" s="22">
        <f t="shared" si="74"/>
        <v>2227</v>
      </c>
      <c r="DA100" s="22">
        <f t="shared" si="74"/>
        <v>190.6</v>
      </c>
      <c r="DB100" s="22">
        <f t="shared" si="74"/>
        <v>314.3</v>
      </c>
      <c r="DC100" s="22">
        <f t="shared" si="74"/>
        <v>157.5</v>
      </c>
      <c r="DD100" s="22">
        <f t="shared" si="74"/>
        <v>171.7</v>
      </c>
      <c r="DE100" s="22">
        <f t="shared" si="74"/>
        <v>439</v>
      </c>
      <c r="DF100" s="22">
        <f t="shared" si="74"/>
        <v>21286.300000000003</v>
      </c>
      <c r="DG100" s="22">
        <f t="shared" si="74"/>
        <v>95.8</v>
      </c>
      <c r="DH100" s="22">
        <f t="shared" si="74"/>
        <v>2194.6</v>
      </c>
      <c r="DI100" s="22">
        <f t="shared" si="74"/>
        <v>2788.1</v>
      </c>
      <c r="DJ100" s="22">
        <f t="shared" si="74"/>
        <v>692.8</v>
      </c>
      <c r="DK100" s="22">
        <f t="shared" si="74"/>
        <v>469.4</v>
      </c>
      <c r="DL100" s="22">
        <f t="shared" si="74"/>
        <v>6021.5</v>
      </c>
      <c r="DM100" s="22">
        <f t="shared" si="74"/>
        <v>279.60000000000002</v>
      </c>
      <c r="DN100" s="22">
        <f t="shared" si="74"/>
        <v>1490.4</v>
      </c>
      <c r="DO100" s="22">
        <f t="shared" si="74"/>
        <v>3355.2</v>
      </c>
      <c r="DP100" s="22">
        <f t="shared" si="74"/>
        <v>204.6</v>
      </c>
      <c r="DQ100" s="22">
        <f t="shared" si="74"/>
        <v>663.3</v>
      </c>
      <c r="DR100" s="22">
        <f t="shared" si="74"/>
        <v>1459.4</v>
      </c>
      <c r="DS100" s="22">
        <f t="shared" si="74"/>
        <v>815.3</v>
      </c>
      <c r="DT100" s="22">
        <f t="shared" si="74"/>
        <v>139.69999999999999</v>
      </c>
      <c r="DU100" s="22">
        <f t="shared" si="74"/>
        <v>401.7</v>
      </c>
      <c r="DV100" s="22">
        <f t="shared" si="74"/>
        <v>214.9</v>
      </c>
      <c r="DW100" s="22">
        <f t="shared" si="74"/>
        <v>363.1</v>
      </c>
      <c r="DX100" s="22">
        <f t="shared" si="74"/>
        <v>168.8</v>
      </c>
      <c r="DY100" s="22">
        <f t="shared" si="74"/>
        <v>354.1</v>
      </c>
      <c r="DZ100" s="22">
        <f t="shared" si="74"/>
        <v>895.4</v>
      </c>
      <c r="EA100" s="22">
        <f t="shared" ref="EA100:FX100" si="75">EA99-EA101</f>
        <v>656.9</v>
      </c>
      <c r="EB100" s="22">
        <f t="shared" si="75"/>
        <v>602.9</v>
      </c>
      <c r="EC100" s="22">
        <f t="shared" si="75"/>
        <v>338.2</v>
      </c>
      <c r="ED100" s="22">
        <f t="shared" si="75"/>
        <v>1688.4</v>
      </c>
      <c r="EE100" s="22">
        <f t="shared" si="75"/>
        <v>199</v>
      </c>
      <c r="EF100" s="22">
        <f t="shared" si="75"/>
        <v>1529</v>
      </c>
      <c r="EG100" s="22">
        <f t="shared" si="75"/>
        <v>291.89999999999998</v>
      </c>
      <c r="EH100" s="22">
        <f t="shared" si="75"/>
        <v>237</v>
      </c>
      <c r="EI100" s="22">
        <f t="shared" si="75"/>
        <v>16662.2</v>
      </c>
      <c r="EJ100" s="22">
        <f t="shared" si="75"/>
        <v>9855</v>
      </c>
      <c r="EK100" s="22">
        <f t="shared" si="75"/>
        <v>731</v>
      </c>
      <c r="EL100" s="22">
        <f t="shared" si="75"/>
        <v>491.8</v>
      </c>
      <c r="EM100" s="22">
        <f t="shared" si="75"/>
        <v>448.9</v>
      </c>
      <c r="EN100" s="22">
        <f t="shared" si="75"/>
        <v>1132.5</v>
      </c>
      <c r="EO100" s="22">
        <f t="shared" si="75"/>
        <v>384</v>
      </c>
      <c r="EP100" s="22">
        <f t="shared" si="75"/>
        <v>404.7</v>
      </c>
      <c r="EQ100" s="22">
        <f t="shared" si="75"/>
        <v>2667.2000000000003</v>
      </c>
      <c r="ER100" s="22">
        <f t="shared" si="75"/>
        <v>329.1</v>
      </c>
      <c r="ES100" s="22">
        <f t="shared" si="75"/>
        <v>133.80000000000001</v>
      </c>
      <c r="ET100" s="22">
        <f t="shared" si="75"/>
        <v>225.8</v>
      </c>
      <c r="EU100" s="22">
        <f t="shared" si="75"/>
        <v>673</v>
      </c>
      <c r="EV100" s="22">
        <f t="shared" si="75"/>
        <v>67.2</v>
      </c>
      <c r="EW100" s="22">
        <f t="shared" si="75"/>
        <v>942.1</v>
      </c>
      <c r="EX100" s="22">
        <f t="shared" si="75"/>
        <v>221.8</v>
      </c>
      <c r="EY100" s="22">
        <f t="shared" si="75"/>
        <v>529.1</v>
      </c>
      <c r="EZ100" s="22">
        <f t="shared" si="75"/>
        <v>140.69999999999999</v>
      </c>
      <c r="FA100" s="22">
        <f t="shared" si="75"/>
        <v>3549.4</v>
      </c>
      <c r="FB100" s="22">
        <f t="shared" si="75"/>
        <v>375.5</v>
      </c>
      <c r="FC100" s="22">
        <f t="shared" si="75"/>
        <v>2344</v>
      </c>
      <c r="FD100" s="22">
        <f t="shared" si="75"/>
        <v>375</v>
      </c>
      <c r="FE100" s="22">
        <f t="shared" si="75"/>
        <v>106.2</v>
      </c>
      <c r="FF100" s="22">
        <f t="shared" si="75"/>
        <v>229</v>
      </c>
      <c r="FG100" s="22">
        <f t="shared" si="75"/>
        <v>119.8</v>
      </c>
      <c r="FH100" s="22">
        <f t="shared" si="75"/>
        <v>96.2</v>
      </c>
      <c r="FI100" s="22">
        <f t="shared" si="75"/>
        <v>1909.6</v>
      </c>
      <c r="FJ100" s="22">
        <f t="shared" si="75"/>
        <v>1996.8</v>
      </c>
      <c r="FK100" s="22">
        <f t="shared" si="75"/>
        <v>2488.1</v>
      </c>
      <c r="FL100" s="22">
        <f t="shared" si="75"/>
        <v>7011.7</v>
      </c>
      <c r="FM100" s="22">
        <f t="shared" si="75"/>
        <v>3955.5</v>
      </c>
      <c r="FN100" s="22">
        <f t="shared" si="75"/>
        <v>22539.200000000001</v>
      </c>
      <c r="FO100" s="22">
        <f t="shared" si="75"/>
        <v>1143.5999999999999</v>
      </c>
      <c r="FP100" s="22">
        <f t="shared" si="75"/>
        <v>2443.1</v>
      </c>
      <c r="FQ100" s="22">
        <f t="shared" si="75"/>
        <v>976.8</v>
      </c>
      <c r="FR100" s="22">
        <f t="shared" si="75"/>
        <v>176.5</v>
      </c>
      <c r="FS100" s="22">
        <f t="shared" si="75"/>
        <v>206</v>
      </c>
      <c r="FT100" s="22">
        <f t="shared" si="75"/>
        <v>79.2</v>
      </c>
      <c r="FU100" s="22">
        <f t="shared" si="75"/>
        <v>822.9</v>
      </c>
      <c r="FV100" s="22">
        <f t="shared" si="75"/>
        <v>719.8</v>
      </c>
      <c r="FW100" s="22">
        <f t="shared" si="75"/>
        <v>203.5</v>
      </c>
      <c r="FX100" s="22">
        <f t="shared" si="75"/>
        <v>63.1</v>
      </c>
      <c r="FZ100" s="20">
        <f t="shared" si="56"/>
        <v>877268.5</v>
      </c>
      <c r="GA100" s="84"/>
      <c r="GB100" s="84"/>
      <c r="GC100" s="20"/>
      <c r="GD100" s="20"/>
      <c r="GE100" s="20"/>
    </row>
    <row r="101" spans="1:187" s="23" customFormat="1" ht="15.75" x14ac:dyDescent="0.25">
      <c r="A101" s="7" t="s">
        <v>585</v>
      </c>
      <c r="B101" s="43" t="s">
        <v>586</v>
      </c>
      <c r="C101" s="18">
        <f t="shared" ref="C101:BN101" si="76">C91+C92+C93+C98+C96</f>
        <v>0</v>
      </c>
      <c r="D101" s="18">
        <f t="shared" si="76"/>
        <v>5046.5</v>
      </c>
      <c r="E101" s="18">
        <f t="shared" si="76"/>
        <v>872.1</v>
      </c>
      <c r="F101" s="18">
        <f t="shared" si="76"/>
        <v>656.9</v>
      </c>
      <c r="G101" s="18">
        <f t="shared" si="76"/>
        <v>0</v>
      </c>
      <c r="H101" s="18">
        <f t="shared" si="76"/>
        <v>0</v>
      </c>
      <c r="I101" s="18">
        <f t="shared" si="76"/>
        <v>1072.5999999999999</v>
      </c>
      <c r="J101" s="18">
        <f t="shared" si="76"/>
        <v>0</v>
      </c>
      <c r="K101" s="18">
        <f t="shared" si="76"/>
        <v>0</v>
      </c>
      <c r="L101" s="18">
        <f t="shared" si="76"/>
        <v>0</v>
      </c>
      <c r="M101" s="18">
        <f t="shared" si="76"/>
        <v>0</v>
      </c>
      <c r="N101" s="18">
        <f t="shared" si="76"/>
        <v>0</v>
      </c>
      <c r="O101" s="18">
        <f t="shared" si="76"/>
        <v>0</v>
      </c>
      <c r="P101" s="18">
        <f t="shared" si="76"/>
        <v>0</v>
      </c>
      <c r="Q101" s="18">
        <f t="shared" si="76"/>
        <v>1013.9</v>
      </c>
      <c r="R101" s="18">
        <f t="shared" si="76"/>
        <v>0</v>
      </c>
      <c r="S101" s="18">
        <f t="shared" si="76"/>
        <v>0</v>
      </c>
      <c r="T101" s="18">
        <f t="shared" si="76"/>
        <v>0</v>
      </c>
      <c r="U101" s="18">
        <f t="shared" si="76"/>
        <v>0</v>
      </c>
      <c r="V101" s="18">
        <f t="shared" si="76"/>
        <v>0</v>
      </c>
      <c r="W101" s="18">
        <f t="shared" si="76"/>
        <v>0</v>
      </c>
      <c r="X101" s="18">
        <f t="shared" si="76"/>
        <v>0</v>
      </c>
      <c r="Y101" s="18">
        <f t="shared" si="76"/>
        <v>0</v>
      </c>
      <c r="Z101" s="18">
        <f t="shared" si="76"/>
        <v>0</v>
      </c>
      <c r="AA101" s="18">
        <f t="shared" si="76"/>
        <v>0</v>
      </c>
      <c r="AB101" s="18">
        <f t="shared" si="76"/>
        <v>0</v>
      </c>
      <c r="AC101" s="18">
        <f t="shared" si="76"/>
        <v>0</v>
      </c>
      <c r="AD101" s="18">
        <f t="shared" si="76"/>
        <v>86.8</v>
      </c>
      <c r="AE101" s="18">
        <f t="shared" si="76"/>
        <v>0</v>
      </c>
      <c r="AF101" s="18">
        <f t="shared" si="76"/>
        <v>0</v>
      </c>
      <c r="AG101" s="18">
        <f t="shared" si="76"/>
        <v>0</v>
      </c>
      <c r="AH101" s="18">
        <f t="shared" si="76"/>
        <v>0</v>
      </c>
      <c r="AI101" s="18">
        <f t="shared" si="76"/>
        <v>0</v>
      </c>
      <c r="AJ101" s="18">
        <f t="shared" si="76"/>
        <v>0</v>
      </c>
      <c r="AK101" s="18">
        <f t="shared" si="76"/>
        <v>0</v>
      </c>
      <c r="AL101" s="18">
        <f t="shared" si="76"/>
        <v>0</v>
      </c>
      <c r="AM101" s="18">
        <f t="shared" si="76"/>
        <v>0</v>
      </c>
      <c r="AN101" s="18">
        <f t="shared" si="76"/>
        <v>0</v>
      </c>
      <c r="AO101" s="18">
        <f t="shared" si="76"/>
        <v>0</v>
      </c>
      <c r="AP101" s="18">
        <f t="shared" si="76"/>
        <v>0</v>
      </c>
      <c r="AQ101" s="18">
        <f t="shared" si="76"/>
        <v>0</v>
      </c>
      <c r="AR101" s="18">
        <f t="shared" si="76"/>
        <v>544.9</v>
      </c>
      <c r="AS101" s="18">
        <f t="shared" si="76"/>
        <v>308.39999999999998</v>
      </c>
      <c r="AT101" s="18">
        <f t="shared" si="76"/>
        <v>0</v>
      </c>
      <c r="AU101" s="18">
        <f t="shared" si="76"/>
        <v>0</v>
      </c>
      <c r="AV101" s="18">
        <f t="shared" si="76"/>
        <v>0</v>
      </c>
      <c r="AW101" s="18">
        <f t="shared" si="76"/>
        <v>0</v>
      </c>
      <c r="AX101" s="18">
        <f t="shared" si="76"/>
        <v>0</v>
      </c>
      <c r="AY101" s="18">
        <f t="shared" si="76"/>
        <v>50</v>
      </c>
      <c r="AZ101" s="18">
        <f t="shared" si="76"/>
        <v>0</v>
      </c>
      <c r="BA101" s="18">
        <f t="shared" si="76"/>
        <v>0</v>
      </c>
      <c r="BB101" s="18">
        <f t="shared" si="76"/>
        <v>0</v>
      </c>
      <c r="BC101" s="18">
        <f t="shared" si="76"/>
        <v>3920.7</v>
      </c>
      <c r="BD101" s="18">
        <f t="shared" si="76"/>
        <v>0</v>
      </c>
      <c r="BE101" s="18">
        <f t="shared" si="76"/>
        <v>0</v>
      </c>
      <c r="BF101" s="18">
        <f t="shared" si="76"/>
        <v>0</v>
      </c>
      <c r="BG101" s="18">
        <f t="shared" si="76"/>
        <v>0</v>
      </c>
      <c r="BH101" s="18">
        <f t="shared" si="76"/>
        <v>0</v>
      </c>
      <c r="BI101" s="18">
        <f t="shared" si="76"/>
        <v>0</v>
      </c>
      <c r="BJ101" s="18">
        <f t="shared" si="76"/>
        <v>0</v>
      </c>
      <c r="BK101" s="18">
        <f t="shared" si="76"/>
        <v>0</v>
      </c>
      <c r="BL101" s="18">
        <f t="shared" si="76"/>
        <v>0</v>
      </c>
      <c r="BM101" s="18">
        <f t="shared" si="76"/>
        <v>0</v>
      </c>
      <c r="BN101" s="18">
        <f t="shared" si="76"/>
        <v>0</v>
      </c>
      <c r="BO101" s="18">
        <f t="shared" ref="BO101:DZ101" si="77">BO91+BO92+BO93+BO98+BO96</f>
        <v>0</v>
      </c>
      <c r="BP101" s="18">
        <f t="shared" si="77"/>
        <v>0</v>
      </c>
      <c r="BQ101" s="18">
        <f t="shared" si="77"/>
        <v>588.1</v>
      </c>
      <c r="BR101" s="18">
        <f t="shared" si="77"/>
        <v>0</v>
      </c>
      <c r="BS101" s="18">
        <f t="shared" si="77"/>
        <v>0</v>
      </c>
      <c r="BT101" s="18">
        <f t="shared" si="77"/>
        <v>0</v>
      </c>
      <c r="BU101" s="18">
        <f t="shared" si="77"/>
        <v>0</v>
      </c>
      <c r="BV101" s="18">
        <f t="shared" si="77"/>
        <v>31.2</v>
      </c>
      <c r="BW101" s="18">
        <f t="shared" si="77"/>
        <v>0</v>
      </c>
      <c r="BX101" s="18">
        <f t="shared" si="77"/>
        <v>0</v>
      </c>
      <c r="BY101" s="18">
        <f t="shared" si="77"/>
        <v>0</v>
      </c>
      <c r="BZ101" s="18">
        <f t="shared" si="77"/>
        <v>0</v>
      </c>
      <c r="CA101" s="18">
        <f t="shared" si="77"/>
        <v>0</v>
      </c>
      <c r="CB101" s="18">
        <f t="shared" si="77"/>
        <v>4.5</v>
      </c>
      <c r="CC101" s="18">
        <f t="shared" si="77"/>
        <v>0</v>
      </c>
      <c r="CD101" s="18">
        <f t="shared" si="77"/>
        <v>0</v>
      </c>
      <c r="CE101" s="18">
        <f t="shared" si="77"/>
        <v>0</v>
      </c>
      <c r="CF101" s="18">
        <f t="shared" si="77"/>
        <v>0</v>
      </c>
      <c r="CG101" s="18">
        <f t="shared" si="77"/>
        <v>0</v>
      </c>
      <c r="CH101" s="18">
        <f t="shared" si="77"/>
        <v>0</v>
      </c>
      <c r="CI101" s="18">
        <f t="shared" si="77"/>
        <v>0</v>
      </c>
      <c r="CJ101" s="18">
        <f t="shared" si="77"/>
        <v>0</v>
      </c>
      <c r="CK101" s="18">
        <f t="shared" si="77"/>
        <v>524.20000000000005</v>
      </c>
      <c r="CL101" s="18">
        <f t="shared" si="77"/>
        <v>0</v>
      </c>
      <c r="CM101" s="18">
        <f t="shared" si="77"/>
        <v>0</v>
      </c>
      <c r="CN101" s="18">
        <f t="shared" si="77"/>
        <v>1572.6999999999998</v>
      </c>
      <c r="CO101" s="18">
        <f t="shared" si="77"/>
        <v>0</v>
      </c>
      <c r="CP101" s="18">
        <f t="shared" si="77"/>
        <v>0</v>
      </c>
      <c r="CQ101" s="18">
        <f t="shared" si="77"/>
        <v>0</v>
      </c>
      <c r="CR101" s="18">
        <f t="shared" si="77"/>
        <v>0</v>
      </c>
      <c r="CS101" s="18">
        <f t="shared" si="77"/>
        <v>0</v>
      </c>
      <c r="CT101" s="18">
        <f t="shared" si="77"/>
        <v>0</v>
      </c>
      <c r="CU101" s="18">
        <f t="shared" si="77"/>
        <v>0</v>
      </c>
      <c r="CV101" s="18">
        <f t="shared" si="77"/>
        <v>0</v>
      </c>
      <c r="CW101" s="18">
        <f t="shared" si="77"/>
        <v>0</v>
      </c>
      <c r="CX101" s="18">
        <f t="shared" si="77"/>
        <v>0</v>
      </c>
      <c r="CY101" s="18">
        <f t="shared" si="77"/>
        <v>0</v>
      </c>
      <c r="CZ101" s="18">
        <f t="shared" si="77"/>
        <v>0</v>
      </c>
      <c r="DA101" s="18">
        <f t="shared" si="77"/>
        <v>0</v>
      </c>
      <c r="DB101" s="18">
        <f t="shared" si="77"/>
        <v>0</v>
      </c>
      <c r="DC101" s="18">
        <f t="shared" si="77"/>
        <v>0</v>
      </c>
      <c r="DD101" s="18">
        <f t="shared" si="77"/>
        <v>0</v>
      </c>
      <c r="DE101" s="18">
        <f t="shared" si="77"/>
        <v>0</v>
      </c>
      <c r="DF101" s="18">
        <f t="shared" si="77"/>
        <v>862.1</v>
      </c>
      <c r="DG101" s="18">
        <f t="shared" si="77"/>
        <v>0</v>
      </c>
      <c r="DH101" s="18">
        <f t="shared" si="77"/>
        <v>0</v>
      </c>
      <c r="DI101" s="18">
        <f t="shared" si="77"/>
        <v>0</v>
      </c>
      <c r="DJ101" s="18">
        <f t="shared" si="77"/>
        <v>0</v>
      </c>
      <c r="DK101" s="18">
        <f t="shared" si="77"/>
        <v>0</v>
      </c>
      <c r="DL101" s="18">
        <f t="shared" si="77"/>
        <v>0</v>
      </c>
      <c r="DM101" s="18">
        <f t="shared" si="77"/>
        <v>0</v>
      </c>
      <c r="DN101" s="18">
        <f t="shared" si="77"/>
        <v>0</v>
      </c>
      <c r="DO101" s="18">
        <f t="shared" si="77"/>
        <v>0</v>
      </c>
      <c r="DP101" s="18">
        <f t="shared" si="77"/>
        <v>0</v>
      </c>
      <c r="DQ101" s="18">
        <f t="shared" si="77"/>
        <v>0</v>
      </c>
      <c r="DR101" s="18">
        <f t="shared" si="77"/>
        <v>0</v>
      </c>
      <c r="DS101" s="18">
        <f t="shared" si="77"/>
        <v>0</v>
      </c>
      <c r="DT101" s="18">
        <f t="shared" si="77"/>
        <v>0</v>
      </c>
      <c r="DU101" s="18">
        <f t="shared" si="77"/>
        <v>0</v>
      </c>
      <c r="DV101" s="18">
        <f t="shared" si="77"/>
        <v>0</v>
      </c>
      <c r="DW101" s="18">
        <f t="shared" si="77"/>
        <v>0</v>
      </c>
      <c r="DX101" s="18">
        <f t="shared" si="77"/>
        <v>0</v>
      </c>
      <c r="DY101" s="18">
        <f t="shared" si="77"/>
        <v>0</v>
      </c>
      <c r="DZ101" s="18">
        <f t="shared" si="77"/>
        <v>0</v>
      </c>
      <c r="EA101" s="18">
        <f t="shared" ref="EA101:FX101" si="78">EA91+EA92+EA93+EA98+EA96</f>
        <v>0</v>
      </c>
      <c r="EB101" s="18">
        <f t="shared" si="78"/>
        <v>0</v>
      </c>
      <c r="EC101" s="18">
        <f t="shared" si="78"/>
        <v>0</v>
      </c>
      <c r="ED101" s="18">
        <f t="shared" si="78"/>
        <v>0</v>
      </c>
      <c r="EE101" s="18">
        <f t="shared" si="78"/>
        <v>0</v>
      </c>
      <c r="EF101" s="18">
        <f t="shared" si="78"/>
        <v>0</v>
      </c>
      <c r="EG101" s="18">
        <f t="shared" si="78"/>
        <v>0</v>
      </c>
      <c r="EH101" s="18">
        <f t="shared" si="78"/>
        <v>0</v>
      </c>
      <c r="EI101" s="18">
        <f t="shared" si="78"/>
        <v>0</v>
      </c>
      <c r="EJ101" s="18">
        <f t="shared" si="78"/>
        <v>0</v>
      </c>
      <c r="EK101" s="18">
        <f t="shared" si="78"/>
        <v>0</v>
      </c>
      <c r="EL101" s="18">
        <f t="shared" si="78"/>
        <v>0</v>
      </c>
      <c r="EM101" s="18">
        <f t="shared" si="78"/>
        <v>0</v>
      </c>
      <c r="EN101" s="18">
        <f t="shared" si="78"/>
        <v>0</v>
      </c>
      <c r="EO101" s="18">
        <f t="shared" si="78"/>
        <v>0</v>
      </c>
      <c r="EP101" s="18">
        <f t="shared" si="78"/>
        <v>0</v>
      </c>
      <c r="EQ101" s="18">
        <f t="shared" si="78"/>
        <v>145.20000000000002</v>
      </c>
      <c r="ER101" s="18">
        <f t="shared" si="78"/>
        <v>0</v>
      </c>
      <c r="ES101" s="18">
        <f t="shared" si="78"/>
        <v>0</v>
      </c>
      <c r="ET101" s="18">
        <f t="shared" si="78"/>
        <v>0</v>
      </c>
      <c r="EU101" s="18">
        <f t="shared" si="78"/>
        <v>0</v>
      </c>
      <c r="EV101" s="18">
        <f t="shared" si="78"/>
        <v>0</v>
      </c>
      <c r="EW101" s="18">
        <f t="shared" si="78"/>
        <v>0</v>
      </c>
      <c r="EX101" s="18">
        <f t="shared" si="78"/>
        <v>0</v>
      </c>
      <c r="EY101" s="18">
        <f t="shared" si="78"/>
        <v>0</v>
      </c>
      <c r="EZ101" s="18">
        <f t="shared" si="78"/>
        <v>0</v>
      </c>
      <c r="FA101" s="18">
        <f t="shared" si="78"/>
        <v>0</v>
      </c>
      <c r="FB101" s="18">
        <f t="shared" si="78"/>
        <v>0</v>
      </c>
      <c r="FC101" s="18">
        <f t="shared" si="78"/>
        <v>0</v>
      </c>
      <c r="FD101" s="18">
        <f t="shared" si="78"/>
        <v>0</v>
      </c>
      <c r="FE101" s="18">
        <f t="shared" si="78"/>
        <v>0</v>
      </c>
      <c r="FF101" s="18">
        <f t="shared" si="78"/>
        <v>0</v>
      </c>
      <c r="FG101" s="18">
        <f t="shared" si="78"/>
        <v>0</v>
      </c>
      <c r="FH101" s="18">
        <f t="shared" si="78"/>
        <v>0</v>
      </c>
      <c r="FI101" s="18">
        <f t="shared" si="78"/>
        <v>0</v>
      </c>
      <c r="FJ101" s="18">
        <f t="shared" si="78"/>
        <v>0</v>
      </c>
      <c r="FK101" s="18">
        <f t="shared" si="78"/>
        <v>0</v>
      </c>
      <c r="FL101" s="18">
        <f t="shared" si="78"/>
        <v>0</v>
      </c>
      <c r="FM101" s="18">
        <f t="shared" si="78"/>
        <v>0</v>
      </c>
      <c r="FN101" s="18">
        <f t="shared" si="78"/>
        <v>0</v>
      </c>
      <c r="FO101" s="18">
        <f t="shared" si="78"/>
        <v>0</v>
      </c>
      <c r="FP101" s="18">
        <f t="shared" si="78"/>
        <v>0</v>
      </c>
      <c r="FQ101" s="18">
        <f t="shared" si="78"/>
        <v>0</v>
      </c>
      <c r="FR101" s="18">
        <f t="shared" si="78"/>
        <v>0</v>
      </c>
      <c r="FS101" s="18">
        <f t="shared" si="78"/>
        <v>0</v>
      </c>
      <c r="FT101" s="18">
        <f t="shared" si="78"/>
        <v>0</v>
      </c>
      <c r="FU101" s="18">
        <f t="shared" si="78"/>
        <v>0</v>
      </c>
      <c r="FV101" s="18">
        <f t="shared" si="78"/>
        <v>0</v>
      </c>
      <c r="FW101" s="18">
        <f t="shared" si="78"/>
        <v>0</v>
      </c>
      <c r="FX101" s="18">
        <f t="shared" si="78"/>
        <v>0</v>
      </c>
      <c r="FY101" s="20"/>
      <c r="FZ101" s="20">
        <f t="shared" si="56"/>
        <v>17300.8</v>
      </c>
      <c r="GA101" s="9"/>
      <c r="GB101" s="9"/>
      <c r="GC101" s="20"/>
      <c r="GD101" s="20"/>
      <c r="GE101" s="20"/>
    </row>
    <row r="102" spans="1:187" s="23" customFormat="1" ht="15.75" x14ac:dyDescent="0.25">
      <c r="A102" s="7"/>
      <c r="B102" s="4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20"/>
      <c r="FZ102" s="20"/>
      <c r="GA102" s="9"/>
      <c r="GB102" s="9"/>
      <c r="GC102" s="20"/>
      <c r="GD102" s="20"/>
      <c r="GE102" s="20"/>
    </row>
    <row r="103" spans="1:187" s="23" customFormat="1" ht="15.75" x14ac:dyDescent="0.25">
      <c r="A103" s="7"/>
      <c r="B103" s="4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20"/>
      <c r="FZ103" s="20"/>
      <c r="GA103" s="9"/>
      <c r="GB103" s="9"/>
      <c r="GC103" s="20"/>
      <c r="GD103" s="20"/>
      <c r="GE103" s="20"/>
    </row>
    <row r="104" spans="1:187" s="23" customFormat="1" ht="15.75" x14ac:dyDescent="0.25">
      <c r="A104" s="86"/>
      <c r="B104" s="87" t="s">
        <v>587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5"/>
      <c r="GA104" s="30"/>
      <c r="GB104" s="30"/>
      <c r="GC104" s="88"/>
      <c r="GD104" s="88"/>
      <c r="GE104" s="86"/>
    </row>
    <row r="105" spans="1:187" x14ac:dyDescent="0.2">
      <c r="A105" s="89" t="s">
        <v>588</v>
      </c>
      <c r="B105" s="58" t="s">
        <v>589</v>
      </c>
      <c r="C105" s="33">
        <f t="shared" ref="C105:BN105" si="79">IF(AND(C17&gt;0,C99&lt;=500),C99-ROUND((C17*0.65),1),0)</f>
        <v>0</v>
      </c>
      <c r="D105" s="33">
        <f t="shared" si="79"/>
        <v>0</v>
      </c>
      <c r="E105" s="33">
        <f t="shared" si="79"/>
        <v>0</v>
      </c>
      <c r="F105" s="33">
        <f t="shared" si="79"/>
        <v>0</v>
      </c>
      <c r="G105" s="33">
        <f t="shared" si="79"/>
        <v>0</v>
      </c>
      <c r="H105" s="33">
        <f t="shared" si="79"/>
        <v>0</v>
      </c>
      <c r="I105" s="33">
        <f t="shared" si="79"/>
        <v>0</v>
      </c>
      <c r="J105" s="33">
        <f t="shared" si="79"/>
        <v>0</v>
      </c>
      <c r="K105" s="33">
        <f t="shared" si="79"/>
        <v>0</v>
      </c>
      <c r="L105" s="33">
        <f t="shared" si="79"/>
        <v>0</v>
      </c>
      <c r="M105" s="33">
        <f t="shared" si="79"/>
        <v>0</v>
      </c>
      <c r="N105" s="33">
        <f t="shared" si="79"/>
        <v>0</v>
      </c>
      <c r="O105" s="33">
        <f t="shared" si="79"/>
        <v>0</v>
      </c>
      <c r="P105" s="33">
        <f t="shared" si="79"/>
        <v>0</v>
      </c>
      <c r="Q105" s="33">
        <f t="shared" si="79"/>
        <v>0</v>
      </c>
      <c r="R105" s="33">
        <f t="shared" si="79"/>
        <v>0</v>
      </c>
      <c r="S105" s="33">
        <f t="shared" si="79"/>
        <v>0</v>
      </c>
      <c r="T105" s="33">
        <f t="shared" si="79"/>
        <v>0</v>
      </c>
      <c r="U105" s="33">
        <f t="shared" si="79"/>
        <v>0</v>
      </c>
      <c r="V105" s="33">
        <f t="shared" si="79"/>
        <v>0</v>
      </c>
      <c r="W105" s="33">
        <f t="shared" si="79"/>
        <v>0</v>
      </c>
      <c r="X105" s="33">
        <f t="shared" si="79"/>
        <v>0</v>
      </c>
      <c r="Y105" s="33">
        <f t="shared" si="79"/>
        <v>0</v>
      </c>
      <c r="Z105" s="33">
        <f t="shared" si="79"/>
        <v>0</v>
      </c>
      <c r="AA105" s="33">
        <f t="shared" si="79"/>
        <v>0</v>
      </c>
      <c r="AB105" s="33">
        <f t="shared" si="79"/>
        <v>0</v>
      </c>
      <c r="AC105" s="33">
        <f t="shared" si="79"/>
        <v>0</v>
      </c>
      <c r="AD105" s="33">
        <f t="shared" si="79"/>
        <v>0</v>
      </c>
      <c r="AE105" s="33">
        <f t="shared" si="79"/>
        <v>0</v>
      </c>
      <c r="AF105" s="33">
        <f t="shared" si="79"/>
        <v>0</v>
      </c>
      <c r="AG105" s="33">
        <f t="shared" si="79"/>
        <v>0</v>
      </c>
      <c r="AH105" s="33">
        <f t="shared" si="79"/>
        <v>0</v>
      </c>
      <c r="AI105" s="33">
        <f t="shared" si="79"/>
        <v>0</v>
      </c>
      <c r="AJ105" s="33">
        <f t="shared" si="79"/>
        <v>0</v>
      </c>
      <c r="AK105" s="33">
        <f t="shared" si="79"/>
        <v>0</v>
      </c>
      <c r="AL105" s="33">
        <f t="shared" si="79"/>
        <v>0</v>
      </c>
      <c r="AM105" s="33">
        <f t="shared" si="79"/>
        <v>0</v>
      </c>
      <c r="AN105" s="33">
        <f t="shared" si="79"/>
        <v>0</v>
      </c>
      <c r="AO105" s="33">
        <f t="shared" si="79"/>
        <v>0</v>
      </c>
      <c r="AP105" s="33">
        <f t="shared" si="79"/>
        <v>0</v>
      </c>
      <c r="AQ105" s="33">
        <f t="shared" si="79"/>
        <v>0</v>
      </c>
      <c r="AR105" s="33">
        <f t="shared" si="79"/>
        <v>0</v>
      </c>
      <c r="AS105" s="33">
        <f t="shared" si="79"/>
        <v>0</v>
      </c>
      <c r="AT105" s="33">
        <f t="shared" si="79"/>
        <v>0</v>
      </c>
      <c r="AU105" s="33">
        <f t="shared" si="79"/>
        <v>0</v>
      </c>
      <c r="AV105" s="33">
        <f t="shared" si="79"/>
        <v>0</v>
      </c>
      <c r="AW105" s="33">
        <f t="shared" si="79"/>
        <v>0</v>
      </c>
      <c r="AX105" s="33">
        <f t="shared" si="79"/>
        <v>0</v>
      </c>
      <c r="AY105" s="33">
        <f t="shared" si="79"/>
        <v>0</v>
      </c>
      <c r="AZ105" s="33">
        <f t="shared" si="79"/>
        <v>0</v>
      </c>
      <c r="BA105" s="33">
        <f t="shared" si="79"/>
        <v>0</v>
      </c>
      <c r="BB105" s="33">
        <f t="shared" si="79"/>
        <v>0</v>
      </c>
      <c r="BC105" s="33">
        <f t="shared" si="79"/>
        <v>0</v>
      </c>
      <c r="BD105" s="33">
        <f t="shared" si="79"/>
        <v>0</v>
      </c>
      <c r="BE105" s="33">
        <f t="shared" si="79"/>
        <v>0</v>
      </c>
      <c r="BF105" s="33">
        <f t="shared" si="79"/>
        <v>0</v>
      </c>
      <c r="BG105" s="33">
        <f t="shared" si="79"/>
        <v>0</v>
      </c>
      <c r="BH105" s="33">
        <f t="shared" si="79"/>
        <v>0</v>
      </c>
      <c r="BI105" s="33">
        <f t="shared" si="79"/>
        <v>0</v>
      </c>
      <c r="BJ105" s="33">
        <f t="shared" si="79"/>
        <v>0</v>
      </c>
      <c r="BK105" s="33">
        <f t="shared" si="79"/>
        <v>0</v>
      </c>
      <c r="BL105" s="33">
        <f t="shared" si="79"/>
        <v>0</v>
      </c>
      <c r="BM105" s="33">
        <f t="shared" si="79"/>
        <v>0</v>
      </c>
      <c r="BN105" s="33">
        <f t="shared" si="79"/>
        <v>0</v>
      </c>
      <c r="BO105" s="33">
        <f t="shared" ref="BO105:DZ105" si="80">IF(AND(BO17&gt;0,BO99&lt;=500),BO99-ROUND((BO17*0.65),1),0)</f>
        <v>0</v>
      </c>
      <c r="BP105" s="33">
        <f t="shared" si="80"/>
        <v>0</v>
      </c>
      <c r="BQ105" s="33">
        <f t="shared" si="80"/>
        <v>0</v>
      </c>
      <c r="BR105" s="33">
        <f t="shared" si="80"/>
        <v>0</v>
      </c>
      <c r="BS105" s="33">
        <f t="shared" si="80"/>
        <v>0</v>
      </c>
      <c r="BT105" s="33">
        <f t="shared" si="80"/>
        <v>0</v>
      </c>
      <c r="BU105" s="33">
        <f t="shared" si="80"/>
        <v>0</v>
      </c>
      <c r="BV105" s="33">
        <f t="shared" si="80"/>
        <v>0</v>
      </c>
      <c r="BW105" s="33">
        <f t="shared" si="80"/>
        <v>0</v>
      </c>
      <c r="BX105" s="33">
        <f t="shared" si="80"/>
        <v>0</v>
      </c>
      <c r="BY105" s="33">
        <f t="shared" si="80"/>
        <v>0</v>
      </c>
      <c r="BZ105" s="33">
        <f t="shared" si="80"/>
        <v>0</v>
      </c>
      <c r="CA105" s="33">
        <f t="shared" si="80"/>
        <v>0</v>
      </c>
      <c r="CB105" s="33">
        <f t="shared" si="80"/>
        <v>0</v>
      </c>
      <c r="CC105" s="33">
        <f t="shared" si="80"/>
        <v>0</v>
      </c>
      <c r="CD105" s="33">
        <f t="shared" si="80"/>
        <v>0</v>
      </c>
      <c r="CE105" s="33">
        <f t="shared" si="80"/>
        <v>0</v>
      </c>
      <c r="CF105" s="33">
        <f t="shared" si="80"/>
        <v>0</v>
      </c>
      <c r="CG105" s="33">
        <f t="shared" si="80"/>
        <v>0</v>
      </c>
      <c r="CH105" s="33">
        <f t="shared" si="80"/>
        <v>0</v>
      </c>
      <c r="CI105" s="33">
        <f t="shared" si="80"/>
        <v>0</v>
      </c>
      <c r="CJ105" s="33">
        <f t="shared" si="80"/>
        <v>0</v>
      </c>
      <c r="CK105" s="33">
        <f t="shared" si="80"/>
        <v>0</v>
      </c>
      <c r="CL105" s="33">
        <f t="shared" si="80"/>
        <v>0</v>
      </c>
      <c r="CM105" s="33">
        <f t="shared" si="80"/>
        <v>0</v>
      </c>
      <c r="CN105" s="33">
        <f t="shared" si="80"/>
        <v>0</v>
      </c>
      <c r="CO105" s="33">
        <f t="shared" si="80"/>
        <v>0</v>
      </c>
      <c r="CP105" s="33">
        <f t="shared" si="80"/>
        <v>0</v>
      </c>
      <c r="CQ105" s="33">
        <f t="shared" si="80"/>
        <v>0</v>
      </c>
      <c r="CR105" s="33">
        <f t="shared" si="80"/>
        <v>0</v>
      </c>
      <c r="CS105" s="33">
        <f t="shared" si="80"/>
        <v>0</v>
      </c>
      <c r="CT105" s="33">
        <f t="shared" si="80"/>
        <v>0</v>
      </c>
      <c r="CU105" s="33">
        <f t="shared" si="80"/>
        <v>0</v>
      </c>
      <c r="CV105" s="33">
        <f t="shared" si="80"/>
        <v>0</v>
      </c>
      <c r="CW105" s="33">
        <f t="shared" si="80"/>
        <v>0</v>
      </c>
      <c r="CX105" s="33">
        <f t="shared" si="80"/>
        <v>0</v>
      </c>
      <c r="CY105" s="33">
        <f t="shared" si="80"/>
        <v>0</v>
      </c>
      <c r="CZ105" s="33">
        <f t="shared" si="80"/>
        <v>0</v>
      </c>
      <c r="DA105" s="33">
        <f t="shared" si="80"/>
        <v>0</v>
      </c>
      <c r="DB105" s="33">
        <f t="shared" si="80"/>
        <v>0</v>
      </c>
      <c r="DC105" s="33">
        <f t="shared" si="80"/>
        <v>0</v>
      </c>
      <c r="DD105" s="33">
        <f t="shared" si="80"/>
        <v>0</v>
      </c>
      <c r="DE105" s="33">
        <f t="shared" si="80"/>
        <v>0</v>
      </c>
      <c r="DF105" s="33">
        <f t="shared" si="80"/>
        <v>0</v>
      </c>
      <c r="DG105" s="33">
        <f t="shared" si="80"/>
        <v>0</v>
      </c>
      <c r="DH105" s="33">
        <f t="shared" si="80"/>
        <v>0</v>
      </c>
      <c r="DI105" s="33">
        <f t="shared" si="80"/>
        <v>0</v>
      </c>
      <c r="DJ105" s="33">
        <f t="shared" si="80"/>
        <v>0</v>
      </c>
      <c r="DK105" s="33">
        <f t="shared" si="80"/>
        <v>0</v>
      </c>
      <c r="DL105" s="33">
        <f t="shared" si="80"/>
        <v>0</v>
      </c>
      <c r="DM105" s="33">
        <f t="shared" si="80"/>
        <v>251.3</v>
      </c>
      <c r="DN105" s="33">
        <f t="shared" si="80"/>
        <v>0</v>
      </c>
      <c r="DO105" s="33">
        <f t="shared" si="80"/>
        <v>0</v>
      </c>
      <c r="DP105" s="33">
        <f t="shared" si="80"/>
        <v>0</v>
      </c>
      <c r="DQ105" s="33">
        <f t="shared" si="80"/>
        <v>0</v>
      </c>
      <c r="DR105" s="33">
        <f t="shared" si="80"/>
        <v>0</v>
      </c>
      <c r="DS105" s="33">
        <f t="shared" si="80"/>
        <v>0</v>
      </c>
      <c r="DT105" s="33">
        <f t="shared" si="80"/>
        <v>0</v>
      </c>
      <c r="DU105" s="33">
        <f t="shared" si="80"/>
        <v>0</v>
      </c>
      <c r="DV105" s="33">
        <f t="shared" si="80"/>
        <v>0</v>
      </c>
      <c r="DW105" s="33">
        <f t="shared" si="80"/>
        <v>0</v>
      </c>
      <c r="DX105" s="33">
        <f t="shared" si="80"/>
        <v>0</v>
      </c>
      <c r="DY105" s="33">
        <f t="shared" si="80"/>
        <v>0</v>
      </c>
      <c r="DZ105" s="33">
        <f t="shared" si="80"/>
        <v>0</v>
      </c>
      <c r="EA105" s="33">
        <f t="shared" ref="EA105:FX105" si="81">IF(AND(EA17&gt;0,EA99&lt;=500),EA99-ROUND((EA17*0.65),1),0)</f>
        <v>0</v>
      </c>
      <c r="EB105" s="33">
        <f t="shared" si="81"/>
        <v>0</v>
      </c>
      <c r="EC105" s="33">
        <f t="shared" si="81"/>
        <v>0</v>
      </c>
      <c r="ED105" s="33">
        <f t="shared" si="81"/>
        <v>0</v>
      </c>
      <c r="EE105" s="33">
        <f t="shared" si="81"/>
        <v>0</v>
      </c>
      <c r="EF105" s="33">
        <f t="shared" si="81"/>
        <v>0</v>
      </c>
      <c r="EG105" s="33">
        <f t="shared" si="81"/>
        <v>0</v>
      </c>
      <c r="EH105" s="33">
        <f t="shared" si="81"/>
        <v>0</v>
      </c>
      <c r="EI105" s="33">
        <f t="shared" si="81"/>
        <v>0</v>
      </c>
      <c r="EJ105" s="33">
        <f t="shared" si="81"/>
        <v>0</v>
      </c>
      <c r="EK105" s="33">
        <f t="shared" si="81"/>
        <v>0</v>
      </c>
      <c r="EL105" s="33">
        <f t="shared" si="81"/>
        <v>0</v>
      </c>
      <c r="EM105" s="33">
        <f t="shared" si="81"/>
        <v>0</v>
      </c>
      <c r="EN105" s="33">
        <f t="shared" si="81"/>
        <v>0</v>
      </c>
      <c r="EO105" s="33">
        <f t="shared" si="81"/>
        <v>0</v>
      </c>
      <c r="EP105" s="33">
        <f t="shared" si="81"/>
        <v>0</v>
      </c>
      <c r="EQ105" s="33">
        <f t="shared" si="81"/>
        <v>0</v>
      </c>
      <c r="ER105" s="33">
        <f t="shared" si="81"/>
        <v>0</v>
      </c>
      <c r="ES105" s="33">
        <f t="shared" si="81"/>
        <v>0</v>
      </c>
      <c r="ET105" s="33">
        <f t="shared" si="81"/>
        <v>173.70000000000002</v>
      </c>
      <c r="EU105" s="33">
        <f t="shared" si="81"/>
        <v>0</v>
      </c>
      <c r="EV105" s="33">
        <f t="shared" si="81"/>
        <v>0</v>
      </c>
      <c r="EW105" s="33">
        <f t="shared" si="81"/>
        <v>0</v>
      </c>
      <c r="EX105" s="33">
        <f t="shared" si="81"/>
        <v>0</v>
      </c>
      <c r="EY105" s="33">
        <f t="shared" si="81"/>
        <v>0</v>
      </c>
      <c r="EZ105" s="33">
        <f t="shared" si="81"/>
        <v>0</v>
      </c>
      <c r="FA105" s="33">
        <f t="shared" si="81"/>
        <v>0</v>
      </c>
      <c r="FB105" s="33">
        <f t="shared" si="81"/>
        <v>0</v>
      </c>
      <c r="FC105" s="33">
        <f t="shared" si="81"/>
        <v>0</v>
      </c>
      <c r="FD105" s="33">
        <f t="shared" si="81"/>
        <v>0</v>
      </c>
      <c r="FE105" s="33">
        <f t="shared" si="81"/>
        <v>0</v>
      </c>
      <c r="FF105" s="33">
        <f t="shared" si="81"/>
        <v>0</v>
      </c>
      <c r="FG105" s="33">
        <f t="shared" si="81"/>
        <v>0</v>
      </c>
      <c r="FH105" s="33">
        <f t="shared" si="81"/>
        <v>0</v>
      </c>
      <c r="FI105" s="33">
        <f t="shared" si="81"/>
        <v>0</v>
      </c>
      <c r="FJ105" s="33">
        <f t="shared" si="81"/>
        <v>0</v>
      </c>
      <c r="FK105" s="33">
        <f t="shared" si="81"/>
        <v>0</v>
      </c>
      <c r="FL105" s="33">
        <f t="shared" si="81"/>
        <v>0</v>
      </c>
      <c r="FM105" s="33">
        <f t="shared" si="81"/>
        <v>0</v>
      </c>
      <c r="FN105" s="33">
        <f t="shared" si="81"/>
        <v>0</v>
      </c>
      <c r="FO105" s="33">
        <f t="shared" si="81"/>
        <v>0</v>
      </c>
      <c r="FP105" s="33">
        <f t="shared" si="81"/>
        <v>0</v>
      </c>
      <c r="FQ105" s="33">
        <f t="shared" si="81"/>
        <v>0</v>
      </c>
      <c r="FR105" s="33">
        <f t="shared" si="81"/>
        <v>0</v>
      </c>
      <c r="FS105" s="33">
        <f t="shared" si="81"/>
        <v>0</v>
      </c>
      <c r="FT105" s="33">
        <f t="shared" si="81"/>
        <v>0</v>
      </c>
      <c r="FU105" s="33">
        <f t="shared" si="81"/>
        <v>0</v>
      </c>
      <c r="FV105" s="33">
        <f t="shared" si="81"/>
        <v>0</v>
      </c>
      <c r="FW105" s="33">
        <f t="shared" si="81"/>
        <v>0</v>
      </c>
      <c r="FX105" s="33">
        <f t="shared" si="81"/>
        <v>0</v>
      </c>
      <c r="FY105" s="22"/>
      <c r="FZ105" s="20"/>
      <c r="GA105" s="30"/>
      <c r="GB105" s="30"/>
      <c r="GC105" s="20"/>
      <c r="GD105" s="20"/>
      <c r="GE105" s="84"/>
    </row>
    <row r="106" spans="1:187" s="85" customFormat="1" x14ac:dyDescent="0.2">
      <c r="A106" s="9"/>
      <c r="B106" s="58" t="s">
        <v>590</v>
      </c>
      <c r="C106" s="90"/>
      <c r="D106" s="90"/>
      <c r="E106" s="90"/>
      <c r="F106" s="90"/>
      <c r="G106" s="90">
        <v>1.1217999999999999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33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22"/>
      <c r="FZ106" s="84"/>
      <c r="GA106" s="30"/>
      <c r="GB106" s="30"/>
      <c r="GC106" s="20"/>
      <c r="GD106" s="20"/>
      <c r="GE106" s="84"/>
    </row>
    <row r="107" spans="1:187" x14ac:dyDescent="0.2">
      <c r="A107" s="89" t="s">
        <v>591</v>
      </c>
      <c r="B107" s="16" t="s">
        <v>592</v>
      </c>
      <c r="C107" s="29">
        <f t="shared" ref="C107:BN107" si="82">IF(C105&gt;0,ROUND(IF(C105&lt;276,((276-C105)*0.00376159)+1.5457,IF(C105&lt;459,((459-C105)*0.00167869)+1.2385,IF(C105&lt;1027,((1027-C105)*0.00020599)+1.1215,0))),4),0)</f>
        <v>0</v>
      </c>
      <c r="D107" s="29">
        <f t="shared" si="82"/>
        <v>0</v>
      </c>
      <c r="E107" s="29">
        <f t="shared" si="82"/>
        <v>0</v>
      </c>
      <c r="F107" s="29">
        <f t="shared" si="82"/>
        <v>0</v>
      </c>
      <c r="G107" s="29">
        <f t="shared" si="82"/>
        <v>0</v>
      </c>
      <c r="H107" s="29">
        <f t="shared" si="82"/>
        <v>0</v>
      </c>
      <c r="I107" s="29">
        <f t="shared" si="82"/>
        <v>0</v>
      </c>
      <c r="J107" s="29">
        <f t="shared" si="82"/>
        <v>0</v>
      </c>
      <c r="K107" s="29">
        <f t="shared" si="82"/>
        <v>0</v>
      </c>
      <c r="L107" s="29">
        <f t="shared" si="82"/>
        <v>0</v>
      </c>
      <c r="M107" s="29">
        <f t="shared" si="82"/>
        <v>0</v>
      </c>
      <c r="N107" s="29">
        <f t="shared" si="82"/>
        <v>0</v>
      </c>
      <c r="O107" s="29">
        <f t="shared" si="82"/>
        <v>0</v>
      </c>
      <c r="P107" s="29">
        <f t="shared" si="82"/>
        <v>0</v>
      </c>
      <c r="Q107" s="29">
        <f t="shared" si="82"/>
        <v>0</v>
      </c>
      <c r="R107" s="29">
        <f t="shared" si="82"/>
        <v>0</v>
      </c>
      <c r="S107" s="29">
        <f t="shared" si="82"/>
        <v>0</v>
      </c>
      <c r="T107" s="29">
        <f t="shared" si="82"/>
        <v>0</v>
      </c>
      <c r="U107" s="29">
        <f t="shared" si="82"/>
        <v>0</v>
      </c>
      <c r="V107" s="29">
        <f t="shared" si="82"/>
        <v>0</v>
      </c>
      <c r="W107" s="29">
        <f t="shared" si="82"/>
        <v>0</v>
      </c>
      <c r="X107" s="29">
        <f t="shared" si="82"/>
        <v>0</v>
      </c>
      <c r="Y107" s="29">
        <f t="shared" si="82"/>
        <v>0</v>
      </c>
      <c r="Z107" s="29">
        <f t="shared" si="82"/>
        <v>0</v>
      </c>
      <c r="AA107" s="29">
        <f t="shared" si="82"/>
        <v>0</v>
      </c>
      <c r="AB107" s="29">
        <f t="shared" si="82"/>
        <v>0</v>
      </c>
      <c r="AC107" s="29">
        <f t="shared" si="82"/>
        <v>0</v>
      </c>
      <c r="AD107" s="29">
        <f t="shared" si="82"/>
        <v>0</v>
      </c>
      <c r="AE107" s="29">
        <f t="shared" si="82"/>
        <v>0</v>
      </c>
      <c r="AF107" s="29">
        <f t="shared" si="82"/>
        <v>0</v>
      </c>
      <c r="AG107" s="29">
        <f t="shared" si="82"/>
        <v>0</v>
      </c>
      <c r="AH107" s="29">
        <f t="shared" si="82"/>
        <v>0</v>
      </c>
      <c r="AI107" s="29">
        <f t="shared" si="82"/>
        <v>0</v>
      </c>
      <c r="AJ107" s="29">
        <f t="shared" si="82"/>
        <v>0</v>
      </c>
      <c r="AK107" s="29">
        <f t="shared" si="82"/>
        <v>0</v>
      </c>
      <c r="AL107" s="29">
        <f t="shared" si="82"/>
        <v>0</v>
      </c>
      <c r="AM107" s="29">
        <f t="shared" si="82"/>
        <v>0</v>
      </c>
      <c r="AN107" s="29">
        <f t="shared" si="82"/>
        <v>0</v>
      </c>
      <c r="AO107" s="29">
        <f t="shared" si="82"/>
        <v>0</v>
      </c>
      <c r="AP107" s="29">
        <f t="shared" si="82"/>
        <v>0</v>
      </c>
      <c r="AQ107" s="29">
        <f t="shared" si="82"/>
        <v>0</v>
      </c>
      <c r="AR107" s="29">
        <f t="shared" si="82"/>
        <v>0</v>
      </c>
      <c r="AS107" s="29">
        <f t="shared" si="82"/>
        <v>0</v>
      </c>
      <c r="AT107" s="29">
        <f t="shared" si="82"/>
        <v>0</v>
      </c>
      <c r="AU107" s="29">
        <f t="shared" si="82"/>
        <v>0</v>
      </c>
      <c r="AV107" s="29">
        <f t="shared" si="82"/>
        <v>0</v>
      </c>
      <c r="AW107" s="29">
        <f t="shared" si="82"/>
        <v>0</v>
      </c>
      <c r="AX107" s="29">
        <f t="shared" si="82"/>
        <v>0</v>
      </c>
      <c r="AY107" s="29">
        <f t="shared" si="82"/>
        <v>0</v>
      </c>
      <c r="AZ107" s="29">
        <f t="shared" si="82"/>
        <v>0</v>
      </c>
      <c r="BA107" s="29">
        <f t="shared" si="82"/>
        <v>0</v>
      </c>
      <c r="BB107" s="29">
        <f t="shared" si="82"/>
        <v>0</v>
      </c>
      <c r="BC107" s="29">
        <f t="shared" si="82"/>
        <v>0</v>
      </c>
      <c r="BD107" s="29">
        <f t="shared" si="82"/>
        <v>0</v>
      </c>
      <c r="BE107" s="29">
        <f t="shared" si="82"/>
        <v>0</v>
      </c>
      <c r="BF107" s="29">
        <f t="shared" si="82"/>
        <v>0</v>
      </c>
      <c r="BG107" s="29">
        <f t="shared" si="82"/>
        <v>0</v>
      </c>
      <c r="BH107" s="29">
        <f t="shared" si="82"/>
        <v>0</v>
      </c>
      <c r="BI107" s="29">
        <f t="shared" si="82"/>
        <v>0</v>
      </c>
      <c r="BJ107" s="29">
        <f t="shared" si="82"/>
        <v>0</v>
      </c>
      <c r="BK107" s="29">
        <f t="shared" si="82"/>
        <v>0</v>
      </c>
      <c r="BL107" s="29">
        <f t="shared" si="82"/>
        <v>0</v>
      </c>
      <c r="BM107" s="29">
        <f t="shared" si="82"/>
        <v>0</v>
      </c>
      <c r="BN107" s="29">
        <f t="shared" si="82"/>
        <v>0</v>
      </c>
      <c r="BO107" s="29">
        <f t="shared" ref="BO107:DZ107" si="83">IF(BO105&gt;0,ROUND(IF(BO105&lt;276,((276-BO105)*0.00376159)+1.5457,IF(BO105&lt;459,((459-BO105)*0.00167869)+1.2385,IF(BO105&lt;1027,((1027-BO105)*0.00020599)+1.1215,0))),4),0)</f>
        <v>0</v>
      </c>
      <c r="BP107" s="29">
        <f t="shared" si="83"/>
        <v>0</v>
      </c>
      <c r="BQ107" s="29">
        <f t="shared" si="83"/>
        <v>0</v>
      </c>
      <c r="BR107" s="29">
        <f t="shared" si="83"/>
        <v>0</v>
      </c>
      <c r="BS107" s="29">
        <f t="shared" si="83"/>
        <v>0</v>
      </c>
      <c r="BT107" s="29">
        <f t="shared" si="83"/>
        <v>0</v>
      </c>
      <c r="BU107" s="29">
        <f t="shared" si="83"/>
        <v>0</v>
      </c>
      <c r="BV107" s="29">
        <f t="shared" si="83"/>
        <v>0</v>
      </c>
      <c r="BW107" s="29">
        <f t="shared" si="83"/>
        <v>0</v>
      </c>
      <c r="BX107" s="29">
        <f t="shared" si="83"/>
        <v>0</v>
      </c>
      <c r="BY107" s="29">
        <f t="shared" si="83"/>
        <v>0</v>
      </c>
      <c r="BZ107" s="29">
        <f t="shared" si="83"/>
        <v>0</v>
      </c>
      <c r="CA107" s="29">
        <f t="shared" si="83"/>
        <v>0</v>
      </c>
      <c r="CB107" s="29">
        <f t="shared" si="83"/>
        <v>0</v>
      </c>
      <c r="CC107" s="29">
        <f t="shared" si="83"/>
        <v>0</v>
      </c>
      <c r="CD107" s="29">
        <f t="shared" si="83"/>
        <v>0</v>
      </c>
      <c r="CE107" s="29">
        <f t="shared" si="83"/>
        <v>0</v>
      </c>
      <c r="CF107" s="29">
        <f t="shared" si="83"/>
        <v>0</v>
      </c>
      <c r="CG107" s="29">
        <f t="shared" si="83"/>
        <v>0</v>
      </c>
      <c r="CH107" s="29">
        <f t="shared" si="83"/>
        <v>0</v>
      </c>
      <c r="CI107" s="29">
        <f t="shared" si="83"/>
        <v>0</v>
      </c>
      <c r="CJ107" s="29">
        <f t="shared" si="83"/>
        <v>0</v>
      </c>
      <c r="CK107" s="29">
        <f t="shared" si="83"/>
        <v>0</v>
      </c>
      <c r="CL107" s="29">
        <f t="shared" si="83"/>
        <v>0</v>
      </c>
      <c r="CM107" s="29">
        <f t="shared" si="83"/>
        <v>0</v>
      </c>
      <c r="CN107" s="29">
        <f t="shared" si="83"/>
        <v>0</v>
      </c>
      <c r="CO107" s="29">
        <f t="shared" si="83"/>
        <v>0</v>
      </c>
      <c r="CP107" s="29">
        <f t="shared" si="83"/>
        <v>0</v>
      </c>
      <c r="CQ107" s="29">
        <f t="shared" si="83"/>
        <v>0</v>
      </c>
      <c r="CR107" s="29">
        <f t="shared" si="83"/>
        <v>0</v>
      </c>
      <c r="CS107" s="29">
        <f t="shared" si="83"/>
        <v>0</v>
      </c>
      <c r="CT107" s="29">
        <f t="shared" si="83"/>
        <v>0</v>
      </c>
      <c r="CU107" s="29">
        <f t="shared" si="83"/>
        <v>0</v>
      </c>
      <c r="CV107" s="29">
        <f t="shared" si="83"/>
        <v>0</v>
      </c>
      <c r="CW107" s="29">
        <f t="shared" si="83"/>
        <v>0</v>
      </c>
      <c r="CX107" s="29">
        <f t="shared" si="83"/>
        <v>0</v>
      </c>
      <c r="CY107" s="29">
        <f t="shared" si="83"/>
        <v>0</v>
      </c>
      <c r="CZ107" s="29">
        <f t="shared" si="83"/>
        <v>0</v>
      </c>
      <c r="DA107" s="29">
        <f t="shared" si="83"/>
        <v>0</v>
      </c>
      <c r="DB107" s="29">
        <f t="shared" si="83"/>
        <v>0</v>
      </c>
      <c r="DC107" s="29">
        <f t="shared" si="83"/>
        <v>0</v>
      </c>
      <c r="DD107" s="29">
        <f t="shared" si="83"/>
        <v>0</v>
      </c>
      <c r="DE107" s="29">
        <f t="shared" si="83"/>
        <v>0</v>
      </c>
      <c r="DF107" s="29">
        <f t="shared" si="83"/>
        <v>0</v>
      </c>
      <c r="DG107" s="29">
        <f t="shared" si="83"/>
        <v>0</v>
      </c>
      <c r="DH107" s="29">
        <f t="shared" si="83"/>
        <v>0</v>
      </c>
      <c r="DI107" s="29">
        <f t="shared" si="83"/>
        <v>0</v>
      </c>
      <c r="DJ107" s="29">
        <f t="shared" si="83"/>
        <v>0</v>
      </c>
      <c r="DK107" s="29">
        <f t="shared" si="83"/>
        <v>0</v>
      </c>
      <c r="DL107" s="29">
        <f t="shared" si="83"/>
        <v>0</v>
      </c>
      <c r="DM107" s="29">
        <f t="shared" si="83"/>
        <v>1.6386000000000001</v>
      </c>
      <c r="DN107" s="29">
        <f t="shared" si="83"/>
        <v>0</v>
      </c>
      <c r="DO107" s="29">
        <f t="shared" si="83"/>
        <v>0</v>
      </c>
      <c r="DP107" s="29">
        <f t="shared" si="83"/>
        <v>0</v>
      </c>
      <c r="DQ107" s="29">
        <f t="shared" si="83"/>
        <v>0</v>
      </c>
      <c r="DR107" s="29">
        <f t="shared" si="83"/>
        <v>0</v>
      </c>
      <c r="DS107" s="29">
        <f t="shared" si="83"/>
        <v>0</v>
      </c>
      <c r="DT107" s="29">
        <f t="shared" si="83"/>
        <v>0</v>
      </c>
      <c r="DU107" s="29">
        <f t="shared" si="83"/>
        <v>0</v>
      </c>
      <c r="DV107" s="29">
        <f t="shared" si="83"/>
        <v>0</v>
      </c>
      <c r="DW107" s="29">
        <f t="shared" si="83"/>
        <v>0</v>
      </c>
      <c r="DX107" s="29">
        <f t="shared" si="83"/>
        <v>0</v>
      </c>
      <c r="DY107" s="29">
        <f t="shared" si="83"/>
        <v>0</v>
      </c>
      <c r="DZ107" s="29">
        <f t="shared" si="83"/>
        <v>0</v>
      </c>
      <c r="EA107" s="29">
        <f t="shared" ref="EA107:FX107" si="84">IF(EA105&gt;0,ROUND(IF(EA105&lt;276,((276-EA105)*0.00376159)+1.5457,IF(EA105&lt;459,((459-EA105)*0.00167869)+1.2385,IF(EA105&lt;1027,((1027-EA105)*0.00020599)+1.1215,0))),4),0)</f>
        <v>0</v>
      </c>
      <c r="EB107" s="29">
        <f t="shared" si="84"/>
        <v>0</v>
      </c>
      <c r="EC107" s="29">
        <f t="shared" si="84"/>
        <v>0</v>
      </c>
      <c r="ED107" s="29">
        <f t="shared" si="84"/>
        <v>0</v>
      </c>
      <c r="EE107" s="29">
        <f t="shared" si="84"/>
        <v>0</v>
      </c>
      <c r="EF107" s="29">
        <f t="shared" si="84"/>
        <v>0</v>
      </c>
      <c r="EG107" s="29">
        <f t="shared" si="84"/>
        <v>0</v>
      </c>
      <c r="EH107" s="29">
        <f t="shared" si="84"/>
        <v>0</v>
      </c>
      <c r="EI107" s="29">
        <f t="shared" si="84"/>
        <v>0</v>
      </c>
      <c r="EJ107" s="29">
        <f t="shared" si="84"/>
        <v>0</v>
      </c>
      <c r="EK107" s="29">
        <f t="shared" si="84"/>
        <v>0</v>
      </c>
      <c r="EL107" s="29">
        <f t="shared" si="84"/>
        <v>0</v>
      </c>
      <c r="EM107" s="29">
        <f t="shared" si="84"/>
        <v>0</v>
      </c>
      <c r="EN107" s="29">
        <f t="shared" si="84"/>
        <v>0</v>
      </c>
      <c r="EO107" s="29">
        <f t="shared" si="84"/>
        <v>0</v>
      </c>
      <c r="EP107" s="29">
        <f t="shared" si="84"/>
        <v>0</v>
      </c>
      <c r="EQ107" s="29">
        <f t="shared" si="84"/>
        <v>0</v>
      </c>
      <c r="ER107" s="29">
        <f t="shared" si="84"/>
        <v>0</v>
      </c>
      <c r="ES107" s="29">
        <f t="shared" si="84"/>
        <v>0</v>
      </c>
      <c r="ET107" s="29">
        <f t="shared" si="84"/>
        <v>1.9305000000000001</v>
      </c>
      <c r="EU107" s="29">
        <f t="shared" si="84"/>
        <v>0</v>
      </c>
      <c r="EV107" s="29">
        <f t="shared" si="84"/>
        <v>0</v>
      </c>
      <c r="EW107" s="29">
        <f t="shared" si="84"/>
        <v>0</v>
      </c>
      <c r="EX107" s="29">
        <f t="shared" si="84"/>
        <v>0</v>
      </c>
      <c r="EY107" s="29">
        <f t="shared" si="84"/>
        <v>0</v>
      </c>
      <c r="EZ107" s="29">
        <f t="shared" si="84"/>
        <v>0</v>
      </c>
      <c r="FA107" s="29">
        <f t="shared" si="84"/>
        <v>0</v>
      </c>
      <c r="FB107" s="29">
        <f t="shared" si="84"/>
        <v>0</v>
      </c>
      <c r="FC107" s="29">
        <f t="shared" si="84"/>
        <v>0</v>
      </c>
      <c r="FD107" s="29">
        <f t="shared" si="84"/>
        <v>0</v>
      </c>
      <c r="FE107" s="29">
        <f t="shared" si="84"/>
        <v>0</v>
      </c>
      <c r="FF107" s="29">
        <f t="shared" si="84"/>
        <v>0</v>
      </c>
      <c r="FG107" s="29">
        <f t="shared" si="84"/>
        <v>0</v>
      </c>
      <c r="FH107" s="29">
        <f t="shared" si="84"/>
        <v>0</v>
      </c>
      <c r="FI107" s="29">
        <f t="shared" si="84"/>
        <v>0</v>
      </c>
      <c r="FJ107" s="29">
        <f t="shared" si="84"/>
        <v>0</v>
      </c>
      <c r="FK107" s="29">
        <f t="shared" si="84"/>
        <v>0</v>
      </c>
      <c r="FL107" s="29">
        <f t="shared" si="84"/>
        <v>0</v>
      </c>
      <c r="FM107" s="29">
        <f t="shared" si="84"/>
        <v>0</v>
      </c>
      <c r="FN107" s="29">
        <f t="shared" si="84"/>
        <v>0</v>
      </c>
      <c r="FO107" s="29">
        <f t="shared" si="84"/>
        <v>0</v>
      </c>
      <c r="FP107" s="29">
        <f t="shared" si="84"/>
        <v>0</v>
      </c>
      <c r="FQ107" s="29">
        <f t="shared" si="84"/>
        <v>0</v>
      </c>
      <c r="FR107" s="29">
        <f t="shared" si="84"/>
        <v>0</v>
      </c>
      <c r="FS107" s="29">
        <f t="shared" si="84"/>
        <v>0</v>
      </c>
      <c r="FT107" s="29">
        <f t="shared" si="84"/>
        <v>0</v>
      </c>
      <c r="FU107" s="29">
        <f t="shared" si="84"/>
        <v>0</v>
      </c>
      <c r="FV107" s="29">
        <f t="shared" si="84"/>
        <v>0</v>
      </c>
      <c r="FW107" s="29">
        <f t="shared" si="84"/>
        <v>0</v>
      </c>
      <c r="FX107" s="29">
        <f t="shared" si="84"/>
        <v>0</v>
      </c>
      <c r="FY107" s="91"/>
      <c r="FZ107" s="9"/>
      <c r="GA107" s="9"/>
      <c r="GB107" s="9"/>
      <c r="GC107" s="20"/>
      <c r="GD107" s="20"/>
      <c r="GE107" s="84"/>
    </row>
    <row r="108" spans="1:187" x14ac:dyDescent="0.2">
      <c r="A108" s="8" t="s">
        <v>593</v>
      </c>
      <c r="B108" s="16" t="s">
        <v>594</v>
      </c>
      <c r="C108" s="29">
        <f t="shared" ref="C108:BN108" si="85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29">
        <f t="shared" si="85"/>
        <v>1.0297000000000001</v>
      </c>
      <c r="E108" s="29">
        <f t="shared" si="85"/>
        <v>1.0297000000000001</v>
      </c>
      <c r="F108" s="29">
        <f t="shared" si="85"/>
        <v>1.0297000000000001</v>
      </c>
      <c r="G108" s="29">
        <f t="shared" si="85"/>
        <v>1.1217999999999999</v>
      </c>
      <c r="H108" s="29">
        <f t="shared" si="85"/>
        <v>1.1203000000000001</v>
      </c>
      <c r="I108" s="29">
        <f t="shared" si="85"/>
        <v>1.0297000000000001</v>
      </c>
      <c r="J108" s="29">
        <f t="shared" si="85"/>
        <v>1.0509999999999999</v>
      </c>
      <c r="K108" s="29">
        <f t="shared" si="85"/>
        <v>1.5094000000000001</v>
      </c>
      <c r="L108" s="29">
        <f t="shared" si="85"/>
        <v>1.0488999999999999</v>
      </c>
      <c r="M108" s="29">
        <f t="shared" si="85"/>
        <v>1.1039000000000001</v>
      </c>
      <c r="N108" s="29">
        <f t="shared" si="85"/>
        <v>1.0297000000000001</v>
      </c>
      <c r="O108" s="29">
        <f t="shared" si="85"/>
        <v>1.0297000000000001</v>
      </c>
      <c r="P108" s="29">
        <f t="shared" si="85"/>
        <v>1.8856999999999999</v>
      </c>
      <c r="Q108" s="29">
        <f t="shared" si="85"/>
        <v>1.0297000000000001</v>
      </c>
      <c r="R108" s="29">
        <f t="shared" si="85"/>
        <v>1.0464</v>
      </c>
      <c r="S108" s="29">
        <f t="shared" si="85"/>
        <v>1.0825</v>
      </c>
      <c r="T108" s="29">
        <f t="shared" si="85"/>
        <v>2.0045999999999999</v>
      </c>
      <c r="U108" s="29">
        <f t="shared" si="85"/>
        <v>2.3856999999999999</v>
      </c>
      <c r="V108" s="29">
        <f t="shared" si="85"/>
        <v>1.5078</v>
      </c>
      <c r="W108" s="29">
        <f t="shared" si="85"/>
        <v>2.3957999999999999</v>
      </c>
      <c r="X108" s="29">
        <f t="shared" si="85"/>
        <v>2.3957999999999999</v>
      </c>
      <c r="Y108" s="29">
        <f t="shared" si="85"/>
        <v>1.0505</v>
      </c>
      <c r="Z108" s="29">
        <f t="shared" si="85"/>
        <v>1.6209</v>
      </c>
      <c r="AA108" s="29">
        <f t="shared" si="85"/>
        <v>1.0297000000000001</v>
      </c>
      <c r="AB108" s="29">
        <f t="shared" si="85"/>
        <v>1.0297000000000001</v>
      </c>
      <c r="AC108" s="29">
        <f t="shared" si="85"/>
        <v>1.1226</v>
      </c>
      <c r="AD108" s="29">
        <f t="shared" si="85"/>
        <v>1.1052999999999999</v>
      </c>
      <c r="AE108" s="29">
        <f t="shared" si="85"/>
        <v>2.1814</v>
      </c>
      <c r="AF108" s="29">
        <f t="shared" si="85"/>
        <v>1.9263999999999999</v>
      </c>
      <c r="AG108" s="29">
        <f t="shared" si="85"/>
        <v>1.1773</v>
      </c>
      <c r="AH108" s="29">
        <f t="shared" si="85"/>
        <v>1.1184000000000001</v>
      </c>
      <c r="AI108" s="29">
        <f t="shared" si="85"/>
        <v>1.3957999999999999</v>
      </c>
      <c r="AJ108" s="29">
        <f t="shared" si="85"/>
        <v>1.8917999999999999</v>
      </c>
      <c r="AK108" s="29">
        <f t="shared" si="85"/>
        <v>1.7315</v>
      </c>
      <c r="AL108" s="29">
        <f t="shared" si="85"/>
        <v>1.5169999999999999</v>
      </c>
      <c r="AM108" s="29">
        <f t="shared" si="85"/>
        <v>1.2363</v>
      </c>
      <c r="AN108" s="29">
        <f t="shared" si="85"/>
        <v>1.3940999999999999</v>
      </c>
      <c r="AO108" s="29">
        <f t="shared" si="85"/>
        <v>1.0306</v>
      </c>
      <c r="AP108" s="29">
        <f t="shared" si="85"/>
        <v>1.0297000000000001</v>
      </c>
      <c r="AQ108" s="29">
        <f t="shared" si="85"/>
        <v>1.6838</v>
      </c>
      <c r="AR108" s="29">
        <f t="shared" si="85"/>
        <v>1.0297000000000001</v>
      </c>
      <c r="AS108" s="29">
        <f t="shared" si="85"/>
        <v>1.0297000000000001</v>
      </c>
      <c r="AT108" s="29">
        <f t="shared" si="85"/>
        <v>1.0530999999999999</v>
      </c>
      <c r="AU108" s="29">
        <f t="shared" si="85"/>
        <v>1.6322000000000001</v>
      </c>
      <c r="AV108" s="29">
        <f t="shared" si="85"/>
        <v>1.5024</v>
      </c>
      <c r="AW108" s="29">
        <f t="shared" si="85"/>
        <v>1.7214</v>
      </c>
      <c r="AX108" s="29">
        <f t="shared" si="85"/>
        <v>2.3957999999999999</v>
      </c>
      <c r="AY108" s="29">
        <f t="shared" si="85"/>
        <v>1.2597</v>
      </c>
      <c r="AZ108" s="29">
        <f t="shared" si="85"/>
        <v>1.0297000000000001</v>
      </c>
      <c r="BA108" s="29">
        <f t="shared" si="85"/>
        <v>1.0297000000000001</v>
      </c>
      <c r="BB108" s="29">
        <f t="shared" si="85"/>
        <v>1.0297000000000001</v>
      </c>
      <c r="BC108" s="29">
        <f t="shared" si="85"/>
        <v>1.0297000000000001</v>
      </c>
      <c r="BD108" s="29">
        <f t="shared" si="85"/>
        <v>1.0297000000000001</v>
      </c>
      <c r="BE108" s="29">
        <f t="shared" si="85"/>
        <v>1.0974999999999999</v>
      </c>
      <c r="BF108" s="29">
        <f t="shared" si="85"/>
        <v>1.0297000000000001</v>
      </c>
      <c r="BG108" s="29">
        <f t="shared" si="85"/>
        <v>1.1184000000000001</v>
      </c>
      <c r="BH108" s="29">
        <f t="shared" si="85"/>
        <v>1.2059</v>
      </c>
      <c r="BI108" s="29">
        <f t="shared" si="85"/>
        <v>1.6525000000000001</v>
      </c>
      <c r="BJ108" s="29">
        <f t="shared" si="85"/>
        <v>1.0297000000000001</v>
      </c>
      <c r="BK108" s="29">
        <f t="shared" si="85"/>
        <v>1.0297000000000001</v>
      </c>
      <c r="BL108" s="29">
        <f t="shared" si="85"/>
        <v>1.8387</v>
      </c>
      <c r="BM108" s="29">
        <f t="shared" si="85"/>
        <v>1.5209999999999999</v>
      </c>
      <c r="BN108" s="29">
        <f t="shared" si="85"/>
        <v>1.0357000000000001</v>
      </c>
      <c r="BO108" s="29">
        <f t="shared" ref="BO108:DZ108" si="86">ROUND(IF(BO99&lt;276,((276-BO99)*0.00376159)+1.5457,IF(BO99&lt;459,((459-BO99)*0.00167869)+1.2385,IF(BO99&lt;1027,((1027-BO99)*0.00020599)+1.1215,IF(BO99&lt;2293,((2293-BO99)*0.00005387)+1.0533,IF(BO99&lt;3500,((3500-BO99)*0.00001367)+1.0368,IF(BO99&lt;5000,((5000-BO99)*0.00000473)+1.0297,IF(BO99&gt;=5000,1.0297))))))),4)</f>
        <v>1.1026</v>
      </c>
      <c r="BP108" s="29">
        <f t="shared" si="86"/>
        <v>1.7958000000000001</v>
      </c>
      <c r="BQ108" s="29">
        <f t="shared" si="86"/>
        <v>1.0297000000000001</v>
      </c>
      <c r="BR108" s="29">
        <f t="shared" si="86"/>
        <v>1.0305</v>
      </c>
      <c r="BS108" s="29">
        <f t="shared" si="86"/>
        <v>1.1117999999999999</v>
      </c>
      <c r="BT108" s="29">
        <f t="shared" si="86"/>
        <v>1.2444</v>
      </c>
      <c r="BU108" s="29">
        <f t="shared" si="86"/>
        <v>1.2838000000000001</v>
      </c>
      <c r="BV108" s="29">
        <f t="shared" si="86"/>
        <v>1.1036999999999999</v>
      </c>
      <c r="BW108" s="29">
        <f t="shared" si="86"/>
        <v>1.0647</v>
      </c>
      <c r="BX108" s="29">
        <f t="shared" si="86"/>
        <v>2.2494999999999998</v>
      </c>
      <c r="BY108" s="29">
        <f t="shared" si="86"/>
        <v>1.2242</v>
      </c>
      <c r="BZ108" s="29">
        <f t="shared" si="86"/>
        <v>1.7690999999999999</v>
      </c>
      <c r="CA108" s="29">
        <f t="shared" si="86"/>
        <v>1.9335</v>
      </c>
      <c r="CB108" s="29">
        <f t="shared" si="86"/>
        <v>1.0297000000000001</v>
      </c>
      <c r="CC108" s="29">
        <f t="shared" si="86"/>
        <v>1.9060999999999999</v>
      </c>
      <c r="CD108" s="29">
        <f t="shared" si="86"/>
        <v>2.3748</v>
      </c>
      <c r="CE108" s="29">
        <f t="shared" si="86"/>
        <v>1.9734</v>
      </c>
      <c r="CF108" s="29">
        <f t="shared" si="86"/>
        <v>2.1419000000000001</v>
      </c>
      <c r="CG108" s="29">
        <f t="shared" si="86"/>
        <v>1.7319</v>
      </c>
      <c r="CH108" s="29">
        <f t="shared" si="86"/>
        <v>2.1840000000000002</v>
      </c>
      <c r="CI108" s="29">
        <f t="shared" si="86"/>
        <v>1.1798999999999999</v>
      </c>
      <c r="CJ108" s="29">
        <f t="shared" si="86"/>
        <v>1.1244000000000001</v>
      </c>
      <c r="CK108" s="29">
        <f t="shared" si="86"/>
        <v>1.0297000000000001</v>
      </c>
      <c r="CL108" s="29">
        <f t="shared" si="86"/>
        <v>1.1002000000000001</v>
      </c>
      <c r="CM108" s="29">
        <f t="shared" si="86"/>
        <v>1.1575</v>
      </c>
      <c r="CN108" s="29">
        <f t="shared" si="86"/>
        <v>1.0297000000000001</v>
      </c>
      <c r="CO108" s="29">
        <f t="shared" si="86"/>
        <v>1.0297000000000001</v>
      </c>
      <c r="CP108" s="29">
        <f t="shared" si="86"/>
        <v>1.1180000000000001</v>
      </c>
      <c r="CQ108" s="29">
        <f t="shared" si="86"/>
        <v>1.1212</v>
      </c>
      <c r="CR108" s="29">
        <f t="shared" si="86"/>
        <v>1.885</v>
      </c>
      <c r="CS108" s="29">
        <f t="shared" si="86"/>
        <v>1.3933</v>
      </c>
      <c r="CT108" s="29">
        <f t="shared" si="86"/>
        <v>2.1573000000000002</v>
      </c>
      <c r="CU108" s="29">
        <f t="shared" si="86"/>
        <v>1.2362</v>
      </c>
      <c r="CV108" s="29">
        <f t="shared" si="86"/>
        <v>2.3957999999999999</v>
      </c>
      <c r="CW108" s="29">
        <f t="shared" si="86"/>
        <v>1.8632</v>
      </c>
      <c r="CX108" s="29">
        <f t="shared" si="86"/>
        <v>1.2311000000000001</v>
      </c>
      <c r="CY108" s="29">
        <f t="shared" si="86"/>
        <v>2.3957999999999999</v>
      </c>
      <c r="CZ108" s="29">
        <f t="shared" si="86"/>
        <v>1.0569</v>
      </c>
      <c r="DA108" s="29">
        <f t="shared" si="86"/>
        <v>1.8669</v>
      </c>
      <c r="DB108" s="29">
        <f t="shared" si="86"/>
        <v>1.4814000000000001</v>
      </c>
      <c r="DC108" s="29">
        <f t="shared" si="86"/>
        <v>1.9914000000000001</v>
      </c>
      <c r="DD108" s="29">
        <f t="shared" si="86"/>
        <v>1.9379999999999999</v>
      </c>
      <c r="DE108" s="29">
        <f t="shared" si="86"/>
        <v>1.2721</v>
      </c>
      <c r="DF108" s="29">
        <f t="shared" si="86"/>
        <v>1.0297000000000001</v>
      </c>
      <c r="DG108" s="29">
        <f t="shared" si="86"/>
        <v>2.2235</v>
      </c>
      <c r="DH108" s="29">
        <f t="shared" si="86"/>
        <v>1.0586</v>
      </c>
      <c r="DI108" s="29">
        <f t="shared" si="86"/>
        <v>1.0465</v>
      </c>
      <c r="DJ108" s="29">
        <f t="shared" si="86"/>
        <v>1.1902999999999999</v>
      </c>
      <c r="DK108" s="29">
        <f t="shared" si="86"/>
        <v>1.2363999999999999</v>
      </c>
      <c r="DL108" s="29">
        <f t="shared" si="86"/>
        <v>1.0297000000000001</v>
      </c>
      <c r="DM108" s="29">
        <f t="shared" si="86"/>
        <v>1.5397000000000001</v>
      </c>
      <c r="DN108" s="29">
        <f t="shared" si="86"/>
        <v>1.0965</v>
      </c>
      <c r="DO108" s="29">
        <f t="shared" si="86"/>
        <v>1.0387999999999999</v>
      </c>
      <c r="DP108" s="29">
        <f t="shared" si="86"/>
        <v>1.8143</v>
      </c>
      <c r="DQ108" s="29">
        <f t="shared" si="86"/>
        <v>1.1963999999999999</v>
      </c>
      <c r="DR108" s="29">
        <f t="shared" si="86"/>
        <v>1.0982000000000001</v>
      </c>
      <c r="DS108" s="29">
        <f t="shared" si="86"/>
        <v>1.1651</v>
      </c>
      <c r="DT108" s="29">
        <f t="shared" si="86"/>
        <v>2.0583999999999998</v>
      </c>
      <c r="DU108" s="29">
        <f t="shared" si="86"/>
        <v>1.3347</v>
      </c>
      <c r="DV108" s="29">
        <f t="shared" si="86"/>
        <v>1.7755000000000001</v>
      </c>
      <c r="DW108" s="29">
        <f t="shared" si="86"/>
        <v>1.3995</v>
      </c>
      <c r="DX108" s="29">
        <f t="shared" si="86"/>
        <v>1.9489000000000001</v>
      </c>
      <c r="DY108" s="29">
        <f t="shared" si="86"/>
        <v>1.4146000000000001</v>
      </c>
      <c r="DZ108" s="29">
        <f t="shared" si="86"/>
        <v>1.1486000000000001</v>
      </c>
      <c r="EA108" s="29">
        <f t="shared" ref="EA108:FX108" si="87">ROUND(IF(EA99&lt;276,((276-EA99)*0.00376159)+1.5457,IF(EA99&lt;459,((459-EA99)*0.00167869)+1.2385,IF(EA99&lt;1027,((1027-EA99)*0.00020599)+1.1215,IF(EA99&lt;2293,((2293-EA99)*0.00005387)+1.0533,IF(EA99&lt;3500,((3500-EA99)*0.00001367)+1.0368,IF(EA99&lt;5000,((5000-EA99)*0.00000473)+1.0297,IF(EA99&gt;=5000,1.0297))))))),4)</f>
        <v>1.1977</v>
      </c>
      <c r="EB108" s="29">
        <f t="shared" si="87"/>
        <v>1.2089000000000001</v>
      </c>
      <c r="EC108" s="29">
        <f t="shared" si="87"/>
        <v>1.4413</v>
      </c>
      <c r="ED108" s="29">
        <f t="shared" si="87"/>
        <v>1.0859000000000001</v>
      </c>
      <c r="EE108" s="29">
        <f t="shared" si="87"/>
        <v>1.8352999999999999</v>
      </c>
      <c r="EF108" s="29">
        <f t="shared" si="87"/>
        <v>1.0945</v>
      </c>
      <c r="EG108" s="29">
        <f t="shared" si="87"/>
        <v>1.5189999999999999</v>
      </c>
      <c r="EH108" s="29">
        <f t="shared" si="87"/>
        <v>1.6923999999999999</v>
      </c>
      <c r="EI108" s="29">
        <f t="shared" si="87"/>
        <v>1.0297000000000001</v>
      </c>
      <c r="EJ108" s="29">
        <f t="shared" si="87"/>
        <v>1.0297000000000001</v>
      </c>
      <c r="EK108" s="29">
        <f t="shared" si="87"/>
        <v>1.1825000000000001</v>
      </c>
      <c r="EL108" s="29">
        <f t="shared" si="87"/>
        <v>1.2317</v>
      </c>
      <c r="EM108" s="29">
        <f t="shared" si="87"/>
        <v>1.2555000000000001</v>
      </c>
      <c r="EN108" s="29">
        <f t="shared" si="87"/>
        <v>1.1157999999999999</v>
      </c>
      <c r="EO108" s="29">
        <f t="shared" si="87"/>
        <v>1.3644000000000001</v>
      </c>
      <c r="EP108" s="29">
        <f t="shared" si="87"/>
        <v>1.3297000000000001</v>
      </c>
      <c r="EQ108" s="29">
        <f t="shared" si="87"/>
        <v>1.0462</v>
      </c>
      <c r="ER108" s="29">
        <f t="shared" si="87"/>
        <v>1.4565999999999999</v>
      </c>
      <c r="ES108" s="29">
        <f t="shared" si="87"/>
        <v>2.0806</v>
      </c>
      <c r="ET108" s="29">
        <f t="shared" si="87"/>
        <v>1.7344999999999999</v>
      </c>
      <c r="EU108" s="29">
        <f t="shared" si="87"/>
        <v>1.1943999999999999</v>
      </c>
      <c r="EV108" s="29">
        <f t="shared" si="87"/>
        <v>2.3311000000000002</v>
      </c>
      <c r="EW108" s="29">
        <f t="shared" si="87"/>
        <v>1.139</v>
      </c>
      <c r="EX108" s="29">
        <f t="shared" si="87"/>
        <v>1.7496</v>
      </c>
      <c r="EY108" s="29">
        <f t="shared" si="87"/>
        <v>1.2241</v>
      </c>
      <c r="EZ108" s="29">
        <f t="shared" si="87"/>
        <v>2.0546000000000002</v>
      </c>
      <c r="FA108" s="29">
        <f t="shared" si="87"/>
        <v>1.0366</v>
      </c>
      <c r="FB108" s="29">
        <f t="shared" si="87"/>
        <v>1.3787</v>
      </c>
      <c r="FC108" s="29">
        <f t="shared" si="87"/>
        <v>1.0526</v>
      </c>
      <c r="FD108" s="29">
        <f t="shared" si="87"/>
        <v>1.3794999999999999</v>
      </c>
      <c r="FE108" s="29">
        <f t="shared" si="87"/>
        <v>2.1844000000000001</v>
      </c>
      <c r="FF108" s="29">
        <f t="shared" si="87"/>
        <v>1.7224999999999999</v>
      </c>
      <c r="FG108" s="29">
        <f t="shared" si="87"/>
        <v>2.1333000000000002</v>
      </c>
      <c r="FH108" s="29">
        <f t="shared" si="87"/>
        <v>2.222</v>
      </c>
      <c r="FI108" s="29">
        <f t="shared" si="87"/>
        <v>1.0740000000000001</v>
      </c>
      <c r="FJ108" s="29">
        <f t="shared" si="87"/>
        <v>1.0692999999999999</v>
      </c>
      <c r="FK108" s="29">
        <f t="shared" si="87"/>
        <v>1.0506</v>
      </c>
      <c r="FL108" s="29">
        <f t="shared" si="87"/>
        <v>1.0297000000000001</v>
      </c>
      <c r="FM108" s="29">
        <f t="shared" si="87"/>
        <v>1.0346</v>
      </c>
      <c r="FN108" s="29">
        <f t="shared" si="87"/>
        <v>1.0297000000000001</v>
      </c>
      <c r="FO108" s="29">
        <f t="shared" si="87"/>
        <v>1.1152</v>
      </c>
      <c r="FP108" s="29">
        <f t="shared" si="87"/>
        <v>1.0511999999999999</v>
      </c>
      <c r="FQ108" s="29">
        <f t="shared" si="87"/>
        <v>1.1317999999999999</v>
      </c>
      <c r="FR108" s="29">
        <f t="shared" si="87"/>
        <v>1.92</v>
      </c>
      <c r="FS108" s="29">
        <f t="shared" si="87"/>
        <v>1.8089999999999999</v>
      </c>
      <c r="FT108" s="29">
        <f t="shared" si="87"/>
        <v>2.286</v>
      </c>
      <c r="FU108" s="29">
        <f t="shared" si="87"/>
        <v>1.1635</v>
      </c>
      <c r="FV108" s="29">
        <f t="shared" si="87"/>
        <v>1.1848000000000001</v>
      </c>
      <c r="FW108" s="29">
        <f t="shared" si="87"/>
        <v>1.8184</v>
      </c>
      <c r="FX108" s="29">
        <f t="shared" si="87"/>
        <v>2.3464999999999998</v>
      </c>
      <c r="FY108" s="33"/>
      <c r="FZ108" s="9"/>
      <c r="GA108" s="59"/>
      <c r="GB108" s="59"/>
      <c r="GC108" s="84"/>
      <c r="GD108" s="84"/>
      <c r="GE108" s="92"/>
    </row>
    <row r="109" spans="1:187" x14ac:dyDescent="0.2">
      <c r="A109" s="8" t="s">
        <v>595</v>
      </c>
      <c r="B109" s="16" t="s">
        <v>596</v>
      </c>
      <c r="C109" s="29">
        <f t="shared" ref="C109:BN109" si="88">MAX(C107,C108)</f>
        <v>1.0297000000000001</v>
      </c>
      <c r="D109" s="29">
        <f t="shared" si="88"/>
        <v>1.0297000000000001</v>
      </c>
      <c r="E109" s="29">
        <f t="shared" si="88"/>
        <v>1.0297000000000001</v>
      </c>
      <c r="F109" s="29">
        <f t="shared" si="88"/>
        <v>1.0297000000000001</v>
      </c>
      <c r="G109" s="29">
        <f t="shared" si="88"/>
        <v>1.1217999999999999</v>
      </c>
      <c r="H109" s="29">
        <f t="shared" si="88"/>
        <v>1.1203000000000001</v>
      </c>
      <c r="I109" s="29">
        <f t="shared" si="88"/>
        <v>1.0297000000000001</v>
      </c>
      <c r="J109" s="29">
        <f t="shared" si="88"/>
        <v>1.0509999999999999</v>
      </c>
      <c r="K109" s="29">
        <f t="shared" si="88"/>
        <v>1.5094000000000001</v>
      </c>
      <c r="L109" s="29">
        <f t="shared" si="88"/>
        <v>1.0488999999999999</v>
      </c>
      <c r="M109" s="29">
        <f t="shared" si="88"/>
        <v>1.1039000000000001</v>
      </c>
      <c r="N109" s="29">
        <f t="shared" si="88"/>
        <v>1.0297000000000001</v>
      </c>
      <c r="O109" s="29">
        <f t="shared" si="88"/>
        <v>1.0297000000000001</v>
      </c>
      <c r="P109" s="29">
        <f t="shared" si="88"/>
        <v>1.8856999999999999</v>
      </c>
      <c r="Q109" s="29">
        <f t="shared" si="88"/>
        <v>1.0297000000000001</v>
      </c>
      <c r="R109" s="29">
        <f t="shared" si="88"/>
        <v>1.0464</v>
      </c>
      <c r="S109" s="29">
        <f t="shared" si="88"/>
        <v>1.0825</v>
      </c>
      <c r="T109" s="29">
        <f t="shared" si="88"/>
        <v>2.0045999999999999</v>
      </c>
      <c r="U109" s="29">
        <f t="shared" si="88"/>
        <v>2.3856999999999999</v>
      </c>
      <c r="V109" s="29">
        <f t="shared" si="88"/>
        <v>1.5078</v>
      </c>
      <c r="W109" s="29">
        <f t="shared" si="88"/>
        <v>2.3957999999999999</v>
      </c>
      <c r="X109" s="29">
        <f t="shared" si="88"/>
        <v>2.3957999999999999</v>
      </c>
      <c r="Y109" s="29">
        <f t="shared" si="88"/>
        <v>1.0505</v>
      </c>
      <c r="Z109" s="29">
        <f t="shared" si="88"/>
        <v>1.6209</v>
      </c>
      <c r="AA109" s="29">
        <f t="shared" si="88"/>
        <v>1.0297000000000001</v>
      </c>
      <c r="AB109" s="29">
        <f t="shared" si="88"/>
        <v>1.0297000000000001</v>
      </c>
      <c r="AC109" s="29">
        <f t="shared" si="88"/>
        <v>1.1226</v>
      </c>
      <c r="AD109" s="29">
        <f t="shared" si="88"/>
        <v>1.1052999999999999</v>
      </c>
      <c r="AE109" s="29">
        <f t="shared" si="88"/>
        <v>2.1814</v>
      </c>
      <c r="AF109" s="29">
        <f t="shared" si="88"/>
        <v>1.9263999999999999</v>
      </c>
      <c r="AG109" s="29">
        <f t="shared" si="88"/>
        <v>1.1773</v>
      </c>
      <c r="AH109" s="29">
        <f t="shared" si="88"/>
        <v>1.1184000000000001</v>
      </c>
      <c r="AI109" s="29">
        <f t="shared" si="88"/>
        <v>1.3957999999999999</v>
      </c>
      <c r="AJ109" s="29">
        <f t="shared" si="88"/>
        <v>1.8917999999999999</v>
      </c>
      <c r="AK109" s="29">
        <f t="shared" si="88"/>
        <v>1.7315</v>
      </c>
      <c r="AL109" s="29">
        <f t="shared" si="88"/>
        <v>1.5169999999999999</v>
      </c>
      <c r="AM109" s="29">
        <f t="shared" si="88"/>
        <v>1.2363</v>
      </c>
      <c r="AN109" s="29">
        <f t="shared" si="88"/>
        <v>1.3940999999999999</v>
      </c>
      <c r="AO109" s="29">
        <f t="shared" si="88"/>
        <v>1.0306</v>
      </c>
      <c r="AP109" s="29">
        <f t="shared" si="88"/>
        <v>1.0297000000000001</v>
      </c>
      <c r="AQ109" s="29">
        <f t="shared" si="88"/>
        <v>1.6838</v>
      </c>
      <c r="AR109" s="29">
        <f t="shared" si="88"/>
        <v>1.0297000000000001</v>
      </c>
      <c r="AS109" s="29">
        <f t="shared" si="88"/>
        <v>1.0297000000000001</v>
      </c>
      <c r="AT109" s="29">
        <f t="shared" si="88"/>
        <v>1.0530999999999999</v>
      </c>
      <c r="AU109" s="29">
        <f t="shared" si="88"/>
        <v>1.6322000000000001</v>
      </c>
      <c r="AV109" s="29">
        <f t="shared" si="88"/>
        <v>1.5024</v>
      </c>
      <c r="AW109" s="29">
        <f t="shared" si="88"/>
        <v>1.7214</v>
      </c>
      <c r="AX109" s="29">
        <f t="shared" si="88"/>
        <v>2.3957999999999999</v>
      </c>
      <c r="AY109" s="29">
        <f t="shared" si="88"/>
        <v>1.2597</v>
      </c>
      <c r="AZ109" s="29">
        <f t="shared" si="88"/>
        <v>1.0297000000000001</v>
      </c>
      <c r="BA109" s="29">
        <f t="shared" si="88"/>
        <v>1.0297000000000001</v>
      </c>
      <c r="BB109" s="29">
        <f t="shared" si="88"/>
        <v>1.0297000000000001</v>
      </c>
      <c r="BC109" s="29">
        <f t="shared" si="88"/>
        <v>1.0297000000000001</v>
      </c>
      <c r="BD109" s="29">
        <f t="shared" si="88"/>
        <v>1.0297000000000001</v>
      </c>
      <c r="BE109" s="29">
        <f t="shared" si="88"/>
        <v>1.0974999999999999</v>
      </c>
      <c r="BF109" s="29">
        <f t="shared" si="88"/>
        <v>1.0297000000000001</v>
      </c>
      <c r="BG109" s="29">
        <f t="shared" si="88"/>
        <v>1.1184000000000001</v>
      </c>
      <c r="BH109" s="29">
        <f t="shared" si="88"/>
        <v>1.2059</v>
      </c>
      <c r="BI109" s="29">
        <f t="shared" si="88"/>
        <v>1.6525000000000001</v>
      </c>
      <c r="BJ109" s="29">
        <f t="shared" si="88"/>
        <v>1.0297000000000001</v>
      </c>
      <c r="BK109" s="29">
        <f t="shared" si="88"/>
        <v>1.0297000000000001</v>
      </c>
      <c r="BL109" s="29">
        <f t="shared" si="88"/>
        <v>1.8387</v>
      </c>
      <c r="BM109" s="29">
        <f t="shared" si="88"/>
        <v>1.5209999999999999</v>
      </c>
      <c r="BN109" s="29">
        <f t="shared" si="88"/>
        <v>1.0357000000000001</v>
      </c>
      <c r="BO109" s="29">
        <f t="shared" ref="BO109:DZ109" si="89">MAX(BO107,BO108)</f>
        <v>1.1026</v>
      </c>
      <c r="BP109" s="29">
        <f t="shared" si="89"/>
        <v>1.7958000000000001</v>
      </c>
      <c r="BQ109" s="29">
        <f t="shared" si="89"/>
        <v>1.0297000000000001</v>
      </c>
      <c r="BR109" s="29">
        <f t="shared" si="89"/>
        <v>1.0305</v>
      </c>
      <c r="BS109" s="29">
        <f t="shared" si="89"/>
        <v>1.1117999999999999</v>
      </c>
      <c r="BT109" s="29">
        <f t="shared" si="89"/>
        <v>1.2444</v>
      </c>
      <c r="BU109" s="29">
        <f t="shared" si="89"/>
        <v>1.2838000000000001</v>
      </c>
      <c r="BV109" s="29">
        <f t="shared" si="89"/>
        <v>1.1036999999999999</v>
      </c>
      <c r="BW109" s="29">
        <f t="shared" si="89"/>
        <v>1.0647</v>
      </c>
      <c r="BX109" s="29">
        <f t="shared" si="89"/>
        <v>2.2494999999999998</v>
      </c>
      <c r="BY109" s="29">
        <f t="shared" si="89"/>
        <v>1.2242</v>
      </c>
      <c r="BZ109" s="29">
        <f t="shared" si="89"/>
        <v>1.7690999999999999</v>
      </c>
      <c r="CA109" s="29">
        <f t="shared" si="89"/>
        <v>1.9335</v>
      </c>
      <c r="CB109" s="29">
        <f t="shared" si="89"/>
        <v>1.0297000000000001</v>
      </c>
      <c r="CC109" s="29">
        <f t="shared" si="89"/>
        <v>1.9060999999999999</v>
      </c>
      <c r="CD109" s="29">
        <f t="shared" si="89"/>
        <v>2.3748</v>
      </c>
      <c r="CE109" s="29">
        <f t="shared" si="89"/>
        <v>1.9734</v>
      </c>
      <c r="CF109" s="29">
        <f t="shared" si="89"/>
        <v>2.1419000000000001</v>
      </c>
      <c r="CG109" s="29">
        <f t="shared" si="89"/>
        <v>1.7319</v>
      </c>
      <c r="CH109" s="29">
        <f t="shared" si="89"/>
        <v>2.1840000000000002</v>
      </c>
      <c r="CI109" s="29">
        <f t="shared" si="89"/>
        <v>1.1798999999999999</v>
      </c>
      <c r="CJ109" s="29">
        <f t="shared" si="89"/>
        <v>1.1244000000000001</v>
      </c>
      <c r="CK109" s="29">
        <f t="shared" si="89"/>
        <v>1.0297000000000001</v>
      </c>
      <c r="CL109" s="29">
        <f t="shared" si="89"/>
        <v>1.1002000000000001</v>
      </c>
      <c r="CM109" s="29">
        <f t="shared" si="89"/>
        <v>1.1575</v>
      </c>
      <c r="CN109" s="29">
        <f t="shared" si="89"/>
        <v>1.0297000000000001</v>
      </c>
      <c r="CO109" s="29">
        <f t="shared" si="89"/>
        <v>1.0297000000000001</v>
      </c>
      <c r="CP109" s="29">
        <f t="shared" si="89"/>
        <v>1.1180000000000001</v>
      </c>
      <c r="CQ109" s="29">
        <f t="shared" si="89"/>
        <v>1.1212</v>
      </c>
      <c r="CR109" s="29">
        <f t="shared" si="89"/>
        <v>1.885</v>
      </c>
      <c r="CS109" s="29">
        <f t="shared" si="89"/>
        <v>1.3933</v>
      </c>
      <c r="CT109" s="29">
        <f t="shared" si="89"/>
        <v>2.1573000000000002</v>
      </c>
      <c r="CU109" s="29">
        <f t="shared" si="89"/>
        <v>1.2362</v>
      </c>
      <c r="CV109" s="29">
        <f t="shared" si="89"/>
        <v>2.3957999999999999</v>
      </c>
      <c r="CW109" s="29">
        <f t="shared" si="89"/>
        <v>1.8632</v>
      </c>
      <c r="CX109" s="29">
        <f t="shared" si="89"/>
        <v>1.2311000000000001</v>
      </c>
      <c r="CY109" s="29">
        <f t="shared" si="89"/>
        <v>2.3957999999999999</v>
      </c>
      <c r="CZ109" s="29">
        <f t="shared" si="89"/>
        <v>1.0569</v>
      </c>
      <c r="DA109" s="29">
        <f t="shared" si="89"/>
        <v>1.8669</v>
      </c>
      <c r="DB109" s="29">
        <f t="shared" si="89"/>
        <v>1.4814000000000001</v>
      </c>
      <c r="DC109" s="29">
        <f t="shared" si="89"/>
        <v>1.9914000000000001</v>
      </c>
      <c r="DD109" s="29">
        <f t="shared" si="89"/>
        <v>1.9379999999999999</v>
      </c>
      <c r="DE109" s="29">
        <f t="shared" si="89"/>
        <v>1.2721</v>
      </c>
      <c r="DF109" s="29">
        <f t="shared" si="89"/>
        <v>1.0297000000000001</v>
      </c>
      <c r="DG109" s="29">
        <f t="shared" si="89"/>
        <v>2.2235</v>
      </c>
      <c r="DH109" s="29">
        <f t="shared" si="89"/>
        <v>1.0586</v>
      </c>
      <c r="DI109" s="29">
        <f t="shared" si="89"/>
        <v>1.0465</v>
      </c>
      <c r="DJ109" s="29">
        <f t="shared" si="89"/>
        <v>1.1902999999999999</v>
      </c>
      <c r="DK109" s="29">
        <f t="shared" si="89"/>
        <v>1.2363999999999999</v>
      </c>
      <c r="DL109" s="29">
        <f t="shared" si="89"/>
        <v>1.0297000000000001</v>
      </c>
      <c r="DM109" s="29">
        <f t="shared" si="89"/>
        <v>1.6386000000000001</v>
      </c>
      <c r="DN109" s="29">
        <f t="shared" si="89"/>
        <v>1.0965</v>
      </c>
      <c r="DO109" s="29">
        <f t="shared" si="89"/>
        <v>1.0387999999999999</v>
      </c>
      <c r="DP109" s="29">
        <f t="shared" si="89"/>
        <v>1.8143</v>
      </c>
      <c r="DQ109" s="29">
        <f t="shared" si="89"/>
        <v>1.1963999999999999</v>
      </c>
      <c r="DR109" s="29">
        <f t="shared" si="89"/>
        <v>1.0982000000000001</v>
      </c>
      <c r="DS109" s="29">
        <f t="shared" si="89"/>
        <v>1.1651</v>
      </c>
      <c r="DT109" s="29">
        <f t="shared" si="89"/>
        <v>2.0583999999999998</v>
      </c>
      <c r="DU109" s="29">
        <f t="shared" si="89"/>
        <v>1.3347</v>
      </c>
      <c r="DV109" s="29">
        <f t="shared" si="89"/>
        <v>1.7755000000000001</v>
      </c>
      <c r="DW109" s="29">
        <f t="shared" si="89"/>
        <v>1.3995</v>
      </c>
      <c r="DX109" s="29">
        <f t="shared" si="89"/>
        <v>1.9489000000000001</v>
      </c>
      <c r="DY109" s="29">
        <f t="shared" si="89"/>
        <v>1.4146000000000001</v>
      </c>
      <c r="DZ109" s="29">
        <f t="shared" si="89"/>
        <v>1.1486000000000001</v>
      </c>
      <c r="EA109" s="29">
        <f t="shared" ref="EA109:FX109" si="90">MAX(EA107,EA108)</f>
        <v>1.1977</v>
      </c>
      <c r="EB109" s="29">
        <f t="shared" si="90"/>
        <v>1.2089000000000001</v>
      </c>
      <c r="EC109" s="29">
        <f t="shared" si="90"/>
        <v>1.4413</v>
      </c>
      <c r="ED109" s="29">
        <f t="shared" si="90"/>
        <v>1.0859000000000001</v>
      </c>
      <c r="EE109" s="29">
        <f t="shared" si="90"/>
        <v>1.8352999999999999</v>
      </c>
      <c r="EF109" s="29">
        <f t="shared" si="90"/>
        <v>1.0945</v>
      </c>
      <c r="EG109" s="29">
        <f t="shared" si="90"/>
        <v>1.5189999999999999</v>
      </c>
      <c r="EH109" s="29">
        <f t="shared" si="90"/>
        <v>1.6923999999999999</v>
      </c>
      <c r="EI109" s="29">
        <f t="shared" si="90"/>
        <v>1.0297000000000001</v>
      </c>
      <c r="EJ109" s="29">
        <f t="shared" si="90"/>
        <v>1.0297000000000001</v>
      </c>
      <c r="EK109" s="29">
        <f t="shared" si="90"/>
        <v>1.1825000000000001</v>
      </c>
      <c r="EL109" s="29">
        <f t="shared" si="90"/>
        <v>1.2317</v>
      </c>
      <c r="EM109" s="29">
        <f t="shared" si="90"/>
        <v>1.2555000000000001</v>
      </c>
      <c r="EN109" s="29">
        <f t="shared" si="90"/>
        <v>1.1157999999999999</v>
      </c>
      <c r="EO109" s="29">
        <f t="shared" si="90"/>
        <v>1.3644000000000001</v>
      </c>
      <c r="EP109" s="29">
        <f t="shared" si="90"/>
        <v>1.3297000000000001</v>
      </c>
      <c r="EQ109" s="29">
        <f t="shared" si="90"/>
        <v>1.0462</v>
      </c>
      <c r="ER109" s="29">
        <f t="shared" si="90"/>
        <v>1.4565999999999999</v>
      </c>
      <c r="ES109" s="29">
        <f t="shared" si="90"/>
        <v>2.0806</v>
      </c>
      <c r="ET109" s="29">
        <f t="shared" si="90"/>
        <v>1.9305000000000001</v>
      </c>
      <c r="EU109" s="29">
        <f t="shared" si="90"/>
        <v>1.1943999999999999</v>
      </c>
      <c r="EV109" s="29">
        <f t="shared" si="90"/>
        <v>2.3311000000000002</v>
      </c>
      <c r="EW109" s="29">
        <f t="shared" si="90"/>
        <v>1.139</v>
      </c>
      <c r="EX109" s="29">
        <f t="shared" si="90"/>
        <v>1.7496</v>
      </c>
      <c r="EY109" s="29">
        <f t="shared" si="90"/>
        <v>1.2241</v>
      </c>
      <c r="EZ109" s="29">
        <f t="shared" si="90"/>
        <v>2.0546000000000002</v>
      </c>
      <c r="FA109" s="29">
        <f t="shared" si="90"/>
        <v>1.0366</v>
      </c>
      <c r="FB109" s="29">
        <f t="shared" si="90"/>
        <v>1.3787</v>
      </c>
      <c r="FC109" s="29">
        <f t="shared" si="90"/>
        <v>1.0526</v>
      </c>
      <c r="FD109" s="29">
        <f t="shared" si="90"/>
        <v>1.3794999999999999</v>
      </c>
      <c r="FE109" s="29">
        <f t="shared" si="90"/>
        <v>2.1844000000000001</v>
      </c>
      <c r="FF109" s="29">
        <f t="shared" si="90"/>
        <v>1.7224999999999999</v>
      </c>
      <c r="FG109" s="29">
        <f t="shared" si="90"/>
        <v>2.1333000000000002</v>
      </c>
      <c r="FH109" s="29">
        <f t="shared" si="90"/>
        <v>2.222</v>
      </c>
      <c r="FI109" s="29">
        <f t="shared" si="90"/>
        <v>1.0740000000000001</v>
      </c>
      <c r="FJ109" s="29">
        <f t="shared" si="90"/>
        <v>1.0692999999999999</v>
      </c>
      <c r="FK109" s="29">
        <f t="shared" si="90"/>
        <v>1.0506</v>
      </c>
      <c r="FL109" s="29">
        <f t="shared" si="90"/>
        <v>1.0297000000000001</v>
      </c>
      <c r="FM109" s="29">
        <f t="shared" si="90"/>
        <v>1.0346</v>
      </c>
      <c r="FN109" s="29">
        <f t="shared" si="90"/>
        <v>1.0297000000000001</v>
      </c>
      <c r="FO109" s="29">
        <f t="shared" si="90"/>
        <v>1.1152</v>
      </c>
      <c r="FP109" s="29">
        <f t="shared" si="90"/>
        <v>1.0511999999999999</v>
      </c>
      <c r="FQ109" s="29">
        <f t="shared" si="90"/>
        <v>1.1317999999999999</v>
      </c>
      <c r="FR109" s="29">
        <f t="shared" si="90"/>
        <v>1.92</v>
      </c>
      <c r="FS109" s="29">
        <f t="shared" si="90"/>
        <v>1.8089999999999999</v>
      </c>
      <c r="FT109" s="29">
        <f t="shared" si="90"/>
        <v>2.286</v>
      </c>
      <c r="FU109" s="29">
        <f t="shared" si="90"/>
        <v>1.1635</v>
      </c>
      <c r="FV109" s="29">
        <f t="shared" si="90"/>
        <v>1.1848000000000001</v>
      </c>
      <c r="FW109" s="29">
        <f t="shared" si="90"/>
        <v>1.8184</v>
      </c>
      <c r="FX109" s="29">
        <f t="shared" si="90"/>
        <v>2.3464999999999998</v>
      </c>
      <c r="FY109" s="90">
        <f>SUM(C109:FX109)</f>
        <v>251.82850000000002</v>
      </c>
      <c r="FZ109" s="93"/>
      <c r="GA109" s="59"/>
      <c r="GB109" s="59"/>
      <c r="GC109" s="84"/>
      <c r="GD109" s="84"/>
      <c r="GE109" s="92"/>
    </row>
    <row r="110" spans="1:187" x14ac:dyDescent="0.2">
      <c r="A110" s="9"/>
      <c r="B110" s="16" t="s">
        <v>597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29"/>
      <c r="FZ110" s="30"/>
      <c r="GA110" s="59"/>
      <c r="GB110" s="59"/>
      <c r="GC110" s="9"/>
      <c r="GD110" s="9"/>
      <c r="GE110" s="9"/>
    </row>
    <row r="111" spans="1:187" ht="15.75" x14ac:dyDescent="0.25">
      <c r="A111" s="8" t="s">
        <v>598</v>
      </c>
      <c r="B111" s="43" t="s">
        <v>599</v>
      </c>
      <c r="C111" s="29">
        <f t="shared" ref="C111:BN111" si="91">ROUND(IF(C99&lt;453.5,0.825-(0.0000639*(453.5-C99)),IF(C99&lt;1567.5,0.8595-(0.000031*(1567.5-C99)),IF(C99&lt;6682,0.885-(0.000005*(6682-C99)),IF(C99&lt;30000,0.905-(0.0000009*(30000-C99)),0.905)))),4)</f>
        <v>0.88580000000000003</v>
      </c>
      <c r="D111" s="29">
        <f t="shared" si="91"/>
        <v>0.90500000000000003</v>
      </c>
      <c r="E111" s="29">
        <f t="shared" si="91"/>
        <v>0.8851</v>
      </c>
      <c r="F111" s="29">
        <f t="shared" si="91"/>
        <v>0.89590000000000003</v>
      </c>
      <c r="G111" s="29">
        <f t="shared" si="91"/>
        <v>0.8427</v>
      </c>
      <c r="H111" s="29">
        <f t="shared" si="91"/>
        <v>0.84340000000000004</v>
      </c>
      <c r="I111" s="29">
        <f t="shared" si="91"/>
        <v>0.88739999999999997</v>
      </c>
      <c r="J111" s="29">
        <f t="shared" si="91"/>
        <v>0.8639</v>
      </c>
      <c r="K111" s="29">
        <f t="shared" si="91"/>
        <v>0.81499999999999995</v>
      </c>
      <c r="L111" s="29">
        <f t="shared" si="91"/>
        <v>0.86470000000000002</v>
      </c>
      <c r="M111" s="29">
        <f t="shared" si="91"/>
        <v>0.85289999999999999</v>
      </c>
      <c r="N111" s="29">
        <f t="shared" si="91"/>
        <v>0.90500000000000003</v>
      </c>
      <c r="O111" s="29">
        <f t="shared" si="91"/>
        <v>0.89119999999999999</v>
      </c>
      <c r="P111" s="29">
        <f t="shared" si="91"/>
        <v>0.80789999999999995</v>
      </c>
      <c r="Q111" s="29">
        <f t="shared" si="91"/>
        <v>0.90500000000000003</v>
      </c>
      <c r="R111" s="29">
        <f t="shared" si="91"/>
        <v>0.86560000000000004</v>
      </c>
      <c r="S111" s="29">
        <f t="shared" si="91"/>
        <v>0.86029999999999995</v>
      </c>
      <c r="T111" s="29">
        <f t="shared" si="91"/>
        <v>0.80589999999999995</v>
      </c>
      <c r="U111" s="29">
        <f t="shared" si="91"/>
        <v>0.7994</v>
      </c>
      <c r="V111" s="29">
        <f t="shared" si="91"/>
        <v>0.81510000000000005</v>
      </c>
      <c r="W111" s="29">
        <f t="shared" si="91"/>
        <v>0.79920000000000002</v>
      </c>
      <c r="X111" s="29">
        <f t="shared" si="91"/>
        <v>0.79920000000000002</v>
      </c>
      <c r="Y111" s="29">
        <f t="shared" si="91"/>
        <v>0.86409999999999998</v>
      </c>
      <c r="Z111" s="29">
        <f t="shared" si="91"/>
        <v>0.81240000000000001</v>
      </c>
      <c r="AA111" s="29">
        <f t="shared" si="91"/>
        <v>0.90500000000000003</v>
      </c>
      <c r="AB111" s="29">
        <f t="shared" si="91"/>
        <v>0.90500000000000003</v>
      </c>
      <c r="AC111" s="29">
        <f t="shared" si="91"/>
        <v>0.84260000000000002</v>
      </c>
      <c r="AD111" s="29">
        <f t="shared" si="91"/>
        <v>0.85199999999999998</v>
      </c>
      <c r="AE111" s="29">
        <f t="shared" si="91"/>
        <v>0.80289999999999995</v>
      </c>
      <c r="AF111" s="29">
        <f t="shared" si="91"/>
        <v>0.80720000000000003</v>
      </c>
      <c r="AG111" s="29">
        <f t="shared" si="91"/>
        <v>0.83430000000000004</v>
      </c>
      <c r="AH111" s="29">
        <f t="shared" si="91"/>
        <v>0.84450000000000003</v>
      </c>
      <c r="AI111" s="29">
        <f t="shared" si="91"/>
        <v>0.81940000000000002</v>
      </c>
      <c r="AJ111" s="29">
        <f t="shared" si="91"/>
        <v>0.80779999999999996</v>
      </c>
      <c r="AK111" s="29">
        <f t="shared" si="91"/>
        <v>0.8105</v>
      </c>
      <c r="AL111" s="29">
        <f t="shared" si="91"/>
        <v>0.81479999999999997</v>
      </c>
      <c r="AM111" s="29">
        <f t="shared" si="91"/>
        <v>0.82550000000000001</v>
      </c>
      <c r="AN111" s="29">
        <f t="shared" si="91"/>
        <v>0.81940000000000002</v>
      </c>
      <c r="AO111" s="29">
        <f t="shared" si="91"/>
        <v>0.87560000000000004</v>
      </c>
      <c r="AP111" s="29">
        <f t="shared" si="91"/>
        <v>0.90500000000000003</v>
      </c>
      <c r="AQ111" s="29">
        <f t="shared" si="91"/>
        <v>0.81130000000000002</v>
      </c>
      <c r="AR111" s="29">
        <f t="shared" si="91"/>
        <v>0.90500000000000003</v>
      </c>
      <c r="AS111" s="29">
        <f t="shared" si="91"/>
        <v>0.88449999999999995</v>
      </c>
      <c r="AT111" s="29">
        <f t="shared" si="91"/>
        <v>0.86309999999999998</v>
      </c>
      <c r="AU111" s="29">
        <f t="shared" si="91"/>
        <v>0.81220000000000003</v>
      </c>
      <c r="AV111" s="29">
        <f t="shared" si="91"/>
        <v>0.81530000000000002</v>
      </c>
      <c r="AW111" s="29">
        <f t="shared" si="91"/>
        <v>0.81069999999999998</v>
      </c>
      <c r="AX111" s="29">
        <f t="shared" si="91"/>
        <v>0.79920000000000002</v>
      </c>
      <c r="AY111" s="29">
        <f t="shared" si="91"/>
        <v>0.82450000000000001</v>
      </c>
      <c r="AZ111" s="29">
        <f t="shared" si="91"/>
        <v>0.88870000000000005</v>
      </c>
      <c r="BA111" s="29">
        <f t="shared" si="91"/>
        <v>0.88639999999999997</v>
      </c>
      <c r="BB111" s="29">
        <f t="shared" si="91"/>
        <v>0.88529999999999998</v>
      </c>
      <c r="BC111" s="29">
        <f t="shared" si="91"/>
        <v>0.90500000000000003</v>
      </c>
      <c r="BD111" s="29">
        <f t="shared" si="91"/>
        <v>0.87760000000000005</v>
      </c>
      <c r="BE111" s="29">
        <f t="shared" si="91"/>
        <v>0.85660000000000003</v>
      </c>
      <c r="BF111" s="29">
        <f t="shared" si="91"/>
        <v>0.90110000000000001</v>
      </c>
      <c r="BG111" s="29">
        <f t="shared" si="91"/>
        <v>0.84450000000000003</v>
      </c>
      <c r="BH111" s="29">
        <f t="shared" si="91"/>
        <v>0.83</v>
      </c>
      <c r="BI111" s="29">
        <f t="shared" si="91"/>
        <v>0.81179999999999997</v>
      </c>
      <c r="BJ111" s="29">
        <f t="shared" si="91"/>
        <v>0.88400000000000001</v>
      </c>
      <c r="BK111" s="29">
        <f t="shared" si="91"/>
        <v>0.90059999999999996</v>
      </c>
      <c r="BL111" s="29">
        <f t="shared" si="91"/>
        <v>0.80869999999999997</v>
      </c>
      <c r="BM111" s="29">
        <f t="shared" si="91"/>
        <v>0.81459999999999999</v>
      </c>
      <c r="BN111" s="29">
        <f t="shared" si="91"/>
        <v>0.87019999999999997</v>
      </c>
      <c r="BO111" s="29">
        <f t="shared" ref="BO111:DZ111" si="92">ROUND(IF(BO99&lt;453.5,0.825-(0.0000639*(453.5-BO99)),IF(BO99&lt;1567.5,0.8595-(0.000031*(1567.5-BO99)),IF(BO99&lt;6682,0.885-(0.000005*(6682-BO99)),IF(BO99&lt;30000,0.905-(0.0000009*(30000-BO99)),0.905)))),4)</f>
        <v>0.85360000000000003</v>
      </c>
      <c r="BP111" s="29">
        <f t="shared" si="92"/>
        <v>0.80940000000000001</v>
      </c>
      <c r="BQ111" s="29">
        <f t="shared" si="92"/>
        <v>0.8831</v>
      </c>
      <c r="BR111" s="29">
        <f t="shared" si="92"/>
        <v>0.87570000000000003</v>
      </c>
      <c r="BS111" s="29">
        <f t="shared" si="92"/>
        <v>0.84830000000000005</v>
      </c>
      <c r="BT111" s="29">
        <f t="shared" si="92"/>
        <v>0.82499999999999996</v>
      </c>
      <c r="BU111" s="29">
        <f t="shared" si="92"/>
        <v>0.8236</v>
      </c>
      <c r="BV111" s="29">
        <f t="shared" si="92"/>
        <v>0.85299999999999998</v>
      </c>
      <c r="BW111" s="29">
        <f t="shared" si="92"/>
        <v>0.86199999999999999</v>
      </c>
      <c r="BX111" s="29">
        <f t="shared" si="92"/>
        <v>0.80169999999999997</v>
      </c>
      <c r="BY111" s="29">
        <f t="shared" si="92"/>
        <v>0.82730000000000004</v>
      </c>
      <c r="BZ111" s="29">
        <f t="shared" si="92"/>
        <v>0.80989999999999995</v>
      </c>
      <c r="CA111" s="29">
        <f t="shared" si="92"/>
        <v>0.80710000000000004</v>
      </c>
      <c r="CB111" s="29">
        <f t="shared" si="92"/>
        <v>0.90500000000000003</v>
      </c>
      <c r="CC111" s="29">
        <f t="shared" si="92"/>
        <v>0.8075</v>
      </c>
      <c r="CD111" s="29">
        <f t="shared" si="92"/>
        <v>0.79959999999999998</v>
      </c>
      <c r="CE111" s="29">
        <f t="shared" si="92"/>
        <v>0.80640000000000001</v>
      </c>
      <c r="CF111" s="29">
        <f t="shared" si="92"/>
        <v>0.80349999999999999</v>
      </c>
      <c r="CG111" s="29">
        <f t="shared" si="92"/>
        <v>0.8105</v>
      </c>
      <c r="CH111" s="29">
        <f t="shared" si="92"/>
        <v>0.80279999999999996</v>
      </c>
      <c r="CI111" s="29">
        <f t="shared" si="92"/>
        <v>0.83399999999999996</v>
      </c>
      <c r="CJ111" s="29">
        <f t="shared" si="92"/>
        <v>0.84230000000000005</v>
      </c>
      <c r="CK111" s="29">
        <f t="shared" si="92"/>
        <v>0.88070000000000004</v>
      </c>
      <c r="CL111" s="29">
        <f t="shared" si="92"/>
        <v>0.85499999999999998</v>
      </c>
      <c r="CM111" s="29">
        <f t="shared" si="92"/>
        <v>0.83730000000000004</v>
      </c>
      <c r="CN111" s="29">
        <f t="shared" si="92"/>
        <v>0.90500000000000003</v>
      </c>
      <c r="CO111" s="29">
        <f t="shared" si="92"/>
        <v>0.89190000000000003</v>
      </c>
      <c r="CP111" s="29">
        <f t="shared" si="92"/>
        <v>0.8448</v>
      </c>
      <c r="CQ111" s="29">
        <f t="shared" si="92"/>
        <v>0.84289999999999998</v>
      </c>
      <c r="CR111" s="29">
        <f t="shared" si="92"/>
        <v>0.80789999999999995</v>
      </c>
      <c r="CS111" s="29">
        <f t="shared" si="92"/>
        <v>0.81950000000000001</v>
      </c>
      <c r="CT111" s="29">
        <f t="shared" si="92"/>
        <v>0.80330000000000001</v>
      </c>
      <c r="CU111" s="29">
        <f t="shared" si="92"/>
        <v>0.82550000000000001</v>
      </c>
      <c r="CV111" s="29">
        <f t="shared" si="92"/>
        <v>0.79920000000000002</v>
      </c>
      <c r="CW111" s="29">
        <f t="shared" si="92"/>
        <v>0.80830000000000002</v>
      </c>
      <c r="CX111" s="29">
        <f t="shared" si="92"/>
        <v>0.82630000000000003</v>
      </c>
      <c r="CY111" s="29">
        <f t="shared" si="92"/>
        <v>0.79920000000000002</v>
      </c>
      <c r="CZ111" s="29">
        <f t="shared" si="92"/>
        <v>0.86270000000000002</v>
      </c>
      <c r="DA111" s="29">
        <f t="shared" si="92"/>
        <v>0.80820000000000003</v>
      </c>
      <c r="DB111" s="29">
        <f t="shared" si="92"/>
        <v>0.81610000000000005</v>
      </c>
      <c r="DC111" s="29">
        <f t="shared" si="92"/>
        <v>0.80610000000000004</v>
      </c>
      <c r="DD111" s="29">
        <f t="shared" si="92"/>
        <v>0.80700000000000005</v>
      </c>
      <c r="DE111" s="29">
        <f t="shared" si="92"/>
        <v>0.82410000000000005</v>
      </c>
      <c r="DF111" s="29">
        <f t="shared" si="92"/>
        <v>0.89790000000000003</v>
      </c>
      <c r="DG111" s="29">
        <f t="shared" si="92"/>
        <v>0.80210000000000004</v>
      </c>
      <c r="DH111" s="29">
        <f t="shared" si="92"/>
        <v>0.86260000000000003</v>
      </c>
      <c r="DI111" s="29">
        <f t="shared" si="92"/>
        <v>0.86550000000000005</v>
      </c>
      <c r="DJ111" s="29">
        <f t="shared" si="92"/>
        <v>0.83240000000000003</v>
      </c>
      <c r="DK111" s="29">
        <f t="shared" si="92"/>
        <v>0.82550000000000001</v>
      </c>
      <c r="DL111" s="29">
        <f t="shared" si="92"/>
        <v>0.88170000000000004</v>
      </c>
      <c r="DM111" s="29">
        <f t="shared" si="92"/>
        <v>0.81389999999999996</v>
      </c>
      <c r="DN111" s="29">
        <f t="shared" si="92"/>
        <v>0.85709999999999997</v>
      </c>
      <c r="DO111" s="29">
        <f t="shared" si="92"/>
        <v>0.86839999999999995</v>
      </c>
      <c r="DP111" s="29">
        <f t="shared" si="92"/>
        <v>0.80910000000000004</v>
      </c>
      <c r="DQ111" s="29">
        <f t="shared" si="92"/>
        <v>0.83150000000000002</v>
      </c>
      <c r="DR111" s="29">
        <f t="shared" si="92"/>
        <v>0.85609999999999997</v>
      </c>
      <c r="DS111" s="29">
        <f t="shared" si="92"/>
        <v>0.83620000000000005</v>
      </c>
      <c r="DT111" s="29">
        <f t="shared" si="92"/>
        <v>0.80489999999999995</v>
      </c>
      <c r="DU111" s="29">
        <f t="shared" si="92"/>
        <v>0.82169999999999999</v>
      </c>
      <c r="DV111" s="29">
        <f t="shared" si="92"/>
        <v>0.80979999999999996</v>
      </c>
      <c r="DW111" s="29">
        <f t="shared" si="92"/>
        <v>0.81920000000000004</v>
      </c>
      <c r="DX111" s="29">
        <f t="shared" si="92"/>
        <v>0.80679999999999996</v>
      </c>
      <c r="DY111" s="29">
        <f t="shared" si="92"/>
        <v>0.81859999999999999</v>
      </c>
      <c r="DZ111" s="29">
        <f t="shared" si="92"/>
        <v>0.8387</v>
      </c>
      <c r="EA111" s="29">
        <f t="shared" ref="EA111:FX111" si="93">ROUND(IF(EA99&lt;453.5,0.825-(0.0000639*(453.5-EA99)),IF(EA99&lt;1567.5,0.8595-(0.000031*(1567.5-EA99)),IF(EA99&lt;6682,0.885-(0.000005*(6682-EA99)),IF(EA99&lt;30000,0.905-(0.0000009*(30000-EA99)),0.905)))),4)</f>
        <v>0.83130000000000004</v>
      </c>
      <c r="EB111" s="29">
        <f t="shared" si="93"/>
        <v>0.8296</v>
      </c>
      <c r="EC111" s="29">
        <f t="shared" si="93"/>
        <v>0.81759999999999999</v>
      </c>
      <c r="ED111" s="29">
        <f t="shared" si="93"/>
        <v>0.86</v>
      </c>
      <c r="EE111" s="29">
        <f t="shared" si="93"/>
        <v>0.80869999999999997</v>
      </c>
      <c r="EF111" s="29">
        <f t="shared" si="93"/>
        <v>0.85829999999999995</v>
      </c>
      <c r="EG111" s="29">
        <f t="shared" si="93"/>
        <v>0.81469999999999998</v>
      </c>
      <c r="EH111" s="29">
        <f t="shared" si="93"/>
        <v>0.81120000000000003</v>
      </c>
      <c r="EI111" s="29">
        <f t="shared" si="93"/>
        <v>0.89300000000000002</v>
      </c>
      <c r="EJ111" s="29">
        <f t="shared" si="93"/>
        <v>0.88690000000000002</v>
      </c>
      <c r="EK111" s="29">
        <f t="shared" si="93"/>
        <v>0.83360000000000001</v>
      </c>
      <c r="EL111" s="29">
        <f t="shared" si="93"/>
        <v>0.82620000000000005</v>
      </c>
      <c r="EM111" s="29">
        <f t="shared" si="93"/>
        <v>0.82469999999999999</v>
      </c>
      <c r="EN111" s="29">
        <f t="shared" si="93"/>
        <v>0.84599999999999997</v>
      </c>
      <c r="EO111" s="29">
        <f t="shared" si="93"/>
        <v>0.8206</v>
      </c>
      <c r="EP111" s="29">
        <f t="shared" si="93"/>
        <v>0.82189999999999996</v>
      </c>
      <c r="EQ111" s="29">
        <f t="shared" si="93"/>
        <v>0.86570000000000003</v>
      </c>
      <c r="ER111" s="29">
        <f t="shared" si="93"/>
        <v>0.81710000000000005</v>
      </c>
      <c r="ES111" s="29">
        <f t="shared" si="93"/>
        <v>0.80459999999999998</v>
      </c>
      <c r="ET111" s="29">
        <f t="shared" si="93"/>
        <v>0.81040000000000001</v>
      </c>
      <c r="EU111" s="29">
        <f t="shared" si="93"/>
        <v>0.83179999999999998</v>
      </c>
      <c r="EV111" s="29">
        <f t="shared" si="93"/>
        <v>0.80030000000000001</v>
      </c>
      <c r="EW111" s="29">
        <f t="shared" si="93"/>
        <v>0.84009999999999996</v>
      </c>
      <c r="EX111" s="29">
        <f t="shared" si="93"/>
        <v>0.81020000000000003</v>
      </c>
      <c r="EY111" s="29">
        <f t="shared" si="93"/>
        <v>0.82730000000000004</v>
      </c>
      <c r="EZ111" s="29">
        <f t="shared" si="93"/>
        <v>0.80500000000000005</v>
      </c>
      <c r="FA111" s="29">
        <f t="shared" si="93"/>
        <v>0.86929999999999996</v>
      </c>
      <c r="FB111" s="29">
        <f t="shared" si="93"/>
        <v>0.82</v>
      </c>
      <c r="FC111" s="29">
        <f t="shared" si="93"/>
        <v>0.86329999999999996</v>
      </c>
      <c r="FD111" s="29">
        <f t="shared" si="93"/>
        <v>0.82</v>
      </c>
      <c r="FE111" s="29">
        <f t="shared" si="93"/>
        <v>0.80279999999999996</v>
      </c>
      <c r="FF111" s="29">
        <f t="shared" si="93"/>
        <v>0.81069999999999998</v>
      </c>
      <c r="FG111" s="29">
        <f t="shared" si="93"/>
        <v>0.80369999999999997</v>
      </c>
      <c r="FH111" s="29">
        <f t="shared" si="93"/>
        <v>0.80220000000000002</v>
      </c>
      <c r="FI111" s="29">
        <f t="shared" si="93"/>
        <v>0.86109999999999998</v>
      </c>
      <c r="FJ111" s="29">
        <f t="shared" si="93"/>
        <v>0.86160000000000003</v>
      </c>
      <c r="FK111" s="29">
        <f t="shared" si="93"/>
        <v>0.86399999999999999</v>
      </c>
      <c r="FL111" s="29">
        <f t="shared" si="93"/>
        <v>0.88429999999999997</v>
      </c>
      <c r="FM111" s="29">
        <f t="shared" si="93"/>
        <v>0.87139999999999995</v>
      </c>
      <c r="FN111" s="29">
        <f t="shared" si="93"/>
        <v>0.89829999999999999</v>
      </c>
      <c r="FO111" s="29">
        <f t="shared" si="93"/>
        <v>0.84640000000000004</v>
      </c>
      <c r="FP111" s="29">
        <f t="shared" si="93"/>
        <v>0.86380000000000001</v>
      </c>
      <c r="FQ111" s="29">
        <f t="shared" si="93"/>
        <v>0.84119999999999995</v>
      </c>
      <c r="FR111" s="29">
        <f t="shared" si="93"/>
        <v>0.80730000000000002</v>
      </c>
      <c r="FS111" s="29">
        <f t="shared" si="93"/>
        <v>0.80920000000000003</v>
      </c>
      <c r="FT111" s="29">
        <f t="shared" si="93"/>
        <v>0.80110000000000003</v>
      </c>
      <c r="FU111" s="29">
        <f t="shared" si="93"/>
        <v>0.83640000000000003</v>
      </c>
      <c r="FV111" s="29">
        <f t="shared" si="93"/>
        <v>0.83320000000000005</v>
      </c>
      <c r="FW111" s="29">
        <f t="shared" si="93"/>
        <v>0.80900000000000005</v>
      </c>
      <c r="FX111" s="29">
        <f t="shared" si="93"/>
        <v>0.80010000000000003</v>
      </c>
      <c r="FY111" s="29"/>
      <c r="FZ111" s="30" t="s">
        <v>500</v>
      </c>
      <c r="GA111" s="30"/>
      <c r="GB111" s="30"/>
      <c r="GC111" s="9"/>
      <c r="GD111" s="9"/>
      <c r="GE111" s="9"/>
    </row>
    <row r="112" spans="1:187" x14ac:dyDescent="0.2">
      <c r="A112" s="9"/>
      <c r="B112" s="16" t="s">
        <v>597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29"/>
      <c r="FZ112" s="9"/>
      <c r="GA112" s="59"/>
      <c r="GB112" s="59"/>
      <c r="GC112" s="30"/>
      <c r="GD112" s="30"/>
      <c r="GE112" s="30"/>
    </row>
    <row r="113" spans="1:187" ht="15.75" x14ac:dyDescent="0.25">
      <c r="A113" s="8" t="s">
        <v>597</v>
      </c>
      <c r="B113" s="43" t="s">
        <v>600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29"/>
      <c r="FZ113" s="59"/>
      <c r="GA113" s="59"/>
      <c r="GB113" s="59"/>
      <c r="GC113" s="30"/>
      <c r="GD113" s="30"/>
      <c r="GE113" s="30"/>
    </row>
    <row r="114" spans="1:187" x14ac:dyDescent="0.2">
      <c r="A114" s="8" t="s">
        <v>601</v>
      </c>
      <c r="B114" s="58" t="s">
        <v>602</v>
      </c>
      <c r="C114" s="45">
        <f t="shared" ref="C114:BN114" si="94">+C34</f>
        <v>6951.53</v>
      </c>
      <c r="D114" s="45">
        <f t="shared" si="94"/>
        <v>6951.53</v>
      </c>
      <c r="E114" s="45">
        <f t="shared" si="94"/>
        <v>6951.53</v>
      </c>
      <c r="F114" s="45">
        <f t="shared" si="94"/>
        <v>6951.53</v>
      </c>
      <c r="G114" s="45">
        <f t="shared" si="94"/>
        <v>6951.53</v>
      </c>
      <c r="H114" s="45">
        <f t="shared" si="94"/>
        <v>6951.53</v>
      </c>
      <c r="I114" s="45">
        <f t="shared" si="94"/>
        <v>6951.53</v>
      </c>
      <c r="J114" s="45">
        <f t="shared" si="94"/>
        <v>6951.53</v>
      </c>
      <c r="K114" s="45">
        <f t="shared" si="94"/>
        <v>6951.53</v>
      </c>
      <c r="L114" s="45">
        <f t="shared" si="94"/>
        <v>6951.53</v>
      </c>
      <c r="M114" s="45">
        <f t="shared" si="94"/>
        <v>6951.53</v>
      </c>
      <c r="N114" s="45">
        <f t="shared" si="94"/>
        <v>6951.53</v>
      </c>
      <c r="O114" s="45">
        <f t="shared" si="94"/>
        <v>6951.53</v>
      </c>
      <c r="P114" s="45">
        <f t="shared" si="94"/>
        <v>6951.53</v>
      </c>
      <c r="Q114" s="45">
        <f t="shared" si="94"/>
        <v>6951.53</v>
      </c>
      <c r="R114" s="45">
        <f t="shared" si="94"/>
        <v>6951.53</v>
      </c>
      <c r="S114" s="45">
        <f t="shared" si="94"/>
        <v>6951.53</v>
      </c>
      <c r="T114" s="45">
        <f t="shared" si="94"/>
        <v>6951.53</v>
      </c>
      <c r="U114" s="45">
        <f t="shared" si="94"/>
        <v>6951.53</v>
      </c>
      <c r="V114" s="45">
        <f t="shared" si="94"/>
        <v>6951.53</v>
      </c>
      <c r="W114" s="45">
        <f t="shared" si="94"/>
        <v>6951.53</v>
      </c>
      <c r="X114" s="45">
        <f t="shared" si="94"/>
        <v>6951.53</v>
      </c>
      <c r="Y114" s="45">
        <f t="shared" si="94"/>
        <v>6951.53</v>
      </c>
      <c r="Z114" s="45">
        <f t="shared" si="94"/>
        <v>6951.53</v>
      </c>
      <c r="AA114" s="45">
        <f t="shared" si="94"/>
        <v>6951.53</v>
      </c>
      <c r="AB114" s="45">
        <f t="shared" si="94"/>
        <v>6951.53</v>
      </c>
      <c r="AC114" s="45">
        <f t="shared" si="94"/>
        <v>6951.53</v>
      </c>
      <c r="AD114" s="45">
        <f t="shared" si="94"/>
        <v>6951.53</v>
      </c>
      <c r="AE114" s="45">
        <f t="shared" si="94"/>
        <v>6951.53</v>
      </c>
      <c r="AF114" s="45">
        <f t="shared" si="94"/>
        <v>6951.53</v>
      </c>
      <c r="AG114" s="45">
        <f t="shared" si="94"/>
        <v>6951.53</v>
      </c>
      <c r="AH114" s="45">
        <f t="shared" si="94"/>
        <v>6951.53</v>
      </c>
      <c r="AI114" s="45">
        <f t="shared" si="94"/>
        <v>6951.53</v>
      </c>
      <c r="AJ114" s="45">
        <f t="shared" si="94"/>
        <v>6951.53</v>
      </c>
      <c r="AK114" s="45">
        <f t="shared" si="94"/>
        <v>6951.53</v>
      </c>
      <c r="AL114" s="45">
        <f t="shared" si="94"/>
        <v>6951.53</v>
      </c>
      <c r="AM114" s="45">
        <f t="shared" si="94"/>
        <v>6951.53</v>
      </c>
      <c r="AN114" s="45">
        <f t="shared" si="94"/>
        <v>6951.53</v>
      </c>
      <c r="AO114" s="45">
        <f t="shared" si="94"/>
        <v>6951.53</v>
      </c>
      <c r="AP114" s="45">
        <f t="shared" si="94"/>
        <v>6951.53</v>
      </c>
      <c r="AQ114" s="45">
        <f t="shared" si="94"/>
        <v>6951.53</v>
      </c>
      <c r="AR114" s="45">
        <f t="shared" si="94"/>
        <v>6951.53</v>
      </c>
      <c r="AS114" s="45">
        <f t="shared" si="94"/>
        <v>6951.53</v>
      </c>
      <c r="AT114" s="45">
        <f t="shared" si="94"/>
        <v>6951.53</v>
      </c>
      <c r="AU114" s="45">
        <f t="shared" si="94"/>
        <v>6951.53</v>
      </c>
      <c r="AV114" s="45">
        <f t="shared" si="94"/>
        <v>6951.53</v>
      </c>
      <c r="AW114" s="45">
        <f t="shared" si="94"/>
        <v>6951.53</v>
      </c>
      <c r="AX114" s="45">
        <f t="shared" si="94"/>
        <v>6951.53</v>
      </c>
      <c r="AY114" s="45">
        <f t="shared" si="94"/>
        <v>6951.53</v>
      </c>
      <c r="AZ114" s="45">
        <f t="shared" si="94"/>
        <v>6951.53</v>
      </c>
      <c r="BA114" s="45">
        <f t="shared" si="94"/>
        <v>6951.53</v>
      </c>
      <c r="BB114" s="45">
        <f t="shared" si="94"/>
        <v>6951.53</v>
      </c>
      <c r="BC114" s="45">
        <f t="shared" si="94"/>
        <v>6951.53</v>
      </c>
      <c r="BD114" s="45">
        <f t="shared" si="94"/>
        <v>6951.53</v>
      </c>
      <c r="BE114" s="45">
        <f t="shared" si="94"/>
        <v>6951.53</v>
      </c>
      <c r="BF114" s="45">
        <f t="shared" si="94"/>
        <v>6951.53</v>
      </c>
      <c r="BG114" s="45">
        <f t="shared" si="94"/>
        <v>6951.53</v>
      </c>
      <c r="BH114" s="45">
        <f t="shared" si="94"/>
        <v>6951.53</v>
      </c>
      <c r="BI114" s="45">
        <f t="shared" si="94"/>
        <v>6951.53</v>
      </c>
      <c r="BJ114" s="45">
        <f t="shared" si="94"/>
        <v>6951.53</v>
      </c>
      <c r="BK114" s="45">
        <f t="shared" si="94"/>
        <v>6951.53</v>
      </c>
      <c r="BL114" s="45">
        <f t="shared" si="94"/>
        <v>6951.53</v>
      </c>
      <c r="BM114" s="45">
        <f t="shared" si="94"/>
        <v>6951.53</v>
      </c>
      <c r="BN114" s="45">
        <f t="shared" si="94"/>
        <v>6951.53</v>
      </c>
      <c r="BO114" s="45">
        <f t="shared" ref="BO114:DZ114" si="95">+BO34</f>
        <v>6951.53</v>
      </c>
      <c r="BP114" s="45">
        <f t="shared" si="95"/>
        <v>6951.53</v>
      </c>
      <c r="BQ114" s="45">
        <f t="shared" si="95"/>
        <v>6951.53</v>
      </c>
      <c r="BR114" s="45">
        <f t="shared" si="95"/>
        <v>6951.53</v>
      </c>
      <c r="BS114" s="45">
        <f t="shared" si="95"/>
        <v>6951.53</v>
      </c>
      <c r="BT114" s="45">
        <f t="shared" si="95"/>
        <v>6951.53</v>
      </c>
      <c r="BU114" s="45">
        <f t="shared" si="95"/>
        <v>6951.53</v>
      </c>
      <c r="BV114" s="45">
        <f t="shared" si="95"/>
        <v>6951.53</v>
      </c>
      <c r="BW114" s="45">
        <f t="shared" si="95"/>
        <v>6951.53</v>
      </c>
      <c r="BX114" s="45">
        <f t="shared" si="95"/>
        <v>6951.53</v>
      </c>
      <c r="BY114" s="45">
        <f t="shared" si="95"/>
        <v>6951.53</v>
      </c>
      <c r="BZ114" s="45">
        <f t="shared" si="95"/>
        <v>6951.53</v>
      </c>
      <c r="CA114" s="45">
        <f t="shared" si="95"/>
        <v>6951.53</v>
      </c>
      <c r="CB114" s="45">
        <f t="shared" si="95"/>
        <v>6951.53</v>
      </c>
      <c r="CC114" s="45">
        <f t="shared" si="95"/>
        <v>6951.53</v>
      </c>
      <c r="CD114" s="45">
        <f t="shared" si="95"/>
        <v>6951.53</v>
      </c>
      <c r="CE114" s="45">
        <f t="shared" si="95"/>
        <v>6951.53</v>
      </c>
      <c r="CF114" s="45">
        <f t="shared" si="95"/>
        <v>6951.53</v>
      </c>
      <c r="CG114" s="45">
        <f t="shared" si="95"/>
        <v>6951.53</v>
      </c>
      <c r="CH114" s="45">
        <f t="shared" si="95"/>
        <v>6951.53</v>
      </c>
      <c r="CI114" s="45">
        <f t="shared" si="95"/>
        <v>6951.53</v>
      </c>
      <c r="CJ114" s="45">
        <f t="shared" si="95"/>
        <v>6951.53</v>
      </c>
      <c r="CK114" s="45">
        <f t="shared" si="95"/>
        <v>6951.53</v>
      </c>
      <c r="CL114" s="45">
        <f t="shared" si="95"/>
        <v>6951.53</v>
      </c>
      <c r="CM114" s="45">
        <f t="shared" si="95"/>
        <v>6951.53</v>
      </c>
      <c r="CN114" s="45">
        <f t="shared" si="95"/>
        <v>6951.53</v>
      </c>
      <c r="CO114" s="45">
        <f t="shared" si="95"/>
        <v>6951.53</v>
      </c>
      <c r="CP114" s="45">
        <f t="shared" si="95"/>
        <v>6951.53</v>
      </c>
      <c r="CQ114" s="45">
        <f t="shared" si="95"/>
        <v>6951.53</v>
      </c>
      <c r="CR114" s="45">
        <f t="shared" si="95"/>
        <v>6951.53</v>
      </c>
      <c r="CS114" s="45">
        <f t="shared" si="95"/>
        <v>6951.53</v>
      </c>
      <c r="CT114" s="45">
        <f t="shared" si="95"/>
        <v>6951.53</v>
      </c>
      <c r="CU114" s="45">
        <f t="shared" si="95"/>
        <v>6951.53</v>
      </c>
      <c r="CV114" s="45">
        <f t="shared" si="95"/>
        <v>6951.53</v>
      </c>
      <c r="CW114" s="45">
        <f t="shared" si="95"/>
        <v>6951.53</v>
      </c>
      <c r="CX114" s="45">
        <f t="shared" si="95"/>
        <v>6951.53</v>
      </c>
      <c r="CY114" s="45">
        <f t="shared" si="95"/>
        <v>6951.53</v>
      </c>
      <c r="CZ114" s="45">
        <f t="shared" si="95"/>
        <v>6951.53</v>
      </c>
      <c r="DA114" s="45">
        <f t="shared" si="95"/>
        <v>6951.53</v>
      </c>
      <c r="DB114" s="45">
        <f t="shared" si="95"/>
        <v>6951.53</v>
      </c>
      <c r="DC114" s="45">
        <f t="shared" si="95"/>
        <v>6951.53</v>
      </c>
      <c r="DD114" s="45">
        <f t="shared" si="95"/>
        <v>6951.53</v>
      </c>
      <c r="DE114" s="45">
        <f t="shared" si="95"/>
        <v>6951.53</v>
      </c>
      <c r="DF114" s="45">
        <f t="shared" si="95"/>
        <v>6951.53</v>
      </c>
      <c r="DG114" s="45">
        <f t="shared" si="95"/>
        <v>6951.53</v>
      </c>
      <c r="DH114" s="45">
        <f t="shared" si="95"/>
        <v>6951.53</v>
      </c>
      <c r="DI114" s="45">
        <f t="shared" si="95"/>
        <v>6951.53</v>
      </c>
      <c r="DJ114" s="45">
        <f t="shared" si="95"/>
        <v>6951.53</v>
      </c>
      <c r="DK114" s="45">
        <f t="shared" si="95"/>
        <v>6951.53</v>
      </c>
      <c r="DL114" s="45">
        <f t="shared" si="95"/>
        <v>6951.53</v>
      </c>
      <c r="DM114" s="45">
        <f t="shared" si="95"/>
        <v>6951.53</v>
      </c>
      <c r="DN114" s="45">
        <f t="shared" si="95"/>
        <v>6951.53</v>
      </c>
      <c r="DO114" s="45">
        <f t="shared" si="95"/>
        <v>6951.53</v>
      </c>
      <c r="DP114" s="45">
        <f t="shared" si="95"/>
        <v>6951.53</v>
      </c>
      <c r="DQ114" s="45">
        <f t="shared" si="95"/>
        <v>6951.53</v>
      </c>
      <c r="DR114" s="45">
        <f t="shared" si="95"/>
        <v>6951.53</v>
      </c>
      <c r="DS114" s="45">
        <f t="shared" si="95"/>
        <v>6951.53</v>
      </c>
      <c r="DT114" s="45">
        <f t="shared" si="95"/>
        <v>6951.53</v>
      </c>
      <c r="DU114" s="45">
        <f t="shared" si="95"/>
        <v>6951.53</v>
      </c>
      <c r="DV114" s="45">
        <f t="shared" si="95"/>
        <v>6951.53</v>
      </c>
      <c r="DW114" s="45">
        <f t="shared" si="95"/>
        <v>6951.53</v>
      </c>
      <c r="DX114" s="45">
        <f t="shared" si="95"/>
        <v>6951.53</v>
      </c>
      <c r="DY114" s="45">
        <f t="shared" si="95"/>
        <v>6951.53</v>
      </c>
      <c r="DZ114" s="45">
        <f t="shared" si="95"/>
        <v>6951.53</v>
      </c>
      <c r="EA114" s="45">
        <f t="shared" ref="EA114:FX114" si="96">+EA34</f>
        <v>6951.53</v>
      </c>
      <c r="EB114" s="45">
        <f t="shared" si="96"/>
        <v>6951.53</v>
      </c>
      <c r="EC114" s="45">
        <f t="shared" si="96"/>
        <v>6951.53</v>
      </c>
      <c r="ED114" s="45">
        <f t="shared" si="96"/>
        <v>6951.53</v>
      </c>
      <c r="EE114" s="45">
        <f t="shared" si="96"/>
        <v>6951.53</v>
      </c>
      <c r="EF114" s="45">
        <f t="shared" si="96"/>
        <v>6951.53</v>
      </c>
      <c r="EG114" s="45">
        <f t="shared" si="96"/>
        <v>6951.53</v>
      </c>
      <c r="EH114" s="45">
        <f t="shared" si="96"/>
        <v>6951.53</v>
      </c>
      <c r="EI114" s="45">
        <f t="shared" si="96"/>
        <v>6951.53</v>
      </c>
      <c r="EJ114" s="45">
        <f t="shared" si="96"/>
        <v>6951.53</v>
      </c>
      <c r="EK114" s="45">
        <f t="shared" si="96"/>
        <v>6951.53</v>
      </c>
      <c r="EL114" s="45">
        <f t="shared" si="96"/>
        <v>6951.53</v>
      </c>
      <c r="EM114" s="45">
        <f t="shared" si="96"/>
        <v>6951.53</v>
      </c>
      <c r="EN114" s="45">
        <f t="shared" si="96"/>
        <v>6951.53</v>
      </c>
      <c r="EO114" s="45">
        <f t="shared" si="96"/>
        <v>6951.53</v>
      </c>
      <c r="EP114" s="45">
        <f t="shared" si="96"/>
        <v>6951.53</v>
      </c>
      <c r="EQ114" s="45">
        <f t="shared" si="96"/>
        <v>6951.53</v>
      </c>
      <c r="ER114" s="45">
        <f t="shared" si="96"/>
        <v>6951.53</v>
      </c>
      <c r="ES114" s="45">
        <f t="shared" si="96"/>
        <v>6951.53</v>
      </c>
      <c r="ET114" s="45">
        <f t="shared" si="96"/>
        <v>6951.53</v>
      </c>
      <c r="EU114" s="45">
        <f t="shared" si="96"/>
        <v>6951.53</v>
      </c>
      <c r="EV114" s="45">
        <f t="shared" si="96"/>
        <v>6951.53</v>
      </c>
      <c r="EW114" s="45">
        <f t="shared" si="96"/>
        <v>6951.53</v>
      </c>
      <c r="EX114" s="45">
        <f t="shared" si="96"/>
        <v>6951.53</v>
      </c>
      <c r="EY114" s="45">
        <f t="shared" si="96"/>
        <v>6951.53</v>
      </c>
      <c r="EZ114" s="45">
        <f t="shared" si="96"/>
        <v>6951.53</v>
      </c>
      <c r="FA114" s="45">
        <f t="shared" si="96"/>
        <v>6951.53</v>
      </c>
      <c r="FB114" s="45">
        <f t="shared" si="96"/>
        <v>6951.53</v>
      </c>
      <c r="FC114" s="45">
        <f t="shared" si="96"/>
        <v>6951.53</v>
      </c>
      <c r="FD114" s="45">
        <f t="shared" si="96"/>
        <v>6951.53</v>
      </c>
      <c r="FE114" s="45">
        <f t="shared" si="96"/>
        <v>6951.53</v>
      </c>
      <c r="FF114" s="45">
        <f t="shared" si="96"/>
        <v>6951.53</v>
      </c>
      <c r="FG114" s="45">
        <f t="shared" si="96"/>
        <v>6951.53</v>
      </c>
      <c r="FH114" s="45">
        <f t="shared" si="96"/>
        <v>6951.53</v>
      </c>
      <c r="FI114" s="45">
        <f t="shared" si="96"/>
        <v>6951.53</v>
      </c>
      <c r="FJ114" s="45">
        <f t="shared" si="96"/>
        <v>6951.53</v>
      </c>
      <c r="FK114" s="45">
        <f t="shared" si="96"/>
        <v>6951.53</v>
      </c>
      <c r="FL114" s="45">
        <f t="shared" si="96"/>
        <v>6951.53</v>
      </c>
      <c r="FM114" s="45">
        <f t="shared" si="96"/>
        <v>6951.53</v>
      </c>
      <c r="FN114" s="45">
        <f t="shared" si="96"/>
        <v>6951.53</v>
      </c>
      <c r="FO114" s="45">
        <f t="shared" si="96"/>
        <v>6951.53</v>
      </c>
      <c r="FP114" s="45">
        <f t="shared" si="96"/>
        <v>6951.53</v>
      </c>
      <c r="FQ114" s="45">
        <f t="shared" si="96"/>
        <v>6951.53</v>
      </c>
      <c r="FR114" s="45">
        <f t="shared" si="96"/>
        <v>6951.53</v>
      </c>
      <c r="FS114" s="45">
        <f t="shared" si="96"/>
        <v>6951.53</v>
      </c>
      <c r="FT114" s="45">
        <f t="shared" si="96"/>
        <v>6951.53</v>
      </c>
      <c r="FU114" s="45">
        <f t="shared" si="96"/>
        <v>6951.53</v>
      </c>
      <c r="FV114" s="45">
        <f t="shared" si="96"/>
        <v>6951.53</v>
      </c>
      <c r="FW114" s="45">
        <f t="shared" si="96"/>
        <v>6951.53</v>
      </c>
      <c r="FX114" s="45">
        <f t="shared" si="96"/>
        <v>6951.53</v>
      </c>
      <c r="FY114" s="29"/>
      <c r="FZ114" s="59"/>
      <c r="GA114" s="30"/>
      <c r="GB114" s="30"/>
      <c r="GC114" s="30"/>
      <c r="GD114" s="30"/>
      <c r="GE114" s="94"/>
    </row>
    <row r="115" spans="1:187" x14ac:dyDescent="0.2">
      <c r="A115" s="8" t="s">
        <v>603</v>
      </c>
      <c r="B115" s="58" t="s">
        <v>604</v>
      </c>
      <c r="C115" s="29">
        <f t="shared" ref="C115:BN115" si="97">+C111</f>
        <v>0.88580000000000003</v>
      </c>
      <c r="D115" s="29">
        <f t="shared" si="97"/>
        <v>0.90500000000000003</v>
      </c>
      <c r="E115" s="29">
        <f t="shared" si="97"/>
        <v>0.8851</v>
      </c>
      <c r="F115" s="29">
        <f t="shared" si="97"/>
        <v>0.89590000000000003</v>
      </c>
      <c r="G115" s="29">
        <f t="shared" si="97"/>
        <v>0.8427</v>
      </c>
      <c r="H115" s="29">
        <f t="shared" si="97"/>
        <v>0.84340000000000004</v>
      </c>
      <c r="I115" s="29">
        <f t="shared" si="97"/>
        <v>0.88739999999999997</v>
      </c>
      <c r="J115" s="29">
        <f t="shared" si="97"/>
        <v>0.8639</v>
      </c>
      <c r="K115" s="29">
        <f t="shared" si="97"/>
        <v>0.81499999999999995</v>
      </c>
      <c r="L115" s="29">
        <f t="shared" si="97"/>
        <v>0.86470000000000002</v>
      </c>
      <c r="M115" s="29">
        <f t="shared" si="97"/>
        <v>0.85289999999999999</v>
      </c>
      <c r="N115" s="29">
        <f t="shared" si="97"/>
        <v>0.90500000000000003</v>
      </c>
      <c r="O115" s="29">
        <f t="shared" si="97"/>
        <v>0.89119999999999999</v>
      </c>
      <c r="P115" s="29">
        <f t="shared" si="97"/>
        <v>0.80789999999999995</v>
      </c>
      <c r="Q115" s="29">
        <f t="shared" si="97"/>
        <v>0.90500000000000003</v>
      </c>
      <c r="R115" s="29">
        <f t="shared" si="97"/>
        <v>0.86560000000000004</v>
      </c>
      <c r="S115" s="29">
        <f t="shared" si="97"/>
        <v>0.86029999999999995</v>
      </c>
      <c r="T115" s="29">
        <f t="shared" si="97"/>
        <v>0.80589999999999995</v>
      </c>
      <c r="U115" s="29">
        <f t="shared" si="97"/>
        <v>0.7994</v>
      </c>
      <c r="V115" s="29">
        <f t="shared" si="97"/>
        <v>0.81510000000000005</v>
      </c>
      <c r="W115" s="29">
        <f t="shared" si="97"/>
        <v>0.79920000000000002</v>
      </c>
      <c r="X115" s="29">
        <f t="shared" si="97"/>
        <v>0.79920000000000002</v>
      </c>
      <c r="Y115" s="29">
        <f t="shared" si="97"/>
        <v>0.86409999999999998</v>
      </c>
      <c r="Z115" s="29">
        <f t="shared" si="97"/>
        <v>0.81240000000000001</v>
      </c>
      <c r="AA115" s="29">
        <f t="shared" si="97"/>
        <v>0.90500000000000003</v>
      </c>
      <c r="AB115" s="29">
        <f t="shared" si="97"/>
        <v>0.90500000000000003</v>
      </c>
      <c r="AC115" s="29">
        <f t="shared" si="97"/>
        <v>0.84260000000000002</v>
      </c>
      <c r="AD115" s="29">
        <f t="shared" si="97"/>
        <v>0.85199999999999998</v>
      </c>
      <c r="AE115" s="29">
        <f t="shared" si="97"/>
        <v>0.80289999999999995</v>
      </c>
      <c r="AF115" s="29">
        <f t="shared" si="97"/>
        <v>0.80720000000000003</v>
      </c>
      <c r="AG115" s="29">
        <f t="shared" si="97"/>
        <v>0.83430000000000004</v>
      </c>
      <c r="AH115" s="29">
        <f t="shared" si="97"/>
        <v>0.84450000000000003</v>
      </c>
      <c r="AI115" s="29">
        <f t="shared" si="97"/>
        <v>0.81940000000000002</v>
      </c>
      <c r="AJ115" s="29">
        <f t="shared" si="97"/>
        <v>0.80779999999999996</v>
      </c>
      <c r="AK115" s="29">
        <f t="shared" si="97"/>
        <v>0.8105</v>
      </c>
      <c r="AL115" s="29">
        <f t="shared" si="97"/>
        <v>0.81479999999999997</v>
      </c>
      <c r="AM115" s="29">
        <f t="shared" si="97"/>
        <v>0.82550000000000001</v>
      </c>
      <c r="AN115" s="29">
        <f t="shared" si="97"/>
        <v>0.81940000000000002</v>
      </c>
      <c r="AO115" s="29">
        <f t="shared" si="97"/>
        <v>0.87560000000000004</v>
      </c>
      <c r="AP115" s="29">
        <f t="shared" si="97"/>
        <v>0.90500000000000003</v>
      </c>
      <c r="AQ115" s="29">
        <f t="shared" si="97"/>
        <v>0.81130000000000002</v>
      </c>
      <c r="AR115" s="29">
        <f t="shared" si="97"/>
        <v>0.90500000000000003</v>
      </c>
      <c r="AS115" s="29">
        <f t="shared" si="97"/>
        <v>0.88449999999999995</v>
      </c>
      <c r="AT115" s="29">
        <f t="shared" si="97"/>
        <v>0.86309999999999998</v>
      </c>
      <c r="AU115" s="29">
        <f t="shared" si="97"/>
        <v>0.81220000000000003</v>
      </c>
      <c r="AV115" s="29">
        <f t="shared" si="97"/>
        <v>0.81530000000000002</v>
      </c>
      <c r="AW115" s="29">
        <f t="shared" si="97"/>
        <v>0.81069999999999998</v>
      </c>
      <c r="AX115" s="29">
        <f t="shared" si="97"/>
        <v>0.79920000000000002</v>
      </c>
      <c r="AY115" s="29">
        <f t="shared" si="97"/>
        <v>0.82450000000000001</v>
      </c>
      <c r="AZ115" s="29">
        <f t="shared" si="97"/>
        <v>0.88870000000000005</v>
      </c>
      <c r="BA115" s="29">
        <f t="shared" si="97"/>
        <v>0.88639999999999997</v>
      </c>
      <c r="BB115" s="29">
        <f t="shared" si="97"/>
        <v>0.88529999999999998</v>
      </c>
      <c r="BC115" s="29">
        <f t="shared" si="97"/>
        <v>0.90500000000000003</v>
      </c>
      <c r="BD115" s="29">
        <f t="shared" si="97"/>
        <v>0.87760000000000005</v>
      </c>
      <c r="BE115" s="29">
        <f t="shared" si="97"/>
        <v>0.85660000000000003</v>
      </c>
      <c r="BF115" s="29">
        <f t="shared" si="97"/>
        <v>0.90110000000000001</v>
      </c>
      <c r="BG115" s="29">
        <f t="shared" si="97"/>
        <v>0.84450000000000003</v>
      </c>
      <c r="BH115" s="29">
        <f t="shared" si="97"/>
        <v>0.83</v>
      </c>
      <c r="BI115" s="29">
        <f t="shared" si="97"/>
        <v>0.81179999999999997</v>
      </c>
      <c r="BJ115" s="29">
        <f t="shared" si="97"/>
        <v>0.88400000000000001</v>
      </c>
      <c r="BK115" s="29">
        <f t="shared" si="97"/>
        <v>0.90059999999999996</v>
      </c>
      <c r="BL115" s="29">
        <f t="shared" si="97"/>
        <v>0.80869999999999997</v>
      </c>
      <c r="BM115" s="29">
        <f t="shared" si="97"/>
        <v>0.81459999999999999</v>
      </c>
      <c r="BN115" s="29">
        <f t="shared" si="97"/>
        <v>0.87019999999999997</v>
      </c>
      <c r="BO115" s="29">
        <f t="shared" ref="BO115:DZ115" si="98">+BO111</f>
        <v>0.85360000000000003</v>
      </c>
      <c r="BP115" s="29">
        <f t="shared" si="98"/>
        <v>0.80940000000000001</v>
      </c>
      <c r="BQ115" s="29">
        <f t="shared" si="98"/>
        <v>0.8831</v>
      </c>
      <c r="BR115" s="29">
        <f t="shared" si="98"/>
        <v>0.87570000000000003</v>
      </c>
      <c r="BS115" s="29">
        <f t="shared" si="98"/>
        <v>0.84830000000000005</v>
      </c>
      <c r="BT115" s="29">
        <f t="shared" si="98"/>
        <v>0.82499999999999996</v>
      </c>
      <c r="BU115" s="29">
        <f t="shared" si="98"/>
        <v>0.8236</v>
      </c>
      <c r="BV115" s="29">
        <f t="shared" si="98"/>
        <v>0.85299999999999998</v>
      </c>
      <c r="BW115" s="29">
        <f t="shared" si="98"/>
        <v>0.86199999999999999</v>
      </c>
      <c r="BX115" s="29">
        <f t="shared" si="98"/>
        <v>0.80169999999999997</v>
      </c>
      <c r="BY115" s="29">
        <f t="shared" si="98"/>
        <v>0.82730000000000004</v>
      </c>
      <c r="BZ115" s="29">
        <f t="shared" si="98"/>
        <v>0.80989999999999995</v>
      </c>
      <c r="CA115" s="29">
        <f t="shared" si="98"/>
        <v>0.80710000000000004</v>
      </c>
      <c r="CB115" s="29">
        <f t="shared" si="98"/>
        <v>0.90500000000000003</v>
      </c>
      <c r="CC115" s="29">
        <f t="shared" si="98"/>
        <v>0.8075</v>
      </c>
      <c r="CD115" s="29">
        <f t="shared" si="98"/>
        <v>0.79959999999999998</v>
      </c>
      <c r="CE115" s="29">
        <f t="shared" si="98"/>
        <v>0.80640000000000001</v>
      </c>
      <c r="CF115" s="29">
        <f t="shared" si="98"/>
        <v>0.80349999999999999</v>
      </c>
      <c r="CG115" s="29">
        <f t="shared" si="98"/>
        <v>0.8105</v>
      </c>
      <c r="CH115" s="29">
        <f t="shared" si="98"/>
        <v>0.80279999999999996</v>
      </c>
      <c r="CI115" s="29">
        <f t="shared" si="98"/>
        <v>0.83399999999999996</v>
      </c>
      <c r="CJ115" s="29">
        <f t="shared" si="98"/>
        <v>0.84230000000000005</v>
      </c>
      <c r="CK115" s="29">
        <f t="shared" si="98"/>
        <v>0.88070000000000004</v>
      </c>
      <c r="CL115" s="29">
        <f t="shared" si="98"/>
        <v>0.85499999999999998</v>
      </c>
      <c r="CM115" s="29">
        <f t="shared" si="98"/>
        <v>0.83730000000000004</v>
      </c>
      <c r="CN115" s="29">
        <f t="shared" si="98"/>
        <v>0.90500000000000003</v>
      </c>
      <c r="CO115" s="29">
        <f t="shared" si="98"/>
        <v>0.89190000000000003</v>
      </c>
      <c r="CP115" s="29">
        <f t="shared" si="98"/>
        <v>0.8448</v>
      </c>
      <c r="CQ115" s="29">
        <f t="shared" si="98"/>
        <v>0.84289999999999998</v>
      </c>
      <c r="CR115" s="29">
        <f t="shared" si="98"/>
        <v>0.80789999999999995</v>
      </c>
      <c r="CS115" s="29">
        <f t="shared" si="98"/>
        <v>0.81950000000000001</v>
      </c>
      <c r="CT115" s="29">
        <f t="shared" si="98"/>
        <v>0.80330000000000001</v>
      </c>
      <c r="CU115" s="29">
        <f t="shared" si="98"/>
        <v>0.82550000000000001</v>
      </c>
      <c r="CV115" s="29">
        <f t="shared" si="98"/>
        <v>0.79920000000000002</v>
      </c>
      <c r="CW115" s="29">
        <f t="shared" si="98"/>
        <v>0.80830000000000002</v>
      </c>
      <c r="CX115" s="29">
        <f t="shared" si="98"/>
        <v>0.82630000000000003</v>
      </c>
      <c r="CY115" s="29">
        <f t="shared" si="98"/>
        <v>0.79920000000000002</v>
      </c>
      <c r="CZ115" s="29">
        <f t="shared" si="98"/>
        <v>0.86270000000000002</v>
      </c>
      <c r="DA115" s="29">
        <f t="shared" si="98"/>
        <v>0.80820000000000003</v>
      </c>
      <c r="DB115" s="29">
        <f t="shared" si="98"/>
        <v>0.81610000000000005</v>
      </c>
      <c r="DC115" s="29">
        <f t="shared" si="98"/>
        <v>0.80610000000000004</v>
      </c>
      <c r="DD115" s="29">
        <f t="shared" si="98"/>
        <v>0.80700000000000005</v>
      </c>
      <c r="DE115" s="29">
        <f t="shared" si="98"/>
        <v>0.82410000000000005</v>
      </c>
      <c r="DF115" s="29">
        <f t="shared" si="98"/>
        <v>0.89790000000000003</v>
      </c>
      <c r="DG115" s="29">
        <f t="shared" si="98"/>
        <v>0.80210000000000004</v>
      </c>
      <c r="DH115" s="29">
        <f t="shared" si="98"/>
        <v>0.86260000000000003</v>
      </c>
      <c r="DI115" s="29">
        <f t="shared" si="98"/>
        <v>0.86550000000000005</v>
      </c>
      <c r="DJ115" s="29">
        <f t="shared" si="98"/>
        <v>0.83240000000000003</v>
      </c>
      <c r="DK115" s="29">
        <f t="shared" si="98"/>
        <v>0.82550000000000001</v>
      </c>
      <c r="DL115" s="29">
        <f t="shared" si="98"/>
        <v>0.88170000000000004</v>
      </c>
      <c r="DM115" s="29">
        <f t="shared" si="98"/>
        <v>0.81389999999999996</v>
      </c>
      <c r="DN115" s="29">
        <f t="shared" si="98"/>
        <v>0.85709999999999997</v>
      </c>
      <c r="DO115" s="29">
        <f t="shared" si="98"/>
        <v>0.86839999999999995</v>
      </c>
      <c r="DP115" s="29">
        <f t="shared" si="98"/>
        <v>0.80910000000000004</v>
      </c>
      <c r="DQ115" s="29">
        <f t="shared" si="98"/>
        <v>0.83150000000000002</v>
      </c>
      <c r="DR115" s="29">
        <f t="shared" si="98"/>
        <v>0.85609999999999997</v>
      </c>
      <c r="DS115" s="29">
        <f t="shared" si="98"/>
        <v>0.83620000000000005</v>
      </c>
      <c r="DT115" s="29">
        <f t="shared" si="98"/>
        <v>0.80489999999999995</v>
      </c>
      <c r="DU115" s="29">
        <f t="shared" si="98"/>
        <v>0.82169999999999999</v>
      </c>
      <c r="DV115" s="29">
        <f t="shared" si="98"/>
        <v>0.80979999999999996</v>
      </c>
      <c r="DW115" s="29">
        <f t="shared" si="98"/>
        <v>0.81920000000000004</v>
      </c>
      <c r="DX115" s="29">
        <f t="shared" si="98"/>
        <v>0.80679999999999996</v>
      </c>
      <c r="DY115" s="29">
        <f t="shared" si="98"/>
        <v>0.81859999999999999</v>
      </c>
      <c r="DZ115" s="29">
        <f t="shared" si="98"/>
        <v>0.8387</v>
      </c>
      <c r="EA115" s="29">
        <f t="shared" ref="EA115:FX115" si="99">+EA111</f>
        <v>0.83130000000000004</v>
      </c>
      <c r="EB115" s="29">
        <f t="shared" si="99"/>
        <v>0.8296</v>
      </c>
      <c r="EC115" s="29">
        <f t="shared" si="99"/>
        <v>0.81759999999999999</v>
      </c>
      <c r="ED115" s="29">
        <f t="shared" si="99"/>
        <v>0.86</v>
      </c>
      <c r="EE115" s="29">
        <f t="shared" si="99"/>
        <v>0.80869999999999997</v>
      </c>
      <c r="EF115" s="29">
        <f t="shared" si="99"/>
        <v>0.85829999999999995</v>
      </c>
      <c r="EG115" s="29">
        <f t="shared" si="99"/>
        <v>0.81469999999999998</v>
      </c>
      <c r="EH115" s="29">
        <f t="shared" si="99"/>
        <v>0.81120000000000003</v>
      </c>
      <c r="EI115" s="29">
        <f t="shared" si="99"/>
        <v>0.89300000000000002</v>
      </c>
      <c r="EJ115" s="29">
        <f t="shared" si="99"/>
        <v>0.88690000000000002</v>
      </c>
      <c r="EK115" s="29">
        <f t="shared" si="99"/>
        <v>0.83360000000000001</v>
      </c>
      <c r="EL115" s="29">
        <f t="shared" si="99"/>
        <v>0.82620000000000005</v>
      </c>
      <c r="EM115" s="29">
        <f t="shared" si="99"/>
        <v>0.82469999999999999</v>
      </c>
      <c r="EN115" s="29">
        <f t="shared" si="99"/>
        <v>0.84599999999999997</v>
      </c>
      <c r="EO115" s="29">
        <f t="shared" si="99"/>
        <v>0.8206</v>
      </c>
      <c r="EP115" s="29">
        <f t="shared" si="99"/>
        <v>0.82189999999999996</v>
      </c>
      <c r="EQ115" s="29">
        <f t="shared" si="99"/>
        <v>0.86570000000000003</v>
      </c>
      <c r="ER115" s="29">
        <f t="shared" si="99"/>
        <v>0.81710000000000005</v>
      </c>
      <c r="ES115" s="29">
        <f t="shared" si="99"/>
        <v>0.80459999999999998</v>
      </c>
      <c r="ET115" s="29">
        <f t="shared" si="99"/>
        <v>0.81040000000000001</v>
      </c>
      <c r="EU115" s="29">
        <f t="shared" si="99"/>
        <v>0.83179999999999998</v>
      </c>
      <c r="EV115" s="29">
        <f t="shared" si="99"/>
        <v>0.80030000000000001</v>
      </c>
      <c r="EW115" s="29">
        <f t="shared" si="99"/>
        <v>0.84009999999999996</v>
      </c>
      <c r="EX115" s="29">
        <f t="shared" si="99"/>
        <v>0.81020000000000003</v>
      </c>
      <c r="EY115" s="29">
        <f t="shared" si="99"/>
        <v>0.82730000000000004</v>
      </c>
      <c r="EZ115" s="29">
        <f t="shared" si="99"/>
        <v>0.80500000000000005</v>
      </c>
      <c r="FA115" s="29">
        <f t="shared" si="99"/>
        <v>0.86929999999999996</v>
      </c>
      <c r="FB115" s="29">
        <f t="shared" si="99"/>
        <v>0.82</v>
      </c>
      <c r="FC115" s="29">
        <f t="shared" si="99"/>
        <v>0.86329999999999996</v>
      </c>
      <c r="FD115" s="29">
        <f t="shared" si="99"/>
        <v>0.82</v>
      </c>
      <c r="FE115" s="29">
        <f t="shared" si="99"/>
        <v>0.80279999999999996</v>
      </c>
      <c r="FF115" s="29">
        <f t="shared" si="99"/>
        <v>0.81069999999999998</v>
      </c>
      <c r="FG115" s="29">
        <f t="shared" si="99"/>
        <v>0.80369999999999997</v>
      </c>
      <c r="FH115" s="29">
        <f t="shared" si="99"/>
        <v>0.80220000000000002</v>
      </c>
      <c r="FI115" s="29">
        <f t="shared" si="99"/>
        <v>0.86109999999999998</v>
      </c>
      <c r="FJ115" s="29">
        <f t="shared" si="99"/>
        <v>0.86160000000000003</v>
      </c>
      <c r="FK115" s="29">
        <f t="shared" si="99"/>
        <v>0.86399999999999999</v>
      </c>
      <c r="FL115" s="29">
        <f t="shared" si="99"/>
        <v>0.88429999999999997</v>
      </c>
      <c r="FM115" s="29">
        <f t="shared" si="99"/>
        <v>0.87139999999999995</v>
      </c>
      <c r="FN115" s="29">
        <f t="shared" si="99"/>
        <v>0.89829999999999999</v>
      </c>
      <c r="FO115" s="29">
        <f t="shared" si="99"/>
        <v>0.84640000000000004</v>
      </c>
      <c r="FP115" s="29">
        <f t="shared" si="99"/>
        <v>0.86380000000000001</v>
      </c>
      <c r="FQ115" s="29">
        <f t="shared" si="99"/>
        <v>0.84119999999999995</v>
      </c>
      <c r="FR115" s="29">
        <f t="shared" si="99"/>
        <v>0.80730000000000002</v>
      </c>
      <c r="FS115" s="29">
        <f t="shared" si="99"/>
        <v>0.80920000000000003</v>
      </c>
      <c r="FT115" s="29">
        <f t="shared" si="99"/>
        <v>0.80110000000000003</v>
      </c>
      <c r="FU115" s="29">
        <f t="shared" si="99"/>
        <v>0.83640000000000003</v>
      </c>
      <c r="FV115" s="29">
        <f t="shared" si="99"/>
        <v>0.83320000000000005</v>
      </c>
      <c r="FW115" s="29">
        <f t="shared" si="99"/>
        <v>0.80900000000000005</v>
      </c>
      <c r="FX115" s="29">
        <f t="shared" si="99"/>
        <v>0.80010000000000003</v>
      </c>
      <c r="FY115" s="45"/>
      <c r="FZ115" s="30">
        <f>SUM(C115:FX115)</f>
        <v>149.43370000000002</v>
      </c>
      <c r="GA115" s="30"/>
      <c r="GB115" s="30"/>
      <c r="GC115" s="9"/>
      <c r="GD115" s="9"/>
      <c r="GE115" s="9"/>
    </row>
    <row r="116" spans="1:187" x14ac:dyDescent="0.2">
      <c r="A116" s="8" t="s">
        <v>605</v>
      </c>
      <c r="B116" s="58" t="s">
        <v>606</v>
      </c>
      <c r="C116" s="95">
        <f t="shared" ref="C116:BN116" si="100">+C37</f>
        <v>1.2250000000000001</v>
      </c>
      <c r="D116" s="95">
        <f t="shared" si="100"/>
        <v>1.224</v>
      </c>
      <c r="E116" s="95">
        <f t="shared" si="100"/>
        <v>1.214</v>
      </c>
      <c r="F116" s="95">
        <f t="shared" si="100"/>
        <v>1.214</v>
      </c>
      <c r="G116" s="95">
        <f t="shared" si="100"/>
        <v>1.216</v>
      </c>
      <c r="H116" s="95">
        <f t="shared" si="100"/>
        <v>1.2070000000000001</v>
      </c>
      <c r="I116" s="95">
        <f t="shared" si="100"/>
        <v>1.2150000000000001</v>
      </c>
      <c r="J116" s="95">
        <f t="shared" si="100"/>
        <v>1.131</v>
      </c>
      <c r="K116" s="95">
        <f t="shared" si="100"/>
        <v>1.111</v>
      </c>
      <c r="L116" s="95">
        <f t="shared" si="100"/>
        <v>1.2430000000000001</v>
      </c>
      <c r="M116" s="95">
        <f t="shared" si="100"/>
        <v>1.2430000000000001</v>
      </c>
      <c r="N116" s="95">
        <f t="shared" si="100"/>
        <v>1.2629999999999999</v>
      </c>
      <c r="O116" s="95">
        <f t="shared" si="100"/>
        <v>1.234</v>
      </c>
      <c r="P116" s="95">
        <f t="shared" si="100"/>
        <v>1.214</v>
      </c>
      <c r="Q116" s="95">
        <f t="shared" si="100"/>
        <v>1.2430000000000001</v>
      </c>
      <c r="R116" s="95">
        <f t="shared" si="100"/>
        <v>1.2150000000000001</v>
      </c>
      <c r="S116" s="95">
        <f t="shared" si="100"/>
        <v>1.1839999999999999</v>
      </c>
      <c r="T116" s="95">
        <f t="shared" si="100"/>
        <v>1.083</v>
      </c>
      <c r="U116" s="95">
        <f t="shared" si="100"/>
        <v>1.073</v>
      </c>
      <c r="V116" s="95">
        <f t="shared" si="100"/>
        <v>1.081</v>
      </c>
      <c r="W116" s="95">
        <f t="shared" si="100"/>
        <v>1.073</v>
      </c>
      <c r="X116" s="95">
        <f t="shared" si="100"/>
        <v>1.073</v>
      </c>
      <c r="Y116" s="95">
        <f t="shared" si="100"/>
        <v>1.0720000000000001</v>
      </c>
      <c r="Z116" s="95">
        <f t="shared" si="100"/>
        <v>1.0529999999999999</v>
      </c>
      <c r="AA116" s="95">
        <f t="shared" si="100"/>
        <v>1.2350000000000001</v>
      </c>
      <c r="AB116" s="95">
        <f t="shared" si="100"/>
        <v>1.2649999999999999</v>
      </c>
      <c r="AC116" s="95">
        <f t="shared" si="100"/>
        <v>1.1759999999999999</v>
      </c>
      <c r="AD116" s="95">
        <f t="shared" si="100"/>
        <v>1.1559999999999999</v>
      </c>
      <c r="AE116" s="95">
        <f t="shared" si="100"/>
        <v>1.0660000000000001</v>
      </c>
      <c r="AF116" s="95">
        <f t="shared" si="100"/>
        <v>1.1200000000000001</v>
      </c>
      <c r="AG116" s="95">
        <f t="shared" si="100"/>
        <v>1.214</v>
      </c>
      <c r="AH116" s="95">
        <f t="shared" si="100"/>
        <v>1.1100000000000001</v>
      </c>
      <c r="AI116" s="95">
        <f t="shared" si="100"/>
        <v>1.101</v>
      </c>
      <c r="AJ116" s="95">
        <f t="shared" si="100"/>
        <v>1.1140000000000001</v>
      </c>
      <c r="AK116" s="95">
        <f t="shared" si="100"/>
        <v>1.0900000000000001</v>
      </c>
      <c r="AL116" s="95">
        <f t="shared" si="100"/>
        <v>1.1020000000000001</v>
      </c>
      <c r="AM116" s="95">
        <f t="shared" si="100"/>
        <v>1.111</v>
      </c>
      <c r="AN116" s="95">
        <f t="shared" si="100"/>
        <v>1.145</v>
      </c>
      <c r="AO116" s="95">
        <f t="shared" si="100"/>
        <v>1.1930000000000001</v>
      </c>
      <c r="AP116" s="95">
        <f t="shared" si="100"/>
        <v>1.2450000000000001</v>
      </c>
      <c r="AQ116" s="95">
        <f t="shared" si="100"/>
        <v>1.167</v>
      </c>
      <c r="AR116" s="95">
        <f t="shared" si="100"/>
        <v>1.244</v>
      </c>
      <c r="AS116" s="95">
        <f t="shared" si="100"/>
        <v>1.319</v>
      </c>
      <c r="AT116" s="95">
        <f t="shared" si="100"/>
        <v>1.246</v>
      </c>
      <c r="AU116" s="95">
        <f t="shared" si="100"/>
        <v>1.214</v>
      </c>
      <c r="AV116" s="95">
        <f t="shared" si="100"/>
        <v>1.2</v>
      </c>
      <c r="AW116" s="95">
        <f t="shared" si="100"/>
        <v>1.2030000000000001</v>
      </c>
      <c r="AX116" s="95">
        <f t="shared" si="100"/>
        <v>1.171</v>
      </c>
      <c r="AY116" s="95">
        <f t="shared" si="100"/>
        <v>1.202</v>
      </c>
      <c r="AZ116" s="95">
        <f t="shared" si="100"/>
        <v>1.2070000000000001</v>
      </c>
      <c r="BA116" s="95">
        <f t="shared" si="100"/>
        <v>1.177</v>
      </c>
      <c r="BB116" s="95">
        <f t="shared" si="100"/>
        <v>1.1870000000000001</v>
      </c>
      <c r="BC116" s="95">
        <f t="shared" si="100"/>
        <v>1.206</v>
      </c>
      <c r="BD116" s="95">
        <f t="shared" si="100"/>
        <v>1.2090000000000001</v>
      </c>
      <c r="BE116" s="95">
        <f t="shared" si="100"/>
        <v>1.2070000000000001</v>
      </c>
      <c r="BF116" s="95">
        <f t="shared" si="100"/>
        <v>1.216</v>
      </c>
      <c r="BG116" s="95">
        <f t="shared" si="100"/>
        <v>1.1930000000000001</v>
      </c>
      <c r="BH116" s="95">
        <f t="shared" si="100"/>
        <v>1.204</v>
      </c>
      <c r="BI116" s="95">
        <f t="shared" si="100"/>
        <v>1.177</v>
      </c>
      <c r="BJ116" s="95">
        <f t="shared" si="100"/>
        <v>1.228</v>
      </c>
      <c r="BK116" s="95">
        <f t="shared" si="100"/>
        <v>1.2070000000000001</v>
      </c>
      <c r="BL116" s="95">
        <f t="shared" si="100"/>
        <v>1.1619999999999999</v>
      </c>
      <c r="BM116" s="95">
        <f t="shared" si="100"/>
        <v>1.165</v>
      </c>
      <c r="BN116" s="95">
        <f t="shared" si="100"/>
        <v>1.1539999999999999</v>
      </c>
      <c r="BO116" s="95">
        <f t="shared" ref="BO116:DZ116" si="101">+BO37</f>
        <v>1.1359999999999999</v>
      </c>
      <c r="BP116" s="95">
        <f t="shared" si="101"/>
        <v>1.125</v>
      </c>
      <c r="BQ116" s="95">
        <f t="shared" si="101"/>
        <v>1.3089999999999999</v>
      </c>
      <c r="BR116" s="95">
        <f t="shared" si="101"/>
        <v>1.206</v>
      </c>
      <c r="BS116" s="95">
        <f t="shared" si="101"/>
        <v>1.2130000000000001</v>
      </c>
      <c r="BT116" s="95">
        <f t="shared" si="101"/>
        <v>1.2350000000000001</v>
      </c>
      <c r="BU116" s="95">
        <f t="shared" si="101"/>
        <v>1.2370000000000001</v>
      </c>
      <c r="BV116" s="95">
        <f t="shared" si="101"/>
        <v>1.1890000000000001</v>
      </c>
      <c r="BW116" s="95">
        <f t="shared" si="101"/>
        <v>1.218</v>
      </c>
      <c r="BX116" s="95">
        <f t="shared" si="101"/>
        <v>1.2170000000000001</v>
      </c>
      <c r="BY116" s="95">
        <f t="shared" si="101"/>
        <v>1.0840000000000001</v>
      </c>
      <c r="BZ116" s="95">
        <f t="shared" si="101"/>
        <v>1.0660000000000001</v>
      </c>
      <c r="CA116" s="95">
        <f t="shared" si="101"/>
        <v>1.1639999999999999</v>
      </c>
      <c r="CB116" s="95">
        <f t="shared" si="101"/>
        <v>1.2330000000000001</v>
      </c>
      <c r="CC116" s="95">
        <f t="shared" si="101"/>
        <v>1.0640000000000001</v>
      </c>
      <c r="CD116" s="95">
        <f t="shared" si="101"/>
        <v>1.044</v>
      </c>
      <c r="CE116" s="95">
        <f t="shared" si="101"/>
        <v>1.075</v>
      </c>
      <c r="CF116" s="95">
        <f t="shared" si="101"/>
        <v>1.036</v>
      </c>
      <c r="CG116" s="95">
        <f t="shared" si="101"/>
        <v>1.075</v>
      </c>
      <c r="CH116" s="95">
        <f t="shared" si="101"/>
        <v>1.075</v>
      </c>
      <c r="CI116" s="95">
        <f t="shared" si="101"/>
        <v>1.077</v>
      </c>
      <c r="CJ116" s="95">
        <f t="shared" si="101"/>
        <v>1.1859999999999999</v>
      </c>
      <c r="CK116" s="95">
        <f t="shared" si="101"/>
        <v>1.256</v>
      </c>
      <c r="CL116" s="95">
        <f t="shared" si="101"/>
        <v>1.236</v>
      </c>
      <c r="CM116" s="95">
        <f t="shared" si="101"/>
        <v>1.2250000000000001</v>
      </c>
      <c r="CN116" s="95">
        <f t="shared" si="101"/>
        <v>1.1850000000000001</v>
      </c>
      <c r="CO116" s="95">
        <f t="shared" si="101"/>
        <v>1.1859999999999999</v>
      </c>
      <c r="CP116" s="95">
        <f t="shared" si="101"/>
        <v>1.224</v>
      </c>
      <c r="CQ116" s="95">
        <f t="shared" si="101"/>
        <v>1.1619999999999999</v>
      </c>
      <c r="CR116" s="95">
        <f t="shared" si="101"/>
        <v>1.113</v>
      </c>
      <c r="CS116" s="95">
        <f t="shared" si="101"/>
        <v>1.1220000000000001</v>
      </c>
      <c r="CT116" s="95">
        <f t="shared" si="101"/>
        <v>1.073</v>
      </c>
      <c r="CU116" s="95">
        <f t="shared" si="101"/>
        <v>1.014</v>
      </c>
      <c r="CV116" s="95">
        <f t="shared" si="101"/>
        <v>1.0129999999999999</v>
      </c>
      <c r="CW116" s="95">
        <f t="shared" si="101"/>
        <v>1.113</v>
      </c>
      <c r="CX116" s="95">
        <f t="shared" si="101"/>
        <v>1.143</v>
      </c>
      <c r="CY116" s="95">
        <f t="shared" si="101"/>
        <v>1.083</v>
      </c>
      <c r="CZ116" s="95">
        <f t="shared" si="101"/>
        <v>1.1599999999999999</v>
      </c>
      <c r="DA116" s="95">
        <f t="shared" si="101"/>
        <v>1.121</v>
      </c>
      <c r="DB116" s="95">
        <f t="shared" si="101"/>
        <v>1.151</v>
      </c>
      <c r="DC116" s="95">
        <f t="shared" si="101"/>
        <v>1.1319999999999999</v>
      </c>
      <c r="DD116" s="95">
        <f t="shared" si="101"/>
        <v>1.1259999999999999</v>
      </c>
      <c r="DE116" s="95">
        <f t="shared" si="101"/>
        <v>1.145</v>
      </c>
      <c r="DF116" s="95">
        <f t="shared" si="101"/>
        <v>1.145</v>
      </c>
      <c r="DG116" s="95">
        <f t="shared" si="101"/>
        <v>1.153</v>
      </c>
      <c r="DH116" s="95">
        <f t="shared" si="101"/>
        <v>1.135</v>
      </c>
      <c r="DI116" s="95">
        <f t="shared" si="101"/>
        <v>1.1479999999999999</v>
      </c>
      <c r="DJ116" s="95">
        <f t="shared" si="101"/>
        <v>1.1579999999999999</v>
      </c>
      <c r="DK116" s="95">
        <f t="shared" si="101"/>
        <v>1.147</v>
      </c>
      <c r="DL116" s="95">
        <f t="shared" si="101"/>
        <v>1.226</v>
      </c>
      <c r="DM116" s="95">
        <f t="shared" si="101"/>
        <v>1.202</v>
      </c>
      <c r="DN116" s="95">
        <f t="shared" si="101"/>
        <v>1.1870000000000001</v>
      </c>
      <c r="DO116" s="95">
        <f t="shared" si="101"/>
        <v>1.194</v>
      </c>
      <c r="DP116" s="95">
        <f t="shared" si="101"/>
        <v>1.1739999999999999</v>
      </c>
      <c r="DQ116" s="95">
        <f t="shared" si="101"/>
        <v>1.171</v>
      </c>
      <c r="DR116" s="95">
        <f t="shared" si="101"/>
        <v>1.143</v>
      </c>
      <c r="DS116" s="95">
        <f t="shared" si="101"/>
        <v>1.1319999999999999</v>
      </c>
      <c r="DT116" s="95">
        <f t="shared" si="101"/>
        <v>1.131</v>
      </c>
      <c r="DU116" s="95">
        <f t="shared" si="101"/>
        <v>1.123</v>
      </c>
      <c r="DV116" s="95">
        <f t="shared" si="101"/>
        <v>1.121</v>
      </c>
      <c r="DW116" s="95">
        <f t="shared" si="101"/>
        <v>1.1319999999999999</v>
      </c>
      <c r="DX116" s="95">
        <f t="shared" si="101"/>
        <v>1.3080000000000001</v>
      </c>
      <c r="DY116" s="95">
        <f t="shared" si="101"/>
        <v>1.2849999999999999</v>
      </c>
      <c r="DZ116" s="95">
        <f t="shared" si="101"/>
        <v>1.2370000000000001</v>
      </c>
      <c r="EA116" s="95">
        <f t="shared" ref="EA116:FX116" si="102">+EA37</f>
        <v>1.2130000000000001</v>
      </c>
      <c r="EB116" s="95">
        <f t="shared" si="102"/>
        <v>1.117</v>
      </c>
      <c r="EC116" s="95">
        <f t="shared" si="102"/>
        <v>1.0740000000000001</v>
      </c>
      <c r="ED116" s="95">
        <f t="shared" si="102"/>
        <v>1.65</v>
      </c>
      <c r="EE116" s="95">
        <f t="shared" si="102"/>
        <v>1.073</v>
      </c>
      <c r="EF116" s="95">
        <f t="shared" si="102"/>
        <v>1.1319999999999999</v>
      </c>
      <c r="EG116" s="95">
        <f t="shared" si="102"/>
        <v>1.042</v>
      </c>
      <c r="EH116" s="95">
        <f t="shared" si="102"/>
        <v>1.0720000000000001</v>
      </c>
      <c r="EI116" s="95">
        <f t="shared" si="102"/>
        <v>1.175</v>
      </c>
      <c r="EJ116" s="95">
        <f t="shared" si="102"/>
        <v>1.1639999999999999</v>
      </c>
      <c r="EK116" s="95">
        <f t="shared" si="102"/>
        <v>1.1259999999999999</v>
      </c>
      <c r="EL116" s="95">
        <f t="shared" si="102"/>
        <v>1.105</v>
      </c>
      <c r="EM116" s="95">
        <f t="shared" si="102"/>
        <v>1.1220000000000001</v>
      </c>
      <c r="EN116" s="95">
        <f t="shared" si="102"/>
        <v>1.1220000000000001</v>
      </c>
      <c r="EO116" s="95">
        <f t="shared" si="102"/>
        <v>1.113</v>
      </c>
      <c r="EP116" s="95">
        <f t="shared" si="102"/>
        <v>1.248</v>
      </c>
      <c r="EQ116" s="95">
        <f t="shared" si="102"/>
        <v>1.27</v>
      </c>
      <c r="ER116" s="95">
        <f t="shared" si="102"/>
        <v>1.2470000000000001</v>
      </c>
      <c r="ES116" s="95">
        <f t="shared" si="102"/>
        <v>1.081</v>
      </c>
      <c r="ET116" s="95">
        <f t="shared" si="102"/>
        <v>1.105</v>
      </c>
      <c r="EU116" s="95">
        <f t="shared" si="102"/>
        <v>1.091</v>
      </c>
      <c r="EV116" s="95">
        <f t="shared" si="102"/>
        <v>1.179</v>
      </c>
      <c r="EW116" s="95">
        <f t="shared" si="102"/>
        <v>1.5940000000000001</v>
      </c>
      <c r="EX116" s="95">
        <f t="shared" si="102"/>
        <v>1.2310000000000001</v>
      </c>
      <c r="EY116" s="95">
        <f t="shared" si="102"/>
        <v>1.115</v>
      </c>
      <c r="EZ116" s="95">
        <f t="shared" si="102"/>
        <v>1.103</v>
      </c>
      <c r="FA116" s="95">
        <f t="shared" si="102"/>
        <v>1.319</v>
      </c>
      <c r="FB116" s="95">
        <f t="shared" si="102"/>
        <v>1.143</v>
      </c>
      <c r="FC116" s="95">
        <f t="shared" si="102"/>
        <v>1.1930000000000001</v>
      </c>
      <c r="FD116" s="95">
        <f t="shared" si="102"/>
        <v>1.1439999999999999</v>
      </c>
      <c r="FE116" s="95">
        <f t="shared" si="102"/>
        <v>1.115</v>
      </c>
      <c r="FF116" s="95">
        <f t="shared" si="102"/>
        <v>1.133</v>
      </c>
      <c r="FG116" s="95">
        <f t="shared" si="102"/>
        <v>1.143</v>
      </c>
      <c r="FH116" s="95">
        <f t="shared" si="102"/>
        <v>1.1060000000000001</v>
      </c>
      <c r="FI116" s="95">
        <f t="shared" si="102"/>
        <v>1.175</v>
      </c>
      <c r="FJ116" s="95">
        <f t="shared" si="102"/>
        <v>1.1659999999999999</v>
      </c>
      <c r="FK116" s="95">
        <f t="shared" si="102"/>
        <v>1.1850000000000001</v>
      </c>
      <c r="FL116" s="95">
        <f t="shared" si="102"/>
        <v>1.1739999999999999</v>
      </c>
      <c r="FM116" s="95">
        <f t="shared" si="102"/>
        <v>1.1759999999999999</v>
      </c>
      <c r="FN116" s="95">
        <f t="shared" si="102"/>
        <v>1.1839999999999999</v>
      </c>
      <c r="FO116" s="95">
        <f t="shared" si="102"/>
        <v>1.175</v>
      </c>
      <c r="FP116" s="95">
        <f t="shared" si="102"/>
        <v>1.2050000000000001</v>
      </c>
      <c r="FQ116" s="95">
        <f t="shared" si="102"/>
        <v>1.1659999999999999</v>
      </c>
      <c r="FR116" s="95">
        <f t="shared" si="102"/>
        <v>1.147</v>
      </c>
      <c r="FS116" s="95">
        <f t="shared" si="102"/>
        <v>1.1439999999999999</v>
      </c>
      <c r="FT116" s="95">
        <f t="shared" si="102"/>
        <v>1.1439999999999999</v>
      </c>
      <c r="FU116" s="95">
        <f t="shared" si="102"/>
        <v>1.194</v>
      </c>
      <c r="FV116" s="95">
        <f t="shared" si="102"/>
        <v>1.145</v>
      </c>
      <c r="FW116" s="95">
        <f t="shared" si="102"/>
        <v>1.145</v>
      </c>
      <c r="FX116" s="95">
        <f t="shared" si="102"/>
        <v>1.194</v>
      </c>
      <c r="FY116" s="45"/>
      <c r="FZ116" s="30">
        <f>SUM(C116:FX116)</f>
        <v>207.89000000000007</v>
      </c>
      <c r="GA116" s="96"/>
      <c r="GB116" s="96"/>
      <c r="GC116" s="59"/>
      <c r="GD116" s="59"/>
      <c r="GE116" s="9"/>
    </row>
    <row r="117" spans="1:187" x14ac:dyDescent="0.2">
      <c r="A117" s="8" t="s">
        <v>607</v>
      </c>
      <c r="B117" s="58" t="s">
        <v>608</v>
      </c>
      <c r="C117" s="45">
        <f t="shared" ref="C117:BN117" si="103">+C34</f>
        <v>6951.53</v>
      </c>
      <c r="D117" s="45">
        <f t="shared" si="103"/>
        <v>6951.53</v>
      </c>
      <c r="E117" s="45">
        <f t="shared" si="103"/>
        <v>6951.53</v>
      </c>
      <c r="F117" s="45">
        <f t="shared" si="103"/>
        <v>6951.53</v>
      </c>
      <c r="G117" s="45">
        <f t="shared" si="103"/>
        <v>6951.53</v>
      </c>
      <c r="H117" s="45">
        <f t="shared" si="103"/>
        <v>6951.53</v>
      </c>
      <c r="I117" s="45">
        <f t="shared" si="103"/>
        <v>6951.53</v>
      </c>
      <c r="J117" s="45">
        <f t="shared" si="103"/>
        <v>6951.53</v>
      </c>
      <c r="K117" s="45">
        <f t="shared" si="103"/>
        <v>6951.53</v>
      </c>
      <c r="L117" s="45">
        <f t="shared" si="103"/>
        <v>6951.53</v>
      </c>
      <c r="M117" s="45">
        <f t="shared" si="103"/>
        <v>6951.53</v>
      </c>
      <c r="N117" s="45">
        <f t="shared" si="103"/>
        <v>6951.53</v>
      </c>
      <c r="O117" s="45">
        <f t="shared" si="103"/>
        <v>6951.53</v>
      </c>
      <c r="P117" s="45">
        <f t="shared" si="103"/>
        <v>6951.53</v>
      </c>
      <c r="Q117" s="45">
        <f t="shared" si="103"/>
        <v>6951.53</v>
      </c>
      <c r="R117" s="45">
        <f t="shared" si="103"/>
        <v>6951.53</v>
      </c>
      <c r="S117" s="45">
        <f t="shared" si="103"/>
        <v>6951.53</v>
      </c>
      <c r="T117" s="45">
        <f t="shared" si="103"/>
        <v>6951.53</v>
      </c>
      <c r="U117" s="45">
        <f t="shared" si="103"/>
        <v>6951.53</v>
      </c>
      <c r="V117" s="45">
        <f t="shared" si="103"/>
        <v>6951.53</v>
      </c>
      <c r="W117" s="45">
        <f t="shared" si="103"/>
        <v>6951.53</v>
      </c>
      <c r="X117" s="45">
        <f t="shared" si="103"/>
        <v>6951.53</v>
      </c>
      <c r="Y117" s="45">
        <f t="shared" si="103"/>
        <v>6951.53</v>
      </c>
      <c r="Z117" s="45">
        <f t="shared" si="103"/>
        <v>6951.53</v>
      </c>
      <c r="AA117" s="45">
        <f t="shared" si="103"/>
        <v>6951.53</v>
      </c>
      <c r="AB117" s="45">
        <f t="shared" si="103"/>
        <v>6951.53</v>
      </c>
      <c r="AC117" s="45">
        <f t="shared" si="103"/>
        <v>6951.53</v>
      </c>
      <c r="AD117" s="45">
        <f t="shared" si="103"/>
        <v>6951.53</v>
      </c>
      <c r="AE117" s="45">
        <f t="shared" si="103"/>
        <v>6951.53</v>
      </c>
      <c r="AF117" s="45">
        <f t="shared" si="103"/>
        <v>6951.53</v>
      </c>
      <c r="AG117" s="45">
        <f t="shared" si="103"/>
        <v>6951.53</v>
      </c>
      <c r="AH117" s="45">
        <f t="shared" si="103"/>
        <v>6951.53</v>
      </c>
      <c r="AI117" s="45">
        <f t="shared" si="103"/>
        <v>6951.53</v>
      </c>
      <c r="AJ117" s="45">
        <f t="shared" si="103"/>
        <v>6951.53</v>
      </c>
      <c r="AK117" s="45">
        <f t="shared" si="103"/>
        <v>6951.53</v>
      </c>
      <c r="AL117" s="45">
        <f t="shared" si="103"/>
        <v>6951.53</v>
      </c>
      <c r="AM117" s="45">
        <f t="shared" si="103"/>
        <v>6951.53</v>
      </c>
      <c r="AN117" s="45">
        <f t="shared" si="103"/>
        <v>6951.53</v>
      </c>
      <c r="AO117" s="45">
        <f t="shared" si="103"/>
        <v>6951.53</v>
      </c>
      <c r="AP117" s="45">
        <f t="shared" si="103"/>
        <v>6951.53</v>
      </c>
      <c r="AQ117" s="45">
        <f t="shared" si="103"/>
        <v>6951.53</v>
      </c>
      <c r="AR117" s="45">
        <f t="shared" si="103"/>
        <v>6951.53</v>
      </c>
      <c r="AS117" s="45">
        <f t="shared" si="103"/>
        <v>6951.53</v>
      </c>
      <c r="AT117" s="45">
        <f t="shared" si="103"/>
        <v>6951.53</v>
      </c>
      <c r="AU117" s="45">
        <f t="shared" si="103"/>
        <v>6951.53</v>
      </c>
      <c r="AV117" s="45">
        <f t="shared" si="103"/>
        <v>6951.53</v>
      </c>
      <c r="AW117" s="45">
        <f t="shared" si="103"/>
        <v>6951.53</v>
      </c>
      <c r="AX117" s="45">
        <f t="shared" si="103"/>
        <v>6951.53</v>
      </c>
      <c r="AY117" s="45">
        <f t="shared" si="103"/>
        <v>6951.53</v>
      </c>
      <c r="AZ117" s="45">
        <f t="shared" si="103"/>
        <v>6951.53</v>
      </c>
      <c r="BA117" s="45">
        <f t="shared" si="103"/>
        <v>6951.53</v>
      </c>
      <c r="BB117" s="45">
        <f t="shared" si="103"/>
        <v>6951.53</v>
      </c>
      <c r="BC117" s="45">
        <f t="shared" si="103"/>
        <v>6951.53</v>
      </c>
      <c r="BD117" s="45">
        <f t="shared" si="103"/>
        <v>6951.53</v>
      </c>
      <c r="BE117" s="45">
        <f t="shared" si="103"/>
        <v>6951.53</v>
      </c>
      <c r="BF117" s="45">
        <f t="shared" si="103"/>
        <v>6951.53</v>
      </c>
      <c r="BG117" s="45">
        <f t="shared" si="103"/>
        <v>6951.53</v>
      </c>
      <c r="BH117" s="45">
        <f t="shared" si="103"/>
        <v>6951.53</v>
      </c>
      <c r="BI117" s="45">
        <f t="shared" si="103"/>
        <v>6951.53</v>
      </c>
      <c r="BJ117" s="45">
        <f t="shared" si="103"/>
        <v>6951.53</v>
      </c>
      <c r="BK117" s="45">
        <f t="shared" si="103"/>
        <v>6951.53</v>
      </c>
      <c r="BL117" s="45">
        <f t="shared" si="103"/>
        <v>6951.53</v>
      </c>
      <c r="BM117" s="45">
        <f t="shared" si="103"/>
        <v>6951.53</v>
      </c>
      <c r="BN117" s="45">
        <f t="shared" si="103"/>
        <v>6951.53</v>
      </c>
      <c r="BO117" s="45">
        <f t="shared" ref="BO117:DZ117" si="104">+BO34</f>
        <v>6951.53</v>
      </c>
      <c r="BP117" s="45">
        <f t="shared" si="104"/>
        <v>6951.53</v>
      </c>
      <c r="BQ117" s="45">
        <f t="shared" si="104"/>
        <v>6951.53</v>
      </c>
      <c r="BR117" s="45">
        <f t="shared" si="104"/>
        <v>6951.53</v>
      </c>
      <c r="BS117" s="45">
        <f t="shared" si="104"/>
        <v>6951.53</v>
      </c>
      <c r="BT117" s="45">
        <f t="shared" si="104"/>
        <v>6951.53</v>
      </c>
      <c r="BU117" s="45">
        <f t="shared" si="104"/>
        <v>6951.53</v>
      </c>
      <c r="BV117" s="45">
        <f t="shared" si="104"/>
        <v>6951.53</v>
      </c>
      <c r="BW117" s="45">
        <f t="shared" si="104"/>
        <v>6951.53</v>
      </c>
      <c r="BX117" s="45">
        <f t="shared" si="104"/>
        <v>6951.53</v>
      </c>
      <c r="BY117" s="45">
        <f t="shared" si="104"/>
        <v>6951.53</v>
      </c>
      <c r="BZ117" s="45">
        <f t="shared" si="104"/>
        <v>6951.53</v>
      </c>
      <c r="CA117" s="45">
        <f t="shared" si="104"/>
        <v>6951.53</v>
      </c>
      <c r="CB117" s="45">
        <f t="shared" si="104"/>
        <v>6951.53</v>
      </c>
      <c r="CC117" s="45">
        <f t="shared" si="104"/>
        <v>6951.53</v>
      </c>
      <c r="CD117" s="45">
        <f t="shared" si="104"/>
        <v>6951.53</v>
      </c>
      <c r="CE117" s="45">
        <f t="shared" si="104"/>
        <v>6951.53</v>
      </c>
      <c r="CF117" s="45">
        <f t="shared" si="104"/>
        <v>6951.53</v>
      </c>
      <c r="CG117" s="45">
        <f t="shared" si="104"/>
        <v>6951.53</v>
      </c>
      <c r="CH117" s="45">
        <f t="shared" si="104"/>
        <v>6951.53</v>
      </c>
      <c r="CI117" s="45">
        <f t="shared" si="104"/>
        <v>6951.53</v>
      </c>
      <c r="CJ117" s="45">
        <f t="shared" si="104"/>
        <v>6951.53</v>
      </c>
      <c r="CK117" s="45">
        <f t="shared" si="104"/>
        <v>6951.53</v>
      </c>
      <c r="CL117" s="45">
        <f t="shared" si="104"/>
        <v>6951.53</v>
      </c>
      <c r="CM117" s="45">
        <f t="shared" si="104"/>
        <v>6951.53</v>
      </c>
      <c r="CN117" s="45">
        <f t="shared" si="104"/>
        <v>6951.53</v>
      </c>
      <c r="CO117" s="45">
        <f t="shared" si="104"/>
        <v>6951.53</v>
      </c>
      <c r="CP117" s="45">
        <f t="shared" si="104"/>
        <v>6951.53</v>
      </c>
      <c r="CQ117" s="45">
        <f t="shared" si="104"/>
        <v>6951.53</v>
      </c>
      <c r="CR117" s="45">
        <f t="shared" si="104"/>
        <v>6951.53</v>
      </c>
      <c r="CS117" s="45">
        <f t="shared" si="104"/>
        <v>6951.53</v>
      </c>
      <c r="CT117" s="45">
        <f t="shared" si="104"/>
        <v>6951.53</v>
      </c>
      <c r="CU117" s="45">
        <f t="shared" si="104"/>
        <v>6951.53</v>
      </c>
      <c r="CV117" s="45">
        <f t="shared" si="104"/>
        <v>6951.53</v>
      </c>
      <c r="CW117" s="45">
        <f t="shared" si="104"/>
        <v>6951.53</v>
      </c>
      <c r="CX117" s="45">
        <f t="shared" si="104"/>
        <v>6951.53</v>
      </c>
      <c r="CY117" s="45">
        <f t="shared" si="104"/>
        <v>6951.53</v>
      </c>
      <c r="CZ117" s="45">
        <f t="shared" si="104"/>
        <v>6951.53</v>
      </c>
      <c r="DA117" s="45">
        <f t="shared" si="104"/>
        <v>6951.53</v>
      </c>
      <c r="DB117" s="45">
        <f t="shared" si="104"/>
        <v>6951.53</v>
      </c>
      <c r="DC117" s="45">
        <f t="shared" si="104"/>
        <v>6951.53</v>
      </c>
      <c r="DD117" s="45">
        <f t="shared" si="104"/>
        <v>6951.53</v>
      </c>
      <c r="DE117" s="45">
        <f t="shared" si="104"/>
        <v>6951.53</v>
      </c>
      <c r="DF117" s="45">
        <f t="shared" si="104"/>
        <v>6951.53</v>
      </c>
      <c r="DG117" s="45">
        <f t="shared" si="104"/>
        <v>6951.53</v>
      </c>
      <c r="DH117" s="45">
        <f t="shared" si="104"/>
        <v>6951.53</v>
      </c>
      <c r="DI117" s="45">
        <f t="shared" si="104"/>
        <v>6951.53</v>
      </c>
      <c r="DJ117" s="45">
        <f t="shared" si="104"/>
        <v>6951.53</v>
      </c>
      <c r="DK117" s="45">
        <f t="shared" si="104"/>
        <v>6951.53</v>
      </c>
      <c r="DL117" s="45">
        <f t="shared" si="104"/>
        <v>6951.53</v>
      </c>
      <c r="DM117" s="45">
        <f t="shared" si="104"/>
        <v>6951.53</v>
      </c>
      <c r="DN117" s="45">
        <f t="shared" si="104"/>
        <v>6951.53</v>
      </c>
      <c r="DO117" s="45">
        <f t="shared" si="104"/>
        <v>6951.53</v>
      </c>
      <c r="DP117" s="45">
        <f t="shared" si="104"/>
        <v>6951.53</v>
      </c>
      <c r="DQ117" s="45">
        <f t="shared" si="104"/>
        <v>6951.53</v>
      </c>
      <c r="DR117" s="45">
        <f t="shared" si="104"/>
        <v>6951.53</v>
      </c>
      <c r="DS117" s="45">
        <f t="shared" si="104"/>
        <v>6951.53</v>
      </c>
      <c r="DT117" s="45">
        <f t="shared" si="104"/>
        <v>6951.53</v>
      </c>
      <c r="DU117" s="45">
        <f t="shared" si="104"/>
        <v>6951.53</v>
      </c>
      <c r="DV117" s="45">
        <f t="shared" si="104"/>
        <v>6951.53</v>
      </c>
      <c r="DW117" s="45">
        <f t="shared" si="104"/>
        <v>6951.53</v>
      </c>
      <c r="DX117" s="45">
        <f t="shared" si="104"/>
        <v>6951.53</v>
      </c>
      <c r="DY117" s="45">
        <f t="shared" si="104"/>
        <v>6951.53</v>
      </c>
      <c r="DZ117" s="45">
        <f t="shared" si="104"/>
        <v>6951.53</v>
      </c>
      <c r="EA117" s="45">
        <f t="shared" ref="EA117:FX117" si="105">+EA34</f>
        <v>6951.53</v>
      </c>
      <c r="EB117" s="45">
        <f t="shared" si="105"/>
        <v>6951.53</v>
      </c>
      <c r="EC117" s="45">
        <f t="shared" si="105"/>
        <v>6951.53</v>
      </c>
      <c r="ED117" s="45">
        <f t="shared" si="105"/>
        <v>6951.53</v>
      </c>
      <c r="EE117" s="45">
        <f t="shared" si="105"/>
        <v>6951.53</v>
      </c>
      <c r="EF117" s="45">
        <f t="shared" si="105"/>
        <v>6951.53</v>
      </c>
      <c r="EG117" s="45">
        <f t="shared" si="105"/>
        <v>6951.53</v>
      </c>
      <c r="EH117" s="45">
        <f t="shared" si="105"/>
        <v>6951.53</v>
      </c>
      <c r="EI117" s="45">
        <f t="shared" si="105"/>
        <v>6951.53</v>
      </c>
      <c r="EJ117" s="45">
        <f t="shared" si="105"/>
        <v>6951.53</v>
      </c>
      <c r="EK117" s="45">
        <f t="shared" si="105"/>
        <v>6951.53</v>
      </c>
      <c r="EL117" s="45">
        <f t="shared" si="105"/>
        <v>6951.53</v>
      </c>
      <c r="EM117" s="45">
        <f t="shared" si="105"/>
        <v>6951.53</v>
      </c>
      <c r="EN117" s="45">
        <f t="shared" si="105"/>
        <v>6951.53</v>
      </c>
      <c r="EO117" s="45">
        <f t="shared" si="105"/>
        <v>6951.53</v>
      </c>
      <c r="EP117" s="45">
        <f t="shared" si="105"/>
        <v>6951.53</v>
      </c>
      <c r="EQ117" s="45">
        <f t="shared" si="105"/>
        <v>6951.53</v>
      </c>
      <c r="ER117" s="45">
        <f t="shared" si="105"/>
        <v>6951.53</v>
      </c>
      <c r="ES117" s="45">
        <f t="shared" si="105"/>
        <v>6951.53</v>
      </c>
      <c r="ET117" s="45">
        <f t="shared" si="105"/>
        <v>6951.53</v>
      </c>
      <c r="EU117" s="45">
        <f t="shared" si="105"/>
        <v>6951.53</v>
      </c>
      <c r="EV117" s="45">
        <f t="shared" si="105"/>
        <v>6951.53</v>
      </c>
      <c r="EW117" s="45">
        <f t="shared" si="105"/>
        <v>6951.53</v>
      </c>
      <c r="EX117" s="45">
        <f t="shared" si="105"/>
        <v>6951.53</v>
      </c>
      <c r="EY117" s="45">
        <f t="shared" si="105"/>
        <v>6951.53</v>
      </c>
      <c r="EZ117" s="45">
        <f t="shared" si="105"/>
        <v>6951.53</v>
      </c>
      <c r="FA117" s="45">
        <f t="shared" si="105"/>
        <v>6951.53</v>
      </c>
      <c r="FB117" s="45">
        <f t="shared" si="105"/>
        <v>6951.53</v>
      </c>
      <c r="FC117" s="45">
        <f t="shared" si="105"/>
        <v>6951.53</v>
      </c>
      <c r="FD117" s="45">
        <f t="shared" si="105"/>
        <v>6951.53</v>
      </c>
      <c r="FE117" s="45">
        <f t="shared" si="105"/>
        <v>6951.53</v>
      </c>
      <c r="FF117" s="45">
        <f t="shared" si="105"/>
        <v>6951.53</v>
      </c>
      <c r="FG117" s="45">
        <f t="shared" si="105"/>
        <v>6951.53</v>
      </c>
      <c r="FH117" s="45">
        <f t="shared" si="105"/>
        <v>6951.53</v>
      </c>
      <c r="FI117" s="45">
        <f t="shared" si="105"/>
        <v>6951.53</v>
      </c>
      <c r="FJ117" s="45">
        <f t="shared" si="105"/>
        <v>6951.53</v>
      </c>
      <c r="FK117" s="45">
        <f t="shared" si="105"/>
        <v>6951.53</v>
      </c>
      <c r="FL117" s="45">
        <f t="shared" si="105"/>
        <v>6951.53</v>
      </c>
      <c r="FM117" s="45">
        <f t="shared" si="105"/>
        <v>6951.53</v>
      </c>
      <c r="FN117" s="45">
        <f t="shared" si="105"/>
        <v>6951.53</v>
      </c>
      <c r="FO117" s="45">
        <f t="shared" si="105"/>
        <v>6951.53</v>
      </c>
      <c r="FP117" s="45">
        <f t="shared" si="105"/>
        <v>6951.53</v>
      </c>
      <c r="FQ117" s="45">
        <f t="shared" si="105"/>
        <v>6951.53</v>
      </c>
      <c r="FR117" s="45">
        <f t="shared" si="105"/>
        <v>6951.53</v>
      </c>
      <c r="FS117" s="45">
        <f t="shared" si="105"/>
        <v>6951.53</v>
      </c>
      <c r="FT117" s="45">
        <f t="shared" si="105"/>
        <v>6951.53</v>
      </c>
      <c r="FU117" s="45">
        <f t="shared" si="105"/>
        <v>6951.53</v>
      </c>
      <c r="FV117" s="45">
        <f t="shared" si="105"/>
        <v>6951.53</v>
      </c>
      <c r="FW117" s="45">
        <f t="shared" si="105"/>
        <v>6951.53</v>
      </c>
      <c r="FX117" s="45">
        <f t="shared" si="105"/>
        <v>6951.53</v>
      </c>
      <c r="FY117" s="45"/>
      <c r="FZ117" s="59"/>
      <c r="GA117" s="96"/>
      <c r="GB117" s="96"/>
      <c r="GC117" s="59"/>
      <c r="GD117" s="59"/>
      <c r="GE117" s="9"/>
    </row>
    <row r="118" spans="1:187" x14ac:dyDescent="0.2">
      <c r="A118" s="8" t="s">
        <v>609</v>
      </c>
      <c r="B118" s="58" t="s">
        <v>610</v>
      </c>
      <c r="C118" s="29">
        <f t="shared" ref="C118:BN118" si="106">1-C111</f>
        <v>0.11419999999999997</v>
      </c>
      <c r="D118" s="29">
        <f t="shared" si="106"/>
        <v>9.4999999999999973E-2</v>
      </c>
      <c r="E118" s="29">
        <f t="shared" si="106"/>
        <v>0.1149</v>
      </c>
      <c r="F118" s="29">
        <f t="shared" si="106"/>
        <v>0.10409999999999997</v>
      </c>
      <c r="G118" s="29">
        <f t="shared" si="106"/>
        <v>0.1573</v>
      </c>
      <c r="H118" s="29">
        <f t="shared" si="106"/>
        <v>0.15659999999999996</v>
      </c>
      <c r="I118" s="29">
        <f t="shared" si="106"/>
        <v>0.11260000000000003</v>
      </c>
      <c r="J118" s="29">
        <f t="shared" si="106"/>
        <v>0.1361</v>
      </c>
      <c r="K118" s="29">
        <f t="shared" si="106"/>
        <v>0.18500000000000005</v>
      </c>
      <c r="L118" s="29">
        <f t="shared" si="106"/>
        <v>0.13529999999999998</v>
      </c>
      <c r="M118" s="29">
        <f t="shared" si="106"/>
        <v>0.14710000000000001</v>
      </c>
      <c r="N118" s="29">
        <f t="shared" si="106"/>
        <v>9.4999999999999973E-2</v>
      </c>
      <c r="O118" s="29">
        <f t="shared" si="106"/>
        <v>0.10880000000000001</v>
      </c>
      <c r="P118" s="29">
        <f t="shared" si="106"/>
        <v>0.19210000000000005</v>
      </c>
      <c r="Q118" s="29">
        <f t="shared" si="106"/>
        <v>9.4999999999999973E-2</v>
      </c>
      <c r="R118" s="29">
        <f t="shared" si="106"/>
        <v>0.13439999999999996</v>
      </c>
      <c r="S118" s="29">
        <f t="shared" si="106"/>
        <v>0.13970000000000005</v>
      </c>
      <c r="T118" s="29">
        <f t="shared" si="106"/>
        <v>0.19410000000000005</v>
      </c>
      <c r="U118" s="29">
        <f t="shared" si="106"/>
        <v>0.2006</v>
      </c>
      <c r="V118" s="29">
        <f t="shared" si="106"/>
        <v>0.18489999999999995</v>
      </c>
      <c r="W118" s="29">
        <f t="shared" si="106"/>
        <v>0.20079999999999998</v>
      </c>
      <c r="X118" s="29">
        <f t="shared" si="106"/>
        <v>0.20079999999999998</v>
      </c>
      <c r="Y118" s="29">
        <f t="shared" si="106"/>
        <v>0.13590000000000002</v>
      </c>
      <c r="Z118" s="29">
        <f t="shared" si="106"/>
        <v>0.18759999999999999</v>
      </c>
      <c r="AA118" s="29">
        <f t="shared" si="106"/>
        <v>9.4999999999999973E-2</v>
      </c>
      <c r="AB118" s="29">
        <f t="shared" si="106"/>
        <v>9.4999999999999973E-2</v>
      </c>
      <c r="AC118" s="29">
        <f t="shared" si="106"/>
        <v>0.15739999999999998</v>
      </c>
      <c r="AD118" s="29">
        <f t="shared" si="106"/>
        <v>0.14800000000000002</v>
      </c>
      <c r="AE118" s="29">
        <f t="shared" si="106"/>
        <v>0.19710000000000005</v>
      </c>
      <c r="AF118" s="29">
        <f t="shared" si="106"/>
        <v>0.19279999999999997</v>
      </c>
      <c r="AG118" s="29">
        <f t="shared" si="106"/>
        <v>0.16569999999999996</v>
      </c>
      <c r="AH118" s="29">
        <f t="shared" si="106"/>
        <v>0.15549999999999997</v>
      </c>
      <c r="AI118" s="29">
        <f t="shared" si="106"/>
        <v>0.18059999999999998</v>
      </c>
      <c r="AJ118" s="29">
        <f t="shared" si="106"/>
        <v>0.19220000000000004</v>
      </c>
      <c r="AK118" s="29">
        <f t="shared" si="106"/>
        <v>0.1895</v>
      </c>
      <c r="AL118" s="29">
        <f t="shared" si="106"/>
        <v>0.18520000000000003</v>
      </c>
      <c r="AM118" s="29">
        <f t="shared" si="106"/>
        <v>0.17449999999999999</v>
      </c>
      <c r="AN118" s="29">
        <f t="shared" si="106"/>
        <v>0.18059999999999998</v>
      </c>
      <c r="AO118" s="29">
        <f t="shared" si="106"/>
        <v>0.12439999999999996</v>
      </c>
      <c r="AP118" s="29">
        <f t="shared" si="106"/>
        <v>9.4999999999999973E-2</v>
      </c>
      <c r="AQ118" s="29">
        <f t="shared" si="106"/>
        <v>0.18869999999999998</v>
      </c>
      <c r="AR118" s="29">
        <f t="shared" si="106"/>
        <v>9.4999999999999973E-2</v>
      </c>
      <c r="AS118" s="29">
        <f t="shared" si="106"/>
        <v>0.11550000000000005</v>
      </c>
      <c r="AT118" s="29">
        <f t="shared" si="106"/>
        <v>0.13690000000000002</v>
      </c>
      <c r="AU118" s="29">
        <f t="shared" si="106"/>
        <v>0.18779999999999997</v>
      </c>
      <c r="AV118" s="29">
        <f t="shared" si="106"/>
        <v>0.18469999999999998</v>
      </c>
      <c r="AW118" s="29">
        <f t="shared" si="106"/>
        <v>0.18930000000000002</v>
      </c>
      <c r="AX118" s="29">
        <f t="shared" si="106"/>
        <v>0.20079999999999998</v>
      </c>
      <c r="AY118" s="29">
        <f t="shared" si="106"/>
        <v>0.17549999999999999</v>
      </c>
      <c r="AZ118" s="29">
        <f t="shared" si="106"/>
        <v>0.11129999999999995</v>
      </c>
      <c r="BA118" s="29">
        <f t="shared" si="106"/>
        <v>0.11360000000000003</v>
      </c>
      <c r="BB118" s="29">
        <f t="shared" si="106"/>
        <v>0.11470000000000002</v>
      </c>
      <c r="BC118" s="29">
        <f t="shared" si="106"/>
        <v>9.4999999999999973E-2</v>
      </c>
      <c r="BD118" s="29">
        <f t="shared" si="106"/>
        <v>0.12239999999999995</v>
      </c>
      <c r="BE118" s="29">
        <f t="shared" si="106"/>
        <v>0.14339999999999997</v>
      </c>
      <c r="BF118" s="29">
        <f t="shared" si="106"/>
        <v>9.8899999999999988E-2</v>
      </c>
      <c r="BG118" s="29">
        <f t="shared" si="106"/>
        <v>0.15549999999999997</v>
      </c>
      <c r="BH118" s="29">
        <f t="shared" si="106"/>
        <v>0.17000000000000004</v>
      </c>
      <c r="BI118" s="29">
        <f t="shared" si="106"/>
        <v>0.18820000000000003</v>
      </c>
      <c r="BJ118" s="29">
        <f t="shared" si="106"/>
        <v>0.11599999999999999</v>
      </c>
      <c r="BK118" s="29">
        <f t="shared" si="106"/>
        <v>9.9400000000000044E-2</v>
      </c>
      <c r="BL118" s="29">
        <f t="shared" si="106"/>
        <v>0.19130000000000003</v>
      </c>
      <c r="BM118" s="29">
        <f t="shared" si="106"/>
        <v>0.18540000000000001</v>
      </c>
      <c r="BN118" s="29">
        <f t="shared" si="106"/>
        <v>0.12980000000000003</v>
      </c>
      <c r="BO118" s="29">
        <f t="shared" ref="BO118:DZ118" si="107">1-BO111</f>
        <v>0.14639999999999997</v>
      </c>
      <c r="BP118" s="29">
        <f t="shared" si="107"/>
        <v>0.19059999999999999</v>
      </c>
      <c r="BQ118" s="29">
        <f t="shared" si="107"/>
        <v>0.1169</v>
      </c>
      <c r="BR118" s="29">
        <f t="shared" si="107"/>
        <v>0.12429999999999997</v>
      </c>
      <c r="BS118" s="29">
        <f t="shared" si="107"/>
        <v>0.15169999999999995</v>
      </c>
      <c r="BT118" s="29">
        <f t="shared" si="107"/>
        <v>0.17500000000000004</v>
      </c>
      <c r="BU118" s="29">
        <f t="shared" si="107"/>
        <v>0.1764</v>
      </c>
      <c r="BV118" s="29">
        <f t="shared" si="107"/>
        <v>0.14700000000000002</v>
      </c>
      <c r="BW118" s="29">
        <f t="shared" si="107"/>
        <v>0.13800000000000001</v>
      </c>
      <c r="BX118" s="29">
        <f t="shared" si="107"/>
        <v>0.19830000000000003</v>
      </c>
      <c r="BY118" s="29">
        <f t="shared" si="107"/>
        <v>0.17269999999999996</v>
      </c>
      <c r="BZ118" s="29">
        <f t="shared" si="107"/>
        <v>0.19010000000000005</v>
      </c>
      <c r="CA118" s="29">
        <f t="shared" si="107"/>
        <v>0.19289999999999996</v>
      </c>
      <c r="CB118" s="29">
        <f t="shared" si="107"/>
        <v>9.4999999999999973E-2</v>
      </c>
      <c r="CC118" s="29">
        <f t="shared" si="107"/>
        <v>0.1925</v>
      </c>
      <c r="CD118" s="29">
        <f t="shared" si="107"/>
        <v>0.20040000000000002</v>
      </c>
      <c r="CE118" s="29">
        <f t="shared" si="107"/>
        <v>0.19359999999999999</v>
      </c>
      <c r="CF118" s="29">
        <f t="shared" si="107"/>
        <v>0.19650000000000001</v>
      </c>
      <c r="CG118" s="29">
        <f t="shared" si="107"/>
        <v>0.1895</v>
      </c>
      <c r="CH118" s="29">
        <f t="shared" si="107"/>
        <v>0.19720000000000004</v>
      </c>
      <c r="CI118" s="29">
        <f t="shared" si="107"/>
        <v>0.16600000000000004</v>
      </c>
      <c r="CJ118" s="29">
        <f t="shared" si="107"/>
        <v>0.15769999999999995</v>
      </c>
      <c r="CK118" s="29">
        <f t="shared" si="107"/>
        <v>0.11929999999999996</v>
      </c>
      <c r="CL118" s="29">
        <f t="shared" si="107"/>
        <v>0.14500000000000002</v>
      </c>
      <c r="CM118" s="29">
        <f t="shared" si="107"/>
        <v>0.16269999999999996</v>
      </c>
      <c r="CN118" s="29">
        <f t="shared" si="107"/>
        <v>9.4999999999999973E-2</v>
      </c>
      <c r="CO118" s="29">
        <f t="shared" si="107"/>
        <v>0.10809999999999997</v>
      </c>
      <c r="CP118" s="29">
        <f t="shared" si="107"/>
        <v>0.1552</v>
      </c>
      <c r="CQ118" s="29">
        <f t="shared" si="107"/>
        <v>0.15710000000000002</v>
      </c>
      <c r="CR118" s="29">
        <f t="shared" si="107"/>
        <v>0.19210000000000005</v>
      </c>
      <c r="CS118" s="29">
        <f t="shared" si="107"/>
        <v>0.18049999999999999</v>
      </c>
      <c r="CT118" s="29">
        <f t="shared" si="107"/>
        <v>0.19669999999999999</v>
      </c>
      <c r="CU118" s="29">
        <f t="shared" si="107"/>
        <v>0.17449999999999999</v>
      </c>
      <c r="CV118" s="29">
        <f t="shared" si="107"/>
        <v>0.20079999999999998</v>
      </c>
      <c r="CW118" s="29">
        <f t="shared" si="107"/>
        <v>0.19169999999999998</v>
      </c>
      <c r="CX118" s="29">
        <f t="shared" si="107"/>
        <v>0.17369999999999997</v>
      </c>
      <c r="CY118" s="29">
        <f t="shared" si="107"/>
        <v>0.20079999999999998</v>
      </c>
      <c r="CZ118" s="29">
        <f t="shared" si="107"/>
        <v>0.13729999999999998</v>
      </c>
      <c r="DA118" s="29">
        <f t="shared" si="107"/>
        <v>0.19179999999999997</v>
      </c>
      <c r="DB118" s="29">
        <f t="shared" si="107"/>
        <v>0.18389999999999995</v>
      </c>
      <c r="DC118" s="29">
        <f t="shared" si="107"/>
        <v>0.19389999999999996</v>
      </c>
      <c r="DD118" s="29">
        <f t="shared" si="107"/>
        <v>0.19299999999999995</v>
      </c>
      <c r="DE118" s="29">
        <f t="shared" si="107"/>
        <v>0.17589999999999995</v>
      </c>
      <c r="DF118" s="29">
        <f t="shared" si="107"/>
        <v>0.10209999999999997</v>
      </c>
      <c r="DG118" s="29">
        <f t="shared" si="107"/>
        <v>0.19789999999999996</v>
      </c>
      <c r="DH118" s="29">
        <f t="shared" si="107"/>
        <v>0.13739999999999997</v>
      </c>
      <c r="DI118" s="29">
        <f t="shared" si="107"/>
        <v>0.13449999999999995</v>
      </c>
      <c r="DJ118" s="29">
        <f t="shared" si="107"/>
        <v>0.16759999999999997</v>
      </c>
      <c r="DK118" s="29">
        <f t="shared" si="107"/>
        <v>0.17449999999999999</v>
      </c>
      <c r="DL118" s="29">
        <f t="shared" si="107"/>
        <v>0.11829999999999996</v>
      </c>
      <c r="DM118" s="29">
        <f t="shared" si="107"/>
        <v>0.18610000000000004</v>
      </c>
      <c r="DN118" s="29">
        <f t="shared" si="107"/>
        <v>0.14290000000000003</v>
      </c>
      <c r="DO118" s="29">
        <f t="shared" si="107"/>
        <v>0.13160000000000005</v>
      </c>
      <c r="DP118" s="29">
        <f t="shared" si="107"/>
        <v>0.19089999999999996</v>
      </c>
      <c r="DQ118" s="29">
        <f t="shared" si="107"/>
        <v>0.16849999999999998</v>
      </c>
      <c r="DR118" s="29">
        <f t="shared" si="107"/>
        <v>0.14390000000000003</v>
      </c>
      <c r="DS118" s="29">
        <f t="shared" si="107"/>
        <v>0.16379999999999995</v>
      </c>
      <c r="DT118" s="29">
        <f t="shared" si="107"/>
        <v>0.19510000000000005</v>
      </c>
      <c r="DU118" s="29">
        <f t="shared" si="107"/>
        <v>0.17830000000000001</v>
      </c>
      <c r="DV118" s="29">
        <f t="shared" si="107"/>
        <v>0.19020000000000004</v>
      </c>
      <c r="DW118" s="29">
        <f t="shared" si="107"/>
        <v>0.18079999999999996</v>
      </c>
      <c r="DX118" s="29">
        <f t="shared" si="107"/>
        <v>0.19320000000000004</v>
      </c>
      <c r="DY118" s="29">
        <f t="shared" si="107"/>
        <v>0.18140000000000001</v>
      </c>
      <c r="DZ118" s="29">
        <f t="shared" si="107"/>
        <v>0.1613</v>
      </c>
      <c r="EA118" s="29">
        <f t="shared" ref="EA118:FX118" si="108">1-EA111</f>
        <v>0.16869999999999996</v>
      </c>
      <c r="EB118" s="29">
        <f t="shared" si="108"/>
        <v>0.1704</v>
      </c>
      <c r="EC118" s="29">
        <f t="shared" si="108"/>
        <v>0.18240000000000001</v>
      </c>
      <c r="ED118" s="29">
        <f t="shared" si="108"/>
        <v>0.14000000000000001</v>
      </c>
      <c r="EE118" s="29">
        <f t="shared" si="108"/>
        <v>0.19130000000000003</v>
      </c>
      <c r="EF118" s="29">
        <f t="shared" si="108"/>
        <v>0.14170000000000005</v>
      </c>
      <c r="EG118" s="29">
        <f t="shared" si="108"/>
        <v>0.18530000000000002</v>
      </c>
      <c r="EH118" s="29">
        <f t="shared" si="108"/>
        <v>0.18879999999999997</v>
      </c>
      <c r="EI118" s="29">
        <f t="shared" si="108"/>
        <v>0.10699999999999998</v>
      </c>
      <c r="EJ118" s="29">
        <f t="shared" si="108"/>
        <v>0.11309999999999998</v>
      </c>
      <c r="EK118" s="29">
        <f t="shared" si="108"/>
        <v>0.16639999999999999</v>
      </c>
      <c r="EL118" s="29">
        <f t="shared" si="108"/>
        <v>0.17379999999999995</v>
      </c>
      <c r="EM118" s="29">
        <f t="shared" si="108"/>
        <v>0.17530000000000001</v>
      </c>
      <c r="EN118" s="29">
        <f t="shared" si="108"/>
        <v>0.15400000000000003</v>
      </c>
      <c r="EO118" s="29">
        <f t="shared" si="108"/>
        <v>0.1794</v>
      </c>
      <c r="EP118" s="29">
        <f t="shared" si="108"/>
        <v>0.17810000000000004</v>
      </c>
      <c r="EQ118" s="29">
        <f t="shared" si="108"/>
        <v>0.13429999999999997</v>
      </c>
      <c r="ER118" s="29">
        <f t="shared" si="108"/>
        <v>0.18289999999999995</v>
      </c>
      <c r="ES118" s="29">
        <f t="shared" si="108"/>
        <v>0.19540000000000002</v>
      </c>
      <c r="ET118" s="29">
        <f t="shared" si="108"/>
        <v>0.18959999999999999</v>
      </c>
      <c r="EU118" s="29">
        <f t="shared" si="108"/>
        <v>0.16820000000000002</v>
      </c>
      <c r="EV118" s="29">
        <f t="shared" si="108"/>
        <v>0.19969999999999999</v>
      </c>
      <c r="EW118" s="29">
        <f t="shared" si="108"/>
        <v>0.15990000000000004</v>
      </c>
      <c r="EX118" s="29">
        <f t="shared" si="108"/>
        <v>0.18979999999999997</v>
      </c>
      <c r="EY118" s="29">
        <f t="shared" si="108"/>
        <v>0.17269999999999996</v>
      </c>
      <c r="EZ118" s="29">
        <f t="shared" si="108"/>
        <v>0.19499999999999995</v>
      </c>
      <c r="FA118" s="29">
        <f t="shared" si="108"/>
        <v>0.13070000000000004</v>
      </c>
      <c r="FB118" s="29">
        <f t="shared" si="108"/>
        <v>0.18000000000000005</v>
      </c>
      <c r="FC118" s="29">
        <f t="shared" si="108"/>
        <v>0.13670000000000004</v>
      </c>
      <c r="FD118" s="29">
        <f t="shared" si="108"/>
        <v>0.18000000000000005</v>
      </c>
      <c r="FE118" s="29">
        <f t="shared" si="108"/>
        <v>0.19720000000000004</v>
      </c>
      <c r="FF118" s="29">
        <f t="shared" si="108"/>
        <v>0.18930000000000002</v>
      </c>
      <c r="FG118" s="29">
        <f t="shared" si="108"/>
        <v>0.19630000000000003</v>
      </c>
      <c r="FH118" s="29">
        <f t="shared" si="108"/>
        <v>0.19779999999999998</v>
      </c>
      <c r="FI118" s="29">
        <f t="shared" si="108"/>
        <v>0.13890000000000002</v>
      </c>
      <c r="FJ118" s="29">
        <f t="shared" si="108"/>
        <v>0.13839999999999997</v>
      </c>
      <c r="FK118" s="29">
        <f t="shared" si="108"/>
        <v>0.13600000000000001</v>
      </c>
      <c r="FL118" s="29">
        <f t="shared" si="108"/>
        <v>0.11570000000000003</v>
      </c>
      <c r="FM118" s="29">
        <f t="shared" si="108"/>
        <v>0.12860000000000005</v>
      </c>
      <c r="FN118" s="29">
        <f t="shared" si="108"/>
        <v>0.10170000000000001</v>
      </c>
      <c r="FO118" s="29">
        <f t="shared" si="108"/>
        <v>0.15359999999999996</v>
      </c>
      <c r="FP118" s="29">
        <f t="shared" si="108"/>
        <v>0.13619999999999999</v>
      </c>
      <c r="FQ118" s="29">
        <f t="shared" si="108"/>
        <v>0.15880000000000005</v>
      </c>
      <c r="FR118" s="29">
        <f t="shared" si="108"/>
        <v>0.19269999999999998</v>
      </c>
      <c r="FS118" s="29">
        <f t="shared" si="108"/>
        <v>0.19079999999999997</v>
      </c>
      <c r="FT118" s="29">
        <f t="shared" si="108"/>
        <v>0.19889999999999997</v>
      </c>
      <c r="FU118" s="29">
        <f t="shared" si="108"/>
        <v>0.16359999999999997</v>
      </c>
      <c r="FV118" s="29">
        <f t="shared" si="108"/>
        <v>0.16679999999999995</v>
      </c>
      <c r="FW118" s="29">
        <f t="shared" si="108"/>
        <v>0.19099999999999995</v>
      </c>
      <c r="FX118" s="29">
        <f t="shared" si="108"/>
        <v>0.19989999999999997</v>
      </c>
      <c r="FY118" s="29"/>
      <c r="FZ118" s="59"/>
      <c r="GA118" s="59"/>
      <c r="GB118" s="59"/>
      <c r="GC118" s="59"/>
      <c r="GD118" s="59"/>
      <c r="GE118" s="9"/>
    </row>
    <row r="119" spans="1:187" x14ac:dyDescent="0.2">
      <c r="A119" s="8" t="s">
        <v>611</v>
      </c>
      <c r="B119" s="58" t="s">
        <v>612</v>
      </c>
      <c r="C119" s="29">
        <f t="shared" ref="C119:BN119" si="109">C109</f>
        <v>1.0297000000000001</v>
      </c>
      <c r="D119" s="29">
        <f t="shared" si="109"/>
        <v>1.0297000000000001</v>
      </c>
      <c r="E119" s="29">
        <f t="shared" si="109"/>
        <v>1.0297000000000001</v>
      </c>
      <c r="F119" s="29">
        <f t="shared" si="109"/>
        <v>1.0297000000000001</v>
      </c>
      <c r="G119" s="29">
        <f t="shared" si="109"/>
        <v>1.1217999999999999</v>
      </c>
      <c r="H119" s="29">
        <f t="shared" si="109"/>
        <v>1.1203000000000001</v>
      </c>
      <c r="I119" s="29">
        <f t="shared" si="109"/>
        <v>1.0297000000000001</v>
      </c>
      <c r="J119" s="29">
        <f t="shared" si="109"/>
        <v>1.0509999999999999</v>
      </c>
      <c r="K119" s="29">
        <f t="shared" si="109"/>
        <v>1.5094000000000001</v>
      </c>
      <c r="L119" s="29">
        <f t="shared" si="109"/>
        <v>1.0488999999999999</v>
      </c>
      <c r="M119" s="29">
        <f t="shared" si="109"/>
        <v>1.1039000000000001</v>
      </c>
      <c r="N119" s="29">
        <f t="shared" si="109"/>
        <v>1.0297000000000001</v>
      </c>
      <c r="O119" s="29">
        <f t="shared" si="109"/>
        <v>1.0297000000000001</v>
      </c>
      <c r="P119" s="29">
        <f t="shared" si="109"/>
        <v>1.8856999999999999</v>
      </c>
      <c r="Q119" s="29">
        <f t="shared" si="109"/>
        <v>1.0297000000000001</v>
      </c>
      <c r="R119" s="29">
        <f t="shared" si="109"/>
        <v>1.0464</v>
      </c>
      <c r="S119" s="29">
        <f t="shared" si="109"/>
        <v>1.0825</v>
      </c>
      <c r="T119" s="29">
        <f t="shared" si="109"/>
        <v>2.0045999999999999</v>
      </c>
      <c r="U119" s="29">
        <f t="shared" si="109"/>
        <v>2.3856999999999999</v>
      </c>
      <c r="V119" s="29">
        <f t="shared" si="109"/>
        <v>1.5078</v>
      </c>
      <c r="W119" s="29">
        <f t="shared" si="109"/>
        <v>2.3957999999999999</v>
      </c>
      <c r="X119" s="29">
        <f t="shared" si="109"/>
        <v>2.3957999999999999</v>
      </c>
      <c r="Y119" s="29">
        <f t="shared" si="109"/>
        <v>1.0505</v>
      </c>
      <c r="Z119" s="29">
        <f t="shared" si="109"/>
        <v>1.6209</v>
      </c>
      <c r="AA119" s="29">
        <f t="shared" si="109"/>
        <v>1.0297000000000001</v>
      </c>
      <c r="AB119" s="29">
        <f t="shared" si="109"/>
        <v>1.0297000000000001</v>
      </c>
      <c r="AC119" s="29">
        <f t="shared" si="109"/>
        <v>1.1226</v>
      </c>
      <c r="AD119" s="29">
        <f t="shared" si="109"/>
        <v>1.1052999999999999</v>
      </c>
      <c r="AE119" s="29">
        <f t="shared" si="109"/>
        <v>2.1814</v>
      </c>
      <c r="AF119" s="29">
        <f t="shared" si="109"/>
        <v>1.9263999999999999</v>
      </c>
      <c r="AG119" s="29">
        <f t="shared" si="109"/>
        <v>1.1773</v>
      </c>
      <c r="AH119" s="29">
        <f t="shared" si="109"/>
        <v>1.1184000000000001</v>
      </c>
      <c r="AI119" s="29">
        <f t="shared" si="109"/>
        <v>1.3957999999999999</v>
      </c>
      <c r="AJ119" s="29">
        <f t="shared" si="109"/>
        <v>1.8917999999999999</v>
      </c>
      <c r="AK119" s="29">
        <f t="shared" si="109"/>
        <v>1.7315</v>
      </c>
      <c r="AL119" s="29">
        <f t="shared" si="109"/>
        <v>1.5169999999999999</v>
      </c>
      <c r="AM119" s="29">
        <f t="shared" si="109"/>
        <v>1.2363</v>
      </c>
      <c r="AN119" s="29">
        <f t="shared" si="109"/>
        <v>1.3940999999999999</v>
      </c>
      <c r="AO119" s="29">
        <f t="shared" si="109"/>
        <v>1.0306</v>
      </c>
      <c r="AP119" s="29">
        <f t="shared" si="109"/>
        <v>1.0297000000000001</v>
      </c>
      <c r="AQ119" s="29">
        <f t="shared" si="109"/>
        <v>1.6838</v>
      </c>
      <c r="AR119" s="29">
        <f t="shared" si="109"/>
        <v>1.0297000000000001</v>
      </c>
      <c r="AS119" s="29">
        <f t="shared" si="109"/>
        <v>1.0297000000000001</v>
      </c>
      <c r="AT119" s="29">
        <f t="shared" si="109"/>
        <v>1.0530999999999999</v>
      </c>
      <c r="AU119" s="29">
        <f t="shared" si="109"/>
        <v>1.6322000000000001</v>
      </c>
      <c r="AV119" s="29">
        <f t="shared" si="109"/>
        <v>1.5024</v>
      </c>
      <c r="AW119" s="29">
        <f t="shared" si="109"/>
        <v>1.7214</v>
      </c>
      <c r="AX119" s="29">
        <f t="shared" si="109"/>
        <v>2.3957999999999999</v>
      </c>
      <c r="AY119" s="29">
        <f t="shared" si="109"/>
        <v>1.2597</v>
      </c>
      <c r="AZ119" s="29">
        <f t="shared" si="109"/>
        <v>1.0297000000000001</v>
      </c>
      <c r="BA119" s="29">
        <f t="shared" si="109"/>
        <v>1.0297000000000001</v>
      </c>
      <c r="BB119" s="29">
        <f t="shared" si="109"/>
        <v>1.0297000000000001</v>
      </c>
      <c r="BC119" s="29">
        <f t="shared" si="109"/>
        <v>1.0297000000000001</v>
      </c>
      <c r="BD119" s="29">
        <f t="shared" si="109"/>
        <v>1.0297000000000001</v>
      </c>
      <c r="BE119" s="29">
        <f t="shared" si="109"/>
        <v>1.0974999999999999</v>
      </c>
      <c r="BF119" s="29">
        <f t="shared" si="109"/>
        <v>1.0297000000000001</v>
      </c>
      <c r="BG119" s="29">
        <f t="shared" si="109"/>
        <v>1.1184000000000001</v>
      </c>
      <c r="BH119" s="29">
        <f t="shared" si="109"/>
        <v>1.2059</v>
      </c>
      <c r="BI119" s="29">
        <f t="shared" si="109"/>
        <v>1.6525000000000001</v>
      </c>
      <c r="BJ119" s="29">
        <f t="shared" si="109"/>
        <v>1.0297000000000001</v>
      </c>
      <c r="BK119" s="29">
        <f t="shared" si="109"/>
        <v>1.0297000000000001</v>
      </c>
      <c r="BL119" s="29">
        <f t="shared" si="109"/>
        <v>1.8387</v>
      </c>
      <c r="BM119" s="29">
        <f t="shared" si="109"/>
        <v>1.5209999999999999</v>
      </c>
      <c r="BN119" s="29">
        <f t="shared" si="109"/>
        <v>1.0357000000000001</v>
      </c>
      <c r="BO119" s="29">
        <f t="shared" ref="BO119:DZ119" si="110">BO109</f>
        <v>1.1026</v>
      </c>
      <c r="BP119" s="29">
        <f t="shared" si="110"/>
        <v>1.7958000000000001</v>
      </c>
      <c r="BQ119" s="29">
        <f t="shared" si="110"/>
        <v>1.0297000000000001</v>
      </c>
      <c r="BR119" s="29">
        <f t="shared" si="110"/>
        <v>1.0305</v>
      </c>
      <c r="BS119" s="29">
        <f t="shared" si="110"/>
        <v>1.1117999999999999</v>
      </c>
      <c r="BT119" s="29">
        <f t="shared" si="110"/>
        <v>1.2444</v>
      </c>
      <c r="BU119" s="29">
        <f t="shared" si="110"/>
        <v>1.2838000000000001</v>
      </c>
      <c r="BV119" s="29">
        <f t="shared" si="110"/>
        <v>1.1036999999999999</v>
      </c>
      <c r="BW119" s="29">
        <f t="shared" si="110"/>
        <v>1.0647</v>
      </c>
      <c r="BX119" s="29">
        <f t="shared" si="110"/>
        <v>2.2494999999999998</v>
      </c>
      <c r="BY119" s="29">
        <f t="shared" si="110"/>
        <v>1.2242</v>
      </c>
      <c r="BZ119" s="29">
        <f t="shared" si="110"/>
        <v>1.7690999999999999</v>
      </c>
      <c r="CA119" s="29">
        <f t="shared" si="110"/>
        <v>1.9335</v>
      </c>
      <c r="CB119" s="29">
        <f t="shared" si="110"/>
        <v>1.0297000000000001</v>
      </c>
      <c r="CC119" s="29">
        <f t="shared" si="110"/>
        <v>1.9060999999999999</v>
      </c>
      <c r="CD119" s="29">
        <f t="shared" si="110"/>
        <v>2.3748</v>
      </c>
      <c r="CE119" s="29">
        <f t="shared" si="110"/>
        <v>1.9734</v>
      </c>
      <c r="CF119" s="29">
        <f t="shared" si="110"/>
        <v>2.1419000000000001</v>
      </c>
      <c r="CG119" s="29">
        <f t="shared" si="110"/>
        <v>1.7319</v>
      </c>
      <c r="CH119" s="29">
        <f t="shared" si="110"/>
        <v>2.1840000000000002</v>
      </c>
      <c r="CI119" s="29">
        <f t="shared" si="110"/>
        <v>1.1798999999999999</v>
      </c>
      <c r="CJ119" s="29">
        <f t="shared" si="110"/>
        <v>1.1244000000000001</v>
      </c>
      <c r="CK119" s="29">
        <f t="shared" si="110"/>
        <v>1.0297000000000001</v>
      </c>
      <c r="CL119" s="29">
        <f t="shared" si="110"/>
        <v>1.1002000000000001</v>
      </c>
      <c r="CM119" s="29">
        <f t="shared" si="110"/>
        <v>1.1575</v>
      </c>
      <c r="CN119" s="29">
        <f t="shared" si="110"/>
        <v>1.0297000000000001</v>
      </c>
      <c r="CO119" s="29">
        <f t="shared" si="110"/>
        <v>1.0297000000000001</v>
      </c>
      <c r="CP119" s="29">
        <f t="shared" si="110"/>
        <v>1.1180000000000001</v>
      </c>
      <c r="CQ119" s="29">
        <f t="shared" si="110"/>
        <v>1.1212</v>
      </c>
      <c r="CR119" s="29">
        <f t="shared" si="110"/>
        <v>1.885</v>
      </c>
      <c r="CS119" s="29">
        <f t="shared" si="110"/>
        <v>1.3933</v>
      </c>
      <c r="CT119" s="29">
        <f t="shared" si="110"/>
        <v>2.1573000000000002</v>
      </c>
      <c r="CU119" s="29">
        <f t="shared" si="110"/>
        <v>1.2362</v>
      </c>
      <c r="CV119" s="29">
        <f t="shared" si="110"/>
        <v>2.3957999999999999</v>
      </c>
      <c r="CW119" s="29">
        <f t="shared" si="110"/>
        <v>1.8632</v>
      </c>
      <c r="CX119" s="29">
        <f t="shared" si="110"/>
        <v>1.2311000000000001</v>
      </c>
      <c r="CY119" s="29">
        <f t="shared" si="110"/>
        <v>2.3957999999999999</v>
      </c>
      <c r="CZ119" s="29">
        <f t="shared" si="110"/>
        <v>1.0569</v>
      </c>
      <c r="DA119" s="29">
        <f t="shared" si="110"/>
        <v>1.8669</v>
      </c>
      <c r="DB119" s="29">
        <f t="shared" si="110"/>
        <v>1.4814000000000001</v>
      </c>
      <c r="DC119" s="29">
        <f t="shared" si="110"/>
        <v>1.9914000000000001</v>
      </c>
      <c r="DD119" s="29">
        <f t="shared" si="110"/>
        <v>1.9379999999999999</v>
      </c>
      <c r="DE119" s="29">
        <f t="shared" si="110"/>
        <v>1.2721</v>
      </c>
      <c r="DF119" s="29">
        <f t="shared" si="110"/>
        <v>1.0297000000000001</v>
      </c>
      <c r="DG119" s="29">
        <f t="shared" si="110"/>
        <v>2.2235</v>
      </c>
      <c r="DH119" s="29">
        <f t="shared" si="110"/>
        <v>1.0586</v>
      </c>
      <c r="DI119" s="29">
        <f t="shared" si="110"/>
        <v>1.0465</v>
      </c>
      <c r="DJ119" s="29">
        <f t="shared" si="110"/>
        <v>1.1902999999999999</v>
      </c>
      <c r="DK119" s="29">
        <f t="shared" si="110"/>
        <v>1.2363999999999999</v>
      </c>
      <c r="DL119" s="29">
        <f t="shared" si="110"/>
        <v>1.0297000000000001</v>
      </c>
      <c r="DM119" s="29">
        <f t="shared" si="110"/>
        <v>1.6386000000000001</v>
      </c>
      <c r="DN119" s="29">
        <f t="shared" si="110"/>
        <v>1.0965</v>
      </c>
      <c r="DO119" s="29">
        <f t="shared" si="110"/>
        <v>1.0387999999999999</v>
      </c>
      <c r="DP119" s="29">
        <f t="shared" si="110"/>
        <v>1.8143</v>
      </c>
      <c r="DQ119" s="29">
        <f t="shared" si="110"/>
        <v>1.1963999999999999</v>
      </c>
      <c r="DR119" s="29">
        <f t="shared" si="110"/>
        <v>1.0982000000000001</v>
      </c>
      <c r="DS119" s="29">
        <f t="shared" si="110"/>
        <v>1.1651</v>
      </c>
      <c r="DT119" s="29">
        <f t="shared" si="110"/>
        <v>2.0583999999999998</v>
      </c>
      <c r="DU119" s="29">
        <f t="shared" si="110"/>
        <v>1.3347</v>
      </c>
      <c r="DV119" s="29">
        <f t="shared" si="110"/>
        <v>1.7755000000000001</v>
      </c>
      <c r="DW119" s="29">
        <f t="shared" si="110"/>
        <v>1.3995</v>
      </c>
      <c r="DX119" s="29">
        <f t="shared" si="110"/>
        <v>1.9489000000000001</v>
      </c>
      <c r="DY119" s="29">
        <f t="shared" si="110"/>
        <v>1.4146000000000001</v>
      </c>
      <c r="DZ119" s="29">
        <f t="shared" si="110"/>
        <v>1.1486000000000001</v>
      </c>
      <c r="EA119" s="29">
        <f t="shared" ref="EA119:FX119" si="111">EA109</f>
        <v>1.1977</v>
      </c>
      <c r="EB119" s="29">
        <f t="shared" si="111"/>
        <v>1.2089000000000001</v>
      </c>
      <c r="EC119" s="29">
        <f t="shared" si="111"/>
        <v>1.4413</v>
      </c>
      <c r="ED119" s="29">
        <f t="shared" si="111"/>
        <v>1.0859000000000001</v>
      </c>
      <c r="EE119" s="29">
        <f t="shared" si="111"/>
        <v>1.8352999999999999</v>
      </c>
      <c r="EF119" s="29">
        <f t="shared" si="111"/>
        <v>1.0945</v>
      </c>
      <c r="EG119" s="29">
        <f t="shared" si="111"/>
        <v>1.5189999999999999</v>
      </c>
      <c r="EH119" s="29">
        <f t="shared" si="111"/>
        <v>1.6923999999999999</v>
      </c>
      <c r="EI119" s="29">
        <f t="shared" si="111"/>
        <v>1.0297000000000001</v>
      </c>
      <c r="EJ119" s="29">
        <f t="shared" si="111"/>
        <v>1.0297000000000001</v>
      </c>
      <c r="EK119" s="29">
        <f t="shared" si="111"/>
        <v>1.1825000000000001</v>
      </c>
      <c r="EL119" s="29">
        <f t="shared" si="111"/>
        <v>1.2317</v>
      </c>
      <c r="EM119" s="29">
        <f t="shared" si="111"/>
        <v>1.2555000000000001</v>
      </c>
      <c r="EN119" s="29">
        <f t="shared" si="111"/>
        <v>1.1157999999999999</v>
      </c>
      <c r="EO119" s="29">
        <f t="shared" si="111"/>
        <v>1.3644000000000001</v>
      </c>
      <c r="EP119" s="29">
        <f t="shared" si="111"/>
        <v>1.3297000000000001</v>
      </c>
      <c r="EQ119" s="29">
        <f t="shared" si="111"/>
        <v>1.0462</v>
      </c>
      <c r="ER119" s="29">
        <f t="shared" si="111"/>
        <v>1.4565999999999999</v>
      </c>
      <c r="ES119" s="29">
        <f t="shared" si="111"/>
        <v>2.0806</v>
      </c>
      <c r="ET119" s="29">
        <f t="shared" si="111"/>
        <v>1.9305000000000001</v>
      </c>
      <c r="EU119" s="29">
        <f t="shared" si="111"/>
        <v>1.1943999999999999</v>
      </c>
      <c r="EV119" s="29">
        <f t="shared" si="111"/>
        <v>2.3311000000000002</v>
      </c>
      <c r="EW119" s="29">
        <f t="shared" si="111"/>
        <v>1.139</v>
      </c>
      <c r="EX119" s="29">
        <f t="shared" si="111"/>
        <v>1.7496</v>
      </c>
      <c r="EY119" s="29">
        <f t="shared" si="111"/>
        <v>1.2241</v>
      </c>
      <c r="EZ119" s="29">
        <f t="shared" si="111"/>
        <v>2.0546000000000002</v>
      </c>
      <c r="FA119" s="29">
        <f t="shared" si="111"/>
        <v>1.0366</v>
      </c>
      <c r="FB119" s="29">
        <f t="shared" si="111"/>
        <v>1.3787</v>
      </c>
      <c r="FC119" s="29">
        <f t="shared" si="111"/>
        <v>1.0526</v>
      </c>
      <c r="FD119" s="29">
        <f t="shared" si="111"/>
        <v>1.3794999999999999</v>
      </c>
      <c r="FE119" s="29">
        <f t="shared" si="111"/>
        <v>2.1844000000000001</v>
      </c>
      <c r="FF119" s="29">
        <f t="shared" si="111"/>
        <v>1.7224999999999999</v>
      </c>
      <c r="FG119" s="29">
        <f t="shared" si="111"/>
        <v>2.1333000000000002</v>
      </c>
      <c r="FH119" s="29">
        <f t="shared" si="111"/>
        <v>2.222</v>
      </c>
      <c r="FI119" s="29">
        <f t="shared" si="111"/>
        <v>1.0740000000000001</v>
      </c>
      <c r="FJ119" s="29">
        <f t="shared" si="111"/>
        <v>1.0692999999999999</v>
      </c>
      <c r="FK119" s="29">
        <f t="shared" si="111"/>
        <v>1.0506</v>
      </c>
      <c r="FL119" s="29">
        <f t="shared" si="111"/>
        <v>1.0297000000000001</v>
      </c>
      <c r="FM119" s="29">
        <f t="shared" si="111"/>
        <v>1.0346</v>
      </c>
      <c r="FN119" s="29">
        <f t="shared" si="111"/>
        <v>1.0297000000000001</v>
      </c>
      <c r="FO119" s="29">
        <f t="shared" si="111"/>
        <v>1.1152</v>
      </c>
      <c r="FP119" s="29">
        <f t="shared" si="111"/>
        <v>1.0511999999999999</v>
      </c>
      <c r="FQ119" s="29">
        <f t="shared" si="111"/>
        <v>1.1317999999999999</v>
      </c>
      <c r="FR119" s="29">
        <f t="shared" si="111"/>
        <v>1.92</v>
      </c>
      <c r="FS119" s="29">
        <f t="shared" si="111"/>
        <v>1.8089999999999999</v>
      </c>
      <c r="FT119" s="29">
        <f t="shared" si="111"/>
        <v>2.286</v>
      </c>
      <c r="FU119" s="29">
        <f t="shared" si="111"/>
        <v>1.1635</v>
      </c>
      <c r="FV119" s="29">
        <f t="shared" si="111"/>
        <v>1.1848000000000001</v>
      </c>
      <c r="FW119" s="29">
        <f t="shared" si="111"/>
        <v>1.8184</v>
      </c>
      <c r="FX119" s="29">
        <f t="shared" si="111"/>
        <v>2.3464999999999998</v>
      </c>
      <c r="FY119" s="97">
        <f>SUM(C119:FX119)</f>
        <v>251.82850000000002</v>
      </c>
      <c r="FZ119" s="30"/>
      <c r="GA119" s="59"/>
      <c r="GB119" s="59"/>
      <c r="GC119" s="30"/>
      <c r="GD119" s="30"/>
      <c r="GE119" s="94"/>
    </row>
    <row r="120" spans="1:187" x14ac:dyDescent="0.2">
      <c r="A120" s="8" t="s">
        <v>613</v>
      </c>
      <c r="B120" s="16" t="s">
        <v>600</v>
      </c>
      <c r="C120" s="57">
        <f t="shared" ref="C120:BN120" si="112">ROUND(((C114*C115*C116)+(C118*C117))*C119,8)</f>
        <v>8584.6137258399995</v>
      </c>
      <c r="D120" s="57">
        <f t="shared" si="112"/>
        <v>8609.0582632000005</v>
      </c>
      <c r="E120" s="57">
        <f t="shared" si="112"/>
        <v>8513.7954316199994</v>
      </c>
      <c r="F120" s="57">
        <f t="shared" si="112"/>
        <v>8530.3389791200007</v>
      </c>
      <c r="G120" s="57">
        <f t="shared" si="112"/>
        <v>9217.6844692800005</v>
      </c>
      <c r="H120" s="57">
        <f t="shared" si="112"/>
        <v>9147.4226123600001</v>
      </c>
      <c r="I120" s="57">
        <f t="shared" si="112"/>
        <v>8523.6705952299999</v>
      </c>
      <c r="J120" s="57">
        <f t="shared" si="112"/>
        <v>8132.8911927099998</v>
      </c>
      <c r="K120" s="57">
        <f t="shared" si="112"/>
        <v>11441.85600369</v>
      </c>
      <c r="L120" s="57">
        <f t="shared" si="112"/>
        <v>8823.5566658099997</v>
      </c>
      <c r="M120" s="57">
        <f t="shared" si="112"/>
        <v>9264.2238334899994</v>
      </c>
      <c r="N120" s="57">
        <f t="shared" si="112"/>
        <v>8861.6995358099994</v>
      </c>
      <c r="O120" s="57">
        <f t="shared" si="112"/>
        <v>8650.7234939600003</v>
      </c>
      <c r="P120" s="57">
        <f t="shared" si="112"/>
        <v>15374.83657202</v>
      </c>
      <c r="Q120" s="57">
        <f t="shared" si="112"/>
        <v>8732.1399088300004</v>
      </c>
      <c r="R120" s="57">
        <f t="shared" si="112"/>
        <v>8627.8165609400003</v>
      </c>
      <c r="S120" s="57">
        <f t="shared" si="112"/>
        <v>8716.20754777</v>
      </c>
      <c r="T120" s="57">
        <f t="shared" si="112"/>
        <v>14867.14748496</v>
      </c>
      <c r="U120" s="57">
        <f t="shared" si="112"/>
        <v>17552.059813250002</v>
      </c>
      <c r="V120" s="57">
        <f t="shared" si="112"/>
        <v>11173.53917469</v>
      </c>
      <c r="W120" s="57">
        <f t="shared" si="112"/>
        <v>17626.124326149999</v>
      </c>
      <c r="X120" s="57">
        <f t="shared" si="112"/>
        <v>17626.124326149999</v>
      </c>
      <c r="Y120" s="57">
        <f t="shared" si="112"/>
        <v>7756.9138811299999</v>
      </c>
      <c r="Z120" s="57">
        <f t="shared" si="112"/>
        <v>11752.892095450001</v>
      </c>
      <c r="AA120" s="57">
        <f t="shared" si="112"/>
        <v>8680.3160580399999</v>
      </c>
      <c r="AB120" s="57">
        <f t="shared" si="112"/>
        <v>8874.6554985099992</v>
      </c>
      <c r="AC120" s="57">
        <f t="shared" si="112"/>
        <v>8961.0705467299995</v>
      </c>
      <c r="AD120" s="57">
        <f t="shared" si="112"/>
        <v>8704.7589312</v>
      </c>
      <c r="AE120" s="57">
        <f t="shared" si="112"/>
        <v>15967.63271075</v>
      </c>
      <c r="AF120" s="57">
        <f t="shared" si="112"/>
        <v>14688.574614900001</v>
      </c>
      <c r="AG120" s="57">
        <f t="shared" si="112"/>
        <v>9645.2157412699999</v>
      </c>
      <c r="AH120" s="57">
        <f t="shared" si="112"/>
        <v>8496.8117970700005</v>
      </c>
      <c r="AI120" s="57">
        <f t="shared" si="112"/>
        <v>10505.955527939999</v>
      </c>
      <c r="AJ120" s="57">
        <f t="shared" si="112"/>
        <v>14361.96072445</v>
      </c>
      <c r="AK120" s="57">
        <f t="shared" si="112"/>
        <v>12914.582099650001</v>
      </c>
      <c r="AL120" s="57">
        <f t="shared" si="112"/>
        <v>11421.90088745</v>
      </c>
      <c r="AM120" s="57">
        <f t="shared" si="112"/>
        <v>9381.6652323599992</v>
      </c>
      <c r="AN120" s="57">
        <f t="shared" si="112"/>
        <v>10842.559960860001</v>
      </c>
      <c r="AO120" s="57">
        <f t="shared" si="112"/>
        <v>8374.9386191699996</v>
      </c>
      <c r="AP120" s="57">
        <f t="shared" si="112"/>
        <v>8745.0958715300003</v>
      </c>
      <c r="AQ120" s="57">
        <f t="shared" si="112"/>
        <v>13290.860851670001</v>
      </c>
      <c r="AR120" s="57">
        <f t="shared" si="112"/>
        <v>8738.6178901799994</v>
      </c>
      <c r="AS120" s="57">
        <f t="shared" si="112"/>
        <v>9177.6568128800009</v>
      </c>
      <c r="AT120" s="57">
        <f t="shared" si="112"/>
        <v>8874.9970102200004</v>
      </c>
      <c r="AU120" s="57">
        <f t="shared" si="112"/>
        <v>13318.394532730001</v>
      </c>
      <c r="AV120" s="57">
        <f t="shared" si="112"/>
        <v>12146.973834259999</v>
      </c>
      <c r="AW120" s="57">
        <f t="shared" si="112"/>
        <v>13935.69335238</v>
      </c>
      <c r="AX120" s="57">
        <f t="shared" si="112"/>
        <v>18930.52950026</v>
      </c>
      <c r="AY120" s="57">
        <f t="shared" si="112"/>
        <v>10215.28567605</v>
      </c>
      <c r="AZ120" s="57">
        <f t="shared" si="112"/>
        <v>8474.7808047199997</v>
      </c>
      <c r="BA120" s="57">
        <f t="shared" si="112"/>
        <v>8281.0276036600008</v>
      </c>
      <c r="BB120" s="57">
        <f t="shared" si="112"/>
        <v>8343.0036323000004</v>
      </c>
      <c r="BC120" s="57">
        <f t="shared" si="112"/>
        <v>8492.4545989199996</v>
      </c>
      <c r="BD120" s="57">
        <f t="shared" si="112"/>
        <v>8470.8975948999996</v>
      </c>
      <c r="BE120" s="57">
        <f t="shared" si="112"/>
        <v>8982.1033999600004</v>
      </c>
      <c r="BF120" s="57">
        <f t="shared" si="112"/>
        <v>8551.2045212600005</v>
      </c>
      <c r="BG120" s="57">
        <f t="shared" si="112"/>
        <v>9041.7601019800004</v>
      </c>
      <c r="BH120" s="57">
        <f t="shared" si="112"/>
        <v>9802.2341935700006</v>
      </c>
      <c r="BI120" s="57">
        <f t="shared" si="112"/>
        <v>13138.0122264</v>
      </c>
      <c r="BJ120" s="57">
        <f t="shared" si="112"/>
        <v>8600.6977303599997</v>
      </c>
      <c r="BK120" s="57">
        <f t="shared" si="112"/>
        <v>8492.4130825699995</v>
      </c>
      <c r="BL120" s="57">
        <f t="shared" si="112"/>
        <v>14456.311305359999</v>
      </c>
      <c r="BM120" s="57">
        <f t="shared" si="112"/>
        <v>11994.42073577</v>
      </c>
      <c r="BN120" s="57">
        <f t="shared" si="112"/>
        <v>8164.5371269699999</v>
      </c>
      <c r="BO120" s="57">
        <f t="shared" ref="BO120:DZ120" si="113">ROUND(((BO114*BO115*BO116)+(BO118*BO117))*BO119,8)</f>
        <v>8554.5555496699999</v>
      </c>
      <c r="BP120" s="57">
        <f t="shared" si="113"/>
        <v>13746.581511550001</v>
      </c>
      <c r="BQ120" s="57">
        <f t="shared" si="113"/>
        <v>9111.2478407599992</v>
      </c>
      <c r="BR120" s="57">
        <f t="shared" si="113"/>
        <v>8455.8148367699996</v>
      </c>
      <c r="BS120" s="57">
        <f t="shared" si="113"/>
        <v>9125.1956240500003</v>
      </c>
      <c r="BT120" s="57">
        <f t="shared" si="113"/>
        <v>10327.596504319999</v>
      </c>
      <c r="BU120" s="57">
        <f t="shared" si="113"/>
        <v>10666.351374829999</v>
      </c>
      <c r="BV120" s="57">
        <f t="shared" si="113"/>
        <v>8909.3255620199998</v>
      </c>
      <c r="BW120" s="57">
        <f t="shared" si="113"/>
        <v>8792.1155526099992</v>
      </c>
      <c r="BX120" s="57">
        <f t="shared" si="113"/>
        <v>18357.89962167</v>
      </c>
      <c r="BY120" s="57">
        <f t="shared" si="113"/>
        <v>9101.4545378799994</v>
      </c>
      <c r="BZ120" s="57">
        <f t="shared" si="113"/>
        <v>12955.31905563</v>
      </c>
      <c r="CA120" s="57">
        <f t="shared" si="113"/>
        <v>15219.86446608</v>
      </c>
      <c r="CB120" s="57">
        <f t="shared" si="113"/>
        <v>8667.36009534</v>
      </c>
      <c r="CC120" s="57">
        <f t="shared" si="113"/>
        <v>13935.08742269</v>
      </c>
      <c r="CD120" s="57">
        <f t="shared" si="113"/>
        <v>17089.301863739998</v>
      </c>
      <c r="CE120" s="57">
        <f t="shared" si="113"/>
        <v>14547.822971789999</v>
      </c>
      <c r="CF120" s="57">
        <f t="shared" si="113"/>
        <v>15320.17526643</v>
      </c>
      <c r="CG120" s="57">
        <f t="shared" si="113"/>
        <v>12771.19708733</v>
      </c>
      <c r="CH120" s="57">
        <f t="shared" si="113"/>
        <v>16096.25826092</v>
      </c>
      <c r="CI120" s="57">
        <f t="shared" si="113"/>
        <v>8728.8333628399996</v>
      </c>
      <c r="CJ120" s="57">
        <f t="shared" si="113"/>
        <v>9040.8629091500006</v>
      </c>
      <c r="CK120" s="57">
        <f t="shared" si="113"/>
        <v>8771.8252394400006</v>
      </c>
      <c r="CL120" s="57">
        <f t="shared" si="113"/>
        <v>9191.3015376799995</v>
      </c>
      <c r="CM120" s="57">
        <f t="shared" si="113"/>
        <v>9562.2766287199993</v>
      </c>
      <c r="CN120" s="57">
        <f t="shared" si="113"/>
        <v>8356.4169905800009</v>
      </c>
      <c r="CO120" s="57">
        <f t="shared" si="113"/>
        <v>8345.4538124200008</v>
      </c>
      <c r="CP120" s="57">
        <f t="shared" si="113"/>
        <v>9242.5106618999998</v>
      </c>
      <c r="CQ120" s="57">
        <f t="shared" si="113"/>
        <v>8858.3321469700004</v>
      </c>
      <c r="CR120" s="57">
        <f t="shared" si="113"/>
        <v>14299.900182240001</v>
      </c>
      <c r="CS120" s="57">
        <f t="shared" si="113"/>
        <v>10653.920027</v>
      </c>
      <c r="CT120" s="57">
        <f t="shared" si="113"/>
        <v>15875.946017509999</v>
      </c>
      <c r="CU120" s="57">
        <f t="shared" si="113"/>
        <v>8692.7962503800009</v>
      </c>
      <c r="CV120" s="57">
        <f t="shared" si="113"/>
        <v>16827.508913419999</v>
      </c>
      <c r="CW120" s="57">
        <f t="shared" si="113"/>
        <v>14135.10746078</v>
      </c>
      <c r="CX120" s="57">
        <f t="shared" si="113"/>
        <v>9569.2529425899993</v>
      </c>
      <c r="CY120" s="57">
        <f t="shared" si="113"/>
        <v>17759.226894939999</v>
      </c>
      <c r="CZ120" s="57">
        <f t="shared" si="113"/>
        <v>8361.2031071700003</v>
      </c>
      <c r="DA120" s="57">
        <f t="shared" si="113"/>
        <v>14246.94008079</v>
      </c>
      <c r="DB120" s="57">
        <f t="shared" si="113"/>
        <v>11567.02998367</v>
      </c>
      <c r="DC120" s="57">
        <f t="shared" si="113"/>
        <v>15316.27348303</v>
      </c>
      <c r="DD120" s="57">
        <f t="shared" si="113"/>
        <v>14841.931667569999</v>
      </c>
      <c r="DE120" s="57">
        <f t="shared" si="113"/>
        <v>9899.7361131800008</v>
      </c>
      <c r="DF120" s="57">
        <f t="shared" si="113"/>
        <v>8089.9285854600002</v>
      </c>
      <c r="DG120" s="57">
        <f t="shared" si="113"/>
        <v>17353.59658066</v>
      </c>
      <c r="DH120" s="57">
        <f t="shared" si="113"/>
        <v>8215.8397175600003</v>
      </c>
      <c r="DI120" s="57">
        <f t="shared" si="113"/>
        <v>8206.6313205200004</v>
      </c>
      <c r="DJ120" s="57">
        <f t="shared" si="113"/>
        <v>9362.6494375099992</v>
      </c>
      <c r="DK120" s="57">
        <f t="shared" si="113"/>
        <v>9637.8464795199998</v>
      </c>
      <c r="DL120" s="57">
        <f t="shared" si="113"/>
        <v>8584.32167983</v>
      </c>
      <c r="DM120" s="57">
        <f t="shared" si="113"/>
        <v>13263.509654400001</v>
      </c>
      <c r="DN120" s="57">
        <f t="shared" si="113"/>
        <v>8844.0457955300008</v>
      </c>
      <c r="DO120" s="57">
        <f t="shared" si="113"/>
        <v>8437.8103558500006</v>
      </c>
      <c r="DP120" s="57">
        <f t="shared" si="113"/>
        <v>14387.743768890001</v>
      </c>
      <c r="DQ120" s="57">
        <f t="shared" si="113"/>
        <v>9499.34866702</v>
      </c>
      <c r="DR120" s="57">
        <f t="shared" si="113"/>
        <v>8568.7629261099992</v>
      </c>
      <c r="DS120" s="57">
        <f t="shared" si="113"/>
        <v>8993.2073870500008</v>
      </c>
      <c r="DT120" s="57">
        <f t="shared" si="113"/>
        <v>15817.800594030001</v>
      </c>
      <c r="DU120" s="57">
        <f t="shared" si="113"/>
        <v>10215.947131299999</v>
      </c>
      <c r="DV120" s="57">
        <f t="shared" si="113"/>
        <v>13551.825520799999</v>
      </c>
      <c r="DW120" s="57">
        <f t="shared" si="113"/>
        <v>10780.669721120001</v>
      </c>
      <c r="DX120" s="57">
        <f t="shared" si="113"/>
        <v>16914.398398140002</v>
      </c>
      <c r="DY120" s="57">
        <f t="shared" si="113"/>
        <v>12127.83106269</v>
      </c>
      <c r="DZ120" s="57">
        <f t="shared" si="113"/>
        <v>9571.6270315500005</v>
      </c>
      <c r="EA120" s="57">
        <f t="shared" ref="EA120:FX120" si="114">ROUND(((EA114*EA115*EA116)+(EA118*EA117))*EA119,8)</f>
        <v>9800.0794843299991</v>
      </c>
      <c r="EB120" s="57">
        <f t="shared" si="114"/>
        <v>9219.3950789800001</v>
      </c>
      <c r="EC120" s="57">
        <f t="shared" si="114"/>
        <v>10625.428266610001</v>
      </c>
      <c r="ED120" s="57">
        <f t="shared" si="114"/>
        <v>11768.370959690001</v>
      </c>
      <c r="EE120" s="57">
        <f t="shared" si="114"/>
        <v>13511.32125735</v>
      </c>
      <c r="EF120" s="57">
        <f t="shared" si="114"/>
        <v>8470.4534457999998</v>
      </c>
      <c r="EG120" s="57">
        <f t="shared" si="114"/>
        <v>10920.6883963</v>
      </c>
      <c r="EH120" s="57">
        <f t="shared" si="114"/>
        <v>12451.90719785</v>
      </c>
      <c r="EI120" s="57">
        <f t="shared" si="114"/>
        <v>8276.6053971700003</v>
      </c>
      <c r="EJ120" s="57">
        <f t="shared" si="114"/>
        <v>8199.1316034299998</v>
      </c>
      <c r="EK120" s="57">
        <f t="shared" si="114"/>
        <v>9083.5797668100004</v>
      </c>
      <c r="EL120" s="57">
        <f t="shared" si="114"/>
        <v>9304.9788699100009</v>
      </c>
      <c r="EM120" s="57">
        <f t="shared" si="114"/>
        <v>9605.7640444999997</v>
      </c>
      <c r="EN120" s="57">
        <f t="shared" si="114"/>
        <v>8557.0828245600005</v>
      </c>
      <c r="EO120" s="57">
        <f t="shared" si="114"/>
        <v>10364.159885970001</v>
      </c>
      <c r="EP120" s="57">
        <f t="shared" si="114"/>
        <v>11127.552832699999</v>
      </c>
      <c r="EQ120" s="57">
        <f t="shared" si="114"/>
        <v>8972.6021342500007</v>
      </c>
      <c r="ER120" s="57">
        <f t="shared" si="114"/>
        <v>12169.18437176</v>
      </c>
      <c r="ES120" s="57">
        <f t="shared" si="114"/>
        <v>15405.967658449999</v>
      </c>
      <c r="ET120" s="57">
        <f t="shared" si="114"/>
        <v>14561.85723496</v>
      </c>
      <c r="EU120" s="57">
        <f t="shared" si="114"/>
        <v>8931.3860465800008</v>
      </c>
      <c r="EV120" s="57">
        <f t="shared" si="114"/>
        <v>18526.0964747</v>
      </c>
      <c r="EW120" s="57">
        <f t="shared" si="114"/>
        <v>11868.92481751</v>
      </c>
      <c r="EX120" s="57">
        <f t="shared" si="114"/>
        <v>14438.664872449999</v>
      </c>
      <c r="EY120" s="57">
        <f t="shared" si="114"/>
        <v>9318.9448777500002</v>
      </c>
      <c r="EZ120" s="57">
        <f t="shared" si="114"/>
        <v>15466.856439499999</v>
      </c>
      <c r="FA120" s="57">
        <f t="shared" si="114"/>
        <v>9204.2158761499995</v>
      </c>
      <c r="FB120" s="57">
        <f t="shared" si="114"/>
        <v>10707.902976429999</v>
      </c>
      <c r="FC120" s="57">
        <f t="shared" si="114"/>
        <v>8536.3464059800008</v>
      </c>
      <c r="FD120" s="57">
        <f t="shared" si="114"/>
        <v>10721.97981078</v>
      </c>
      <c r="FE120" s="57">
        <f t="shared" si="114"/>
        <v>16586.824513070002</v>
      </c>
      <c r="FF120" s="57">
        <f t="shared" si="114"/>
        <v>13265.085348459999</v>
      </c>
      <c r="FG120" s="57">
        <f t="shared" si="114"/>
        <v>16534.06290248</v>
      </c>
      <c r="FH120" s="57">
        <f t="shared" si="114"/>
        <v>16759.747948249998</v>
      </c>
      <c r="FI120" s="57">
        <f t="shared" si="114"/>
        <v>8591.0048686800001</v>
      </c>
      <c r="FJ120" s="57">
        <f t="shared" si="114"/>
        <v>8496.4190778899992</v>
      </c>
      <c r="FK120" s="57">
        <f t="shared" si="114"/>
        <v>8470.6332804899994</v>
      </c>
      <c r="FL120" s="57">
        <f t="shared" si="114"/>
        <v>8259.3775457699994</v>
      </c>
      <c r="FM120" s="57">
        <f t="shared" si="114"/>
        <v>8295.0722057099993</v>
      </c>
      <c r="FN120" s="57">
        <f t="shared" si="114"/>
        <v>8341.1146386199998</v>
      </c>
      <c r="FO120" s="57">
        <f t="shared" si="114"/>
        <v>8900.6237834399999</v>
      </c>
      <c r="FP120" s="57">
        <f t="shared" si="114"/>
        <v>8601.4439798900003</v>
      </c>
      <c r="FQ120" s="57">
        <f t="shared" si="114"/>
        <v>8966.3868043700004</v>
      </c>
      <c r="FR120" s="57">
        <f t="shared" si="114"/>
        <v>14930.860060499999</v>
      </c>
      <c r="FS120" s="57">
        <f t="shared" si="114"/>
        <v>14040.654158089999</v>
      </c>
      <c r="FT120" s="57">
        <f t="shared" si="114"/>
        <v>17724.38070691</v>
      </c>
      <c r="FU120" s="57">
        <f t="shared" si="114"/>
        <v>9400.4940384199999</v>
      </c>
      <c r="FV120" s="57">
        <f t="shared" si="114"/>
        <v>9231.2177178900001</v>
      </c>
      <c r="FW120" s="57">
        <f t="shared" si="114"/>
        <v>14123.475025739999</v>
      </c>
      <c r="FX120" s="57">
        <f t="shared" si="114"/>
        <v>18843.667543750002</v>
      </c>
      <c r="FY120" s="45"/>
      <c r="FZ120" s="30"/>
      <c r="GC120" s="59"/>
      <c r="GD120" s="59"/>
      <c r="GE120" s="9"/>
    </row>
    <row r="121" spans="1:187" x14ac:dyDescent="0.2">
      <c r="A121" s="6"/>
      <c r="B121" s="16" t="s">
        <v>614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29"/>
      <c r="FZ121" s="96"/>
      <c r="GA121" s="59"/>
      <c r="GB121" s="59"/>
      <c r="GC121" s="59"/>
      <c r="GD121" s="59"/>
      <c r="GE121" s="9"/>
    </row>
    <row r="122" spans="1:187" x14ac:dyDescent="0.2">
      <c r="A122" s="6"/>
      <c r="B122" s="16" t="s">
        <v>615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29"/>
      <c r="FZ122" s="96"/>
      <c r="GA122" s="59"/>
      <c r="GB122" s="59"/>
      <c r="GC122" s="30"/>
      <c r="GD122" s="30"/>
      <c r="GE122" s="94"/>
    </row>
    <row r="123" spans="1:187" x14ac:dyDescent="0.2">
      <c r="A123" s="8" t="s">
        <v>616</v>
      </c>
      <c r="B123" s="16" t="s">
        <v>617</v>
      </c>
      <c r="C123" s="18">
        <f t="shared" ref="C123:BN123" si="115">ROUND(C94,1)</f>
        <v>6496.1</v>
      </c>
      <c r="D123" s="18">
        <f t="shared" si="115"/>
        <v>42921.7</v>
      </c>
      <c r="E123" s="18">
        <f t="shared" si="115"/>
        <v>7904.6</v>
      </c>
      <c r="F123" s="18">
        <f t="shared" si="115"/>
        <v>19871.7</v>
      </c>
      <c r="G123" s="18">
        <f t="shared" si="115"/>
        <v>1024.4000000000001</v>
      </c>
      <c r="H123" s="18">
        <f t="shared" si="115"/>
        <v>1048.9000000000001</v>
      </c>
      <c r="I123" s="18">
        <f t="shared" si="115"/>
        <v>10457.799999999999</v>
      </c>
      <c r="J123" s="18">
        <f t="shared" si="115"/>
        <v>2458.4</v>
      </c>
      <c r="K123" s="18">
        <f t="shared" si="115"/>
        <v>297.60000000000002</v>
      </c>
      <c r="L123" s="18">
        <f t="shared" si="115"/>
        <v>2616.6999999999998</v>
      </c>
      <c r="M123" s="18">
        <f t="shared" si="115"/>
        <v>1354.6</v>
      </c>
      <c r="N123" s="18">
        <f t="shared" si="115"/>
        <v>54821.7</v>
      </c>
      <c r="O123" s="18">
        <f t="shared" si="115"/>
        <v>14683.5</v>
      </c>
      <c r="P123" s="18">
        <f t="shared" si="115"/>
        <v>185.6</v>
      </c>
      <c r="Q123" s="18">
        <f t="shared" si="115"/>
        <v>40212.300000000003</v>
      </c>
      <c r="R123" s="18">
        <f t="shared" si="115"/>
        <v>519.9</v>
      </c>
      <c r="S123" s="18">
        <f t="shared" si="115"/>
        <v>1749.7</v>
      </c>
      <c r="T123" s="18">
        <f t="shared" si="115"/>
        <v>154</v>
      </c>
      <c r="U123" s="18">
        <f t="shared" si="115"/>
        <v>52.7</v>
      </c>
      <c r="V123" s="18">
        <f t="shared" si="115"/>
        <v>298.60000000000002</v>
      </c>
      <c r="W123" s="18">
        <f t="shared" si="115"/>
        <v>50</v>
      </c>
      <c r="X123" s="18">
        <f t="shared" si="115"/>
        <v>50</v>
      </c>
      <c r="Y123" s="18">
        <f t="shared" si="115"/>
        <v>498.8</v>
      </c>
      <c r="Z123" s="18">
        <f t="shared" si="115"/>
        <v>255</v>
      </c>
      <c r="AA123" s="18">
        <f t="shared" si="115"/>
        <v>31023.599999999999</v>
      </c>
      <c r="AB123" s="18">
        <f t="shared" si="115"/>
        <v>29934.5</v>
      </c>
      <c r="AC123" s="18">
        <f t="shared" si="115"/>
        <v>1021.5</v>
      </c>
      <c r="AD123" s="18">
        <f t="shared" si="115"/>
        <v>1327</v>
      </c>
      <c r="AE123" s="18">
        <f t="shared" si="115"/>
        <v>107</v>
      </c>
      <c r="AF123" s="18">
        <f t="shared" si="115"/>
        <v>173.8</v>
      </c>
      <c r="AG123" s="18">
        <f t="shared" si="115"/>
        <v>756</v>
      </c>
      <c r="AH123" s="18">
        <f t="shared" si="115"/>
        <v>1084.0999999999999</v>
      </c>
      <c r="AI123" s="18">
        <f t="shared" si="115"/>
        <v>365.3</v>
      </c>
      <c r="AJ123" s="18">
        <f t="shared" si="115"/>
        <v>184</v>
      </c>
      <c r="AK123" s="18">
        <f t="shared" si="115"/>
        <v>226.6</v>
      </c>
      <c r="AL123" s="18">
        <f t="shared" si="115"/>
        <v>293.10000000000002</v>
      </c>
      <c r="AM123" s="18">
        <f t="shared" si="115"/>
        <v>469.9</v>
      </c>
      <c r="AN123" s="18">
        <f t="shared" si="115"/>
        <v>366.3</v>
      </c>
      <c r="AO123" s="18">
        <f t="shared" si="115"/>
        <v>4800.8</v>
      </c>
      <c r="AP123" s="18">
        <f t="shared" si="115"/>
        <v>89798.7</v>
      </c>
      <c r="AQ123" s="18">
        <f t="shared" si="115"/>
        <v>239.3</v>
      </c>
      <c r="AR123" s="18">
        <f t="shared" si="115"/>
        <v>64075.9</v>
      </c>
      <c r="AS123" s="18">
        <f t="shared" si="115"/>
        <v>7210.9</v>
      </c>
      <c r="AT123" s="18">
        <f t="shared" si="115"/>
        <v>2304.6</v>
      </c>
      <c r="AU123" s="18">
        <f t="shared" si="115"/>
        <v>253</v>
      </c>
      <c r="AV123" s="18">
        <f t="shared" si="115"/>
        <v>301.8</v>
      </c>
      <c r="AW123" s="18">
        <f t="shared" si="115"/>
        <v>229.3</v>
      </c>
      <c r="AX123" s="18">
        <f t="shared" si="115"/>
        <v>50</v>
      </c>
      <c r="AY123" s="18">
        <f t="shared" si="115"/>
        <v>446.4</v>
      </c>
      <c r="AZ123" s="18">
        <f t="shared" si="115"/>
        <v>11866.4</v>
      </c>
      <c r="BA123" s="18">
        <f t="shared" si="115"/>
        <v>9309.6</v>
      </c>
      <c r="BB123" s="18">
        <f t="shared" si="115"/>
        <v>8117.4</v>
      </c>
      <c r="BC123" s="18">
        <f t="shared" si="115"/>
        <v>30353.1</v>
      </c>
      <c r="BD123" s="18">
        <f t="shared" si="115"/>
        <v>5198.3</v>
      </c>
      <c r="BE123" s="18">
        <f t="shared" si="115"/>
        <v>1472.7</v>
      </c>
      <c r="BF123" s="18">
        <f t="shared" si="115"/>
        <v>24819.8</v>
      </c>
      <c r="BG123" s="18">
        <f t="shared" si="115"/>
        <v>1085</v>
      </c>
      <c r="BH123" s="18">
        <f t="shared" si="115"/>
        <v>585.29999999999995</v>
      </c>
      <c r="BI123" s="18">
        <f t="shared" si="115"/>
        <v>245.6</v>
      </c>
      <c r="BJ123" s="18">
        <f t="shared" si="115"/>
        <v>6695.8</v>
      </c>
      <c r="BK123" s="18">
        <f t="shared" si="115"/>
        <v>17794.400000000001</v>
      </c>
      <c r="BL123" s="18">
        <f t="shared" si="115"/>
        <v>189.6</v>
      </c>
      <c r="BM123" s="18">
        <f t="shared" si="115"/>
        <v>289.2</v>
      </c>
      <c r="BN123" s="18">
        <f t="shared" si="115"/>
        <v>3725.5</v>
      </c>
      <c r="BO123" s="18">
        <f t="shared" ref="BO123:DZ123" si="116">ROUND(BO94,1)</f>
        <v>1378.7</v>
      </c>
      <c r="BP123" s="18">
        <f t="shared" si="116"/>
        <v>209.5</v>
      </c>
      <c r="BQ123" s="18">
        <f t="shared" si="116"/>
        <v>6304.6</v>
      </c>
      <c r="BR123" s="18">
        <f t="shared" si="116"/>
        <v>4826.7</v>
      </c>
      <c r="BS123" s="18">
        <f t="shared" si="116"/>
        <v>1206.3</v>
      </c>
      <c r="BT123" s="18">
        <f t="shared" si="116"/>
        <v>455.5</v>
      </c>
      <c r="BU123" s="18">
        <f t="shared" si="116"/>
        <v>432</v>
      </c>
      <c r="BV123" s="18">
        <f t="shared" si="116"/>
        <v>1358.2</v>
      </c>
      <c r="BW123" s="18">
        <f t="shared" si="116"/>
        <v>2081.5</v>
      </c>
      <c r="BX123" s="18">
        <f t="shared" si="116"/>
        <v>88.9</v>
      </c>
      <c r="BY123" s="18">
        <f t="shared" si="116"/>
        <v>528.4</v>
      </c>
      <c r="BZ123" s="18">
        <f t="shared" si="116"/>
        <v>216.6</v>
      </c>
      <c r="CA123" s="18">
        <f t="shared" si="116"/>
        <v>172.9</v>
      </c>
      <c r="CB123" s="18">
        <f t="shared" si="116"/>
        <v>82504.100000000006</v>
      </c>
      <c r="CC123" s="18">
        <f t="shared" si="116"/>
        <v>180.2</v>
      </c>
      <c r="CD123" s="18">
        <f t="shared" si="116"/>
        <v>55.6</v>
      </c>
      <c r="CE123" s="18">
        <f t="shared" si="116"/>
        <v>162.30000000000001</v>
      </c>
      <c r="CF123" s="18">
        <f t="shared" si="116"/>
        <v>117.5</v>
      </c>
      <c r="CG123" s="18">
        <f t="shared" si="116"/>
        <v>226.5</v>
      </c>
      <c r="CH123" s="18">
        <f t="shared" si="116"/>
        <v>106.3</v>
      </c>
      <c r="CI123" s="18">
        <f t="shared" si="116"/>
        <v>743.5</v>
      </c>
      <c r="CJ123" s="18">
        <f t="shared" si="116"/>
        <v>1013</v>
      </c>
      <c r="CK123" s="18">
        <f t="shared" si="116"/>
        <v>5099.5</v>
      </c>
      <c r="CL123" s="18">
        <f t="shared" si="116"/>
        <v>1410.1</v>
      </c>
      <c r="CM123" s="18">
        <f t="shared" si="116"/>
        <v>825.2</v>
      </c>
      <c r="CN123" s="18">
        <f t="shared" si="116"/>
        <v>31308.1</v>
      </c>
      <c r="CO123" s="18">
        <f t="shared" si="116"/>
        <v>15459.8</v>
      </c>
      <c r="CP123" s="18">
        <f t="shared" si="116"/>
        <v>1091.8</v>
      </c>
      <c r="CQ123" s="18">
        <f t="shared" si="116"/>
        <v>1032.0999999999999</v>
      </c>
      <c r="CR123" s="18">
        <f t="shared" si="116"/>
        <v>185.8</v>
      </c>
      <c r="CS123" s="18">
        <f t="shared" si="116"/>
        <v>366.8</v>
      </c>
      <c r="CT123" s="18">
        <f t="shared" si="116"/>
        <v>113.4</v>
      </c>
      <c r="CU123" s="18">
        <f t="shared" si="116"/>
        <v>81.2</v>
      </c>
      <c r="CV123" s="18">
        <f t="shared" si="116"/>
        <v>50</v>
      </c>
      <c r="CW123" s="18">
        <f t="shared" si="116"/>
        <v>191.6</v>
      </c>
      <c r="CX123" s="18">
        <f t="shared" si="116"/>
        <v>495.1</v>
      </c>
      <c r="CY123" s="18">
        <f t="shared" si="116"/>
        <v>50</v>
      </c>
      <c r="CZ123" s="18">
        <f t="shared" si="116"/>
        <v>2227</v>
      </c>
      <c r="DA123" s="18">
        <f t="shared" si="116"/>
        <v>190.6</v>
      </c>
      <c r="DB123" s="18">
        <f t="shared" si="116"/>
        <v>314.3</v>
      </c>
      <c r="DC123" s="18">
        <f t="shared" si="116"/>
        <v>157.5</v>
      </c>
      <c r="DD123" s="18">
        <f t="shared" si="116"/>
        <v>171.7</v>
      </c>
      <c r="DE123" s="18">
        <f t="shared" si="116"/>
        <v>439</v>
      </c>
      <c r="DF123" s="18">
        <f t="shared" si="116"/>
        <v>22128.400000000001</v>
      </c>
      <c r="DG123" s="18">
        <f t="shared" si="116"/>
        <v>95.8</v>
      </c>
      <c r="DH123" s="18">
        <f t="shared" si="116"/>
        <v>2194.6</v>
      </c>
      <c r="DI123" s="18">
        <f t="shared" si="116"/>
        <v>2782.6</v>
      </c>
      <c r="DJ123" s="18">
        <f t="shared" si="116"/>
        <v>688.8</v>
      </c>
      <c r="DK123" s="18">
        <f t="shared" si="116"/>
        <v>469.4</v>
      </c>
      <c r="DL123" s="18">
        <f t="shared" si="116"/>
        <v>6021.5</v>
      </c>
      <c r="DM123" s="18">
        <f t="shared" si="116"/>
        <v>279.60000000000002</v>
      </c>
      <c r="DN123" s="18">
        <f t="shared" si="116"/>
        <v>1490.4</v>
      </c>
      <c r="DO123" s="18">
        <f t="shared" si="116"/>
        <v>3355.2</v>
      </c>
      <c r="DP123" s="18">
        <f t="shared" si="116"/>
        <v>204.6</v>
      </c>
      <c r="DQ123" s="18">
        <f t="shared" si="116"/>
        <v>663.3</v>
      </c>
      <c r="DR123" s="18">
        <f t="shared" si="116"/>
        <v>1459.4</v>
      </c>
      <c r="DS123" s="18">
        <f t="shared" si="116"/>
        <v>815.3</v>
      </c>
      <c r="DT123" s="18">
        <f t="shared" si="116"/>
        <v>139.69999999999999</v>
      </c>
      <c r="DU123" s="18">
        <f t="shared" si="116"/>
        <v>401.7</v>
      </c>
      <c r="DV123" s="18">
        <f t="shared" si="116"/>
        <v>214.9</v>
      </c>
      <c r="DW123" s="18">
        <f t="shared" si="116"/>
        <v>363.1</v>
      </c>
      <c r="DX123" s="18">
        <f t="shared" si="116"/>
        <v>168.8</v>
      </c>
      <c r="DY123" s="18">
        <f t="shared" si="116"/>
        <v>354.1</v>
      </c>
      <c r="DZ123" s="18">
        <f t="shared" si="116"/>
        <v>894.4</v>
      </c>
      <c r="EA123" s="18">
        <f t="shared" ref="EA123:FX123" si="117">ROUND(EA94,1)</f>
        <v>656.9</v>
      </c>
      <c r="EB123" s="18">
        <f t="shared" si="117"/>
        <v>602.9</v>
      </c>
      <c r="EC123" s="18">
        <f t="shared" si="117"/>
        <v>338.2</v>
      </c>
      <c r="ED123" s="18">
        <f t="shared" si="117"/>
        <v>1688.4</v>
      </c>
      <c r="EE123" s="18">
        <f t="shared" si="117"/>
        <v>195</v>
      </c>
      <c r="EF123" s="18">
        <f t="shared" si="117"/>
        <v>1525</v>
      </c>
      <c r="EG123" s="18">
        <f t="shared" si="117"/>
        <v>291.89999999999998</v>
      </c>
      <c r="EH123" s="18">
        <f t="shared" si="117"/>
        <v>235</v>
      </c>
      <c r="EI123" s="18">
        <f t="shared" si="117"/>
        <v>16658.2</v>
      </c>
      <c r="EJ123" s="18">
        <f t="shared" si="117"/>
        <v>9651.5</v>
      </c>
      <c r="EK123" s="18">
        <f t="shared" si="117"/>
        <v>731</v>
      </c>
      <c r="EL123" s="18">
        <f t="shared" si="117"/>
        <v>491.8</v>
      </c>
      <c r="EM123" s="18">
        <f t="shared" si="117"/>
        <v>448.9</v>
      </c>
      <c r="EN123" s="18">
        <f t="shared" si="117"/>
        <v>1016.5</v>
      </c>
      <c r="EO123" s="18">
        <f t="shared" si="117"/>
        <v>384</v>
      </c>
      <c r="EP123" s="18">
        <f t="shared" si="117"/>
        <v>404.7</v>
      </c>
      <c r="EQ123" s="18">
        <f t="shared" si="117"/>
        <v>2812.4</v>
      </c>
      <c r="ER123" s="18">
        <f t="shared" si="117"/>
        <v>327.60000000000002</v>
      </c>
      <c r="ES123" s="18">
        <f t="shared" si="117"/>
        <v>133.80000000000001</v>
      </c>
      <c r="ET123" s="18">
        <f t="shared" si="117"/>
        <v>224.8</v>
      </c>
      <c r="EU123" s="18">
        <f t="shared" si="117"/>
        <v>673</v>
      </c>
      <c r="EV123" s="18">
        <f t="shared" si="117"/>
        <v>67.2</v>
      </c>
      <c r="EW123" s="18">
        <f t="shared" si="117"/>
        <v>942.1</v>
      </c>
      <c r="EX123" s="18">
        <f t="shared" si="117"/>
        <v>221.8</v>
      </c>
      <c r="EY123" s="18">
        <f t="shared" si="117"/>
        <v>265.10000000000002</v>
      </c>
      <c r="EZ123" s="18">
        <f t="shared" si="117"/>
        <v>140.69999999999999</v>
      </c>
      <c r="FA123" s="18">
        <f t="shared" si="117"/>
        <v>3548.4</v>
      </c>
      <c r="FB123" s="18">
        <f t="shared" si="117"/>
        <v>375.5</v>
      </c>
      <c r="FC123" s="18">
        <f t="shared" si="117"/>
        <v>2343</v>
      </c>
      <c r="FD123" s="18">
        <f t="shared" si="117"/>
        <v>375</v>
      </c>
      <c r="FE123" s="18">
        <f t="shared" si="117"/>
        <v>106.2</v>
      </c>
      <c r="FF123" s="18">
        <f t="shared" si="117"/>
        <v>229</v>
      </c>
      <c r="FG123" s="18">
        <f t="shared" si="117"/>
        <v>119.8</v>
      </c>
      <c r="FH123" s="18">
        <f t="shared" si="117"/>
        <v>96.2</v>
      </c>
      <c r="FI123" s="18">
        <f t="shared" si="117"/>
        <v>1909.6</v>
      </c>
      <c r="FJ123" s="18">
        <f t="shared" si="117"/>
        <v>1996.8</v>
      </c>
      <c r="FK123" s="18">
        <f t="shared" si="117"/>
        <v>2488.1</v>
      </c>
      <c r="FL123" s="18">
        <f t="shared" si="117"/>
        <v>7011.7</v>
      </c>
      <c r="FM123" s="18">
        <f t="shared" si="117"/>
        <v>3955.5</v>
      </c>
      <c r="FN123" s="18">
        <f t="shared" si="117"/>
        <v>22535.200000000001</v>
      </c>
      <c r="FO123" s="18">
        <f t="shared" si="117"/>
        <v>1143.5999999999999</v>
      </c>
      <c r="FP123" s="18">
        <f t="shared" si="117"/>
        <v>2443.1</v>
      </c>
      <c r="FQ123" s="18">
        <f t="shared" si="117"/>
        <v>976.8</v>
      </c>
      <c r="FR123" s="18">
        <f t="shared" si="117"/>
        <v>176.5</v>
      </c>
      <c r="FS123" s="18">
        <f t="shared" si="117"/>
        <v>206</v>
      </c>
      <c r="FT123" s="18">
        <f t="shared" si="117"/>
        <v>79.2</v>
      </c>
      <c r="FU123" s="18">
        <f t="shared" si="117"/>
        <v>822.9</v>
      </c>
      <c r="FV123" s="18">
        <f t="shared" si="117"/>
        <v>719.8</v>
      </c>
      <c r="FW123" s="18">
        <f t="shared" si="117"/>
        <v>203.5</v>
      </c>
      <c r="FX123" s="18">
        <f t="shared" si="117"/>
        <v>63.1</v>
      </c>
      <c r="FY123" s="20">
        <f>SUM(C123:FX123)</f>
        <v>874643.29999999993</v>
      </c>
      <c r="FZ123" s="59"/>
      <c r="GA123" s="84"/>
      <c r="GB123" s="84"/>
      <c r="GC123" s="30"/>
      <c r="GD123" s="30"/>
      <c r="GE123" s="30"/>
    </row>
    <row r="124" spans="1:187" x14ac:dyDescent="0.2">
      <c r="A124" s="8" t="s">
        <v>618</v>
      </c>
      <c r="B124" s="16" t="s">
        <v>619</v>
      </c>
      <c r="C124" s="45">
        <f t="shared" ref="C124:BN124" si="118">ROUND(C123*C120,2)</f>
        <v>55766509.219999999</v>
      </c>
      <c r="D124" s="45">
        <f t="shared" si="118"/>
        <v>369515416.06</v>
      </c>
      <c r="E124" s="45">
        <f t="shared" si="118"/>
        <v>67298147.370000005</v>
      </c>
      <c r="F124" s="45">
        <f t="shared" si="118"/>
        <v>169512337.09</v>
      </c>
      <c r="G124" s="45">
        <f t="shared" si="118"/>
        <v>9442595.9700000007</v>
      </c>
      <c r="H124" s="45">
        <f t="shared" si="118"/>
        <v>9594731.5800000001</v>
      </c>
      <c r="I124" s="45">
        <f t="shared" si="118"/>
        <v>89138842.349999994</v>
      </c>
      <c r="J124" s="45">
        <f t="shared" si="118"/>
        <v>19993899.710000001</v>
      </c>
      <c r="K124" s="45">
        <f t="shared" si="118"/>
        <v>3405096.35</v>
      </c>
      <c r="L124" s="45">
        <f t="shared" si="118"/>
        <v>23088600.73</v>
      </c>
      <c r="M124" s="45">
        <f t="shared" si="118"/>
        <v>12549317.6</v>
      </c>
      <c r="N124" s="45">
        <f t="shared" si="118"/>
        <v>485813433.44</v>
      </c>
      <c r="O124" s="45">
        <f t="shared" si="118"/>
        <v>127022898.42</v>
      </c>
      <c r="P124" s="45">
        <f t="shared" si="118"/>
        <v>2853569.67</v>
      </c>
      <c r="Q124" s="45">
        <f t="shared" si="118"/>
        <v>351139429.66000003</v>
      </c>
      <c r="R124" s="45">
        <f t="shared" si="118"/>
        <v>4485601.83</v>
      </c>
      <c r="S124" s="45">
        <f t="shared" si="118"/>
        <v>15250748.35</v>
      </c>
      <c r="T124" s="45">
        <f t="shared" si="118"/>
        <v>2289540.71</v>
      </c>
      <c r="U124" s="45">
        <f t="shared" si="118"/>
        <v>924993.55</v>
      </c>
      <c r="V124" s="45">
        <f t="shared" si="118"/>
        <v>3336418.8</v>
      </c>
      <c r="W124" s="45">
        <f t="shared" si="118"/>
        <v>881306.22</v>
      </c>
      <c r="X124" s="45">
        <f t="shared" si="118"/>
        <v>881306.22</v>
      </c>
      <c r="Y124" s="45">
        <f t="shared" si="118"/>
        <v>3869148.64</v>
      </c>
      <c r="Z124" s="45">
        <f t="shared" si="118"/>
        <v>2996987.48</v>
      </c>
      <c r="AA124" s="45">
        <f t="shared" si="118"/>
        <v>269294653.25999999</v>
      </c>
      <c r="AB124" s="45">
        <f t="shared" si="118"/>
        <v>265658375.02000001</v>
      </c>
      <c r="AC124" s="45">
        <f t="shared" si="118"/>
        <v>9153733.5600000005</v>
      </c>
      <c r="AD124" s="45">
        <f t="shared" si="118"/>
        <v>11551215.1</v>
      </c>
      <c r="AE124" s="45">
        <f t="shared" si="118"/>
        <v>1708536.7</v>
      </c>
      <c r="AF124" s="45">
        <f t="shared" si="118"/>
        <v>2552874.27</v>
      </c>
      <c r="AG124" s="45">
        <f t="shared" si="118"/>
        <v>7291783.0999999996</v>
      </c>
      <c r="AH124" s="45">
        <f t="shared" si="118"/>
        <v>9211393.6699999999</v>
      </c>
      <c r="AI124" s="45">
        <f t="shared" si="118"/>
        <v>3837825.55</v>
      </c>
      <c r="AJ124" s="45">
        <f t="shared" si="118"/>
        <v>2642600.77</v>
      </c>
      <c r="AK124" s="45">
        <f t="shared" si="118"/>
        <v>2926444.3</v>
      </c>
      <c r="AL124" s="45">
        <f t="shared" si="118"/>
        <v>3347759.15</v>
      </c>
      <c r="AM124" s="45">
        <f t="shared" si="118"/>
        <v>4408444.49</v>
      </c>
      <c r="AN124" s="45">
        <f t="shared" si="118"/>
        <v>3971629.71</v>
      </c>
      <c r="AO124" s="45">
        <f t="shared" si="118"/>
        <v>40206405.32</v>
      </c>
      <c r="AP124" s="45">
        <f t="shared" si="118"/>
        <v>785298240.63999999</v>
      </c>
      <c r="AQ124" s="45">
        <f t="shared" si="118"/>
        <v>3180503</v>
      </c>
      <c r="AR124" s="45">
        <f t="shared" si="118"/>
        <v>559934806.07000005</v>
      </c>
      <c r="AS124" s="45">
        <f t="shared" si="118"/>
        <v>66179165.509999998</v>
      </c>
      <c r="AT124" s="45">
        <f t="shared" si="118"/>
        <v>20453318.109999999</v>
      </c>
      <c r="AU124" s="45">
        <f t="shared" si="118"/>
        <v>3369553.82</v>
      </c>
      <c r="AV124" s="45">
        <f t="shared" si="118"/>
        <v>3665956.7</v>
      </c>
      <c r="AW124" s="45">
        <f t="shared" si="118"/>
        <v>3195454.49</v>
      </c>
      <c r="AX124" s="45">
        <f t="shared" si="118"/>
        <v>946526.48</v>
      </c>
      <c r="AY124" s="45">
        <f t="shared" si="118"/>
        <v>4560103.53</v>
      </c>
      <c r="AZ124" s="45">
        <f t="shared" si="118"/>
        <v>100565138.94</v>
      </c>
      <c r="BA124" s="45">
        <f t="shared" si="118"/>
        <v>77093054.579999998</v>
      </c>
      <c r="BB124" s="45">
        <f t="shared" si="118"/>
        <v>67723497.680000007</v>
      </c>
      <c r="BC124" s="45">
        <f t="shared" si="118"/>
        <v>257772323.69</v>
      </c>
      <c r="BD124" s="45">
        <f t="shared" si="118"/>
        <v>44034266.969999999</v>
      </c>
      <c r="BE124" s="45">
        <f t="shared" si="118"/>
        <v>13227943.68</v>
      </c>
      <c r="BF124" s="45">
        <f t="shared" si="118"/>
        <v>212239185.97999999</v>
      </c>
      <c r="BG124" s="45">
        <f t="shared" si="118"/>
        <v>9810309.7100000009</v>
      </c>
      <c r="BH124" s="45">
        <f t="shared" si="118"/>
        <v>5737247.6699999999</v>
      </c>
      <c r="BI124" s="45">
        <f t="shared" si="118"/>
        <v>3226695.8</v>
      </c>
      <c r="BJ124" s="45">
        <f t="shared" si="118"/>
        <v>57588551.859999999</v>
      </c>
      <c r="BK124" s="45">
        <f t="shared" si="118"/>
        <v>151117395.36000001</v>
      </c>
      <c r="BL124" s="45">
        <f t="shared" si="118"/>
        <v>2740916.62</v>
      </c>
      <c r="BM124" s="45">
        <f t="shared" si="118"/>
        <v>3468786.48</v>
      </c>
      <c r="BN124" s="45">
        <f t="shared" si="118"/>
        <v>30416983.07</v>
      </c>
      <c r="BO124" s="45">
        <f t="shared" ref="BO124:DZ124" si="119">ROUND(BO123*BO120,2)</f>
        <v>11794165.74</v>
      </c>
      <c r="BP124" s="45">
        <f t="shared" si="119"/>
        <v>2879908.83</v>
      </c>
      <c r="BQ124" s="45">
        <f t="shared" si="119"/>
        <v>57442773.140000001</v>
      </c>
      <c r="BR124" s="45">
        <f t="shared" si="119"/>
        <v>40813681.469999999</v>
      </c>
      <c r="BS124" s="45">
        <f t="shared" si="119"/>
        <v>11007723.48</v>
      </c>
      <c r="BT124" s="45">
        <f t="shared" si="119"/>
        <v>4704220.21</v>
      </c>
      <c r="BU124" s="45">
        <f t="shared" si="119"/>
        <v>4607863.79</v>
      </c>
      <c r="BV124" s="45">
        <f t="shared" si="119"/>
        <v>12100645.98</v>
      </c>
      <c r="BW124" s="45">
        <f t="shared" si="119"/>
        <v>18300788.52</v>
      </c>
      <c r="BX124" s="45">
        <f t="shared" si="119"/>
        <v>1632017.28</v>
      </c>
      <c r="BY124" s="45">
        <f t="shared" si="119"/>
        <v>4809208.58</v>
      </c>
      <c r="BZ124" s="45">
        <f t="shared" si="119"/>
        <v>2806122.11</v>
      </c>
      <c r="CA124" s="45">
        <f t="shared" si="119"/>
        <v>2631514.5699999998</v>
      </c>
      <c r="CB124" s="45">
        <f t="shared" si="119"/>
        <v>715092744.03999996</v>
      </c>
      <c r="CC124" s="45">
        <f t="shared" si="119"/>
        <v>2511102.75</v>
      </c>
      <c r="CD124" s="45">
        <f t="shared" si="119"/>
        <v>950165.18</v>
      </c>
      <c r="CE124" s="45">
        <f t="shared" si="119"/>
        <v>2361111.67</v>
      </c>
      <c r="CF124" s="45">
        <f t="shared" si="119"/>
        <v>1800120.59</v>
      </c>
      <c r="CG124" s="45">
        <f t="shared" si="119"/>
        <v>2892676.14</v>
      </c>
      <c r="CH124" s="45">
        <f t="shared" si="119"/>
        <v>1711032.25</v>
      </c>
      <c r="CI124" s="45">
        <f t="shared" si="119"/>
        <v>6489887.6100000003</v>
      </c>
      <c r="CJ124" s="45">
        <f t="shared" si="119"/>
        <v>9158394.1300000008</v>
      </c>
      <c r="CK124" s="45">
        <f t="shared" si="119"/>
        <v>44731922.810000002</v>
      </c>
      <c r="CL124" s="45">
        <f t="shared" si="119"/>
        <v>12960654.300000001</v>
      </c>
      <c r="CM124" s="45">
        <f t="shared" si="119"/>
        <v>7890790.6699999999</v>
      </c>
      <c r="CN124" s="45">
        <f t="shared" si="119"/>
        <v>261623538.78</v>
      </c>
      <c r="CO124" s="45">
        <f t="shared" si="119"/>
        <v>129019046.84999999</v>
      </c>
      <c r="CP124" s="45">
        <f t="shared" si="119"/>
        <v>10090973.140000001</v>
      </c>
      <c r="CQ124" s="45">
        <f t="shared" si="119"/>
        <v>9142684.6099999994</v>
      </c>
      <c r="CR124" s="45">
        <f t="shared" si="119"/>
        <v>2656921.4500000002</v>
      </c>
      <c r="CS124" s="45">
        <f t="shared" si="119"/>
        <v>3907857.87</v>
      </c>
      <c r="CT124" s="45">
        <f t="shared" si="119"/>
        <v>1800332.28</v>
      </c>
      <c r="CU124" s="45">
        <f t="shared" si="119"/>
        <v>705855.06</v>
      </c>
      <c r="CV124" s="45">
        <f t="shared" si="119"/>
        <v>841375.45</v>
      </c>
      <c r="CW124" s="45">
        <f t="shared" si="119"/>
        <v>2708286.59</v>
      </c>
      <c r="CX124" s="45">
        <f t="shared" si="119"/>
        <v>4737737.13</v>
      </c>
      <c r="CY124" s="45">
        <f t="shared" si="119"/>
        <v>887961.34</v>
      </c>
      <c r="CZ124" s="45">
        <f t="shared" si="119"/>
        <v>18620399.32</v>
      </c>
      <c r="DA124" s="45">
        <f t="shared" si="119"/>
        <v>2715466.78</v>
      </c>
      <c r="DB124" s="45">
        <f t="shared" si="119"/>
        <v>3635517.52</v>
      </c>
      <c r="DC124" s="45">
        <f t="shared" si="119"/>
        <v>2412313.0699999998</v>
      </c>
      <c r="DD124" s="45">
        <f t="shared" si="119"/>
        <v>2548359.67</v>
      </c>
      <c r="DE124" s="45">
        <f t="shared" si="119"/>
        <v>4345984.1500000004</v>
      </c>
      <c r="DF124" s="45">
        <f t="shared" si="119"/>
        <v>179017175.71000001</v>
      </c>
      <c r="DG124" s="45">
        <f t="shared" si="119"/>
        <v>1662474.55</v>
      </c>
      <c r="DH124" s="45">
        <f t="shared" si="119"/>
        <v>18030481.84</v>
      </c>
      <c r="DI124" s="45">
        <f t="shared" si="119"/>
        <v>22835772.309999999</v>
      </c>
      <c r="DJ124" s="45">
        <f t="shared" si="119"/>
        <v>6448992.9299999997</v>
      </c>
      <c r="DK124" s="45">
        <f t="shared" si="119"/>
        <v>4524005.1399999997</v>
      </c>
      <c r="DL124" s="45">
        <f t="shared" si="119"/>
        <v>51690493</v>
      </c>
      <c r="DM124" s="45">
        <f t="shared" si="119"/>
        <v>3708477.3</v>
      </c>
      <c r="DN124" s="45">
        <f t="shared" si="119"/>
        <v>13181165.85</v>
      </c>
      <c r="DO124" s="45">
        <f t="shared" si="119"/>
        <v>28310541.309999999</v>
      </c>
      <c r="DP124" s="45">
        <f t="shared" si="119"/>
        <v>2943732.38</v>
      </c>
      <c r="DQ124" s="45">
        <f t="shared" si="119"/>
        <v>6300917.9699999997</v>
      </c>
      <c r="DR124" s="45">
        <f t="shared" si="119"/>
        <v>12505252.609999999</v>
      </c>
      <c r="DS124" s="45">
        <f t="shared" si="119"/>
        <v>7332161.9800000004</v>
      </c>
      <c r="DT124" s="45">
        <f t="shared" si="119"/>
        <v>2209746.7400000002</v>
      </c>
      <c r="DU124" s="45">
        <f t="shared" si="119"/>
        <v>4103745.96</v>
      </c>
      <c r="DV124" s="45">
        <f t="shared" si="119"/>
        <v>2912287.3</v>
      </c>
      <c r="DW124" s="45">
        <f t="shared" si="119"/>
        <v>3914461.18</v>
      </c>
      <c r="DX124" s="45">
        <f t="shared" si="119"/>
        <v>2855150.45</v>
      </c>
      <c r="DY124" s="45">
        <f t="shared" si="119"/>
        <v>4294464.9800000004</v>
      </c>
      <c r="DZ124" s="45">
        <f t="shared" si="119"/>
        <v>8560863.2200000007</v>
      </c>
      <c r="EA124" s="45">
        <f t="shared" ref="EA124:FX124" si="120">ROUND(EA123*EA120,2)</f>
        <v>6437672.21</v>
      </c>
      <c r="EB124" s="45">
        <f t="shared" si="120"/>
        <v>5558373.29</v>
      </c>
      <c r="EC124" s="45">
        <f t="shared" si="120"/>
        <v>3593519.84</v>
      </c>
      <c r="ED124" s="45">
        <f t="shared" si="120"/>
        <v>19869717.530000001</v>
      </c>
      <c r="EE124" s="45">
        <f t="shared" si="120"/>
        <v>2634707.65</v>
      </c>
      <c r="EF124" s="45">
        <f t="shared" si="120"/>
        <v>12917441.5</v>
      </c>
      <c r="EG124" s="45">
        <f t="shared" si="120"/>
        <v>3187748.94</v>
      </c>
      <c r="EH124" s="45">
        <f t="shared" si="120"/>
        <v>2926198.19</v>
      </c>
      <c r="EI124" s="45">
        <f t="shared" si="120"/>
        <v>137873348.03</v>
      </c>
      <c r="EJ124" s="45">
        <f t="shared" si="120"/>
        <v>79133918.670000002</v>
      </c>
      <c r="EK124" s="45">
        <f t="shared" si="120"/>
        <v>6640096.8099999996</v>
      </c>
      <c r="EL124" s="45">
        <f t="shared" si="120"/>
        <v>4576188.6100000003</v>
      </c>
      <c r="EM124" s="45">
        <f t="shared" si="120"/>
        <v>4312027.4800000004</v>
      </c>
      <c r="EN124" s="45">
        <f t="shared" si="120"/>
        <v>8698274.6899999995</v>
      </c>
      <c r="EO124" s="45">
        <f t="shared" si="120"/>
        <v>3979837.4</v>
      </c>
      <c r="EP124" s="45">
        <f t="shared" si="120"/>
        <v>4503320.63</v>
      </c>
      <c r="EQ124" s="45">
        <f t="shared" si="120"/>
        <v>25234546.239999998</v>
      </c>
      <c r="ER124" s="45">
        <f t="shared" si="120"/>
        <v>3986624.8</v>
      </c>
      <c r="ES124" s="45">
        <f t="shared" si="120"/>
        <v>2061318.47</v>
      </c>
      <c r="ET124" s="45">
        <f t="shared" si="120"/>
        <v>3273505.51</v>
      </c>
      <c r="EU124" s="45">
        <f t="shared" si="120"/>
        <v>6010822.8099999996</v>
      </c>
      <c r="EV124" s="45">
        <f t="shared" si="120"/>
        <v>1244953.68</v>
      </c>
      <c r="EW124" s="45">
        <f t="shared" si="120"/>
        <v>11181714.07</v>
      </c>
      <c r="EX124" s="45">
        <f t="shared" si="120"/>
        <v>3202495.87</v>
      </c>
      <c r="EY124" s="45">
        <f t="shared" si="120"/>
        <v>2470452.29</v>
      </c>
      <c r="EZ124" s="45">
        <f t="shared" si="120"/>
        <v>2176186.7000000002</v>
      </c>
      <c r="FA124" s="45">
        <f t="shared" si="120"/>
        <v>32660239.609999999</v>
      </c>
      <c r="FB124" s="45">
        <f t="shared" si="120"/>
        <v>4020817.57</v>
      </c>
      <c r="FC124" s="45">
        <f t="shared" si="120"/>
        <v>20000659.629999999</v>
      </c>
      <c r="FD124" s="45">
        <f t="shared" si="120"/>
        <v>4020742.43</v>
      </c>
      <c r="FE124" s="45">
        <f t="shared" si="120"/>
        <v>1761520.76</v>
      </c>
      <c r="FF124" s="45">
        <f t="shared" si="120"/>
        <v>3037704.54</v>
      </c>
      <c r="FG124" s="45">
        <f t="shared" si="120"/>
        <v>1980780.74</v>
      </c>
      <c r="FH124" s="45">
        <f t="shared" si="120"/>
        <v>1612287.75</v>
      </c>
      <c r="FI124" s="45">
        <f t="shared" si="120"/>
        <v>16405382.9</v>
      </c>
      <c r="FJ124" s="45">
        <f t="shared" si="120"/>
        <v>16965649.609999999</v>
      </c>
      <c r="FK124" s="45">
        <f t="shared" si="120"/>
        <v>21075782.670000002</v>
      </c>
      <c r="FL124" s="45">
        <f t="shared" si="120"/>
        <v>57912277.539999999</v>
      </c>
      <c r="FM124" s="45">
        <f t="shared" si="120"/>
        <v>32811158.109999999</v>
      </c>
      <c r="FN124" s="45">
        <f t="shared" si="120"/>
        <v>187968686.59999999</v>
      </c>
      <c r="FO124" s="45">
        <f t="shared" si="120"/>
        <v>10178753.359999999</v>
      </c>
      <c r="FP124" s="45">
        <f t="shared" si="120"/>
        <v>21014187.789999999</v>
      </c>
      <c r="FQ124" s="45">
        <f t="shared" si="120"/>
        <v>8758366.6300000008</v>
      </c>
      <c r="FR124" s="45">
        <f t="shared" si="120"/>
        <v>2635296.7999999998</v>
      </c>
      <c r="FS124" s="45">
        <f t="shared" si="120"/>
        <v>2892374.76</v>
      </c>
      <c r="FT124" s="45">
        <f t="shared" si="120"/>
        <v>1403770.95</v>
      </c>
      <c r="FU124" s="45">
        <f t="shared" si="120"/>
        <v>7735666.54</v>
      </c>
      <c r="FV124" s="45">
        <f t="shared" si="120"/>
        <v>6644630.5099999998</v>
      </c>
      <c r="FW124" s="45">
        <f t="shared" si="120"/>
        <v>2874127.17</v>
      </c>
      <c r="FX124" s="45">
        <f t="shared" si="120"/>
        <v>1189035.42</v>
      </c>
      <c r="FY124" s="58"/>
      <c r="FZ124" s="59">
        <f>SUM(C124:FX124)</f>
        <v>7625429601.3399982</v>
      </c>
      <c r="GA124" s="59"/>
      <c r="GB124" s="59"/>
      <c r="GC124" s="96"/>
      <c r="GD124" s="96"/>
      <c r="GE124" s="98"/>
    </row>
    <row r="125" spans="1:187" x14ac:dyDescent="0.2">
      <c r="A125" s="9"/>
      <c r="B125" s="16" t="s">
        <v>620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45"/>
      <c r="FZ125">
        <v>7434216567</v>
      </c>
      <c r="GA125" s="84">
        <v>7625429601</v>
      </c>
      <c r="GB125" s="59">
        <f>FZ124-GA125</f>
        <v>0.33999824523925781</v>
      </c>
      <c r="GC125" s="96"/>
      <c r="GD125" s="96"/>
      <c r="GE125" s="98"/>
    </row>
    <row r="126" spans="1:187" x14ac:dyDescent="0.2">
      <c r="A126" s="8" t="s">
        <v>597</v>
      </c>
      <c r="B126" s="1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59"/>
      <c r="GA126" s="84"/>
      <c r="GB126" s="84"/>
      <c r="GC126" s="59"/>
      <c r="GD126" s="59"/>
      <c r="GE126" s="9"/>
    </row>
    <row r="127" spans="1:187" ht="15.75" x14ac:dyDescent="0.25">
      <c r="A127" s="6"/>
      <c r="B127" s="43" t="s">
        <v>621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99"/>
      <c r="FF127" s="99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45"/>
      <c r="FZ127" s="59"/>
      <c r="GA127" s="20"/>
      <c r="GB127" s="20"/>
      <c r="GC127" s="59"/>
      <c r="GD127" s="59"/>
      <c r="GE127" s="9"/>
    </row>
    <row r="128" spans="1:187" x14ac:dyDescent="0.2">
      <c r="A128" s="8" t="s">
        <v>622</v>
      </c>
      <c r="B128" s="16" t="s">
        <v>623</v>
      </c>
      <c r="C128" s="31">
        <f t="shared" ref="C128:BN128" si="121">C12</f>
        <v>2675</v>
      </c>
      <c r="D128" s="31">
        <f t="shared" si="121"/>
        <v>8819</v>
      </c>
      <c r="E128" s="31">
        <f t="shared" si="121"/>
        <v>3511</v>
      </c>
      <c r="F128" s="31">
        <f t="shared" si="121"/>
        <v>3617</v>
      </c>
      <c r="G128" s="31">
        <f t="shared" si="121"/>
        <v>180</v>
      </c>
      <c r="H128" s="31">
        <f t="shared" si="121"/>
        <v>118</v>
      </c>
      <c r="I128" s="31">
        <f t="shared" si="121"/>
        <v>4546</v>
      </c>
      <c r="J128" s="31">
        <f t="shared" si="121"/>
        <v>861</v>
      </c>
      <c r="K128" s="31">
        <f t="shared" si="121"/>
        <v>101</v>
      </c>
      <c r="L128" s="31">
        <f t="shared" si="121"/>
        <v>859</v>
      </c>
      <c r="M128" s="31">
        <f t="shared" si="121"/>
        <v>702</v>
      </c>
      <c r="N128" s="31">
        <f t="shared" si="121"/>
        <v>8121</v>
      </c>
      <c r="O128" s="31">
        <f t="shared" si="121"/>
        <v>1552</v>
      </c>
      <c r="P128" s="31">
        <f t="shared" si="121"/>
        <v>55</v>
      </c>
      <c r="Q128" s="31">
        <f t="shared" si="121"/>
        <v>16502</v>
      </c>
      <c r="R128" s="31">
        <f t="shared" si="121"/>
        <v>147</v>
      </c>
      <c r="S128" s="31">
        <f t="shared" si="121"/>
        <v>368</v>
      </c>
      <c r="T128" s="31">
        <f t="shared" si="121"/>
        <v>26</v>
      </c>
      <c r="U128" s="31">
        <f t="shared" si="121"/>
        <v>13</v>
      </c>
      <c r="V128" s="31">
        <f t="shared" si="121"/>
        <v>76</v>
      </c>
      <c r="W128" s="31">
        <f t="shared" si="121"/>
        <v>46</v>
      </c>
      <c r="X128" s="31">
        <f t="shared" si="121"/>
        <v>15</v>
      </c>
      <c r="Y128" s="31">
        <f t="shared" si="121"/>
        <v>205</v>
      </c>
      <c r="Z128" s="31">
        <f t="shared" si="121"/>
        <v>84</v>
      </c>
      <c r="AA128" s="31">
        <f t="shared" si="121"/>
        <v>4983</v>
      </c>
      <c r="AB128" s="31">
        <f t="shared" si="121"/>
        <v>3290</v>
      </c>
      <c r="AC128" s="31">
        <f t="shared" si="121"/>
        <v>130</v>
      </c>
      <c r="AD128" s="31">
        <f t="shared" si="121"/>
        <v>204</v>
      </c>
      <c r="AE128" s="31">
        <f t="shared" si="121"/>
        <v>19</v>
      </c>
      <c r="AF128" s="31">
        <f t="shared" si="121"/>
        <v>35</v>
      </c>
      <c r="AG128" s="31">
        <f t="shared" si="121"/>
        <v>121</v>
      </c>
      <c r="AH128" s="31">
        <f t="shared" si="121"/>
        <v>278</v>
      </c>
      <c r="AI128" s="31">
        <f t="shared" si="121"/>
        <v>97</v>
      </c>
      <c r="AJ128" s="31">
        <f t="shared" si="121"/>
        <v>93</v>
      </c>
      <c r="AK128" s="31">
        <f t="shared" si="121"/>
        <v>113</v>
      </c>
      <c r="AL128" s="31">
        <f t="shared" si="121"/>
        <v>107</v>
      </c>
      <c r="AM128" s="31">
        <f t="shared" si="121"/>
        <v>161</v>
      </c>
      <c r="AN128" s="31">
        <f t="shared" si="121"/>
        <v>86</v>
      </c>
      <c r="AO128" s="31">
        <f t="shared" si="121"/>
        <v>1354</v>
      </c>
      <c r="AP128" s="31">
        <f t="shared" si="121"/>
        <v>34699</v>
      </c>
      <c r="AQ128" s="31">
        <f t="shared" si="121"/>
        <v>63</v>
      </c>
      <c r="AR128" s="31">
        <f t="shared" si="121"/>
        <v>4039</v>
      </c>
      <c r="AS128" s="31">
        <f t="shared" si="121"/>
        <v>1338</v>
      </c>
      <c r="AT128" s="31">
        <f t="shared" si="121"/>
        <v>195</v>
      </c>
      <c r="AU128" s="31">
        <f t="shared" si="121"/>
        <v>43</v>
      </c>
      <c r="AV128" s="31">
        <f t="shared" si="121"/>
        <v>49</v>
      </c>
      <c r="AW128" s="31">
        <f t="shared" si="121"/>
        <v>35</v>
      </c>
      <c r="AX128" s="31">
        <f t="shared" si="121"/>
        <v>5</v>
      </c>
      <c r="AY128" s="31">
        <f t="shared" si="121"/>
        <v>124</v>
      </c>
      <c r="AZ128" s="31">
        <f t="shared" si="121"/>
        <v>5051</v>
      </c>
      <c r="BA128" s="31">
        <f t="shared" si="121"/>
        <v>2052</v>
      </c>
      <c r="BB128" s="31">
        <f t="shared" si="121"/>
        <v>1649</v>
      </c>
      <c r="BC128" s="31">
        <f t="shared" si="121"/>
        <v>9594</v>
      </c>
      <c r="BD128" s="31">
        <f t="shared" si="121"/>
        <v>385</v>
      </c>
      <c r="BE128" s="31">
        <f t="shared" si="121"/>
        <v>224</v>
      </c>
      <c r="BF128" s="31">
        <f t="shared" si="121"/>
        <v>1374</v>
      </c>
      <c r="BG128" s="31">
        <f t="shared" si="121"/>
        <v>363</v>
      </c>
      <c r="BH128" s="31">
        <f t="shared" si="121"/>
        <v>76</v>
      </c>
      <c r="BI128" s="31">
        <f t="shared" si="121"/>
        <v>90</v>
      </c>
      <c r="BJ128" s="31">
        <f t="shared" si="121"/>
        <v>282</v>
      </c>
      <c r="BK128" s="31">
        <f t="shared" si="121"/>
        <v>2474</v>
      </c>
      <c r="BL128" s="31">
        <f t="shared" si="121"/>
        <v>39</v>
      </c>
      <c r="BM128" s="31">
        <f t="shared" si="121"/>
        <v>88</v>
      </c>
      <c r="BN128" s="31">
        <f t="shared" si="121"/>
        <v>1068</v>
      </c>
      <c r="BO128" s="31">
        <f t="shared" ref="BO128:DZ128" si="122">BO12</f>
        <v>390</v>
      </c>
      <c r="BP128" s="31">
        <f t="shared" si="122"/>
        <v>61</v>
      </c>
      <c r="BQ128" s="31">
        <f t="shared" si="122"/>
        <v>1271</v>
      </c>
      <c r="BR128" s="31">
        <f t="shared" si="122"/>
        <v>1315</v>
      </c>
      <c r="BS128" s="31">
        <f t="shared" si="122"/>
        <v>230</v>
      </c>
      <c r="BT128" s="31">
        <f t="shared" si="122"/>
        <v>57</v>
      </c>
      <c r="BU128" s="31">
        <f t="shared" si="122"/>
        <v>93</v>
      </c>
      <c r="BV128" s="31">
        <f t="shared" si="122"/>
        <v>182</v>
      </c>
      <c r="BW128" s="31">
        <f t="shared" si="122"/>
        <v>260</v>
      </c>
      <c r="BX128" s="31">
        <f t="shared" si="122"/>
        <v>11</v>
      </c>
      <c r="BY128" s="31">
        <f t="shared" si="122"/>
        <v>231</v>
      </c>
      <c r="BZ128" s="31">
        <f t="shared" si="122"/>
        <v>56</v>
      </c>
      <c r="CA128" s="31">
        <f t="shared" si="122"/>
        <v>45</v>
      </c>
      <c r="CB128" s="31">
        <f t="shared" si="122"/>
        <v>13517</v>
      </c>
      <c r="CC128" s="31">
        <f t="shared" si="122"/>
        <v>26</v>
      </c>
      <c r="CD128" s="31">
        <f t="shared" si="122"/>
        <v>11</v>
      </c>
      <c r="CE128" s="31">
        <f t="shared" si="122"/>
        <v>46</v>
      </c>
      <c r="CF128" s="31">
        <f t="shared" si="122"/>
        <v>18</v>
      </c>
      <c r="CG128" s="31">
        <f t="shared" si="122"/>
        <v>49</v>
      </c>
      <c r="CH128" s="31">
        <f t="shared" si="122"/>
        <v>32</v>
      </c>
      <c r="CI128" s="31">
        <f t="shared" si="122"/>
        <v>195</v>
      </c>
      <c r="CJ128" s="31">
        <f t="shared" si="122"/>
        <v>380</v>
      </c>
      <c r="CK128" s="31">
        <f t="shared" si="122"/>
        <v>704</v>
      </c>
      <c r="CL128" s="31">
        <f t="shared" si="122"/>
        <v>173</v>
      </c>
      <c r="CM128" s="31">
        <f t="shared" si="122"/>
        <v>178</v>
      </c>
      <c r="CN128" s="31">
        <f t="shared" si="122"/>
        <v>5002</v>
      </c>
      <c r="CO128" s="31">
        <f t="shared" si="122"/>
        <v>2846</v>
      </c>
      <c r="CP128" s="31">
        <f t="shared" si="122"/>
        <v>231</v>
      </c>
      <c r="CQ128" s="31">
        <f t="shared" si="122"/>
        <v>437</v>
      </c>
      <c r="CR128" s="31">
        <f t="shared" si="122"/>
        <v>49</v>
      </c>
      <c r="CS128" s="31">
        <f t="shared" si="122"/>
        <v>59</v>
      </c>
      <c r="CT128" s="31">
        <f t="shared" si="122"/>
        <v>53</v>
      </c>
      <c r="CU128" s="31">
        <f t="shared" si="122"/>
        <v>42</v>
      </c>
      <c r="CV128" s="31">
        <f t="shared" si="122"/>
        <v>14</v>
      </c>
      <c r="CW128" s="31">
        <f t="shared" si="122"/>
        <v>43</v>
      </c>
      <c r="CX128" s="31">
        <f t="shared" si="122"/>
        <v>87</v>
      </c>
      <c r="CY128" s="31">
        <f t="shared" si="122"/>
        <v>15</v>
      </c>
      <c r="CZ128" s="31">
        <f t="shared" si="122"/>
        <v>520</v>
      </c>
      <c r="DA128" s="31">
        <f t="shared" si="122"/>
        <v>27</v>
      </c>
      <c r="DB128" s="31">
        <f t="shared" si="122"/>
        <v>28</v>
      </c>
      <c r="DC128" s="31">
        <f t="shared" si="122"/>
        <v>22</v>
      </c>
      <c r="DD128" s="31">
        <f t="shared" si="122"/>
        <v>39</v>
      </c>
      <c r="DE128" s="31">
        <f t="shared" si="122"/>
        <v>70</v>
      </c>
      <c r="DF128" s="31">
        <f t="shared" si="122"/>
        <v>5148</v>
      </c>
      <c r="DG128" s="31">
        <f t="shared" si="122"/>
        <v>20</v>
      </c>
      <c r="DH128" s="31">
        <f t="shared" si="122"/>
        <v>487</v>
      </c>
      <c r="DI128" s="31">
        <f t="shared" si="122"/>
        <v>933</v>
      </c>
      <c r="DJ128" s="31">
        <f t="shared" si="122"/>
        <v>196</v>
      </c>
      <c r="DK128" s="31">
        <f t="shared" si="122"/>
        <v>124</v>
      </c>
      <c r="DL128" s="31">
        <f t="shared" si="122"/>
        <v>1649</v>
      </c>
      <c r="DM128" s="31">
        <f t="shared" si="122"/>
        <v>76</v>
      </c>
      <c r="DN128" s="31">
        <f t="shared" si="122"/>
        <v>380</v>
      </c>
      <c r="DO128" s="31">
        <f t="shared" si="122"/>
        <v>1042</v>
      </c>
      <c r="DP128" s="31">
        <f t="shared" si="122"/>
        <v>36</v>
      </c>
      <c r="DQ128" s="31">
        <f t="shared" si="122"/>
        <v>123</v>
      </c>
      <c r="DR128" s="31">
        <f t="shared" si="122"/>
        <v>611</v>
      </c>
      <c r="DS128" s="31">
        <f t="shared" si="122"/>
        <v>377</v>
      </c>
      <c r="DT128" s="31">
        <f t="shared" si="122"/>
        <v>46</v>
      </c>
      <c r="DU128" s="31">
        <f t="shared" si="122"/>
        <v>111</v>
      </c>
      <c r="DV128" s="31">
        <f t="shared" si="122"/>
        <v>42</v>
      </c>
      <c r="DW128" s="31">
        <f t="shared" si="122"/>
        <v>82</v>
      </c>
      <c r="DX128" s="31">
        <f t="shared" si="122"/>
        <v>30</v>
      </c>
      <c r="DY128" s="31">
        <f t="shared" si="122"/>
        <v>40</v>
      </c>
      <c r="DZ128" s="31">
        <f t="shared" si="122"/>
        <v>146</v>
      </c>
      <c r="EA128" s="31">
        <f t="shared" ref="EA128:FX128" si="123">EA12</f>
        <v>162</v>
      </c>
      <c r="EB128" s="31">
        <f t="shared" si="123"/>
        <v>149</v>
      </c>
      <c r="EC128" s="31">
        <f t="shared" si="123"/>
        <v>62</v>
      </c>
      <c r="ED128" s="31">
        <f t="shared" si="123"/>
        <v>36</v>
      </c>
      <c r="EE128" s="31">
        <f t="shared" si="123"/>
        <v>54</v>
      </c>
      <c r="EF128" s="31">
        <f t="shared" si="123"/>
        <v>566</v>
      </c>
      <c r="EG128" s="31">
        <f t="shared" si="123"/>
        <v>99</v>
      </c>
      <c r="EH128" s="31">
        <f t="shared" si="123"/>
        <v>65</v>
      </c>
      <c r="EI128" s="31">
        <f t="shared" si="123"/>
        <v>7372</v>
      </c>
      <c r="EJ128" s="31">
        <f t="shared" si="123"/>
        <v>2301</v>
      </c>
      <c r="EK128" s="31">
        <f t="shared" si="123"/>
        <v>123</v>
      </c>
      <c r="EL128" s="31">
        <f t="shared" si="123"/>
        <v>101</v>
      </c>
      <c r="EM128" s="31">
        <f t="shared" si="123"/>
        <v>154</v>
      </c>
      <c r="EN128" s="31">
        <f t="shared" si="123"/>
        <v>404</v>
      </c>
      <c r="EO128" s="31">
        <f t="shared" si="123"/>
        <v>79</v>
      </c>
      <c r="EP128" s="31">
        <f t="shared" si="123"/>
        <v>75</v>
      </c>
      <c r="EQ128" s="31">
        <f t="shared" si="123"/>
        <v>215</v>
      </c>
      <c r="ER128" s="31">
        <f t="shared" si="123"/>
        <v>68</v>
      </c>
      <c r="ES128" s="31">
        <f t="shared" si="123"/>
        <v>49</v>
      </c>
      <c r="ET128" s="31">
        <f t="shared" si="123"/>
        <v>86</v>
      </c>
      <c r="EU128" s="31">
        <f t="shared" si="123"/>
        <v>325</v>
      </c>
      <c r="EV128" s="31">
        <f t="shared" si="123"/>
        <v>17</v>
      </c>
      <c r="EW128" s="31">
        <f t="shared" si="123"/>
        <v>99</v>
      </c>
      <c r="EX128" s="31">
        <f t="shared" si="123"/>
        <v>48</v>
      </c>
      <c r="EY128" s="31">
        <f t="shared" si="123"/>
        <v>90</v>
      </c>
      <c r="EZ128" s="31">
        <f t="shared" si="123"/>
        <v>22</v>
      </c>
      <c r="FA128" s="31">
        <f t="shared" si="123"/>
        <v>571</v>
      </c>
      <c r="FB128" s="31">
        <f t="shared" si="123"/>
        <v>94</v>
      </c>
      <c r="FC128" s="31">
        <f t="shared" si="123"/>
        <v>393</v>
      </c>
      <c r="FD128" s="31">
        <f t="shared" si="123"/>
        <v>66</v>
      </c>
      <c r="FE128" s="31">
        <f t="shared" si="123"/>
        <v>29</v>
      </c>
      <c r="FF128" s="31">
        <f t="shared" si="123"/>
        <v>48</v>
      </c>
      <c r="FG128" s="31">
        <f t="shared" si="123"/>
        <v>13</v>
      </c>
      <c r="FH128" s="31">
        <f t="shared" si="123"/>
        <v>26</v>
      </c>
      <c r="FI128" s="31">
        <f t="shared" si="123"/>
        <v>582</v>
      </c>
      <c r="FJ128" s="31">
        <f t="shared" si="123"/>
        <v>356</v>
      </c>
      <c r="FK128" s="31">
        <f t="shared" si="123"/>
        <v>598</v>
      </c>
      <c r="FL128" s="31">
        <f t="shared" si="123"/>
        <v>453</v>
      </c>
      <c r="FM128" s="31">
        <f t="shared" si="123"/>
        <v>517</v>
      </c>
      <c r="FN128" s="31">
        <f t="shared" si="123"/>
        <v>7396</v>
      </c>
      <c r="FO128" s="31">
        <f t="shared" si="123"/>
        <v>268</v>
      </c>
      <c r="FP128" s="31">
        <f t="shared" si="123"/>
        <v>884</v>
      </c>
      <c r="FQ128" s="31">
        <f t="shared" si="123"/>
        <v>195</v>
      </c>
      <c r="FR128" s="31">
        <f t="shared" si="123"/>
        <v>28</v>
      </c>
      <c r="FS128" s="31">
        <f t="shared" si="123"/>
        <v>23</v>
      </c>
      <c r="FT128" s="31">
        <f t="shared" si="123"/>
        <v>15</v>
      </c>
      <c r="FU128" s="31">
        <f t="shared" si="123"/>
        <v>267</v>
      </c>
      <c r="FV128" s="31">
        <f t="shared" si="123"/>
        <v>152</v>
      </c>
      <c r="FW128" s="31">
        <f t="shared" si="123"/>
        <v>58</v>
      </c>
      <c r="FX128" s="31">
        <f t="shared" si="123"/>
        <v>6</v>
      </c>
      <c r="FY128" s="99"/>
      <c r="FZ128" s="100"/>
      <c r="GA128" s="20"/>
      <c r="GB128" s="20"/>
      <c r="GC128" s="59"/>
      <c r="GD128" s="59"/>
      <c r="GE128" s="9"/>
    </row>
    <row r="129" spans="1:187" x14ac:dyDescent="0.2">
      <c r="A129" s="8" t="s">
        <v>624</v>
      </c>
      <c r="B129" s="16" t="s">
        <v>625</v>
      </c>
      <c r="C129" s="31">
        <f t="shared" ref="C129:BN129" si="124">C15</f>
        <v>5619.8990190421237</v>
      </c>
      <c r="D129" s="31">
        <f t="shared" si="124"/>
        <v>29126.762598664238</v>
      </c>
      <c r="E129" s="31">
        <f t="shared" si="124"/>
        <v>5108</v>
      </c>
      <c r="F129" s="31">
        <f t="shared" si="124"/>
        <v>12847.96106362773</v>
      </c>
      <c r="G129" s="31">
        <f t="shared" si="124"/>
        <v>773.39341421143854</v>
      </c>
      <c r="H129" s="31">
        <f t="shared" si="124"/>
        <v>593.72031403336609</v>
      </c>
      <c r="I129" s="31">
        <f t="shared" si="124"/>
        <v>7045.8597395162442</v>
      </c>
      <c r="J129" s="31">
        <f t="shared" si="124"/>
        <v>1388</v>
      </c>
      <c r="K129" s="31">
        <f t="shared" si="124"/>
        <v>215</v>
      </c>
      <c r="L129" s="31">
        <f t="shared" si="124"/>
        <v>1552.495906016376</v>
      </c>
      <c r="M129" s="31">
        <f t="shared" si="124"/>
        <v>833.64629269964576</v>
      </c>
      <c r="N129" s="31">
        <f t="shared" si="124"/>
        <v>37884.846153846156</v>
      </c>
      <c r="O129" s="31">
        <f t="shared" si="124"/>
        <v>11399.254351487929</v>
      </c>
      <c r="P129" s="31">
        <f t="shared" si="124"/>
        <v>162.78107205968979</v>
      </c>
      <c r="Q129" s="31">
        <f t="shared" si="124"/>
        <v>27336.629948364887</v>
      </c>
      <c r="R129" s="31">
        <f t="shared" si="124"/>
        <v>1302</v>
      </c>
      <c r="S129" s="31">
        <f t="shared" si="124"/>
        <v>850</v>
      </c>
      <c r="T129" s="31">
        <f t="shared" si="124"/>
        <v>76</v>
      </c>
      <c r="U129" s="31">
        <f t="shared" si="124"/>
        <v>22</v>
      </c>
      <c r="V129" s="31">
        <f t="shared" si="124"/>
        <v>152.72475985100962</v>
      </c>
      <c r="W129" s="31">
        <f t="shared" si="124"/>
        <v>77</v>
      </c>
      <c r="X129" s="31">
        <f t="shared" si="124"/>
        <v>26.333333333333336</v>
      </c>
      <c r="Y129" s="31">
        <f t="shared" si="124"/>
        <v>299</v>
      </c>
      <c r="Z129" s="31">
        <f t="shared" si="124"/>
        <v>213.26925082565617</v>
      </c>
      <c r="AA129" s="31">
        <f t="shared" si="124"/>
        <v>24473.173252279634</v>
      </c>
      <c r="AB129" s="31">
        <f t="shared" si="124"/>
        <v>18213</v>
      </c>
      <c r="AC129" s="31">
        <f t="shared" si="124"/>
        <v>514</v>
      </c>
      <c r="AD129" s="31">
        <f t="shared" si="124"/>
        <v>770.02979320014015</v>
      </c>
      <c r="AE129" s="31">
        <f t="shared" si="124"/>
        <v>64</v>
      </c>
      <c r="AF129" s="31">
        <f t="shared" si="124"/>
        <v>98</v>
      </c>
      <c r="AG129" s="31">
        <f t="shared" si="124"/>
        <v>602.40247131509273</v>
      </c>
      <c r="AH129" s="31">
        <f t="shared" si="124"/>
        <v>581</v>
      </c>
      <c r="AI129" s="31">
        <f t="shared" si="124"/>
        <v>220</v>
      </c>
      <c r="AJ129" s="31">
        <f t="shared" si="124"/>
        <v>170.96487603305786</v>
      </c>
      <c r="AK129" s="31">
        <f t="shared" si="124"/>
        <v>151.05560339525155</v>
      </c>
      <c r="AL129" s="31">
        <f t="shared" si="124"/>
        <v>161</v>
      </c>
      <c r="AM129" s="31">
        <f t="shared" si="124"/>
        <v>291.53015774822154</v>
      </c>
      <c r="AN129" s="31">
        <f t="shared" si="124"/>
        <v>223.29430819065249</v>
      </c>
      <c r="AO129" s="31">
        <f t="shared" si="124"/>
        <v>3079.8363160192052</v>
      </c>
      <c r="AP129" s="31">
        <f t="shared" si="124"/>
        <v>63339.792667509486</v>
      </c>
      <c r="AQ129" s="31">
        <f t="shared" si="124"/>
        <v>176</v>
      </c>
      <c r="AR129" s="31">
        <f t="shared" si="124"/>
        <v>43906.890382626683</v>
      </c>
      <c r="AS129" s="31">
        <f t="shared" si="124"/>
        <v>4922.0819672131147</v>
      </c>
      <c r="AT129" s="31">
        <f t="shared" si="124"/>
        <v>1501</v>
      </c>
      <c r="AU129" s="31">
        <f t="shared" si="124"/>
        <v>158.69395017793593</v>
      </c>
      <c r="AV129" s="31">
        <f t="shared" si="124"/>
        <v>152</v>
      </c>
      <c r="AW129" s="31">
        <f t="shared" si="124"/>
        <v>167.0678733031674</v>
      </c>
      <c r="AX129" s="31">
        <f t="shared" si="124"/>
        <v>9</v>
      </c>
      <c r="AY129" s="31">
        <f t="shared" si="124"/>
        <v>307</v>
      </c>
      <c r="AZ129" s="31">
        <f t="shared" si="124"/>
        <v>8079.2204234122037</v>
      </c>
      <c r="BA129" s="31">
        <f t="shared" si="124"/>
        <v>6045.3268608414246</v>
      </c>
      <c r="BB129" s="31">
        <f t="shared" si="124"/>
        <v>5073</v>
      </c>
      <c r="BC129" s="31">
        <f t="shared" si="124"/>
        <v>20110.001943634597</v>
      </c>
      <c r="BD129" s="31">
        <f t="shared" si="124"/>
        <v>3399.2</v>
      </c>
      <c r="BE129" s="31">
        <f t="shared" si="124"/>
        <v>827</v>
      </c>
      <c r="BF129" s="31">
        <f t="shared" si="124"/>
        <v>14692.806282722509</v>
      </c>
      <c r="BG129" s="31">
        <f t="shared" si="124"/>
        <v>815.63414634146329</v>
      </c>
      <c r="BH129" s="31">
        <f t="shared" si="124"/>
        <v>395.09890109890108</v>
      </c>
      <c r="BI129" s="31">
        <f t="shared" si="124"/>
        <v>192.72290720311486</v>
      </c>
      <c r="BJ129" s="31">
        <f t="shared" si="124"/>
        <v>3666.7547169811323</v>
      </c>
      <c r="BK129" s="31">
        <f t="shared" si="124"/>
        <v>10389</v>
      </c>
      <c r="BL129" s="31">
        <f t="shared" si="124"/>
        <v>101.07818513267165</v>
      </c>
      <c r="BM129" s="31">
        <f t="shared" si="124"/>
        <v>216.43254448091204</v>
      </c>
      <c r="BN129" s="31">
        <f t="shared" si="124"/>
        <v>2249</v>
      </c>
      <c r="BO129" s="31">
        <f t="shared" ref="BO129:DZ129" si="125">BO15</f>
        <v>860</v>
      </c>
      <c r="BP129" s="31">
        <f t="shared" si="125"/>
        <v>140</v>
      </c>
      <c r="BQ129" s="31">
        <f t="shared" si="125"/>
        <v>4556.173913043478</v>
      </c>
      <c r="BR129" s="31">
        <f t="shared" si="125"/>
        <v>3723.9025826914367</v>
      </c>
      <c r="BS129" s="31">
        <f t="shared" si="125"/>
        <v>607</v>
      </c>
      <c r="BT129" s="31">
        <f t="shared" si="125"/>
        <v>273</v>
      </c>
      <c r="BU129" s="31">
        <f t="shared" si="125"/>
        <v>362.78321678321686</v>
      </c>
      <c r="BV129" s="31">
        <f t="shared" si="125"/>
        <v>792</v>
      </c>
      <c r="BW129" s="31">
        <f t="shared" si="125"/>
        <v>1329.948717948718</v>
      </c>
      <c r="BX129" s="31">
        <f t="shared" si="125"/>
        <v>77.774330641733954</v>
      </c>
      <c r="BY129" s="31">
        <f t="shared" si="125"/>
        <v>325</v>
      </c>
      <c r="BZ129" s="31">
        <f t="shared" si="125"/>
        <v>126</v>
      </c>
      <c r="CA129" s="31">
        <f t="shared" si="125"/>
        <v>145.78046373951653</v>
      </c>
      <c r="CB129" s="31">
        <f t="shared" si="125"/>
        <v>54993.886792452831</v>
      </c>
      <c r="CC129" s="31">
        <f t="shared" si="125"/>
        <v>92</v>
      </c>
      <c r="CD129" s="31">
        <f t="shared" si="125"/>
        <v>37</v>
      </c>
      <c r="CE129" s="31">
        <f t="shared" si="125"/>
        <v>133.4337637494022</v>
      </c>
      <c r="CF129" s="31">
        <f t="shared" si="125"/>
        <v>52</v>
      </c>
      <c r="CG129" s="31">
        <f t="shared" si="125"/>
        <v>151.34949791819739</v>
      </c>
      <c r="CH129" s="31">
        <f t="shared" si="125"/>
        <v>65</v>
      </c>
      <c r="CI129" s="31">
        <f t="shared" si="125"/>
        <v>424</v>
      </c>
      <c r="CJ129" s="31">
        <f t="shared" si="125"/>
        <v>920.34249296474104</v>
      </c>
      <c r="CK129" s="31">
        <f t="shared" si="125"/>
        <v>3116</v>
      </c>
      <c r="CL129" s="31">
        <f t="shared" si="125"/>
        <v>808</v>
      </c>
      <c r="CM129" s="31">
        <f t="shared" si="125"/>
        <v>510</v>
      </c>
      <c r="CN129" s="31">
        <f t="shared" si="125"/>
        <v>21409.504597278414</v>
      </c>
      <c r="CO129" s="31">
        <f t="shared" si="125"/>
        <v>9461</v>
      </c>
      <c r="CP129" s="31">
        <f t="shared" si="125"/>
        <v>995.58144995597308</v>
      </c>
      <c r="CQ129" s="31">
        <f t="shared" si="125"/>
        <v>681</v>
      </c>
      <c r="CR129" s="31">
        <f t="shared" si="125"/>
        <v>114</v>
      </c>
      <c r="CS129" s="31">
        <f t="shared" si="125"/>
        <v>227</v>
      </c>
      <c r="CT129" s="31">
        <f t="shared" si="125"/>
        <v>95.36274783580005</v>
      </c>
      <c r="CU129" s="31">
        <f t="shared" si="125"/>
        <v>260.67197062423497</v>
      </c>
      <c r="CV129" s="31">
        <f t="shared" si="125"/>
        <v>32.313834726090988</v>
      </c>
      <c r="CW129" s="31">
        <f t="shared" si="125"/>
        <v>124.29181929181928</v>
      </c>
      <c r="CX129" s="31">
        <f t="shared" si="125"/>
        <v>302</v>
      </c>
      <c r="CY129" s="31">
        <f t="shared" si="125"/>
        <v>26</v>
      </c>
      <c r="CZ129" s="31">
        <f t="shared" si="125"/>
        <v>1298</v>
      </c>
      <c r="DA129" s="31">
        <f t="shared" si="125"/>
        <v>99</v>
      </c>
      <c r="DB129" s="31">
        <f t="shared" si="125"/>
        <v>194</v>
      </c>
      <c r="DC129" s="31">
        <f t="shared" si="125"/>
        <v>91</v>
      </c>
      <c r="DD129" s="31">
        <f t="shared" si="125"/>
        <v>152.60841742554763</v>
      </c>
      <c r="DE129" s="31">
        <f t="shared" si="125"/>
        <v>230.06327616794792</v>
      </c>
      <c r="DF129" s="31">
        <f t="shared" si="125"/>
        <v>13732</v>
      </c>
      <c r="DG129" s="31">
        <f t="shared" si="125"/>
        <v>67.20134416129936</v>
      </c>
      <c r="DH129" s="31">
        <f t="shared" si="125"/>
        <v>1751.0151679306609</v>
      </c>
      <c r="DI129" s="31">
        <f t="shared" si="125"/>
        <v>1702.6340617412416</v>
      </c>
      <c r="DJ129" s="31">
        <f t="shared" si="125"/>
        <v>468.76105362182506</v>
      </c>
      <c r="DK129" s="31">
        <f t="shared" si="125"/>
        <v>275</v>
      </c>
      <c r="DL129" s="31">
        <f t="shared" si="125"/>
        <v>3465</v>
      </c>
      <c r="DM129" s="31">
        <f t="shared" si="125"/>
        <v>159</v>
      </c>
      <c r="DN129" s="31">
        <f t="shared" si="125"/>
        <v>857</v>
      </c>
      <c r="DO129" s="31">
        <f t="shared" si="125"/>
        <v>1776</v>
      </c>
      <c r="DP129" s="31">
        <f t="shared" si="125"/>
        <v>135.95530107129665</v>
      </c>
      <c r="DQ129" s="31">
        <f t="shared" si="125"/>
        <v>446.40836274776001</v>
      </c>
      <c r="DR129" s="31">
        <f t="shared" si="125"/>
        <v>886.64512075945834</v>
      </c>
      <c r="DS129" s="31">
        <f t="shared" si="125"/>
        <v>525.11049122329564</v>
      </c>
      <c r="DT129" s="31">
        <f t="shared" si="125"/>
        <v>77</v>
      </c>
      <c r="DU129" s="31">
        <f t="shared" si="125"/>
        <v>256</v>
      </c>
      <c r="DV129" s="31">
        <f t="shared" si="125"/>
        <v>129.90493061706525</v>
      </c>
      <c r="DW129" s="31">
        <f t="shared" si="125"/>
        <v>250.46804460157739</v>
      </c>
      <c r="DX129" s="31">
        <f t="shared" si="125"/>
        <v>119.90099009900992</v>
      </c>
      <c r="DY129" s="31">
        <f t="shared" si="125"/>
        <v>247.42779291553131</v>
      </c>
      <c r="DZ129" s="31">
        <f t="shared" si="125"/>
        <v>650.76843774781923</v>
      </c>
      <c r="EA129" s="31">
        <f t="shared" ref="EA129:FX129" si="126">EA15</f>
        <v>534.97828831103254</v>
      </c>
      <c r="EB129" s="31">
        <f t="shared" si="126"/>
        <v>369.66417008939356</v>
      </c>
      <c r="EC129" s="31">
        <f t="shared" si="126"/>
        <v>247.48033304622453</v>
      </c>
      <c r="ED129" s="31">
        <f t="shared" si="126"/>
        <v>1381.6062322946175</v>
      </c>
      <c r="EE129" s="31">
        <f t="shared" si="126"/>
        <v>112</v>
      </c>
      <c r="EF129" s="31">
        <f t="shared" si="126"/>
        <v>992.01747444774139</v>
      </c>
      <c r="EG129" s="31">
        <f t="shared" si="126"/>
        <v>183.90796703296706</v>
      </c>
      <c r="EH129" s="31">
        <f t="shared" si="126"/>
        <v>225.39326941890039</v>
      </c>
      <c r="EI129" s="31">
        <f t="shared" si="126"/>
        <v>10759</v>
      </c>
      <c r="EJ129" s="31">
        <f t="shared" si="126"/>
        <v>7467.6813848469646</v>
      </c>
      <c r="EK129" s="31">
        <f t="shared" si="126"/>
        <v>411</v>
      </c>
      <c r="EL129" s="31">
        <f t="shared" si="126"/>
        <v>414.74441107774442</v>
      </c>
      <c r="EM129" s="31">
        <f t="shared" si="126"/>
        <v>322.39469207213335</v>
      </c>
      <c r="EN129" s="31">
        <f t="shared" si="126"/>
        <v>710.11896386312742</v>
      </c>
      <c r="EO129" s="31">
        <f t="shared" si="126"/>
        <v>259</v>
      </c>
      <c r="EP129" s="31">
        <f t="shared" si="126"/>
        <v>321.60000000000002</v>
      </c>
      <c r="EQ129" s="31">
        <f t="shared" si="126"/>
        <v>1811.9597701149426</v>
      </c>
      <c r="ER129" s="31">
        <f t="shared" si="126"/>
        <v>221</v>
      </c>
      <c r="ES129" s="31">
        <f t="shared" si="126"/>
        <v>78.571338780641099</v>
      </c>
      <c r="ET129" s="31">
        <f t="shared" si="126"/>
        <v>117.04878048780486</v>
      </c>
      <c r="EU129" s="31">
        <f t="shared" si="126"/>
        <v>415.88738738738738</v>
      </c>
      <c r="EV129" s="31">
        <f t="shared" si="126"/>
        <v>41</v>
      </c>
      <c r="EW129" s="31">
        <f t="shared" si="126"/>
        <v>688.35672514619876</v>
      </c>
      <c r="EX129" s="31">
        <f t="shared" si="126"/>
        <v>213.0459944402325</v>
      </c>
      <c r="EY129" s="31">
        <f t="shared" si="126"/>
        <v>284</v>
      </c>
      <c r="EZ129" s="31">
        <f t="shared" si="126"/>
        <v>61</v>
      </c>
      <c r="FA129" s="31">
        <f t="shared" si="126"/>
        <v>2504.5300765585125</v>
      </c>
      <c r="FB129" s="31">
        <f t="shared" si="126"/>
        <v>183</v>
      </c>
      <c r="FC129" s="31">
        <f t="shared" si="126"/>
        <v>1713.5350140056021</v>
      </c>
      <c r="FD129" s="31">
        <f t="shared" si="126"/>
        <v>195</v>
      </c>
      <c r="FE129" s="31">
        <f t="shared" si="126"/>
        <v>71</v>
      </c>
      <c r="FF129" s="31">
        <f t="shared" si="126"/>
        <v>138</v>
      </c>
      <c r="FG129" s="31">
        <f t="shared" si="126"/>
        <v>67</v>
      </c>
      <c r="FH129" s="31">
        <f t="shared" si="126"/>
        <v>52</v>
      </c>
      <c r="FI129" s="31">
        <f t="shared" si="126"/>
        <v>1532.6574450772987</v>
      </c>
      <c r="FJ129" s="31">
        <f t="shared" si="126"/>
        <v>1513.5350101971449</v>
      </c>
      <c r="FK129" s="31">
        <f t="shared" si="126"/>
        <v>2253.5338253382533</v>
      </c>
      <c r="FL129" s="31">
        <f t="shared" si="126"/>
        <v>4108.1008645533148</v>
      </c>
      <c r="FM129" s="31">
        <f t="shared" si="126"/>
        <v>2396</v>
      </c>
      <c r="FN129" s="31">
        <f t="shared" si="126"/>
        <v>13771.395106810298</v>
      </c>
      <c r="FO129" s="31">
        <f t="shared" si="126"/>
        <v>692</v>
      </c>
      <c r="FP129" s="31">
        <f t="shared" si="126"/>
        <v>1564.2521808088818</v>
      </c>
      <c r="FQ129" s="31">
        <f t="shared" si="126"/>
        <v>589.94901765729924</v>
      </c>
      <c r="FR129" s="31">
        <f t="shared" si="126"/>
        <v>121.19033232628399</v>
      </c>
      <c r="FS129" s="31">
        <f t="shared" si="126"/>
        <v>134.5</v>
      </c>
      <c r="FT129" s="31">
        <f t="shared" si="126"/>
        <v>43</v>
      </c>
      <c r="FU129" s="31">
        <f t="shared" si="126"/>
        <v>499</v>
      </c>
      <c r="FV129" s="31">
        <f t="shared" si="126"/>
        <v>404</v>
      </c>
      <c r="FW129" s="31">
        <f t="shared" si="126"/>
        <v>153.55237694572992</v>
      </c>
      <c r="FX129" s="31">
        <f t="shared" si="126"/>
        <v>43</v>
      </c>
      <c r="FY129" s="101"/>
      <c r="FZ129" s="100"/>
      <c r="GA129" s="30"/>
      <c r="GB129" s="30"/>
      <c r="GC129" s="59"/>
      <c r="GD129" s="59"/>
      <c r="GE129" s="9"/>
    </row>
    <row r="130" spans="1:187" x14ac:dyDescent="0.2">
      <c r="A130" s="7" t="s">
        <v>626</v>
      </c>
      <c r="B130" s="16" t="s">
        <v>627</v>
      </c>
      <c r="C130" s="102">
        <f t="shared" ref="C130:BN130" si="127">ROUND(C128/C129,4)</f>
        <v>0.47599999999999998</v>
      </c>
      <c r="D130" s="102">
        <f t="shared" si="127"/>
        <v>0.30280000000000001</v>
      </c>
      <c r="E130" s="102">
        <f t="shared" si="127"/>
        <v>0.68740000000000001</v>
      </c>
      <c r="F130" s="102">
        <f t="shared" si="127"/>
        <v>0.28149999999999997</v>
      </c>
      <c r="G130" s="102">
        <f t="shared" si="127"/>
        <v>0.23269999999999999</v>
      </c>
      <c r="H130" s="102">
        <f t="shared" si="127"/>
        <v>0.19869999999999999</v>
      </c>
      <c r="I130" s="102">
        <f t="shared" si="127"/>
        <v>0.6452</v>
      </c>
      <c r="J130" s="102">
        <f t="shared" si="127"/>
        <v>0.62029999999999996</v>
      </c>
      <c r="K130" s="102">
        <f t="shared" si="127"/>
        <v>0.4698</v>
      </c>
      <c r="L130" s="102">
        <f t="shared" si="127"/>
        <v>0.55330000000000001</v>
      </c>
      <c r="M130" s="102">
        <f t="shared" si="127"/>
        <v>0.84209999999999996</v>
      </c>
      <c r="N130" s="102">
        <f t="shared" si="127"/>
        <v>0.21440000000000001</v>
      </c>
      <c r="O130" s="102">
        <f t="shared" si="127"/>
        <v>0.1361</v>
      </c>
      <c r="P130" s="102">
        <f t="shared" si="127"/>
        <v>0.33789999999999998</v>
      </c>
      <c r="Q130" s="102">
        <f t="shared" si="127"/>
        <v>0.60370000000000001</v>
      </c>
      <c r="R130" s="102">
        <f t="shared" si="127"/>
        <v>0.1129</v>
      </c>
      <c r="S130" s="102">
        <f t="shared" si="127"/>
        <v>0.43290000000000001</v>
      </c>
      <c r="T130" s="102">
        <f t="shared" si="127"/>
        <v>0.34210000000000002</v>
      </c>
      <c r="U130" s="102">
        <f t="shared" si="127"/>
        <v>0.59089999999999998</v>
      </c>
      <c r="V130" s="102">
        <f t="shared" si="127"/>
        <v>0.49759999999999999</v>
      </c>
      <c r="W130" s="102">
        <f t="shared" si="127"/>
        <v>0.59740000000000004</v>
      </c>
      <c r="X130" s="102">
        <f t="shared" si="127"/>
        <v>0.5696</v>
      </c>
      <c r="Y130" s="102">
        <f t="shared" si="127"/>
        <v>0.68559999999999999</v>
      </c>
      <c r="Z130" s="102">
        <f t="shared" si="127"/>
        <v>0.39389999999999997</v>
      </c>
      <c r="AA130" s="102">
        <f t="shared" si="127"/>
        <v>0.2036</v>
      </c>
      <c r="AB130" s="102">
        <f t="shared" si="127"/>
        <v>0.18060000000000001</v>
      </c>
      <c r="AC130" s="102">
        <f t="shared" si="127"/>
        <v>0.25290000000000001</v>
      </c>
      <c r="AD130" s="102">
        <f t="shared" si="127"/>
        <v>0.26490000000000002</v>
      </c>
      <c r="AE130" s="102">
        <f t="shared" si="127"/>
        <v>0.2969</v>
      </c>
      <c r="AF130" s="102">
        <f t="shared" si="127"/>
        <v>0.35709999999999997</v>
      </c>
      <c r="AG130" s="102">
        <f t="shared" si="127"/>
        <v>0.2009</v>
      </c>
      <c r="AH130" s="102">
        <f t="shared" si="127"/>
        <v>0.47849999999999998</v>
      </c>
      <c r="AI130" s="102">
        <f t="shared" si="127"/>
        <v>0.44090000000000001</v>
      </c>
      <c r="AJ130" s="102">
        <f t="shared" si="127"/>
        <v>0.54400000000000004</v>
      </c>
      <c r="AK130" s="102">
        <f t="shared" si="127"/>
        <v>0.74809999999999999</v>
      </c>
      <c r="AL130" s="102">
        <f t="shared" si="127"/>
        <v>0.66459999999999997</v>
      </c>
      <c r="AM130" s="102">
        <f t="shared" si="127"/>
        <v>0.55230000000000001</v>
      </c>
      <c r="AN130" s="102">
        <f t="shared" si="127"/>
        <v>0.3851</v>
      </c>
      <c r="AO130" s="102">
        <f t="shared" si="127"/>
        <v>0.43959999999999999</v>
      </c>
      <c r="AP130" s="102">
        <f t="shared" si="127"/>
        <v>0.54779999999999995</v>
      </c>
      <c r="AQ130" s="102">
        <f t="shared" si="127"/>
        <v>0.35799999999999998</v>
      </c>
      <c r="AR130" s="102">
        <f t="shared" si="127"/>
        <v>9.1999999999999998E-2</v>
      </c>
      <c r="AS130" s="102">
        <f t="shared" si="127"/>
        <v>0.27179999999999999</v>
      </c>
      <c r="AT130" s="102">
        <f t="shared" si="127"/>
        <v>0.12989999999999999</v>
      </c>
      <c r="AU130" s="102">
        <f t="shared" si="127"/>
        <v>0.27100000000000002</v>
      </c>
      <c r="AV130" s="102">
        <f t="shared" si="127"/>
        <v>0.32240000000000002</v>
      </c>
      <c r="AW130" s="102">
        <f t="shared" si="127"/>
        <v>0.20949999999999999</v>
      </c>
      <c r="AX130" s="102">
        <f t="shared" si="127"/>
        <v>0.55559999999999998</v>
      </c>
      <c r="AY130" s="102">
        <f t="shared" si="127"/>
        <v>0.40389999999999998</v>
      </c>
      <c r="AZ130" s="102">
        <f t="shared" si="127"/>
        <v>0.62519999999999998</v>
      </c>
      <c r="BA130" s="102">
        <f t="shared" si="127"/>
        <v>0.33939999999999998</v>
      </c>
      <c r="BB130" s="102">
        <f t="shared" si="127"/>
        <v>0.3251</v>
      </c>
      <c r="BC130" s="102">
        <f t="shared" si="127"/>
        <v>0.47710000000000002</v>
      </c>
      <c r="BD130" s="102">
        <f t="shared" si="127"/>
        <v>0.1133</v>
      </c>
      <c r="BE130" s="102">
        <f t="shared" si="127"/>
        <v>0.27089999999999997</v>
      </c>
      <c r="BF130" s="102">
        <f t="shared" si="127"/>
        <v>9.35E-2</v>
      </c>
      <c r="BG130" s="102">
        <f t="shared" si="127"/>
        <v>0.4451</v>
      </c>
      <c r="BH130" s="102">
        <f t="shared" si="127"/>
        <v>0.19239999999999999</v>
      </c>
      <c r="BI130" s="102">
        <f t="shared" si="127"/>
        <v>0.46700000000000003</v>
      </c>
      <c r="BJ130" s="102">
        <f t="shared" si="127"/>
        <v>7.6899999999999996E-2</v>
      </c>
      <c r="BK130" s="102">
        <f t="shared" si="127"/>
        <v>0.23810000000000001</v>
      </c>
      <c r="BL130" s="102">
        <f t="shared" si="127"/>
        <v>0.38579999999999998</v>
      </c>
      <c r="BM130" s="102">
        <f t="shared" si="127"/>
        <v>0.40660000000000002</v>
      </c>
      <c r="BN130" s="102">
        <f t="shared" si="127"/>
        <v>0.47489999999999999</v>
      </c>
      <c r="BO130" s="102">
        <f t="shared" ref="BO130:DZ130" si="128">ROUND(BO128/BO129,4)</f>
        <v>0.45350000000000001</v>
      </c>
      <c r="BP130" s="102">
        <f t="shared" si="128"/>
        <v>0.43569999999999998</v>
      </c>
      <c r="BQ130" s="102">
        <f t="shared" si="128"/>
        <v>0.27900000000000003</v>
      </c>
      <c r="BR130" s="102">
        <f t="shared" si="128"/>
        <v>0.35310000000000002</v>
      </c>
      <c r="BS130" s="102">
        <f t="shared" si="128"/>
        <v>0.37890000000000001</v>
      </c>
      <c r="BT130" s="102">
        <f t="shared" si="128"/>
        <v>0.20880000000000001</v>
      </c>
      <c r="BU130" s="102">
        <f t="shared" si="128"/>
        <v>0.25640000000000002</v>
      </c>
      <c r="BV130" s="102">
        <f t="shared" si="128"/>
        <v>0.2298</v>
      </c>
      <c r="BW130" s="102">
        <f t="shared" si="128"/>
        <v>0.19550000000000001</v>
      </c>
      <c r="BX130" s="102">
        <f t="shared" si="128"/>
        <v>0.1414</v>
      </c>
      <c r="BY130" s="102">
        <f t="shared" si="128"/>
        <v>0.71079999999999999</v>
      </c>
      <c r="BZ130" s="102">
        <f t="shared" si="128"/>
        <v>0.44440000000000002</v>
      </c>
      <c r="CA130" s="102">
        <f t="shared" si="128"/>
        <v>0.30869999999999997</v>
      </c>
      <c r="CB130" s="102">
        <f t="shared" si="128"/>
        <v>0.24579999999999999</v>
      </c>
      <c r="CC130" s="102">
        <f t="shared" si="128"/>
        <v>0.28260000000000002</v>
      </c>
      <c r="CD130" s="102">
        <f t="shared" si="128"/>
        <v>0.29730000000000001</v>
      </c>
      <c r="CE130" s="102">
        <f t="shared" si="128"/>
        <v>0.34470000000000001</v>
      </c>
      <c r="CF130" s="102">
        <f t="shared" si="128"/>
        <v>0.34620000000000001</v>
      </c>
      <c r="CG130" s="102">
        <f t="shared" si="128"/>
        <v>0.32379999999999998</v>
      </c>
      <c r="CH130" s="102">
        <f t="shared" si="128"/>
        <v>0.49230000000000002</v>
      </c>
      <c r="CI130" s="102">
        <f t="shared" si="128"/>
        <v>0.45989999999999998</v>
      </c>
      <c r="CJ130" s="102">
        <f t="shared" si="128"/>
        <v>0.41289999999999999</v>
      </c>
      <c r="CK130" s="102">
        <f t="shared" si="128"/>
        <v>0.22589999999999999</v>
      </c>
      <c r="CL130" s="102">
        <f t="shared" si="128"/>
        <v>0.21410000000000001</v>
      </c>
      <c r="CM130" s="102">
        <f t="shared" si="128"/>
        <v>0.34899999999999998</v>
      </c>
      <c r="CN130" s="102">
        <f t="shared" si="128"/>
        <v>0.2336</v>
      </c>
      <c r="CO130" s="102">
        <f t="shared" si="128"/>
        <v>0.30080000000000001</v>
      </c>
      <c r="CP130" s="102">
        <f t="shared" si="128"/>
        <v>0.23200000000000001</v>
      </c>
      <c r="CQ130" s="102">
        <f t="shared" si="128"/>
        <v>0.64170000000000005</v>
      </c>
      <c r="CR130" s="102">
        <f t="shared" si="128"/>
        <v>0.42980000000000002</v>
      </c>
      <c r="CS130" s="102">
        <f t="shared" si="128"/>
        <v>0.25990000000000002</v>
      </c>
      <c r="CT130" s="102">
        <f t="shared" si="128"/>
        <v>0.55579999999999996</v>
      </c>
      <c r="CU130" s="102">
        <f t="shared" si="128"/>
        <v>0.16109999999999999</v>
      </c>
      <c r="CV130" s="102">
        <f t="shared" si="128"/>
        <v>0.43330000000000002</v>
      </c>
      <c r="CW130" s="102">
        <f t="shared" si="128"/>
        <v>0.34599999999999997</v>
      </c>
      <c r="CX130" s="102">
        <f t="shared" si="128"/>
        <v>0.28810000000000002</v>
      </c>
      <c r="CY130" s="102">
        <f t="shared" si="128"/>
        <v>0.57689999999999997</v>
      </c>
      <c r="CZ130" s="102">
        <f t="shared" si="128"/>
        <v>0.40060000000000001</v>
      </c>
      <c r="DA130" s="102">
        <f t="shared" si="128"/>
        <v>0.2727</v>
      </c>
      <c r="DB130" s="102">
        <f t="shared" si="128"/>
        <v>0.14430000000000001</v>
      </c>
      <c r="DC130" s="102">
        <f t="shared" si="128"/>
        <v>0.24179999999999999</v>
      </c>
      <c r="DD130" s="102">
        <f t="shared" si="128"/>
        <v>0.25559999999999999</v>
      </c>
      <c r="DE130" s="102">
        <f t="shared" si="128"/>
        <v>0.30430000000000001</v>
      </c>
      <c r="DF130" s="102">
        <f t="shared" si="128"/>
        <v>0.37490000000000001</v>
      </c>
      <c r="DG130" s="102">
        <f t="shared" si="128"/>
        <v>0.29759999999999998</v>
      </c>
      <c r="DH130" s="102">
        <f t="shared" si="128"/>
        <v>0.27810000000000001</v>
      </c>
      <c r="DI130" s="102">
        <f t="shared" si="128"/>
        <v>0.54800000000000004</v>
      </c>
      <c r="DJ130" s="102">
        <f t="shared" si="128"/>
        <v>0.41810000000000003</v>
      </c>
      <c r="DK130" s="102">
        <f t="shared" si="128"/>
        <v>0.45090000000000002</v>
      </c>
      <c r="DL130" s="102">
        <f t="shared" si="128"/>
        <v>0.47589999999999999</v>
      </c>
      <c r="DM130" s="102">
        <f t="shared" si="128"/>
        <v>0.47799999999999998</v>
      </c>
      <c r="DN130" s="102">
        <f t="shared" si="128"/>
        <v>0.44340000000000002</v>
      </c>
      <c r="DO130" s="102">
        <f t="shared" si="128"/>
        <v>0.5867</v>
      </c>
      <c r="DP130" s="102">
        <f t="shared" si="128"/>
        <v>0.26479999999999998</v>
      </c>
      <c r="DQ130" s="102">
        <f t="shared" si="128"/>
        <v>0.27550000000000002</v>
      </c>
      <c r="DR130" s="102">
        <f t="shared" si="128"/>
        <v>0.68910000000000005</v>
      </c>
      <c r="DS130" s="102">
        <f t="shared" si="128"/>
        <v>0.71789999999999998</v>
      </c>
      <c r="DT130" s="102">
        <f t="shared" si="128"/>
        <v>0.59740000000000004</v>
      </c>
      <c r="DU130" s="102">
        <f t="shared" si="128"/>
        <v>0.43359999999999999</v>
      </c>
      <c r="DV130" s="102">
        <f t="shared" si="128"/>
        <v>0.32329999999999998</v>
      </c>
      <c r="DW130" s="102">
        <f t="shared" si="128"/>
        <v>0.32740000000000002</v>
      </c>
      <c r="DX130" s="102">
        <f t="shared" si="128"/>
        <v>0.25019999999999998</v>
      </c>
      <c r="DY130" s="102">
        <f t="shared" si="128"/>
        <v>0.16170000000000001</v>
      </c>
      <c r="DZ130" s="102">
        <f t="shared" si="128"/>
        <v>0.22439999999999999</v>
      </c>
      <c r="EA130" s="102">
        <f t="shared" ref="EA130:FX130" si="129">ROUND(EA128/EA129,4)</f>
        <v>0.30280000000000001</v>
      </c>
      <c r="EB130" s="102">
        <f t="shared" si="129"/>
        <v>0.40310000000000001</v>
      </c>
      <c r="EC130" s="102">
        <f t="shared" si="129"/>
        <v>0.2505</v>
      </c>
      <c r="ED130" s="102">
        <f t="shared" si="129"/>
        <v>2.6100000000000002E-2</v>
      </c>
      <c r="EE130" s="102">
        <f t="shared" si="129"/>
        <v>0.48209999999999997</v>
      </c>
      <c r="EF130" s="102">
        <f t="shared" si="129"/>
        <v>0.5706</v>
      </c>
      <c r="EG130" s="102">
        <f t="shared" si="129"/>
        <v>0.5383</v>
      </c>
      <c r="EH130" s="102">
        <f t="shared" si="129"/>
        <v>0.28839999999999999</v>
      </c>
      <c r="EI130" s="102">
        <f t="shared" si="129"/>
        <v>0.68520000000000003</v>
      </c>
      <c r="EJ130" s="102">
        <f t="shared" si="129"/>
        <v>0.30809999999999998</v>
      </c>
      <c r="EK130" s="102">
        <f t="shared" si="129"/>
        <v>0.29930000000000001</v>
      </c>
      <c r="EL130" s="102">
        <f t="shared" si="129"/>
        <v>0.24349999999999999</v>
      </c>
      <c r="EM130" s="102">
        <f t="shared" si="129"/>
        <v>0.47770000000000001</v>
      </c>
      <c r="EN130" s="102">
        <f t="shared" si="129"/>
        <v>0.56889999999999996</v>
      </c>
      <c r="EO130" s="102">
        <f t="shared" si="129"/>
        <v>0.30499999999999999</v>
      </c>
      <c r="EP130" s="102">
        <f t="shared" si="129"/>
        <v>0.23319999999999999</v>
      </c>
      <c r="EQ130" s="102">
        <f t="shared" si="129"/>
        <v>0.1187</v>
      </c>
      <c r="ER130" s="102">
        <f t="shared" si="129"/>
        <v>0.30769999999999997</v>
      </c>
      <c r="ES130" s="102">
        <f t="shared" si="129"/>
        <v>0.62360000000000004</v>
      </c>
      <c r="ET130" s="102">
        <f t="shared" si="129"/>
        <v>0.73470000000000002</v>
      </c>
      <c r="EU130" s="102">
        <f t="shared" si="129"/>
        <v>0.78149999999999997</v>
      </c>
      <c r="EV130" s="102">
        <f t="shared" si="129"/>
        <v>0.41460000000000002</v>
      </c>
      <c r="EW130" s="102">
        <f t="shared" si="129"/>
        <v>0.14380000000000001</v>
      </c>
      <c r="EX130" s="102">
        <f t="shared" si="129"/>
        <v>0.2253</v>
      </c>
      <c r="EY130" s="102">
        <f t="shared" si="129"/>
        <v>0.31690000000000002</v>
      </c>
      <c r="EZ130" s="102">
        <f t="shared" si="129"/>
        <v>0.36070000000000002</v>
      </c>
      <c r="FA130" s="102">
        <f t="shared" si="129"/>
        <v>0.22800000000000001</v>
      </c>
      <c r="FB130" s="102">
        <f t="shared" si="129"/>
        <v>0.51370000000000005</v>
      </c>
      <c r="FC130" s="102">
        <f t="shared" si="129"/>
        <v>0.22939999999999999</v>
      </c>
      <c r="FD130" s="102">
        <f t="shared" si="129"/>
        <v>0.33850000000000002</v>
      </c>
      <c r="FE130" s="102">
        <f t="shared" si="129"/>
        <v>0.40849999999999997</v>
      </c>
      <c r="FF130" s="102">
        <f t="shared" si="129"/>
        <v>0.3478</v>
      </c>
      <c r="FG130" s="102">
        <f t="shared" si="129"/>
        <v>0.19400000000000001</v>
      </c>
      <c r="FH130" s="102">
        <f t="shared" si="129"/>
        <v>0.5</v>
      </c>
      <c r="FI130" s="102">
        <f t="shared" si="129"/>
        <v>0.37969999999999998</v>
      </c>
      <c r="FJ130" s="102">
        <f t="shared" si="129"/>
        <v>0.23519999999999999</v>
      </c>
      <c r="FK130" s="102">
        <f t="shared" si="129"/>
        <v>0.26540000000000002</v>
      </c>
      <c r="FL130" s="102">
        <f t="shared" si="129"/>
        <v>0.1103</v>
      </c>
      <c r="FM130" s="102">
        <f t="shared" si="129"/>
        <v>0.21579999999999999</v>
      </c>
      <c r="FN130" s="102">
        <f t="shared" si="129"/>
        <v>0.53710000000000002</v>
      </c>
      <c r="FO130" s="102">
        <f t="shared" si="129"/>
        <v>0.38729999999999998</v>
      </c>
      <c r="FP130" s="102">
        <f t="shared" si="129"/>
        <v>0.56510000000000005</v>
      </c>
      <c r="FQ130" s="102">
        <f t="shared" si="129"/>
        <v>0.33050000000000002</v>
      </c>
      <c r="FR130" s="102">
        <f t="shared" si="129"/>
        <v>0.23100000000000001</v>
      </c>
      <c r="FS130" s="102">
        <f t="shared" si="129"/>
        <v>0.17100000000000001</v>
      </c>
      <c r="FT130" s="102">
        <f t="shared" si="129"/>
        <v>0.3488</v>
      </c>
      <c r="FU130" s="102">
        <f t="shared" si="129"/>
        <v>0.53510000000000002</v>
      </c>
      <c r="FV130" s="102">
        <f t="shared" si="129"/>
        <v>0.37619999999999998</v>
      </c>
      <c r="FW130" s="102">
        <f t="shared" si="129"/>
        <v>0.37769999999999998</v>
      </c>
      <c r="FX130" s="102">
        <f t="shared" si="129"/>
        <v>0.13950000000000001</v>
      </c>
      <c r="FY130" s="31"/>
      <c r="FZ130" s="84"/>
      <c r="GA130" s="59"/>
      <c r="GB130" s="59"/>
      <c r="GC130" s="59"/>
      <c r="GD130" s="59"/>
      <c r="GE130" s="9"/>
    </row>
    <row r="131" spans="1:187" s="23" customFormat="1" x14ac:dyDescent="0.2">
      <c r="A131" s="7" t="s">
        <v>628</v>
      </c>
      <c r="B131" s="16" t="s">
        <v>629</v>
      </c>
      <c r="C131" s="18">
        <f>ROUND(C130*C16,1)+C25</f>
        <v>3946.1</v>
      </c>
      <c r="D131" s="18">
        <f t="shared" ref="D131:BO131" si="130">ROUND(D130*D16,1)+D25</f>
        <v>12844.2</v>
      </c>
      <c r="E131" s="18">
        <f t="shared" si="130"/>
        <v>4706.1000000000004</v>
      </c>
      <c r="F131" s="18">
        <f t="shared" si="130"/>
        <v>5338.2</v>
      </c>
      <c r="G131" s="18">
        <f t="shared" si="130"/>
        <v>232.6</v>
      </c>
      <c r="H131" s="18">
        <f t="shared" si="130"/>
        <v>195.4</v>
      </c>
      <c r="I131" s="18">
        <f t="shared" si="130"/>
        <v>6044.6</v>
      </c>
      <c r="J131" s="18">
        <f t="shared" si="130"/>
        <v>1407.5</v>
      </c>
      <c r="K131" s="18">
        <f t="shared" si="130"/>
        <v>126.6</v>
      </c>
      <c r="L131" s="18">
        <f t="shared" si="130"/>
        <v>1247.8</v>
      </c>
      <c r="M131" s="18">
        <f t="shared" si="130"/>
        <v>998.7</v>
      </c>
      <c r="N131" s="18">
        <f t="shared" si="130"/>
        <v>11631.6</v>
      </c>
      <c r="O131" s="18">
        <f t="shared" si="130"/>
        <v>1953.8</v>
      </c>
      <c r="P131" s="18">
        <f t="shared" si="130"/>
        <v>59.8</v>
      </c>
      <c r="Q131" s="18">
        <f t="shared" si="130"/>
        <v>22452.6</v>
      </c>
      <c r="R131" s="18">
        <f t="shared" si="130"/>
        <v>331.7</v>
      </c>
      <c r="S131" s="18">
        <f t="shared" si="130"/>
        <v>735.3</v>
      </c>
      <c r="T131" s="18">
        <f t="shared" si="130"/>
        <v>45.5</v>
      </c>
      <c r="U131" s="18">
        <f t="shared" si="130"/>
        <v>27.9</v>
      </c>
      <c r="V131" s="18">
        <f t="shared" si="130"/>
        <v>131.19999999999999</v>
      </c>
      <c r="W131" s="18">
        <f t="shared" si="130"/>
        <v>26</v>
      </c>
      <c r="X131" s="18">
        <f t="shared" si="130"/>
        <v>20.399999999999999</v>
      </c>
      <c r="Y131" s="18">
        <f t="shared" si="130"/>
        <v>1693.8</v>
      </c>
      <c r="Z131" s="18">
        <f t="shared" si="130"/>
        <v>95.1</v>
      </c>
      <c r="AA131" s="18">
        <f t="shared" si="130"/>
        <v>6217.8</v>
      </c>
      <c r="AB131" s="18">
        <f t="shared" si="130"/>
        <v>5389.4</v>
      </c>
      <c r="AC131" s="18">
        <f t="shared" si="130"/>
        <v>229.3</v>
      </c>
      <c r="AD131" s="18">
        <f t="shared" si="130"/>
        <v>333.6</v>
      </c>
      <c r="AE131" s="18">
        <f t="shared" si="130"/>
        <v>31.6</v>
      </c>
      <c r="AF131" s="18">
        <f t="shared" si="130"/>
        <v>58</v>
      </c>
      <c r="AG131" s="18">
        <f t="shared" si="130"/>
        <v>125.2</v>
      </c>
      <c r="AH131" s="18">
        <f t="shared" si="130"/>
        <v>484</v>
      </c>
      <c r="AI131" s="18">
        <f t="shared" si="130"/>
        <v>136.69999999999999</v>
      </c>
      <c r="AJ131" s="18">
        <f t="shared" si="130"/>
        <v>70.400000000000006</v>
      </c>
      <c r="AK131" s="18">
        <f t="shared" si="130"/>
        <v>151</v>
      </c>
      <c r="AL131" s="18">
        <f t="shared" si="130"/>
        <v>179.2</v>
      </c>
      <c r="AM131" s="18">
        <f t="shared" si="130"/>
        <v>238.8</v>
      </c>
      <c r="AN131" s="18">
        <f t="shared" si="130"/>
        <v>129.5</v>
      </c>
      <c r="AO131" s="18">
        <f t="shared" si="130"/>
        <v>1997.6</v>
      </c>
      <c r="AP131" s="18">
        <f t="shared" si="130"/>
        <v>45534.3</v>
      </c>
      <c r="AQ131" s="18">
        <f t="shared" si="130"/>
        <v>73.7</v>
      </c>
      <c r="AR131" s="18">
        <f t="shared" si="130"/>
        <v>6116.6</v>
      </c>
      <c r="AS131" s="18">
        <f t="shared" si="130"/>
        <v>1933.7</v>
      </c>
      <c r="AT131" s="18">
        <f t="shared" si="130"/>
        <v>282.89999999999998</v>
      </c>
      <c r="AU131" s="18">
        <f t="shared" si="130"/>
        <v>63.1</v>
      </c>
      <c r="AV131" s="18">
        <f t="shared" si="130"/>
        <v>92.5</v>
      </c>
      <c r="AW131" s="18">
        <f t="shared" si="130"/>
        <v>45.4</v>
      </c>
      <c r="AX131" s="18">
        <f t="shared" si="130"/>
        <v>21.1</v>
      </c>
      <c r="AY131" s="18">
        <f t="shared" si="130"/>
        <v>167.1</v>
      </c>
      <c r="AZ131" s="18">
        <f t="shared" si="130"/>
        <v>7030.5</v>
      </c>
      <c r="BA131" s="18">
        <f t="shared" si="130"/>
        <v>3010.9</v>
      </c>
      <c r="BB131" s="18">
        <f t="shared" si="130"/>
        <v>2451.3000000000002</v>
      </c>
      <c r="BC131" s="18">
        <f t="shared" si="130"/>
        <v>13441</v>
      </c>
      <c r="BD131" s="18">
        <f t="shared" si="130"/>
        <v>581.79999999999995</v>
      </c>
      <c r="BE131" s="18">
        <f t="shared" si="130"/>
        <v>383.8</v>
      </c>
      <c r="BF131" s="18">
        <f t="shared" si="130"/>
        <v>2447.6999999999998</v>
      </c>
      <c r="BG131" s="18">
        <f t="shared" si="130"/>
        <v>439.3</v>
      </c>
      <c r="BH131" s="18">
        <f t="shared" si="130"/>
        <v>102.4</v>
      </c>
      <c r="BI131" s="18">
        <f t="shared" si="130"/>
        <v>106.8</v>
      </c>
      <c r="BJ131" s="18">
        <f t="shared" si="130"/>
        <v>521.6</v>
      </c>
      <c r="BK131" s="18">
        <f t="shared" si="130"/>
        <v>5342.8</v>
      </c>
      <c r="BL131" s="18">
        <f t="shared" si="130"/>
        <v>84.8</v>
      </c>
      <c r="BM131" s="18">
        <f t="shared" si="130"/>
        <v>110.4</v>
      </c>
      <c r="BN131" s="18">
        <f t="shared" si="130"/>
        <v>1574.2</v>
      </c>
      <c r="BO131" s="18">
        <f t="shared" si="130"/>
        <v>589</v>
      </c>
      <c r="BP131" s="18">
        <f t="shared" ref="BP131:EA131" si="131">ROUND(BP130*BP16,1)+BP25</f>
        <v>85</v>
      </c>
      <c r="BQ131" s="18">
        <f t="shared" si="131"/>
        <v>1722.5</v>
      </c>
      <c r="BR131" s="18">
        <f t="shared" si="131"/>
        <v>1572.5</v>
      </c>
      <c r="BS131" s="18">
        <f t="shared" si="131"/>
        <v>420.6</v>
      </c>
      <c r="BT131" s="18">
        <f t="shared" si="131"/>
        <v>91.1</v>
      </c>
      <c r="BU131" s="18">
        <f t="shared" si="131"/>
        <v>102.9</v>
      </c>
      <c r="BV131" s="18">
        <f t="shared" si="131"/>
        <v>305.3</v>
      </c>
      <c r="BW131" s="18">
        <f t="shared" si="131"/>
        <v>390.4</v>
      </c>
      <c r="BX131" s="18">
        <f t="shared" si="131"/>
        <v>10.8</v>
      </c>
      <c r="BY131" s="18">
        <f t="shared" si="131"/>
        <v>329.7</v>
      </c>
      <c r="BZ131" s="18">
        <f t="shared" si="131"/>
        <v>85</v>
      </c>
      <c r="CA131" s="18">
        <f t="shared" si="131"/>
        <v>47.7</v>
      </c>
      <c r="CB131" s="18">
        <f t="shared" si="131"/>
        <v>19498.7</v>
      </c>
      <c r="CC131" s="18">
        <f t="shared" si="131"/>
        <v>46.5</v>
      </c>
      <c r="CD131" s="18">
        <f t="shared" si="131"/>
        <v>14.2</v>
      </c>
      <c r="CE131" s="18">
        <f t="shared" si="131"/>
        <v>48.5</v>
      </c>
      <c r="CF131" s="18">
        <f t="shared" si="131"/>
        <v>37.200000000000003</v>
      </c>
      <c r="CG131" s="18">
        <f t="shared" si="131"/>
        <v>68</v>
      </c>
      <c r="CH131" s="18">
        <f t="shared" si="131"/>
        <v>47.9</v>
      </c>
      <c r="CI131" s="18">
        <f t="shared" si="131"/>
        <v>316.89999999999998</v>
      </c>
      <c r="CJ131" s="18">
        <f t="shared" si="131"/>
        <v>399.1</v>
      </c>
      <c r="CK131" s="18">
        <f t="shared" si="131"/>
        <v>1257.3</v>
      </c>
      <c r="CL131" s="18">
        <f t="shared" si="131"/>
        <v>287</v>
      </c>
      <c r="CM131" s="18">
        <f t="shared" si="131"/>
        <v>244.3</v>
      </c>
      <c r="CN131" s="18">
        <f t="shared" si="131"/>
        <v>7209</v>
      </c>
      <c r="CO131" s="18">
        <f t="shared" si="131"/>
        <v>4509.6000000000004</v>
      </c>
      <c r="CP131" s="18">
        <f t="shared" si="131"/>
        <v>256.2</v>
      </c>
      <c r="CQ131" s="18">
        <f t="shared" si="131"/>
        <v>563.79999999999995</v>
      </c>
      <c r="CR131" s="18">
        <f t="shared" si="131"/>
        <v>74.8</v>
      </c>
      <c r="CS131" s="18">
        <f t="shared" si="131"/>
        <v>89</v>
      </c>
      <c r="CT131" s="18">
        <f t="shared" si="131"/>
        <v>56.7</v>
      </c>
      <c r="CU131" s="18">
        <f t="shared" si="131"/>
        <v>74.5</v>
      </c>
      <c r="CV131" s="18">
        <f t="shared" si="131"/>
        <v>19.2</v>
      </c>
      <c r="CW131" s="18">
        <f t="shared" si="131"/>
        <v>62</v>
      </c>
      <c r="CX131" s="18">
        <f t="shared" si="131"/>
        <v>130.1</v>
      </c>
      <c r="CY131" s="18">
        <f t="shared" si="131"/>
        <v>25.8</v>
      </c>
      <c r="CZ131" s="18">
        <f t="shared" si="131"/>
        <v>826.5</v>
      </c>
      <c r="DA131" s="18">
        <f t="shared" si="131"/>
        <v>47.6</v>
      </c>
      <c r="DB131" s="18">
        <f t="shared" si="131"/>
        <v>43.1</v>
      </c>
      <c r="DC131" s="18">
        <f t="shared" si="131"/>
        <v>35.200000000000003</v>
      </c>
      <c r="DD131" s="18">
        <f t="shared" si="131"/>
        <v>40.799999999999997</v>
      </c>
      <c r="DE131" s="18">
        <f t="shared" si="131"/>
        <v>127.6</v>
      </c>
      <c r="DF131" s="18">
        <f t="shared" si="131"/>
        <v>7997.5</v>
      </c>
      <c r="DG131" s="18">
        <f t="shared" si="131"/>
        <v>25.9</v>
      </c>
      <c r="DH131" s="18">
        <f t="shared" si="131"/>
        <v>574.6</v>
      </c>
      <c r="DI131" s="18">
        <f t="shared" si="131"/>
        <v>1418.6</v>
      </c>
      <c r="DJ131" s="18">
        <f t="shared" si="131"/>
        <v>268.5</v>
      </c>
      <c r="DK131" s="18">
        <f t="shared" si="131"/>
        <v>198.4</v>
      </c>
      <c r="DL131" s="18">
        <f t="shared" si="131"/>
        <v>2694.2</v>
      </c>
      <c r="DM131" s="18">
        <f t="shared" si="131"/>
        <v>122.7</v>
      </c>
      <c r="DN131" s="18">
        <f t="shared" si="131"/>
        <v>599.1</v>
      </c>
      <c r="DO131" s="18">
        <f t="shared" si="131"/>
        <v>1850.4</v>
      </c>
      <c r="DP131" s="18">
        <f t="shared" si="131"/>
        <v>49.5</v>
      </c>
      <c r="DQ131" s="18">
        <f t="shared" si="131"/>
        <v>164.4</v>
      </c>
      <c r="DR131" s="18">
        <f t="shared" si="131"/>
        <v>924.2</v>
      </c>
      <c r="DS131" s="18">
        <f t="shared" si="131"/>
        <v>534</v>
      </c>
      <c r="DT131" s="18">
        <f t="shared" si="131"/>
        <v>82.3</v>
      </c>
      <c r="DU131" s="18">
        <f t="shared" si="131"/>
        <v>165.1</v>
      </c>
      <c r="DV131" s="18">
        <f t="shared" si="131"/>
        <v>64.099999999999994</v>
      </c>
      <c r="DW131" s="18">
        <f t="shared" si="131"/>
        <v>112.3</v>
      </c>
      <c r="DX131" s="18">
        <f t="shared" si="131"/>
        <v>38.200000000000003</v>
      </c>
      <c r="DY131" s="18">
        <f t="shared" si="131"/>
        <v>53.8</v>
      </c>
      <c r="DZ131" s="18">
        <f t="shared" si="131"/>
        <v>169.1</v>
      </c>
      <c r="EA131" s="18">
        <f t="shared" si="131"/>
        <v>181.9</v>
      </c>
      <c r="EB131" s="18">
        <f t="shared" ref="EB131:FX131" si="132">ROUND(EB130*EB16,1)+EB25</f>
        <v>228.7</v>
      </c>
      <c r="EC131" s="18">
        <f t="shared" si="132"/>
        <v>78.099999999999994</v>
      </c>
      <c r="ED131" s="18">
        <f t="shared" si="132"/>
        <v>44.8</v>
      </c>
      <c r="EE131" s="18">
        <f t="shared" si="132"/>
        <v>91.6</v>
      </c>
      <c r="EF131" s="18">
        <f t="shared" si="132"/>
        <v>804.2</v>
      </c>
      <c r="EG131" s="18">
        <f t="shared" si="132"/>
        <v>142.6</v>
      </c>
      <c r="EH131" s="18">
        <f t="shared" si="132"/>
        <v>60.4</v>
      </c>
      <c r="EI131" s="18">
        <f t="shared" si="132"/>
        <v>10078.6</v>
      </c>
      <c r="EJ131" s="18">
        <f t="shared" si="132"/>
        <v>2922.2</v>
      </c>
      <c r="EK131" s="18">
        <f t="shared" si="132"/>
        <v>206.4</v>
      </c>
      <c r="EL131" s="18">
        <f t="shared" si="132"/>
        <v>112.4</v>
      </c>
      <c r="EM131" s="18">
        <f t="shared" si="132"/>
        <v>193.4</v>
      </c>
      <c r="EN131" s="18">
        <f t="shared" si="132"/>
        <v>598.9</v>
      </c>
      <c r="EO131" s="18">
        <f t="shared" si="132"/>
        <v>102.2</v>
      </c>
      <c r="EP131" s="18">
        <f t="shared" si="132"/>
        <v>86.1</v>
      </c>
      <c r="EQ131" s="18">
        <f t="shared" si="132"/>
        <v>335.6</v>
      </c>
      <c r="ER131" s="18">
        <f t="shared" si="132"/>
        <v>94.6</v>
      </c>
      <c r="ES131" s="18">
        <f t="shared" si="132"/>
        <v>74.400000000000006</v>
      </c>
      <c r="ET131" s="18">
        <f t="shared" si="132"/>
        <v>151.6</v>
      </c>
      <c r="EU131" s="18">
        <f t="shared" si="132"/>
        <v>449.4</v>
      </c>
      <c r="EV131" s="18">
        <f t="shared" si="132"/>
        <v>25.9</v>
      </c>
      <c r="EW131" s="18">
        <f t="shared" si="132"/>
        <v>137</v>
      </c>
      <c r="EX131" s="18">
        <f t="shared" si="132"/>
        <v>39.799999999999997</v>
      </c>
      <c r="EY131" s="18">
        <f t="shared" si="132"/>
        <v>163.30000000000001</v>
      </c>
      <c r="EZ131" s="18">
        <f t="shared" si="132"/>
        <v>45</v>
      </c>
      <c r="FA131" s="18">
        <f t="shared" si="132"/>
        <v>792.3</v>
      </c>
      <c r="FB131" s="18">
        <f t="shared" si="132"/>
        <v>170.5</v>
      </c>
      <c r="FC131" s="18">
        <f t="shared" si="132"/>
        <v>507.9</v>
      </c>
      <c r="FD131" s="18">
        <f t="shared" si="132"/>
        <v>119.5</v>
      </c>
      <c r="FE131" s="18">
        <f t="shared" si="132"/>
        <v>39.9</v>
      </c>
      <c r="FF131" s="18">
        <f t="shared" si="132"/>
        <v>70.7</v>
      </c>
      <c r="FG131" s="18">
        <f t="shared" si="132"/>
        <v>23</v>
      </c>
      <c r="FH131" s="18">
        <f t="shared" si="132"/>
        <v>45.8</v>
      </c>
      <c r="FI131" s="18">
        <f t="shared" si="132"/>
        <v>667.3</v>
      </c>
      <c r="FJ131" s="18">
        <f t="shared" si="132"/>
        <v>438.6</v>
      </c>
      <c r="FK131" s="18">
        <f t="shared" si="132"/>
        <v>624.4</v>
      </c>
      <c r="FL131" s="18">
        <f t="shared" si="132"/>
        <v>756.5</v>
      </c>
      <c r="FM131" s="18">
        <f t="shared" si="132"/>
        <v>839.3</v>
      </c>
      <c r="FN131" s="18">
        <f t="shared" si="132"/>
        <v>11703.8</v>
      </c>
      <c r="FO131" s="18">
        <f t="shared" si="132"/>
        <v>403.1</v>
      </c>
      <c r="FP131" s="18">
        <f t="shared" si="132"/>
        <v>1277.2</v>
      </c>
      <c r="FQ131" s="18">
        <f t="shared" si="132"/>
        <v>307.89999999999998</v>
      </c>
      <c r="FR131" s="18">
        <f t="shared" si="132"/>
        <v>38.299999999999997</v>
      </c>
      <c r="FS131" s="18">
        <f t="shared" si="132"/>
        <v>33.6</v>
      </c>
      <c r="FT131" s="18">
        <f t="shared" si="132"/>
        <v>23.8</v>
      </c>
      <c r="FU131" s="18">
        <f t="shared" si="132"/>
        <v>411.6</v>
      </c>
      <c r="FV131" s="18">
        <f t="shared" si="132"/>
        <v>254.2</v>
      </c>
      <c r="FW131" s="18">
        <f t="shared" si="132"/>
        <v>70.599999999999994</v>
      </c>
      <c r="FX131" s="18">
        <f t="shared" si="132"/>
        <v>7.5</v>
      </c>
      <c r="FY131" s="31"/>
      <c r="FZ131" s="84">
        <f>SUM(C131:FX131)</f>
        <v>281417.2</v>
      </c>
      <c r="GA131" s="65"/>
      <c r="GB131" s="65"/>
      <c r="GC131" s="59"/>
      <c r="GD131" s="59"/>
      <c r="GE131" s="9"/>
    </row>
    <row r="132" spans="1:187" x14ac:dyDescent="0.2">
      <c r="A132" s="16"/>
      <c r="B132" s="16" t="s">
        <v>630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102"/>
      <c r="FZ132" s="84"/>
      <c r="GA132" s="30"/>
      <c r="GB132" s="30"/>
      <c r="GC132" s="100"/>
      <c r="GD132" s="100"/>
      <c r="GE132" s="100"/>
    </row>
    <row r="133" spans="1:187" x14ac:dyDescent="0.2">
      <c r="A133" s="7" t="s">
        <v>631</v>
      </c>
      <c r="B133" s="16" t="s">
        <v>632</v>
      </c>
      <c r="C133" s="18">
        <f t="shared" ref="C133:BN133" si="133">C13+C25</f>
        <v>4059.4</v>
      </c>
      <c r="D133" s="18">
        <f t="shared" si="133"/>
        <v>13173</v>
      </c>
      <c r="E133" s="18">
        <f t="shared" si="133"/>
        <v>4874.8999999999996</v>
      </c>
      <c r="F133" s="18">
        <f t="shared" si="133"/>
        <v>5541.4</v>
      </c>
      <c r="G133" s="18">
        <f t="shared" si="133"/>
        <v>245</v>
      </c>
      <c r="H133" s="18">
        <f t="shared" si="133"/>
        <v>197.4</v>
      </c>
      <c r="I133" s="18">
        <f t="shared" si="133"/>
        <v>6162.3</v>
      </c>
      <c r="J133" s="18">
        <f t="shared" si="133"/>
        <v>1424.1</v>
      </c>
      <c r="K133" s="18">
        <f t="shared" si="133"/>
        <v>136.19999999999999</v>
      </c>
      <c r="L133" s="18">
        <f t="shared" si="133"/>
        <v>1253.7</v>
      </c>
      <c r="M133" s="18">
        <f t="shared" si="133"/>
        <v>1010.4</v>
      </c>
      <c r="N133" s="18">
        <f t="shared" si="133"/>
        <v>12077</v>
      </c>
      <c r="O133" s="18">
        <f t="shared" si="133"/>
        <v>2067.6999999999998</v>
      </c>
      <c r="P133" s="18">
        <f t="shared" si="133"/>
        <v>61.3</v>
      </c>
      <c r="Q133" s="18">
        <f t="shared" si="133"/>
        <v>22781.200000000001</v>
      </c>
      <c r="R133" s="18">
        <f t="shared" si="133"/>
        <v>828.6</v>
      </c>
      <c r="S133" s="18">
        <f t="shared" si="133"/>
        <v>741.4</v>
      </c>
      <c r="T133" s="18">
        <f t="shared" si="133"/>
        <v>63.7</v>
      </c>
      <c r="U133" s="18">
        <f t="shared" si="133"/>
        <v>31</v>
      </c>
      <c r="V133" s="18">
        <f t="shared" si="133"/>
        <v>132.6</v>
      </c>
      <c r="W133" s="18">
        <f t="shared" si="133"/>
        <v>27.2</v>
      </c>
      <c r="X133" s="18">
        <f t="shared" si="133"/>
        <v>20.7</v>
      </c>
      <c r="Y133" s="18">
        <f t="shared" si="133"/>
        <v>1808.2</v>
      </c>
      <c r="Z133" s="18">
        <f t="shared" si="133"/>
        <v>100.2</v>
      </c>
      <c r="AA133" s="18">
        <f t="shared" si="133"/>
        <v>6552</v>
      </c>
      <c r="AB133" s="18">
        <f t="shared" si="133"/>
        <v>5421.3</v>
      </c>
      <c r="AC133" s="18">
        <f t="shared" si="133"/>
        <v>240.3</v>
      </c>
      <c r="AD133" s="18">
        <f t="shared" si="133"/>
        <v>343.5</v>
      </c>
      <c r="AE133" s="18">
        <f t="shared" si="133"/>
        <v>39</v>
      </c>
      <c r="AF133" s="18">
        <f t="shared" si="133"/>
        <v>67.2</v>
      </c>
      <c r="AG133" s="18">
        <f t="shared" si="133"/>
        <v>125.6</v>
      </c>
      <c r="AH133" s="18">
        <f t="shared" si="133"/>
        <v>514.5</v>
      </c>
      <c r="AI133" s="18">
        <f t="shared" si="133"/>
        <v>153.5</v>
      </c>
      <c r="AJ133" s="18">
        <f t="shared" si="133"/>
        <v>70.8</v>
      </c>
      <c r="AK133" s="18">
        <f t="shared" si="133"/>
        <v>154.30000000000001</v>
      </c>
      <c r="AL133" s="18">
        <f t="shared" si="133"/>
        <v>205.8</v>
      </c>
      <c r="AM133" s="18">
        <f t="shared" si="133"/>
        <v>252.1</v>
      </c>
      <c r="AN133" s="18">
        <f t="shared" si="133"/>
        <v>134.9</v>
      </c>
      <c r="AO133" s="18">
        <f t="shared" si="133"/>
        <v>2024.9</v>
      </c>
      <c r="AP133" s="18">
        <f t="shared" si="133"/>
        <v>47175.199999999997</v>
      </c>
      <c r="AQ133" s="18">
        <f t="shared" si="133"/>
        <v>87.9</v>
      </c>
      <c r="AR133" s="18">
        <f t="shared" si="133"/>
        <v>6213.5</v>
      </c>
      <c r="AS133" s="18">
        <f t="shared" si="133"/>
        <v>1997.2</v>
      </c>
      <c r="AT133" s="18">
        <f t="shared" si="133"/>
        <v>368.7</v>
      </c>
      <c r="AU133" s="18">
        <f t="shared" si="133"/>
        <v>63.7</v>
      </c>
      <c r="AV133" s="18">
        <f t="shared" si="133"/>
        <v>102.3</v>
      </c>
      <c r="AW133" s="18">
        <f t="shared" si="133"/>
        <v>48.1</v>
      </c>
      <c r="AX133" s="18">
        <f t="shared" si="133"/>
        <v>26.3</v>
      </c>
      <c r="AY133" s="18">
        <f t="shared" si="133"/>
        <v>175.1</v>
      </c>
      <c r="AZ133" s="18">
        <f t="shared" si="133"/>
        <v>7084</v>
      </c>
      <c r="BA133" s="18">
        <f t="shared" si="133"/>
        <v>3098.2</v>
      </c>
      <c r="BB133" s="18">
        <f t="shared" si="133"/>
        <v>2600.1999999999998</v>
      </c>
      <c r="BC133" s="18">
        <f t="shared" si="133"/>
        <v>13737.5</v>
      </c>
      <c r="BD133" s="18">
        <f t="shared" si="133"/>
        <v>600.5</v>
      </c>
      <c r="BE133" s="18">
        <f t="shared" si="133"/>
        <v>401.3</v>
      </c>
      <c r="BF133" s="18">
        <f t="shared" si="133"/>
        <v>2469.4</v>
      </c>
      <c r="BG133" s="18">
        <f t="shared" si="133"/>
        <v>458.6</v>
      </c>
      <c r="BH133" s="18">
        <f t="shared" si="133"/>
        <v>107.2</v>
      </c>
      <c r="BI133" s="18">
        <f t="shared" si="133"/>
        <v>111.2</v>
      </c>
      <c r="BJ133" s="18">
        <f t="shared" si="133"/>
        <v>529.1</v>
      </c>
      <c r="BK133" s="18">
        <f t="shared" si="133"/>
        <v>6161</v>
      </c>
      <c r="BL133" s="18">
        <f t="shared" si="133"/>
        <v>97.7</v>
      </c>
      <c r="BM133" s="18">
        <f t="shared" si="133"/>
        <v>119.9</v>
      </c>
      <c r="BN133" s="18">
        <f t="shared" si="133"/>
        <v>1603.3</v>
      </c>
      <c r="BO133" s="18">
        <f t="shared" ref="BO133:DZ133" si="134">BO13+BO25</f>
        <v>613.5</v>
      </c>
      <c r="BP133" s="18">
        <f t="shared" si="134"/>
        <v>88.7</v>
      </c>
      <c r="BQ133" s="18">
        <f t="shared" si="134"/>
        <v>1812.3</v>
      </c>
      <c r="BR133" s="18">
        <f t="shared" si="134"/>
        <v>1629.6</v>
      </c>
      <c r="BS133" s="18">
        <f t="shared" si="134"/>
        <v>483.9</v>
      </c>
      <c r="BT133" s="18">
        <f t="shared" si="134"/>
        <v>107.9</v>
      </c>
      <c r="BU133" s="18">
        <f t="shared" si="134"/>
        <v>106.3</v>
      </c>
      <c r="BV133" s="18">
        <f t="shared" si="134"/>
        <v>342.8</v>
      </c>
      <c r="BW133" s="18">
        <f t="shared" si="134"/>
        <v>402.7</v>
      </c>
      <c r="BX133" s="18">
        <f t="shared" si="134"/>
        <v>11.6</v>
      </c>
      <c r="BY133" s="18">
        <f t="shared" si="134"/>
        <v>357.9</v>
      </c>
      <c r="BZ133" s="18">
        <f t="shared" si="134"/>
        <v>98</v>
      </c>
      <c r="CA133" s="18">
        <f t="shared" si="134"/>
        <v>48.6</v>
      </c>
      <c r="CB133" s="18">
        <f t="shared" si="134"/>
        <v>19953</v>
      </c>
      <c r="CC133" s="18">
        <f t="shared" si="134"/>
        <v>46.8</v>
      </c>
      <c r="CD133" s="18">
        <f t="shared" si="134"/>
        <v>26.5</v>
      </c>
      <c r="CE133" s="18">
        <f t="shared" si="134"/>
        <v>49</v>
      </c>
      <c r="CF133" s="18">
        <f t="shared" si="134"/>
        <v>40.299999999999997</v>
      </c>
      <c r="CG133" s="18">
        <f t="shared" si="134"/>
        <v>72.7</v>
      </c>
      <c r="CH133" s="18">
        <f t="shared" si="134"/>
        <v>57</v>
      </c>
      <c r="CI133" s="18">
        <f t="shared" si="134"/>
        <v>398.3</v>
      </c>
      <c r="CJ133" s="18">
        <f t="shared" si="134"/>
        <v>404.7</v>
      </c>
      <c r="CK133" s="18">
        <f t="shared" si="134"/>
        <v>1336.9</v>
      </c>
      <c r="CL133" s="18">
        <f t="shared" si="134"/>
        <v>309.10000000000002</v>
      </c>
      <c r="CM133" s="18">
        <f t="shared" si="134"/>
        <v>432.1</v>
      </c>
      <c r="CN133" s="18">
        <f t="shared" si="134"/>
        <v>7565.6</v>
      </c>
      <c r="CO133" s="18">
        <f t="shared" si="134"/>
        <v>4527.3999999999996</v>
      </c>
      <c r="CP133" s="18">
        <f t="shared" si="134"/>
        <v>263.39999999999998</v>
      </c>
      <c r="CQ133" s="18">
        <f t="shared" si="134"/>
        <v>570.70000000000005</v>
      </c>
      <c r="CR133" s="18">
        <f t="shared" si="134"/>
        <v>76.5</v>
      </c>
      <c r="CS133" s="18">
        <f t="shared" si="134"/>
        <v>97.9</v>
      </c>
      <c r="CT133" s="18">
        <f t="shared" si="134"/>
        <v>57.8</v>
      </c>
      <c r="CU133" s="18">
        <f t="shared" si="134"/>
        <v>74.900000000000006</v>
      </c>
      <c r="CV133" s="18">
        <f t="shared" si="134"/>
        <v>20.5</v>
      </c>
      <c r="CW133" s="18">
        <f t="shared" si="134"/>
        <v>65.400000000000006</v>
      </c>
      <c r="CX133" s="18">
        <f t="shared" si="134"/>
        <v>200.7</v>
      </c>
      <c r="CY133" s="18">
        <f t="shared" si="134"/>
        <v>30</v>
      </c>
      <c r="CZ133" s="18">
        <f t="shared" si="134"/>
        <v>920</v>
      </c>
      <c r="DA133" s="18">
        <f t="shared" si="134"/>
        <v>53.3</v>
      </c>
      <c r="DB133" s="18">
        <f t="shared" si="134"/>
        <v>76.5</v>
      </c>
      <c r="DC133" s="18">
        <f t="shared" si="134"/>
        <v>41.6</v>
      </c>
      <c r="DD133" s="18">
        <f t="shared" si="134"/>
        <v>41.8</v>
      </c>
      <c r="DE133" s="18">
        <f t="shared" si="134"/>
        <v>133.4</v>
      </c>
      <c r="DF133" s="18">
        <f t="shared" si="134"/>
        <v>8733.7000000000007</v>
      </c>
      <c r="DG133" s="18">
        <f t="shared" si="134"/>
        <v>27</v>
      </c>
      <c r="DH133" s="18">
        <f t="shared" si="134"/>
        <v>600</v>
      </c>
      <c r="DI133" s="18">
        <f t="shared" si="134"/>
        <v>1443.4</v>
      </c>
      <c r="DJ133" s="18">
        <f t="shared" si="134"/>
        <v>269.7</v>
      </c>
      <c r="DK133" s="18">
        <f t="shared" si="134"/>
        <v>201.9</v>
      </c>
      <c r="DL133" s="18">
        <f t="shared" si="134"/>
        <v>2744.9</v>
      </c>
      <c r="DM133" s="18">
        <f t="shared" si="134"/>
        <v>137.80000000000001</v>
      </c>
      <c r="DN133" s="18">
        <f t="shared" si="134"/>
        <v>700.3</v>
      </c>
      <c r="DO133" s="18">
        <f t="shared" si="134"/>
        <v>1893.6</v>
      </c>
      <c r="DP133" s="18">
        <f t="shared" si="134"/>
        <v>49.8</v>
      </c>
      <c r="DQ133" s="18">
        <f t="shared" si="134"/>
        <v>178.4</v>
      </c>
      <c r="DR133" s="18">
        <f t="shared" si="134"/>
        <v>936.5</v>
      </c>
      <c r="DS133" s="18">
        <f t="shared" si="134"/>
        <v>537.70000000000005</v>
      </c>
      <c r="DT133" s="18">
        <f t="shared" si="134"/>
        <v>86.2</v>
      </c>
      <c r="DU133" s="18">
        <f t="shared" si="134"/>
        <v>180.7</v>
      </c>
      <c r="DV133" s="18">
        <f t="shared" si="134"/>
        <v>65.2</v>
      </c>
      <c r="DW133" s="18">
        <f t="shared" si="134"/>
        <v>116.1</v>
      </c>
      <c r="DX133" s="18">
        <f t="shared" si="134"/>
        <v>38.9</v>
      </c>
      <c r="DY133" s="18">
        <f t="shared" si="134"/>
        <v>55.7</v>
      </c>
      <c r="DZ133" s="18">
        <f t="shared" si="134"/>
        <v>171.9</v>
      </c>
      <c r="EA133" s="18">
        <f t="shared" ref="EA133:FX133" si="135">EA13+EA25</f>
        <v>187.8</v>
      </c>
      <c r="EB133" s="18">
        <f t="shared" si="135"/>
        <v>230.8</v>
      </c>
      <c r="EC133" s="18">
        <f t="shared" si="135"/>
        <v>84.3</v>
      </c>
      <c r="ED133" s="18">
        <f t="shared" si="135"/>
        <v>46.7</v>
      </c>
      <c r="EE133" s="18">
        <f t="shared" si="135"/>
        <v>113.2</v>
      </c>
      <c r="EF133" s="18">
        <f t="shared" si="135"/>
        <v>819.1</v>
      </c>
      <c r="EG133" s="18">
        <f t="shared" si="135"/>
        <v>146.19999999999999</v>
      </c>
      <c r="EH133" s="18">
        <f t="shared" si="135"/>
        <v>60.9</v>
      </c>
      <c r="EI133" s="18">
        <f t="shared" si="135"/>
        <v>11552.6</v>
      </c>
      <c r="EJ133" s="18">
        <f t="shared" si="135"/>
        <v>3101.8</v>
      </c>
      <c r="EK133" s="18">
        <f t="shared" si="135"/>
        <v>215.1</v>
      </c>
      <c r="EL133" s="18">
        <f t="shared" si="135"/>
        <v>115</v>
      </c>
      <c r="EM133" s="18">
        <f t="shared" si="135"/>
        <v>202.5</v>
      </c>
      <c r="EN133" s="18">
        <f t="shared" si="135"/>
        <v>618.20000000000005</v>
      </c>
      <c r="EO133" s="18">
        <f t="shared" si="135"/>
        <v>108.5</v>
      </c>
      <c r="EP133" s="18">
        <f t="shared" si="135"/>
        <v>89.6</v>
      </c>
      <c r="EQ133" s="18">
        <f t="shared" si="135"/>
        <v>354</v>
      </c>
      <c r="ER133" s="18">
        <f t="shared" si="135"/>
        <v>114.7</v>
      </c>
      <c r="ES133" s="18">
        <f t="shared" si="135"/>
        <v>74.900000000000006</v>
      </c>
      <c r="ET133" s="18">
        <f t="shared" si="135"/>
        <v>153.4</v>
      </c>
      <c r="EU133" s="18">
        <f t="shared" si="135"/>
        <v>466.3</v>
      </c>
      <c r="EV133" s="18">
        <f t="shared" si="135"/>
        <v>31.2</v>
      </c>
      <c r="EW133" s="18">
        <f t="shared" si="135"/>
        <v>142.5</v>
      </c>
      <c r="EX133" s="18">
        <f t="shared" si="135"/>
        <v>40.5</v>
      </c>
      <c r="EY133" s="18">
        <f t="shared" si="135"/>
        <v>224.7</v>
      </c>
      <c r="EZ133" s="18">
        <f t="shared" si="135"/>
        <v>50.2</v>
      </c>
      <c r="FA133" s="18">
        <f t="shared" si="135"/>
        <v>832</v>
      </c>
      <c r="FB133" s="18">
        <f t="shared" si="135"/>
        <v>186.9</v>
      </c>
      <c r="FC133" s="18">
        <f t="shared" si="135"/>
        <v>534.9</v>
      </c>
      <c r="FD133" s="18">
        <f t="shared" si="135"/>
        <v>159.30000000000001</v>
      </c>
      <c r="FE133" s="18">
        <f t="shared" si="135"/>
        <v>49.7</v>
      </c>
      <c r="FF133" s="18">
        <f t="shared" si="135"/>
        <v>84.2</v>
      </c>
      <c r="FG133" s="18">
        <f t="shared" si="135"/>
        <v>37.4</v>
      </c>
      <c r="FH133" s="18">
        <f t="shared" si="135"/>
        <v>47.8</v>
      </c>
      <c r="FI133" s="18">
        <f t="shared" si="135"/>
        <v>691.1</v>
      </c>
      <c r="FJ133" s="18">
        <f t="shared" si="135"/>
        <v>459.3</v>
      </c>
      <c r="FK133" s="18">
        <f t="shared" si="135"/>
        <v>635.1</v>
      </c>
      <c r="FL133" s="18">
        <f t="shared" si="135"/>
        <v>832.4</v>
      </c>
      <c r="FM133" s="18">
        <f t="shared" si="135"/>
        <v>869.3</v>
      </c>
      <c r="FN133" s="18">
        <f t="shared" si="135"/>
        <v>11786.5</v>
      </c>
      <c r="FO133" s="18">
        <f t="shared" si="135"/>
        <v>421.1</v>
      </c>
      <c r="FP133" s="18">
        <f t="shared" si="135"/>
        <v>1322.4</v>
      </c>
      <c r="FQ133" s="18">
        <f t="shared" si="135"/>
        <v>332.4</v>
      </c>
      <c r="FR133" s="18">
        <f t="shared" si="135"/>
        <v>41.3</v>
      </c>
      <c r="FS133" s="18">
        <f t="shared" si="135"/>
        <v>35.4</v>
      </c>
      <c r="FT133" s="18">
        <f t="shared" si="135"/>
        <v>37</v>
      </c>
      <c r="FU133" s="18">
        <f t="shared" si="135"/>
        <v>419.8</v>
      </c>
      <c r="FV133" s="18">
        <f t="shared" si="135"/>
        <v>278.89999999999998</v>
      </c>
      <c r="FW133" s="18">
        <f t="shared" si="135"/>
        <v>73.900000000000006</v>
      </c>
      <c r="FX133" s="18">
        <f t="shared" si="135"/>
        <v>11.4</v>
      </c>
      <c r="FY133" s="18"/>
      <c r="FZ133" s="84">
        <f>SUM(C133:FX133)</f>
        <v>293296.60000000015</v>
      </c>
      <c r="GA133" s="59"/>
      <c r="GB133" s="59"/>
      <c r="GC133" s="100"/>
      <c r="GD133" s="100"/>
      <c r="GE133" s="100"/>
    </row>
    <row r="134" spans="1:187" s="23" customFormat="1" x14ac:dyDescent="0.2">
      <c r="A134" s="7" t="s">
        <v>633</v>
      </c>
      <c r="B134" s="137" t="s">
        <v>903</v>
      </c>
      <c r="C134" s="20">
        <f>MAX(C131,C133)</f>
        <v>4059.4</v>
      </c>
      <c r="D134" s="20">
        <f t="shared" ref="D134:BO134" si="136">MAX(D131,D133)</f>
        <v>13173</v>
      </c>
      <c r="E134" s="20">
        <f t="shared" si="136"/>
        <v>4874.8999999999996</v>
      </c>
      <c r="F134" s="20">
        <f t="shared" si="136"/>
        <v>5541.4</v>
      </c>
      <c r="G134" s="20">
        <f t="shared" si="136"/>
        <v>245</v>
      </c>
      <c r="H134" s="20">
        <f t="shared" si="136"/>
        <v>197.4</v>
      </c>
      <c r="I134" s="20">
        <f t="shared" si="136"/>
        <v>6162.3</v>
      </c>
      <c r="J134" s="20">
        <f t="shared" si="136"/>
        <v>1424.1</v>
      </c>
      <c r="K134" s="20">
        <f t="shared" si="136"/>
        <v>136.19999999999999</v>
      </c>
      <c r="L134" s="20">
        <f t="shared" si="136"/>
        <v>1253.7</v>
      </c>
      <c r="M134" s="20">
        <f t="shared" si="136"/>
        <v>1010.4</v>
      </c>
      <c r="N134" s="20">
        <f t="shared" si="136"/>
        <v>12077</v>
      </c>
      <c r="O134" s="20">
        <f t="shared" si="136"/>
        <v>2067.6999999999998</v>
      </c>
      <c r="P134" s="20">
        <f t="shared" si="136"/>
        <v>61.3</v>
      </c>
      <c r="Q134" s="20">
        <f t="shared" si="136"/>
        <v>22781.200000000001</v>
      </c>
      <c r="R134" s="20">
        <f t="shared" si="136"/>
        <v>828.6</v>
      </c>
      <c r="S134" s="20">
        <f t="shared" si="136"/>
        <v>741.4</v>
      </c>
      <c r="T134" s="20">
        <f t="shared" si="136"/>
        <v>63.7</v>
      </c>
      <c r="U134" s="20">
        <f t="shared" si="136"/>
        <v>31</v>
      </c>
      <c r="V134" s="20">
        <f t="shared" si="136"/>
        <v>132.6</v>
      </c>
      <c r="W134" s="20">
        <f t="shared" si="136"/>
        <v>27.2</v>
      </c>
      <c r="X134" s="20">
        <f t="shared" si="136"/>
        <v>20.7</v>
      </c>
      <c r="Y134" s="20">
        <f t="shared" si="136"/>
        <v>1808.2</v>
      </c>
      <c r="Z134" s="20">
        <f t="shared" si="136"/>
        <v>100.2</v>
      </c>
      <c r="AA134" s="20">
        <f t="shared" si="136"/>
        <v>6552</v>
      </c>
      <c r="AB134" s="20">
        <f t="shared" si="136"/>
        <v>5421.3</v>
      </c>
      <c r="AC134" s="20">
        <f t="shared" si="136"/>
        <v>240.3</v>
      </c>
      <c r="AD134" s="20">
        <f t="shared" si="136"/>
        <v>343.5</v>
      </c>
      <c r="AE134" s="20">
        <f t="shared" si="136"/>
        <v>39</v>
      </c>
      <c r="AF134" s="20">
        <f t="shared" si="136"/>
        <v>67.2</v>
      </c>
      <c r="AG134" s="20">
        <f t="shared" si="136"/>
        <v>125.6</v>
      </c>
      <c r="AH134" s="20">
        <f t="shared" si="136"/>
        <v>514.5</v>
      </c>
      <c r="AI134" s="20">
        <f t="shared" si="136"/>
        <v>153.5</v>
      </c>
      <c r="AJ134" s="20">
        <f t="shared" si="136"/>
        <v>70.8</v>
      </c>
      <c r="AK134" s="20">
        <f t="shared" si="136"/>
        <v>154.30000000000001</v>
      </c>
      <c r="AL134" s="20">
        <f t="shared" si="136"/>
        <v>205.8</v>
      </c>
      <c r="AM134" s="20">
        <f t="shared" si="136"/>
        <v>252.1</v>
      </c>
      <c r="AN134" s="20">
        <f t="shared" si="136"/>
        <v>134.9</v>
      </c>
      <c r="AO134" s="20">
        <f t="shared" si="136"/>
        <v>2024.9</v>
      </c>
      <c r="AP134" s="20">
        <f t="shared" si="136"/>
        <v>47175.199999999997</v>
      </c>
      <c r="AQ134" s="20">
        <f t="shared" si="136"/>
        <v>87.9</v>
      </c>
      <c r="AR134" s="20">
        <f t="shared" si="136"/>
        <v>6213.5</v>
      </c>
      <c r="AS134" s="20">
        <f t="shared" si="136"/>
        <v>1997.2</v>
      </c>
      <c r="AT134" s="20">
        <f t="shared" si="136"/>
        <v>368.7</v>
      </c>
      <c r="AU134" s="20">
        <f t="shared" si="136"/>
        <v>63.7</v>
      </c>
      <c r="AV134" s="20">
        <f t="shared" si="136"/>
        <v>102.3</v>
      </c>
      <c r="AW134" s="20">
        <f t="shared" si="136"/>
        <v>48.1</v>
      </c>
      <c r="AX134" s="20">
        <f t="shared" si="136"/>
        <v>26.3</v>
      </c>
      <c r="AY134" s="20">
        <f t="shared" si="136"/>
        <v>175.1</v>
      </c>
      <c r="AZ134" s="20">
        <f t="shared" si="136"/>
        <v>7084</v>
      </c>
      <c r="BA134" s="20">
        <f t="shared" si="136"/>
        <v>3098.2</v>
      </c>
      <c r="BB134" s="20">
        <f t="shared" si="136"/>
        <v>2600.1999999999998</v>
      </c>
      <c r="BC134" s="20">
        <f t="shared" si="136"/>
        <v>13737.5</v>
      </c>
      <c r="BD134" s="20">
        <f t="shared" si="136"/>
        <v>600.5</v>
      </c>
      <c r="BE134" s="20">
        <f t="shared" si="136"/>
        <v>401.3</v>
      </c>
      <c r="BF134" s="20">
        <f t="shared" si="136"/>
        <v>2469.4</v>
      </c>
      <c r="BG134" s="20">
        <f t="shared" si="136"/>
        <v>458.6</v>
      </c>
      <c r="BH134" s="20">
        <f t="shared" si="136"/>
        <v>107.2</v>
      </c>
      <c r="BI134" s="20">
        <f t="shared" si="136"/>
        <v>111.2</v>
      </c>
      <c r="BJ134" s="20">
        <f t="shared" si="136"/>
        <v>529.1</v>
      </c>
      <c r="BK134" s="20">
        <f t="shared" si="136"/>
        <v>6161</v>
      </c>
      <c r="BL134" s="20">
        <f t="shared" si="136"/>
        <v>97.7</v>
      </c>
      <c r="BM134" s="20">
        <f t="shared" si="136"/>
        <v>119.9</v>
      </c>
      <c r="BN134" s="20">
        <f t="shared" si="136"/>
        <v>1603.3</v>
      </c>
      <c r="BO134" s="20">
        <f t="shared" si="136"/>
        <v>613.5</v>
      </c>
      <c r="BP134" s="20">
        <f t="shared" ref="BP134:EA134" si="137">MAX(BP131,BP133)</f>
        <v>88.7</v>
      </c>
      <c r="BQ134" s="20">
        <f t="shared" si="137"/>
        <v>1812.3</v>
      </c>
      <c r="BR134" s="20">
        <f t="shared" si="137"/>
        <v>1629.6</v>
      </c>
      <c r="BS134" s="20">
        <f t="shared" si="137"/>
        <v>483.9</v>
      </c>
      <c r="BT134" s="20">
        <f t="shared" si="137"/>
        <v>107.9</v>
      </c>
      <c r="BU134" s="20">
        <f t="shared" si="137"/>
        <v>106.3</v>
      </c>
      <c r="BV134" s="20">
        <f t="shared" si="137"/>
        <v>342.8</v>
      </c>
      <c r="BW134" s="20">
        <f t="shared" si="137"/>
        <v>402.7</v>
      </c>
      <c r="BX134" s="20">
        <f t="shared" si="137"/>
        <v>11.6</v>
      </c>
      <c r="BY134" s="20">
        <f t="shared" si="137"/>
        <v>357.9</v>
      </c>
      <c r="BZ134" s="20">
        <f t="shared" si="137"/>
        <v>98</v>
      </c>
      <c r="CA134" s="20">
        <f t="shared" si="137"/>
        <v>48.6</v>
      </c>
      <c r="CB134" s="20">
        <f t="shared" si="137"/>
        <v>19953</v>
      </c>
      <c r="CC134" s="20">
        <f t="shared" si="137"/>
        <v>46.8</v>
      </c>
      <c r="CD134" s="20">
        <f t="shared" si="137"/>
        <v>26.5</v>
      </c>
      <c r="CE134" s="20">
        <f t="shared" si="137"/>
        <v>49</v>
      </c>
      <c r="CF134" s="20">
        <f t="shared" si="137"/>
        <v>40.299999999999997</v>
      </c>
      <c r="CG134" s="20">
        <f t="shared" si="137"/>
        <v>72.7</v>
      </c>
      <c r="CH134" s="20">
        <f t="shared" si="137"/>
        <v>57</v>
      </c>
      <c r="CI134" s="20">
        <f t="shared" si="137"/>
        <v>398.3</v>
      </c>
      <c r="CJ134" s="20">
        <f t="shared" si="137"/>
        <v>404.7</v>
      </c>
      <c r="CK134" s="20">
        <f t="shared" si="137"/>
        <v>1336.9</v>
      </c>
      <c r="CL134" s="20">
        <f t="shared" si="137"/>
        <v>309.10000000000002</v>
      </c>
      <c r="CM134" s="20">
        <f t="shared" si="137"/>
        <v>432.1</v>
      </c>
      <c r="CN134" s="20">
        <f t="shared" si="137"/>
        <v>7565.6</v>
      </c>
      <c r="CO134" s="20">
        <f t="shared" si="137"/>
        <v>4527.3999999999996</v>
      </c>
      <c r="CP134" s="20">
        <f t="shared" si="137"/>
        <v>263.39999999999998</v>
      </c>
      <c r="CQ134" s="20">
        <f t="shared" si="137"/>
        <v>570.70000000000005</v>
      </c>
      <c r="CR134" s="20">
        <f t="shared" si="137"/>
        <v>76.5</v>
      </c>
      <c r="CS134" s="20">
        <f t="shared" si="137"/>
        <v>97.9</v>
      </c>
      <c r="CT134" s="20">
        <f t="shared" si="137"/>
        <v>57.8</v>
      </c>
      <c r="CU134" s="20">
        <f t="shared" si="137"/>
        <v>74.900000000000006</v>
      </c>
      <c r="CV134" s="20">
        <f t="shared" si="137"/>
        <v>20.5</v>
      </c>
      <c r="CW134" s="20">
        <f t="shared" si="137"/>
        <v>65.400000000000006</v>
      </c>
      <c r="CX134" s="20">
        <f t="shared" si="137"/>
        <v>200.7</v>
      </c>
      <c r="CY134" s="20">
        <f t="shared" si="137"/>
        <v>30</v>
      </c>
      <c r="CZ134" s="20">
        <f t="shared" si="137"/>
        <v>920</v>
      </c>
      <c r="DA134" s="20">
        <f t="shared" si="137"/>
        <v>53.3</v>
      </c>
      <c r="DB134" s="20">
        <f t="shared" si="137"/>
        <v>76.5</v>
      </c>
      <c r="DC134" s="20">
        <f t="shared" si="137"/>
        <v>41.6</v>
      </c>
      <c r="DD134" s="20">
        <f t="shared" si="137"/>
        <v>41.8</v>
      </c>
      <c r="DE134" s="20">
        <f t="shared" si="137"/>
        <v>133.4</v>
      </c>
      <c r="DF134" s="20">
        <f t="shared" si="137"/>
        <v>8733.7000000000007</v>
      </c>
      <c r="DG134" s="20">
        <f t="shared" si="137"/>
        <v>27</v>
      </c>
      <c r="DH134" s="20">
        <f t="shared" si="137"/>
        <v>600</v>
      </c>
      <c r="DI134" s="20">
        <f t="shared" si="137"/>
        <v>1443.4</v>
      </c>
      <c r="DJ134" s="20">
        <f t="shared" si="137"/>
        <v>269.7</v>
      </c>
      <c r="DK134" s="20">
        <f t="shared" si="137"/>
        <v>201.9</v>
      </c>
      <c r="DL134" s="20">
        <f t="shared" si="137"/>
        <v>2744.9</v>
      </c>
      <c r="DM134" s="20">
        <f t="shared" si="137"/>
        <v>137.80000000000001</v>
      </c>
      <c r="DN134" s="20">
        <f t="shared" si="137"/>
        <v>700.3</v>
      </c>
      <c r="DO134" s="20">
        <f t="shared" si="137"/>
        <v>1893.6</v>
      </c>
      <c r="DP134" s="20">
        <f t="shared" si="137"/>
        <v>49.8</v>
      </c>
      <c r="DQ134" s="20">
        <f t="shared" si="137"/>
        <v>178.4</v>
      </c>
      <c r="DR134" s="20">
        <f t="shared" si="137"/>
        <v>936.5</v>
      </c>
      <c r="DS134" s="20">
        <f t="shared" si="137"/>
        <v>537.70000000000005</v>
      </c>
      <c r="DT134" s="20">
        <f t="shared" si="137"/>
        <v>86.2</v>
      </c>
      <c r="DU134" s="20">
        <f t="shared" si="137"/>
        <v>180.7</v>
      </c>
      <c r="DV134" s="20">
        <f t="shared" si="137"/>
        <v>65.2</v>
      </c>
      <c r="DW134" s="20">
        <f t="shared" si="137"/>
        <v>116.1</v>
      </c>
      <c r="DX134" s="20">
        <f t="shared" si="137"/>
        <v>38.9</v>
      </c>
      <c r="DY134" s="20">
        <f t="shared" si="137"/>
        <v>55.7</v>
      </c>
      <c r="DZ134" s="20">
        <f t="shared" si="137"/>
        <v>171.9</v>
      </c>
      <c r="EA134" s="20">
        <f t="shared" si="137"/>
        <v>187.8</v>
      </c>
      <c r="EB134" s="20">
        <f t="shared" ref="EB134:FX134" si="138">MAX(EB131,EB133)</f>
        <v>230.8</v>
      </c>
      <c r="EC134" s="20">
        <f t="shared" si="138"/>
        <v>84.3</v>
      </c>
      <c r="ED134" s="20">
        <f t="shared" si="138"/>
        <v>46.7</v>
      </c>
      <c r="EE134" s="20">
        <f t="shared" si="138"/>
        <v>113.2</v>
      </c>
      <c r="EF134" s="20">
        <f t="shared" si="138"/>
        <v>819.1</v>
      </c>
      <c r="EG134" s="20">
        <f t="shared" si="138"/>
        <v>146.19999999999999</v>
      </c>
      <c r="EH134" s="20">
        <f t="shared" si="138"/>
        <v>60.9</v>
      </c>
      <c r="EI134" s="20">
        <f t="shared" si="138"/>
        <v>11552.6</v>
      </c>
      <c r="EJ134" s="20">
        <f t="shared" si="138"/>
        <v>3101.8</v>
      </c>
      <c r="EK134" s="20">
        <f t="shared" si="138"/>
        <v>215.1</v>
      </c>
      <c r="EL134" s="20">
        <f t="shared" si="138"/>
        <v>115</v>
      </c>
      <c r="EM134" s="20">
        <f t="shared" si="138"/>
        <v>202.5</v>
      </c>
      <c r="EN134" s="20">
        <f t="shared" si="138"/>
        <v>618.20000000000005</v>
      </c>
      <c r="EO134" s="20">
        <f t="shared" si="138"/>
        <v>108.5</v>
      </c>
      <c r="EP134" s="20">
        <f t="shared" si="138"/>
        <v>89.6</v>
      </c>
      <c r="EQ134" s="20">
        <f t="shared" si="138"/>
        <v>354</v>
      </c>
      <c r="ER134" s="20">
        <f t="shared" si="138"/>
        <v>114.7</v>
      </c>
      <c r="ES134" s="20">
        <f t="shared" si="138"/>
        <v>74.900000000000006</v>
      </c>
      <c r="ET134" s="20">
        <f t="shared" si="138"/>
        <v>153.4</v>
      </c>
      <c r="EU134" s="20">
        <f t="shared" si="138"/>
        <v>466.3</v>
      </c>
      <c r="EV134" s="20">
        <f t="shared" si="138"/>
        <v>31.2</v>
      </c>
      <c r="EW134" s="20">
        <f t="shared" si="138"/>
        <v>142.5</v>
      </c>
      <c r="EX134" s="20">
        <f t="shared" si="138"/>
        <v>40.5</v>
      </c>
      <c r="EY134" s="20">
        <f t="shared" si="138"/>
        <v>224.7</v>
      </c>
      <c r="EZ134" s="20">
        <f t="shared" si="138"/>
        <v>50.2</v>
      </c>
      <c r="FA134" s="20">
        <f t="shared" si="138"/>
        <v>832</v>
      </c>
      <c r="FB134" s="20">
        <f t="shared" si="138"/>
        <v>186.9</v>
      </c>
      <c r="FC134" s="20">
        <f t="shared" si="138"/>
        <v>534.9</v>
      </c>
      <c r="FD134" s="20">
        <f t="shared" si="138"/>
        <v>159.30000000000001</v>
      </c>
      <c r="FE134" s="20">
        <f t="shared" si="138"/>
        <v>49.7</v>
      </c>
      <c r="FF134" s="20">
        <f t="shared" si="138"/>
        <v>84.2</v>
      </c>
      <c r="FG134" s="20">
        <f t="shared" si="138"/>
        <v>37.4</v>
      </c>
      <c r="FH134" s="20">
        <f t="shared" si="138"/>
        <v>47.8</v>
      </c>
      <c r="FI134" s="20">
        <f t="shared" si="138"/>
        <v>691.1</v>
      </c>
      <c r="FJ134" s="20">
        <f t="shared" si="138"/>
        <v>459.3</v>
      </c>
      <c r="FK134" s="20">
        <f t="shared" si="138"/>
        <v>635.1</v>
      </c>
      <c r="FL134" s="20">
        <f t="shared" si="138"/>
        <v>832.4</v>
      </c>
      <c r="FM134" s="20">
        <f t="shared" si="138"/>
        <v>869.3</v>
      </c>
      <c r="FN134" s="20">
        <f t="shared" si="138"/>
        <v>11786.5</v>
      </c>
      <c r="FO134" s="20">
        <f t="shared" si="138"/>
        <v>421.1</v>
      </c>
      <c r="FP134" s="20">
        <f t="shared" si="138"/>
        <v>1322.4</v>
      </c>
      <c r="FQ134" s="20">
        <f t="shared" si="138"/>
        <v>332.4</v>
      </c>
      <c r="FR134" s="20">
        <f t="shared" si="138"/>
        <v>41.3</v>
      </c>
      <c r="FS134" s="20">
        <f t="shared" si="138"/>
        <v>35.4</v>
      </c>
      <c r="FT134" s="20">
        <f t="shared" si="138"/>
        <v>37</v>
      </c>
      <c r="FU134" s="20">
        <f t="shared" si="138"/>
        <v>419.8</v>
      </c>
      <c r="FV134" s="20">
        <f t="shared" si="138"/>
        <v>278.89999999999998</v>
      </c>
      <c r="FW134" s="20">
        <f t="shared" si="138"/>
        <v>73.900000000000006</v>
      </c>
      <c r="FX134" s="20">
        <f t="shared" si="138"/>
        <v>11.4</v>
      </c>
      <c r="FY134" s="45"/>
      <c r="FZ134" s="20">
        <f>SUM(C134:FX134)</f>
        <v>293296.60000000015</v>
      </c>
      <c r="GA134" s="45"/>
      <c r="GB134" s="45"/>
      <c r="GC134" s="20"/>
      <c r="GD134" s="20"/>
      <c r="GE134" s="20"/>
    </row>
    <row r="135" spans="1:187" x14ac:dyDescent="0.2">
      <c r="A135" s="7"/>
      <c r="B135" s="16" t="s">
        <v>634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18"/>
      <c r="FZ135" s="20"/>
      <c r="GA135" s="59"/>
      <c r="GB135" s="59"/>
      <c r="GC135" s="84"/>
      <c r="GD135" s="84"/>
      <c r="GE135" s="84"/>
    </row>
    <row r="136" spans="1:187" s="23" customFormat="1" x14ac:dyDescent="0.2">
      <c r="A136" s="7" t="s">
        <v>635</v>
      </c>
      <c r="B136" s="16" t="s">
        <v>636</v>
      </c>
      <c r="C136" s="29">
        <f t="shared" ref="C136:BN136" si="139">ROUND((C134/C16),4)</f>
        <v>0.49469999999999997</v>
      </c>
      <c r="D136" s="29">
        <f t="shared" si="139"/>
        <v>0.31740000000000002</v>
      </c>
      <c r="E136" s="29">
        <f t="shared" si="139"/>
        <v>0.71919999999999995</v>
      </c>
      <c r="F136" s="29">
        <f t="shared" si="139"/>
        <v>0.29580000000000001</v>
      </c>
      <c r="G136" s="29">
        <f t="shared" si="139"/>
        <v>0.2462</v>
      </c>
      <c r="H136" s="29">
        <f t="shared" si="139"/>
        <v>0.20080000000000001</v>
      </c>
      <c r="I136" s="29">
        <f t="shared" si="139"/>
        <v>0.66620000000000001</v>
      </c>
      <c r="J136" s="29">
        <f t="shared" si="139"/>
        <v>0.628</v>
      </c>
      <c r="K136" s="29">
        <f t="shared" si="139"/>
        <v>0.50560000000000005</v>
      </c>
      <c r="L136" s="29">
        <f t="shared" si="139"/>
        <v>0.55730000000000002</v>
      </c>
      <c r="M136" s="29">
        <f t="shared" si="139"/>
        <v>0.85189999999999999</v>
      </c>
      <c r="N136" s="29">
        <f t="shared" si="139"/>
        <v>0.22889999999999999</v>
      </c>
      <c r="O136" s="29">
        <f t="shared" si="139"/>
        <v>0.14660000000000001</v>
      </c>
      <c r="P136" s="29">
        <f t="shared" si="139"/>
        <v>0.35809999999999997</v>
      </c>
      <c r="Q136" s="29">
        <f t="shared" si="139"/>
        <v>0.622</v>
      </c>
      <c r="R136" s="29">
        <f t="shared" si="139"/>
        <v>0.29260000000000003</v>
      </c>
      <c r="S136" s="29">
        <f t="shared" si="139"/>
        <v>0.43769999999999998</v>
      </c>
      <c r="T136" s="29">
        <f t="shared" si="139"/>
        <v>0.47889999999999999</v>
      </c>
      <c r="U136" s="29">
        <f t="shared" si="139"/>
        <v>0.65539999999999998</v>
      </c>
      <c r="V136" s="29">
        <f t="shared" si="139"/>
        <v>0.50280000000000002</v>
      </c>
      <c r="W136" s="29">
        <f t="shared" si="139"/>
        <v>0.62529999999999997</v>
      </c>
      <c r="X136" s="29">
        <f t="shared" si="139"/>
        <v>0.57820000000000005</v>
      </c>
      <c r="Y136" s="29">
        <f t="shared" si="139"/>
        <v>0.73319999999999996</v>
      </c>
      <c r="Z136" s="29">
        <f t="shared" si="139"/>
        <v>0.41489999999999999</v>
      </c>
      <c r="AA136" s="29">
        <f t="shared" si="139"/>
        <v>0.21779999999999999</v>
      </c>
      <c r="AB136" s="29">
        <f t="shared" si="139"/>
        <v>0.18509999999999999</v>
      </c>
      <c r="AC136" s="29">
        <f t="shared" si="139"/>
        <v>0.26619999999999999</v>
      </c>
      <c r="AD136" s="29">
        <f t="shared" si="139"/>
        <v>0.27439999999999998</v>
      </c>
      <c r="AE136" s="29">
        <f t="shared" si="139"/>
        <v>0.3669</v>
      </c>
      <c r="AF136" s="29">
        <f t="shared" si="139"/>
        <v>0.4138</v>
      </c>
      <c r="AG136" s="29">
        <f t="shared" si="139"/>
        <v>0.2031</v>
      </c>
      <c r="AH136" s="29">
        <f t="shared" si="139"/>
        <v>0.50870000000000004</v>
      </c>
      <c r="AI136" s="29">
        <f t="shared" si="139"/>
        <v>0.495</v>
      </c>
      <c r="AJ136" s="29">
        <f t="shared" si="139"/>
        <v>0.54710000000000003</v>
      </c>
      <c r="AK136" s="29">
        <f t="shared" si="139"/>
        <v>0.76419999999999999</v>
      </c>
      <c r="AL136" s="29">
        <f t="shared" si="139"/>
        <v>0.76339999999999997</v>
      </c>
      <c r="AM136" s="29">
        <f t="shared" si="139"/>
        <v>0.58299999999999996</v>
      </c>
      <c r="AN136" s="29">
        <f t="shared" si="139"/>
        <v>0.40100000000000002</v>
      </c>
      <c r="AO136" s="29">
        <f t="shared" si="139"/>
        <v>0.44579999999999997</v>
      </c>
      <c r="AP136" s="29">
        <f t="shared" si="139"/>
        <v>0.57099999999999995</v>
      </c>
      <c r="AQ136" s="29">
        <f t="shared" si="139"/>
        <v>0.42670000000000002</v>
      </c>
      <c r="AR136" s="29">
        <f t="shared" si="139"/>
        <v>9.6799999999999997E-2</v>
      </c>
      <c r="AS136" s="29">
        <f t="shared" si="139"/>
        <v>0.29249999999999998</v>
      </c>
      <c r="AT136" s="29">
        <f t="shared" si="139"/>
        <v>0.17050000000000001</v>
      </c>
      <c r="AU136" s="29">
        <f t="shared" si="139"/>
        <v>0.2873</v>
      </c>
      <c r="AV136" s="29">
        <f t="shared" si="139"/>
        <v>0.35659999999999997</v>
      </c>
      <c r="AW136" s="29">
        <f t="shared" si="139"/>
        <v>0.22220000000000001</v>
      </c>
      <c r="AX136" s="29">
        <f t="shared" si="139"/>
        <v>0.69389999999999996</v>
      </c>
      <c r="AY136" s="29">
        <f t="shared" si="139"/>
        <v>0.42330000000000001</v>
      </c>
      <c r="AZ136" s="29">
        <f t="shared" si="139"/>
        <v>0.63360000000000005</v>
      </c>
      <c r="BA136" s="29">
        <f t="shared" si="139"/>
        <v>0.35149999999999998</v>
      </c>
      <c r="BB136" s="29">
        <f t="shared" si="139"/>
        <v>0.35060000000000002</v>
      </c>
      <c r="BC136" s="29">
        <f t="shared" si="139"/>
        <v>0.4899</v>
      </c>
      <c r="BD136" s="29">
        <f t="shared" si="139"/>
        <v>0.1198</v>
      </c>
      <c r="BE136" s="29">
        <f t="shared" si="139"/>
        <v>0.2833</v>
      </c>
      <c r="BF136" s="29">
        <f t="shared" si="139"/>
        <v>9.69E-2</v>
      </c>
      <c r="BG136" s="29">
        <f t="shared" si="139"/>
        <v>0.46460000000000001</v>
      </c>
      <c r="BH136" s="29">
        <f t="shared" si="139"/>
        <v>0.2014</v>
      </c>
      <c r="BI136" s="29">
        <f t="shared" si="139"/>
        <v>0.50049999999999994</v>
      </c>
      <c r="BJ136" s="29">
        <f t="shared" si="139"/>
        <v>8.0199999999999994E-2</v>
      </c>
      <c r="BK136" s="29">
        <f t="shared" si="139"/>
        <v>0.27800000000000002</v>
      </c>
      <c r="BL136" s="29">
        <f t="shared" si="139"/>
        <v>0.44429999999999997</v>
      </c>
      <c r="BM136" s="29">
        <f t="shared" si="139"/>
        <v>0.44159999999999999</v>
      </c>
      <c r="BN136" s="29">
        <f t="shared" si="139"/>
        <v>0.48399999999999999</v>
      </c>
      <c r="BO136" s="29">
        <f t="shared" ref="BO136:DZ136" si="140">ROUND((BO134/BO16),4)</f>
        <v>0.47239999999999999</v>
      </c>
      <c r="BP136" s="29">
        <f t="shared" si="140"/>
        <v>0.46560000000000001</v>
      </c>
      <c r="BQ136" s="29">
        <f t="shared" si="140"/>
        <v>0.30620000000000003</v>
      </c>
      <c r="BR136" s="29">
        <f t="shared" si="140"/>
        <v>0.37280000000000002</v>
      </c>
      <c r="BS136" s="29">
        <f t="shared" si="140"/>
        <v>0.438</v>
      </c>
      <c r="BT136" s="29">
        <f t="shared" si="140"/>
        <v>0.2472</v>
      </c>
      <c r="BU136" s="29">
        <f t="shared" si="140"/>
        <v>0.26479999999999998</v>
      </c>
      <c r="BV136" s="29">
        <f t="shared" si="140"/>
        <v>0.26590000000000003</v>
      </c>
      <c r="BW136" s="29">
        <f t="shared" si="140"/>
        <v>0.20319999999999999</v>
      </c>
      <c r="BX136" s="29">
        <f t="shared" si="140"/>
        <v>0.1522</v>
      </c>
      <c r="BY136" s="29">
        <f t="shared" si="140"/>
        <v>0.77149999999999996</v>
      </c>
      <c r="BZ136" s="29">
        <f t="shared" si="140"/>
        <v>0.51229999999999998</v>
      </c>
      <c r="CA136" s="29">
        <f t="shared" si="140"/>
        <v>0.31440000000000001</v>
      </c>
      <c r="CB136" s="29">
        <f t="shared" si="140"/>
        <v>0.25380000000000003</v>
      </c>
      <c r="CC136" s="29">
        <f t="shared" si="140"/>
        <v>0.28420000000000001</v>
      </c>
      <c r="CD136" s="29">
        <f t="shared" si="140"/>
        <v>0.55559999999999998</v>
      </c>
      <c r="CE136" s="29">
        <f t="shared" si="140"/>
        <v>0.3483</v>
      </c>
      <c r="CF136" s="29">
        <f t="shared" si="140"/>
        <v>0.37490000000000001</v>
      </c>
      <c r="CG136" s="29">
        <f t="shared" si="140"/>
        <v>0.35120000000000001</v>
      </c>
      <c r="CH136" s="29">
        <f t="shared" si="140"/>
        <v>0.58640000000000003</v>
      </c>
      <c r="CI136" s="29">
        <f t="shared" si="140"/>
        <v>0.57809999999999995</v>
      </c>
      <c r="CJ136" s="29">
        <f t="shared" si="140"/>
        <v>0.42620000000000002</v>
      </c>
      <c r="CK136" s="29">
        <f t="shared" si="140"/>
        <v>0.2417</v>
      </c>
      <c r="CL136" s="29">
        <f t="shared" si="140"/>
        <v>0.23139999999999999</v>
      </c>
      <c r="CM136" s="29">
        <f t="shared" si="140"/>
        <v>0.62239999999999995</v>
      </c>
      <c r="CN136" s="29">
        <f t="shared" si="140"/>
        <v>0.2465</v>
      </c>
      <c r="CO136" s="29">
        <f t="shared" si="140"/>
        <v>0.30299999999999999</v>
      </c>
      <c r="CP136" s="29">
        <f t="shared" si="140"/>
        <v>0.2482</v>
      </c>
      <c r="CQ136" s="29">
        <f t="shared" si="140"/>
        <v>0.65300000000000002</v>
      </c>
      <c r="CR136" s="29">
        <f t="shared" si="140"/>
        <v>0.43969999999999998</v>
      </c>
      <c r="CS136" s="29">
        <f t="shared" si="140"/>
        <v>0.2858</v>
      </c>
      <c r="CT136" s="29">
        <f t="shared" si="140"/>
        <v>0.56610000000000005</v>
      </c>
      <c r="CU136" s="29">
        <f t="shared" si="140"/>
        <v>0.16200000000000001</v>
      </c>
      <c r="CV136" s="29">
        <f t="shared" si="140"/>
        <v>0.46279999999999999</v>
      </c>
      <c r="CW136" s="29">
        <f t="shared" si="140"/>
        <v>0.36520000000000002</v>
      </c>
      <c r="CX136" s="29">
        <f t="shared" si="140"/>
        <v>0.44450000000000001</v>
      </c>
      <c r="CY136" s="29">
        <f t="shared" si="140"/>
        <v>0.67110000000000003</v>
      </c>
      <c r="CZ136" s="29">
        <f t="shared" si="140"/>
        <v>0.44700000000000001</v>
      </c>
      <c r="DA136" s="29">
        <f t="shared" si="140"/>
        <v>0.30530000000000002</v>
      </c>
      <c r="DB136" s="29">
        <f t="shared" si="140"/>
        <v>0.25629999999999997</v>
      </c>
      <c r="DC136" s="29">
        <f t="shared" si="140"/>
        <v>0.28589999999999999</v>
      </c>
      <c r="DD136" s="29">
        <f t="shared" si="140"/>
        <v>0.2621</v>
      </c>
      <c r="DE136" s="29">
        <f t="shared" si="140"/>
        <v>0.33119999999999999</v>
      </c>
      <c r="DF136" s="29">
        <f t="shared" si="140"/>
        <v>0.41039999999999999</v>
      </c>
      <c r="DG136" s="29">
        <f t="shared" si="140"/>
        <v>0.31069999999999998</v>
      </c>
      <c r="DH136" s="29">
        <f t="shared" si="140"/>
        <v>0.29549999999999998</v>
      </c>
      <c r="DI136" s="29">
        <f t="shared" si="140"/>
        <v>0.56069999999999998</v>
      </c>
      <c r="DJ136" s="29">
        <f t="shared" si="140"/>
        <v>0.42320000000000002</v>
      </c>
      <c r="DK136" s="29">
        <f t="shared" si="140"/>
        <v>0.4612</v>
      </c>
      <c r="DL136" s="29">
        <f t="shared" si="140"/>
        <v>0.48680000000000001</v>
      </c>
      <c r="DM136" s="29">
        <f t="shared" si="140"/>
        <v>0.53680000000000005</v>
      </c>
      <c r="DN136" s="29">
        <f t="shared" si="140"/>
        <v>0.51910000000000001</v>
      </c>
      <c r="DO136" s="29">
        <f t="shared" si="140"/>
        <v>0.60329999999999995</v>
      </c>
      <c r="DP136" s="29">
        <f t="shared" si="140"/>
        <v>0.26629999999999998</v>
      </c>
      <c r="DQ136" s="29">
        <f t="shared" si="140"/>
        <v>0.29899999999999999</v>
      </c>
      <c r="DR136" s="29">
        <f t="shared" si="140"/>
        <v>0.69830000000000003</v>
      </c>
      <c r="DS136" s="29">
        <f t="shared" si="140"/>
        <v>0.72289999999999999</v>
      </c>
      <c r="DT136" s="29">
        <f t="shared" si="140"/>
        <v>0.626</v>
      </c>
      <c r="DU136" s="29">
        <f t="shared" si="140"/>
        <v>0.48049999999999998</v>
      </c>
      <c r="DV136" s="29">
        <f t="shared" si="140"/>
        <v>0.3286</v>
      </c>
      <c r="DW136" s="29">
        <f t="shared" si="140"/>
        <v>0.33839999999999998</v>
      </c>
      <c r="DX136" s="29">
        <f t="shared" si="140"/>
        <v>0.25509999999999999</v>
      </c>
      <c r="DY136" s="29">
        <f t="shared" si="140"/>
        <v>0.16739999999999999</v>
      </c>
      <c r="DZ136" s="29">
        <f t="shared" si="140"/>
        <v>0.2281</v>
      </c>
      <c r="EA136" s="29">
        <f t="shared" ref="EA136:FX136" si="141">ROUND((EA134/EA16),4)</f>
        <v>0.31430000000000002</v>
      </c>
      <c r="EB136" s="29">
        <f t="shared" si="141"/>
        <v>0.41210000000000002</v>
      </c>
      <c r="EC136" s="29">
        <f t="shared" si="141"/>
        <v>0.27050000000000002</v>
      </c>
      <c r="ED136" s="29">
        <f t="shared" si="141"/>
        <v>2.92E-2</v>
      </c>
      <c r="EE136" s="29">
        <f t="shared" si="141"/>
        <v>0.59550000000000003</v>
      </c>
      <c r="EF136" s="29">
        <f t="shared" si="141"/>
        <v>0.58189999999999997</v>
      </c>
      <c r="EG136" s="29">
        <f t="shared" si="141"/>
        <v>0.55169999999999997</v>
      </c>
      <c r="EH136" s="29">
        <f t="shared" si="141"/>
        <v>0.29070000000000001</v>
      </c>
      <c r="EI136" s="29">
        <f t="shared" si="141"/>
        <v>0.78669999999999995</v>
      </c>
      <c r="EJ136" s="29">
        <f t="shared" si="141"/>
        <v>0.32829999999999998</v>
      </c>
      <c r="EK136" s="29">
        <f t="shared" si="141"/>
        <v>0.31190000000000001</v>
      </c>
      <c r="EL136" s="29">
        <f t="shared" si="141"/>
        <v>0.2492</v>
      </c>
      <c r="EM136" s="29">
        <f t="shared" si="141"/>
        <v>0.50009999999999999</v>
      </c>
      <c r="EN136" s="29">
        <f t="shared" si="141"/>
        <v>0.58819999999999995</v>
      </c>
      <c r="EO136" s="29">
        <f t="shared" si="141"/>
        <v>0.32390000000000002</v>
      </c>
      <c r="EP136" s="29">
        <f t="shared" si="141"/>
        <v>0.24540000000000001</v>
      </c>
      <c r="EQ136" s="29">
        <f t="shared" si="141"/>
        <v>0.13020000000000001</v>
      </c>
      <c r="ER136" s="29">
        <f t="shared" si="141"/>
        <v>0.38119999999999998</v>
      </c>
      <c r="ES136" s="29">
        <f t="shared" si="141"/>
        <v>0.62780000000000002</v>
      </c>
      <c r="ET136" s="29">
        <f t="shared" si="141"/>
        <v>0.74829999999999997</v>
      </c>
      <c r="EU136" s="29">
        <f t="shared" si="141"/>
        <v>0.81100000000000005</v>
      </c>
      <c r="EV136" s="29">
        <f t="shared" si="141"/>
        <v>0.5</v>
      </c>
      <c r="EW136" s="29">
        <f t="shared" si="141"/>
        <v>0.16009999999999999</v>
      </c>
      <c r="EX136" s="29">
        <f t="shared" si="141"/>
        <v>0.22950000000000001</v>
      </c>
      <c r="EY136" s="29">
        <f t="shared" si="141"/>
        <v>0.44140000000000001</v>
      </c>
      <c r="EZ136" s="29">
        <f t="shared" si="141"/>
        <v>0.40260000000000001</v>
      </c>
      <c r="FA136" s="29">
        <f t="shared" si="141"/>
        <v>0.2475</v>
      </c>
      <c r="FB136" s="29">
        <f t="shared" si="141"/>
        <v>0.56299999999999994</v>
      </c>
      <c r="FC136" s="29">
        <f t="shared" si="141"/>
        <v>0.24349999999999999</v>
      </c>
      <c r="FD136" s="29">
        <f t="shared" si="141"/>
        <v>0.45129999999999998</v>
      </c>
      <c r="FE136" s="29">
        <f t="shared" si="141"/>
        <v>0.50870000000000004</v>
      </c>
      <c r="FF136" s="29">
        <f t="shared" si="141"/>
        <v>0.41420000000000001</v>
      </c>
      <c r="FG136" s="29">
        <f t="shared" si="141"/>
        <v>0.31530000000000002</v>
      </c>
      <c r="FH136" s="29">
        <f t="shared" si="141"/>
        <v>0.52180000000000004</v>
      </c>
      <c r="FI136" s="29">
        <f t="shared" si="141"/>
        <v>0.3962</v>
      </c>
      <c r="FJ136" s="29">
        <f t="shared" si="141"/>
        <v>0.24629999999999999</v>
      </c>
      <c r="FK136" s="29">
        <f t="shared" si="141"/>
        <v>0.27260000000000001</v>
      </c>
      <c r="FL136" s="29">
        <f t="shared" si="141"/>
        <v>0.12280000000000001</v>
      </c>
      <c r="FM136" s="29">
        <f t="shared" si="141"/>
        <v>0.22650000000000001</v>
      </c>
      <c r="FN136" s="29">
        <f t="shared" si="141"/>
        <v>0.54400000000000004</v>
      </c>
      <c r="FO136" s="29">
        <f t="shared" si="141"/>
        <v>0.40460000000000002</v>
      </c>
      <c r="FP136" s="29">
        <f t="shared" si="141"/>
        <v>0.58650000000000002</v>
      </c>
      <c r="FQ136" s="29">
        <f t="shared" si="141"/>
        <v>0.35680000000000001</v>
      </c>
      <c r="FR136" s="29">
        <f t="shared" si="141"/>
        <v>0.2492</v>
      </c>
      <c r="FS136" s="29">
        <f t="shared" si="141"/>
        <v>0.1802</v>
      </c>
      <c r="FT136" s="29">
        <f t="shared" si="141"/>
        <v>0.54169999999999996</v>
      </c>
      <c r="FU136" s="29">
        <f t="shared" si="141"/>
        <v>0.54700000000000004</v>
      </c>
      <c r="FV136" s="29">
        <f t="shared" si="141"/>
        <v>0.4128</v>
      </c>
      <c r="FW136" s="29">
        <f t="shared" si="141"/>
        <v>0.3952</v>
      </c>
      <c r="FX136" s="29">
        <f t="shared" si="141"/>
        <v>0.21110000000000001</v>
      </c>
      <c r="FY136" s="22"/>
      <c r="FZ136" s="30">
        <f>ROUND((FZ134/FZ16),4)</f>
        <v>0.34770000000000001</v>
      </c>
      <c r="GA136" s="59"/>
      <c r="GB136" s="59"/>
      <c r="GC136" s="84"/>
      <c r="GD136" s="84"/>
      <c r="GE136" s="84"/>
    </row>
    <row r="137" spans="1:187" x14ac:dyDescent="0.2">
      <c r="A137" s="6"/>
      <c r="B137" s="16" t="s">
        <v>637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18"/>
      <c r="FZ137" s="59"/>
      <c r="GA137" s="59"/>
      <c r="GB137" s="59"/>
      <c r="GC137" s="84"/>
      <c r="GD137" s="84"/>
      <c r="GE137" s="84"/>
    </row>
    <row r="138" spans="1:187" x14ac:dyDescent="0.2">
      <c r="A138" s="103" t="s">
        <v>638</v>
      </c>
      <c r="B138" s="48" t="s">
        <v>639</v>
      </c>
      <c r="C138" s="48">
        <f t="shared" ref="C138:BN138" si="142">C38</f>
        <v>0.12</v>
      </c>
      <c r="D138" s="48">
        <f t="shared" si="142"/>
        <v>0.12</v>
      </c>
      <c r="E138" s="48">
        <f t="shared" si="142"/>
        <v>0.12</v>
      </c>
      <c r="F138" s="48">
        <f t="shared" si="142"/>
        <v>0.12</v>
      </c>
      <c r="G138" s="48">
        <f t="shared" si="142"/>
        <v>0.12</v>
      </c>
      <c r="H138" s="48">
        <f t="shared" si="142"/>
        <v>0.12</v>
      </c>
      <c r="I138" s="48">
        <f t="shared" si="142"/>
        <v>0.12</v>
      </c>
      <c r="J138" s="48">
        <f t="shared" si="142"/>
        <v>0.12</v>
      </c>
      <c r="K138" s="48">
        <f t="shared" si="142"/>
        <v>0.12</v>
      </c>
      <c r="L138" s="48">
        <f t="shared" si="142"/>
        <v>0.12</v>
      </c>
      <c r="M138" s="48">
        <f t="shared" si="142"/>
        <v>0.12</v>
      </c>
      <c r="N138" s="48">
        <f t="shared" si="142"/>
        <v>0.12</v>
      </c>
      <c r="O138" s="48">
        <f t="shared" si="142"/>
        <v>0.12</v>
      </c>
      <c r="P138" s="48">
        <f t="shared" si="142"/>
        <v>0.12</v>
      </c>
      <c r="Q138" s="48">
        <f t="shared" si="142"/>
        <v>0.12</v>
      </c>
      <c r="R138" s="48">
        <f t="shared" si="142"/>
        <v>0.12</v>
      </c>
      <c r="S138" s="48">
        <f t="shared" si="142"/>
        <v>0.12</v>
      </c>
      <c r="T138" s="48">
        <f t="shared" si="142"/>
        <v>0.12</v>
      </c>
      <c r="U138" s="48">
        <f t="shared" si="142"/>
        <v>0.12</v>
      </c>
      <c r="V138" s="48">
        <f t="shared" si="142"/>
        <v>0.12</v>
      </c>
      <c r="W138" s="48">
        <f t="shared" si="142"/>
        <v>0.12</v>
      </c>
      <c r="X138" s="48">
        <f t="shared" si="142"/>
        <v>0.12</v>
      </c>
      <c r="Y138" s="48">
        <f t="shared" si="142"/>
        <v>0.12</v>
      </c>
      <c r="Z138" s="48">
        <f t="shared" si="142"/>
        <v>0.12</v>
      </c>
      <c r="AA138" s="48">
        <f t="shared" si="142"/>
        <v>0.12</v>
      </c>
      <c r="AB138" s="48">
        <f t="shared" si="142"/>
        <v>0.12</v>
      </c>
      <c r="AC138" s="48">
        <f t="shared" si="142"/>
        <v>0.12</v>
      </c>
      <c r="AD138" s="48">
        <f t="shared" si="142"/>
        <v>0.12</v>
      </c>
      <c r="AE138" s="48">
        <f t="shared" si="142"/>
        <v>0.12</v>
      </c>
      <c r="AF138" s="48">
        <f t="shared" si="142"/>
        <v>0.12</v>
      </c>
      <c r="AG138" s="48">
        <f t="shared" si="142"/>
        <v>0.12</v>
      </c>
      <c r="AH138" s="48">
        <f t="shared" si="142"/>
        <v>0.12</v>
      </c>
      <c r="AI138" s="48">
        <f t="shared" si="142"/>
        <v>0.12</v>
      </c>
      <c r="AJ138" s="48">
        <f t="shared" si="142"/>
        <v>0.12</v>
      </c>
      <c r="AK138" s="48">
        <f t="shared" si="142"/>
        <v>0.12</v>
      </c>
      <c r="AL138" s="48">
        <f t="shared" si="142"/>
        <v>0.12</v>
      </c>
      <c r="AM138" s="48">
        <f t="shared" si="142"/>
        <v>0.12</v>
      </c>
      <c r="AN138" s="48">
        <f t="shared" si="142"/>
        <v>0.12</v>
      </c>
      <c r="AO138" s="48">
        <f t="shared" si="142"/>
        <v>0.12</v>
      </c>
      <c r="AP138" s="48">
        <f t="shared" si="142"/>
        <v>0.12</v>
      </c>
      <c r="AQ138" s="48">
        <f t="shared" si="142"/>
        <v>0.12</v>
      </c>
      <c r="AR138" s="48">
        <f t="shared" si="142"/>
        <v>0.12</v>
      </c>
      <c r="AS138" s="48">
        <f t="shared" si="142"/>
        <v>0.12</v>
      </c>
      <c r="AT138" s="48">
        <f t="shared" si="142"/>
        <v>0.12</v>
      </c>
      <c r="AU138" s="48">
        <f t="shared" si="142"/>
        <v>0.12</v>
      </c>
      <c r="AV138" s="48">
        <f t="shared" si="142"/>
        <v>0.12</v>
      </c>
      <c r="AW138" s="48">
        <f t="shared" si="142"/>
        <v>0.12</v>
      </c>
      <c r="AX138" s="48">
        <f t="shared" si="142"/>
        <v>0.12</v>
      </c>
      <c r="AY138" s="48">
        <f t="shared" si="142"/>
        <v>0.12</v>
      </c>
      <c r="AZ138" s="48">
        <f t="shared" si="142"/>
        <v>0.12</v>
      </c>
      <c r="BA138" s="48">
        <f t="shared" si="142"/>
        <v>0.12</v>
      </c>
      <c r="BB138" s="48">
        <f t="shared" si="142"/>
        <v>0.12</v>
      </c>
      <c r="BC138" s="48">
        <f t="shared" si="142"/>
        <v>0.12</v>
      </c>
      <c r="BD138" s="48">
        <f t="shared" si="142"/>
        <v>0.12</v>
      </c>
      <c r="BE138" s="48">
        <f t="shared" si="142"/>
        <v>0.12</v>
      </c>
      <c r="BF138" s="48">
        <f t="shared" si="142"/>
        <v>0.12</v>
      </c>
      <c r="BG138" s="48">
        <f t="shared" si="142"/>
        <v>0.12</v>
      </c>
      <c r="BH138" s="48">
        <f t="shared" si="142"/>
        <v>0.12</v>
      </c>
      <c r="BI138" s="48">
        <f t="shared" si="142"/>
        <v>0.12</v>
      </c>
      <c r="BJ138" s="48">
        <f t="shared" si="142"/>
        <v>0.12</v>
      </c>
      <c r="BK138" s="48">
        <f t="shared" si="142"/>
        <v>0.12</v>
      </c>
      <c r="BL138" s="48">
        <f t="shared" si="142"/>
        <v>0.12</v>
      </c>
      <c r="BM138" s="48">
        <f t="shared" si="142"/>
        <v>0.12</v>
      </c>
      <c r="BN138" s="48">
        <f t="shared" si="142"/>
        <v>0.12</v>
      </c>
      <c r="BO138" s="48">
        <f t="shared" ref="BO138:DZ138" si="143">BO38</f>
        <v>0.12</v>
      </c>
      <c r="BP138" s="48">
        <f t="shared" si="143"/>
        <v>0.12</v>
      </c>
      <c r="BQ138" s="48">
        <f t="shared" si="143"/>
        <v>0.12</v>
      </c>
      <c r="BR138" s="48">
        <f t="shared" si="143"/>
        <v>0.12</v>
      </c>
      <c r="BS138" s="48">
        <f t="shared" si="143"/>
        <v>0.12</v>
      </c>
      <c r="BT138" s="48">
        <f t="shared" si="143"/>
        <v>0.12</v>
      </c>
      <c r="BU138" s="48">
        <f t="shared" si="143"/>
        <v>0.12</v>
      </c>
      <c r="BV138" s="48">
        <f t="shared" si="143"/>
        <v>0.12</v>
      </c>
      <c r="BW138" s="48">
        <f t="shared" si="143"/>
        <v>0.12</v>
      </c>
      <c r="BX138" s="48">
        <f t="shared" si="143"/>
        <v>0.12</v>
      </c>
      <c r="BY138" s="48">
        <f t="shared" si="143"/>
        <v>0.12</v>
      </c>
      <c r="BZ138" s="48">
        <f t="shared" si="143"/>
        <v>0.12</v>
      </c>
      <c r="CA138" s="48">
        <f t="shared" si="143"/>
        <v>0.12</v>
      </c>
      <c r="CB138" s="48">
        <f t="shared" si="143"/>
        <v>0.12</v>
      </c>
      <c r="CC138" s="48">
        <f t="shared" si="143"/>
        <v>0.12</v>
      </c>
      <c r="CD138" s="48">
        <f t="shared" si="143"/>
        <v>0.12</v>
      </c>
      <c r="CE138" s="48">
        <f t="shared" si="143"/>
        <v>0.12</v>
      </c>
      <c r="CF138" s="48">
        <f t="shared" si="143"/>
        <v>0.12</v>
      </c>
      <c r="CG138" s="48">
        <f t="shared" si="143"/>
        <v>0.12</v>
      </c>
      <c r="CH138" s="48">
        <f t="shared" si="143"/>
        <v>0.12</v>
      </c>
      <c r="CI138" s="48">
        <f t="shared" si="143"/>
        <v>0.12</v>
      </c>
      <c r="CJ138" s="48">
        <f t="shared" si="143"/>
        <v>0.12</v>
      </c>
      <c r="CK138" s="48">
        <f t="shared" si="143"/>
        <v>0.12</v>
      </c>
      <c r="CL138" s="48">
        <f t="shared" si="143"/>
        <v>0.12</v>
      </c>
      <c r="CM138" s="48">
        <f t="shared" si="143"/>
        <v>0.12</v>
      </c>
      <c r="CN138" s="48">
        <f t="shared" si="143"/>
        <v>0.12</v>
      </c>
      <c r="CO138" s="48">
        <f t="shared" si="143"/>
        <v>0.12</v>
      </c>
      <c r="CP138" s="48">
        <f t="shared" si="143"/>
        <v>0.12</v>
      </c>
      <c r="CQ138" s="48">
        <f t="shared" si="143"/>
        <v>0.12</v>
      </c>
      <c r="CR138" s="48">
        <f t="shared" si="143"/>
        <v>0.12</v>
      </c>
      <c r="CS138" s="48">
        <f t="shared" si="143"/>
        <v>0.12</v>
      </c>
      <c r="CT138" s="48">
        <f t="shared" si="143"/>
        <v>0.12</v>
      </c>
      <c r="CU138" s="48">
        <f t="shared" si="143"/>
        <v>0.12</v>
      </c>
      <c r="CV138" s="48">
        <f t="shared" si="143"/>
        <v>0.12</v>
      </c>
      <c r="CW138" s="48">
        <f t="shared" si="143"/>
        <v>0.12</v>
      </c>
      <c r="CX138" s="48">
        <f t="shared" si="143"/>
        <v>0.12</v>
      </c>
      <c r="CY138" s="48">
        <f t="shared" si="143"/>
        <v>0.12</v>
      </c>
      <c r="CZ138" s="48">
        <f t="shared" si="143"/>
        <v>0.12</v>
      </c>
      <c r="DA138" s="48">
        <f t="shared" si="143"/>
        <v>0.12</v>
      </c>
      <c r="DB138" s="48">
        <f t="shared" si="143"/>
        <v>0.12</v>
      </c>
      <c r="DC138" s="48">
        <f t="shared" si="143"/>
        <v>0.12</v>
      </c>
      <c r="DD138" s="48">
        <f t="shared" si="143"/>
        <v>0.12</v>
      </c>
      <c r="DE138" s="48">
        <f t="shared" si="143"/>
        <v>0.12</v>
      </c>
      <c r="DF138" s="48">
        <f t="shared" si="143"/>
        <v>0.12</v>
      </c>
      <c r="DG138" s="48">
        <f t="shared" si="143"/>
        <v>0.12</v>
      </c>
      <c r="DH138" s="48">
        <f t="shared" si="143"/>
        <v>0.12</v>
      </c>
      <c r="DI138" s="48">
        <f t="shared" si="143"/>
        <v>0.12</v>
      </c>
      <c r="DJ138" s="48">
        <f t="shared" si="143"/>
        <v>0.12</v>
      </c>
      <c r="DK138" s="48">
        <f t="shared" si="143"/>
        <v>0.12</v>
      </c>
      <c r="DL138" s="48">
        <f t="shared" si="143"/>
        <v>0.12</v>
      </c>
      <c r="DM138" s="48">
        <f t="shared" si="143"/>
        <v>0.12</v>
      </c>
      <c r="DN138" s="48">
        <f t="shared" si="143"/>
        <v>0.12</v>
      </c>
      <c r="DO138" s="48">
        <f t="shared" si="143"/>
        <v>0.12</v>
      </c>
      <c r="DP138" s="48">
        <f t="shared" si="143"/>
        <v>0.12</v>
      </c>
      <c r="DQ138" s="48">
        <f t="shared" si="143"/>
        <v>0.12</v>
      </c>
      <c r="DR138" s="48">
        <f t="shared" si="143"/>
        <v>0.12</v>
      </c>
      <c r="DS138" s="48">
        <f t="shared" si="143"/>
        <v>0.12</v>
      </c>
      <c r="DT138" s="48">
        <f t="shared" si="143"/>
        <v>0.12</v>
      </c>
      <c r="DU138" s="48">
        <f t="shared" si="143"/>
        <v>0.12</v>
      </c>
      <c r="DV138" s="48">
        <f t="shared" si="143"/>
        <v>0.12</v>
      </c>
      <c r="DW138" s="48">
        <f t="shared" si="143"/>
        <v>0.12</v>
      </c>
      <c r="DX138" s="48">
        <f t="shared" si="143"/>
        <v>0.12</v>
      </c>
      <c r="DY138" s="48">
        <f t="shared" si="143"/>
        <v>0.12</v>
      </c>
      <c r="DZ138" s="48">
        <f t="shared" si="143"/>
        <v>0.12</v>
      </c>
      <c r="EA138" s="48">
        <f t="shared" ref="EA138:FX138" si="144">EA38</f>
        <v>0.12</v>
      </c>
      <c r="EB138" s="48">
        <f t="shared" si="144"/>
        <v>0.12</v>
      </c>
      <c r="EC138" s="48">
        <f t="shared" si="144"/>
        <v>0.12</v>
      </c>
      <c r="ED138" s="48">
        <f t="shared" si="144"/>
        <v>0.12</v>
      </c>
      <c r="EE138" s="48">
        <f t="shared" si="144"/>
        <v>0.12</v>
      </c>
      <c r="EF138" s="48">
        <f t="shared" si="144"/>
        <v>0.12</v>
      </c>
      <c r="EG138" s="48">
        <f t="shared" si="144"/>
        <v>0.12</v>
      </c>
      <c r="EH138" s="48">
        <f t="shared" si="144"/>
        <v>0.12</v>
      </c>
      <c r="EI138" s="48">
        <f t="shared" si="144"/>
        <v>0.12</v>
      </c>
      <c r="EJ138" s="48">
        <f t="shared" si="144"/>
        <v>0.12</v>
      </c>
      <c r="EK138" s="48">
        <f t="shared" si="144"/>
        <v>0.12</v>
      </c>
      <c r="EL138" s="48">
        <f t="shared" si="144"/>
        <v>0.12</v>
      </c>
      <c r="EM138" s="48">
        <f t="shared" si="144"/>
        <v>0.12</v>
      </c>
      <c r="EN138" s="48">
        <f t="shared" si="144"/>
        <v>0.12</v>
      </c>
      <c r="EO138" s="48">
        <f t="shared" si="144"/>
        <v>0.12</v>
      </c>
      <c r="EP138" s="48">
        <f t="shared" si="144"/>
        <v>0.12</v>
      </c>
      <c r="EQ138" s="48">
        <f t="shared" si="144"/>
        <v>0.12</v>
      </c>
      <c r="ER138" s="48">
        <f t="shared" si="144"/>
        <v>0.12</v>
      </c>
      <c r="ES138" s="48">
        <f t="shared" si="144"/>
        <v>0.12</v>
      </c>
      <c r="ET138" s="48">
        <f t="shared" si="144"/>
        <v>0.12</v>
      </c>
      <c r="EU138" s="48">
        <f t="shared" si="144"/>
        <v>0.12</v>
      </c>
      <c r="EV138" s="48">
        <f t="shared" si="144"/>
        <v>0.12</v>
      </c>
      <c r="EW138" s="48">
        <f t="shared" si="144"/>
        <v>0.12</v>
      </c>
      <c r="EX138" s="48">
        <f t="shared" si="144"/>
        <v>0.12</v>
      </c>
      <c r="EY138" s="48">
        <f t="shared" si="144"/>
        <v>0.12</v>
      </c>
      <c r="EZ138" s="48">
        <f t="shared" si="144"/>
        <v>0.12</v>
      </c>
      <c r="FA138" s="48">
        <f t="shared" si="144"/>
        <v>0.12</v>
      </c>
      <c r="FB138" s="48">
        <f t="shared" si="144"/>
        <v>0.12</v>
      </c>
      <c r="FC138" s="48">
        <f t="shared" si="144"/>
        <v>0.12</v>
      </c>
      <c r="FD138" s="48">
        <f t="shared" si="144"/>
        <v>0.12</v>
      </c>
      <c r="FE138" s="48">
        <f t="shared" si="144"/>
        <v>0.12</v>
      </c>
      <c r="FF138" s="48">
        <f t="shared" si="144"/>
        <v>0.12</v>
      </c>
      <c r="FG138" s="48">
        <f t="shared" si="144"/>
        <v>0.12</v>
      </c>
      <c r="FH138" s="48">
        <f t="shared" si="144"/>
        <v>0.12</v>
      </c>
      <c r="FI138" s="48">
        <f t="shared" si="144"/>
        <v>0.12</v>
      </c>
      <c r="FJ138" s="48">
        <f t="shared" si="144"/>
        <v>0.12</v>
      </c>
      <c r="FK138" s="48">
        <f t="shared" si="144"/>
        <v>0.12</v>
      </c>
      <c r="FL138" s="48">
        <f t="shared" si="144"/>
        <v>0.12</v>
      </c>
      <c r="FM138" s="48">
        <f t="shared" si="144"/>
        <v>0.12</v>
      </c>
      <c r="FN138" s="48">
        <f t="shared" si="144"/>
        <v>0.12</v>
      </c>
      <c r="FO138" s="48">
        <f t="shared" si="144"/>
        <v>0.12</v>
      </c>
      <c r="FP138" s="48">
        <f t="shared" si="144"/>
        <v>0.12</v>
      </c>
      <c r="FQ138" s="48">
        <f t="shared" si="144"/>
        <v>0.12</v>
      </c>
      <c r="FR138" s="48">
        <f t="shared" si="144"/>
        <v>0.12</v>
      </c>
      <c r="FS138" s="48">
        <f t="shared" si="144"/>
        <v>0.12</v>
      </c>
      <c r="FT138" s="48">
        <f t="shared" si="144"/>
        <v>0.12</v>
      </c>
      <c r="FU138" s="48">
        <f t="shared" si="144"/>
        <v>0.12</v>
      </c>
      <c r="FV138" s="48">
        <f t="shared" si="144"/>
        <v>0.12</v>
      </c>
      <c r="FW138" s="48">
        <f t="shared" si="144"/>
        <v>0.12</v>
      </c>
      <c r="FX138" s="48">
        <f t="shared" si="144"/>
        <v>0.12</v>
      </c>
      <c r="FY138" s="29"/>
      <c r="FZ138" s="65"/>
      <c r="GA138" s="30"/>
      <c r="GB138" s="30"/>
      <c r="GC138" s="20"/>
      <c r="GD138" s="20"/>
      <c r="GE138" s="20"/>
    </row>
    <row r="139" spans="1:187" x14ac:dyDescent="0.2">
      <c r="A139" s="8" t="s">
        <v>640</v>
      </c>
      <c r="B139" s="16" t="s">
        <v>641</v>
      </c>
      <c r="C139" s="29">
        <f t="shared" ref="C139:BN139" si="145">ROUND(IF((C136-C14)*0.3&lt;0=TRUE(),0,IF((C99&lt;=50000),ROUND((C136-C14)*0.3,6),0)),4)</f>
        <v>4.41E-2</v>
      </c>
      <c r="D139" s="29">
        <f t="shared" si="145"/>
        <v>0</v>
      </c>
      <c r="E139" s="29">
        <f t="shared" si="145"/>
        <v>0.1115</v>
      </c>
      <c r="F139" s="29">
        <f t="shared" si="145"/>
        <v>0</v>
      </c>
      <c r="G139" s="29">
        <f t="shared" si="145"/>
        <v>0</v>
      </c>
      <c r="H139" s="29">
        <f t="shared" si="145"/>
        <v>0</v>
      </c>
      <c r="I139" s="29">
        <f t="shared" si="145"/>
        <v>9.5600000000000004E-2</v>
      </c>
      <c r="J139" s="29">
        <f t="shared" si="145"/>
        <v>8.4099999999999994E-2</v>
      </c>
      <c r="K139" s="29">
        <f t="shared" si="145"/>
        <v>4.7399999999999998E-2</v>
      </c>
      <c r="L139" s="29">
        <f t="shared" si="145"/>
        <v>6.2899999999999998E-2</v>
      </c>
      <c r="M139" s="29">
        <f t="shared" si="145"/>
        <v>0.15129999999999999</v>
      </c>
      <c r="N139" s="29">
        <f t="shared" si="145"/>
        <v>0</v>
      </c>
      <c r="O139" s="29">
        <f t="shared" si="145"/>
        <v>0</v>
      </c>
      <c r="P139" s="29">
        <f t="shared" si="145"/>
        <v>3.0999999999999999E-3</v>
      </c>
      <c r="Q139" s="29">
        <f t="shared" si="145"/>
        <v>8.2299999999999998E-2</v>
      </c>
      <c r="R139" s="29">
        <f t="shared" si="145"/>
        <v>0</v>
      </c>
      <c r="S139" s="29">
        <f t="shared" si="145"/>
        <v>2.7E-2</v>
      </c>
      <c r="T139" s="29">
        <f t="shared" si="145"/>
        <v>3.9399999999999998E-2</v>
      </c>
      <c r="U139" s="29">
        <f t="shared" si="145"/>
        <v>9.2299999999999993E-2</v>
      </c>
      <c r="V139" s="29">
        <f t="shared" si="145"/>
        <v>4.65E-2</v>
      </c>
      <c r="W139" s="29">
        <f t="shared" si="145"/>
        <v>8.3299999999999999E-2</v>
      </c>
      <c r="X139" s="29">
        <f t="shared" si="145"/>
        <v>6.9199999999999998E-2</v>
      </c>
      <c r="Y139" s="29">
        <f t="shared" si="145"/>
        <v>0.1157</v>
      </c>
      <c r="Z139" s="29">
        <f t="shared" si="145"/>
        <v>2.0199999999999999E-2</v>
      </c>
      <c r="AA139" s="29">
        <f t="shared" si="145"/>
        <v>0</v>
      </c>
      <c r="AB139" s="29">
        <f t="shared" si="145"/>
        <v>0</v>
      </c>
      <c r="AC139" s="29">
        <f t="shared" si="145"/>
        <v>0</v>
      </c>
      <c r="AD139" s="29">
        <f t="shared" si="145"/>
        <v>0</v>
      </c>
      <c r="AE139" s="29">
        <f t="shared" si="145"/>
        <v>5.7999999999999996E-3</v>
      </c>
      <c r="AF139" s="29">
        <f t="shared" si="145"/>
        <v>1.9800000000000002E-2</v>
      </c>
      <c r="AG139" s="29">
        <f t="shared" si="145"/>
        <v>0</v>
      </c>
      <c r="AH139" s="29">
        <f t="shared" si="145"/>
        <v>4.8300000000000003E-2</v>
      </c>
      <c r="AI139" s="29">
        <f t="shared" si="145"/>
        <v>4.4200000000000003E-2</v>
      </c>
      <c r="AJ139" s="29">
        <f t="shared" si="145"/>
        <v>5.9799999999999999E-2</v>
      </c>
      <c r="AK139" s="29">
        <f t="shared" si="145"/>
        <v>0.125</v>
      </c>
      <c r="AL139" s="29">
        <f t="shared" si="145"/>
        <v>0.12470000000000001</v>
      </c>
      <c r="AM139" s="29">
        <f t="shared" si="145"/>
        <v>7.0599999999999996E-2</v>
      </c>
      <c r="AN139" s="29">
        <f t="shared" si="145"/>
        <v>1.6E-2</v>
      </c>
      <c r="AO139" s="29">
        <f t="shared" si="145"/>
        <v>2.9399999999999999E-2</v>
      </c>
      <c r="AP139" s="29">
        <f t="shared" si="145"/>
        <v>0</v>
      </c>
      <c r="AQ139" s="29">
        <f t="shared" si="145"/>
        <v>2.3699999999999999E-2</v>
      </c>
      <c r="AR139" s="29">
        <f t="shared" si="145"/>
        <v>0</v>
      </c>
      <c r="AS139" s="29">
        <f t="shared" si="145"/>
        <v>0</v>
      </c>
      <c r="AT139" s="29">
        <f t="shared" si="145"/>
        <v>0</v>
      </c>
      <c r="AU139" s="29">
        <f t="shared" si="145"/>
        <v>0</v>
      </c>
      <c r="AV139" s="29">
        <f t="shared" si="145"/>
        <v>2.7000000000000001E-3</v>
      </c>
      <c r="AW139" s="29">
        <f t="shared" si="145"/>
        <v>0</v>
      </c>
      <c r="AX139" s="29">
        <f t="shared" si="145"/>
        <v>0.10390000000000001</v>
      </c>
      <c r="AY139" s="29">
        <f t="shared" si="145"/>
        <v>2.2700000000000001E-2</v>
      </c>
      <c r="AZ139" s="29">
        <f t="shared" si="145"/>
        <v>8.5800000000000001E-2</v>
      </c>
      <c r="BA139" s="29">
        <f t="shared" si="145"/>
        <v>1.1000000000000001E-3</v>
      </c>
      <c r="BB139" s="29">
        <f t="shared" si="145"/>
        <v>8.9999999999999998E-4</v>
      </c>
      <c r="BC139" s="29">
        <f t="shared" si="145"/>
        <v>4.2700000000000002E-2</v>
      </c>
      <c r="BD139" s="29">
        <f t="shared" si="145"/>
        <v>0</v>
      </c>
      <c r="BE139" s="29">
        <f t="shared" si="145"/>
        <v>0</v>
      </c>
      <c r="BF139" s="29">
        <f t="shared" si="145"/>
        <v>0</v>
      </c>
      <c r="BG139" s="29">
        <f t="shared" si="145"/>
        <v>3.5099999999999999E-2</v>
      </c>
      <c r="BH139" s="29">
        <f t="shared" si="145"/>
        <v>0</v>
      </c>
      <c r="BI139" s="29">
        <f t="shared" si="145"/>
        <v>4.58E-2</v>
      </c>
      <c r="BJ139" s="29">
        <f t="shared" si="145"/>
        <v>0</v>
      </c>
      <c r="BK139" s="29">
        <f t="shared" si="145"/>
        <v>0</v>
      </c>
      <c r="BL139" s="29">
        <f t="shared" si="145"/>
        <v>2.9000000000000001E-2</v>
      </c>
      <c r="BM139" s="29">
        <f t="shared" si="145"/>
        <v>2.8199999999999999E-2</v>
      </c>
      <c r="BN139" s="29">
        <f t="shared" si="145"/>
        <v>4.0899999999999999E-2</v>
      </c>
      <c r="BO139" s="29">
        <f t="shared" ref="BO139:DZ139" si="146">ROUND(IF((BO136-BO14)*0.3&lt;0=TRUE(),0,IF((BO99&lt;=50000),ROUND((BO136-BO14)*0.3,6),0)),4)</f>
        <v>3.7400000000000003E-2</v>
      </c>
      <c r="BP139" s="29">
        <f t="shared" si="146"/>
        <v>3.5400000000000001E-2</v>
      </c>
      <c r="BQ139" s="29">
        <f t="shared" si="146"/>
        <v>0</v>
      </c>
      <c r="BR139" s="29">
        <f t="shared" si="146"/>
        <v>7.4999999999999997E-3</v>
      </c>
      <c r="BS139" s="29">
        <f t="shared" si="146"/>
        <v>2.7099999999999999E-2</v>
      </c>
      <c r="BT139" s="29">
        <f t="shared" si="146"/>
        <v>0</v>
      </c>
      <c r="BU139" s="29">
        <f t="shared" si="146"/>
        <v>0</v>
      </c>
      <c r="BV139" s="29">
        <f t="shared" si="146"/>
        <v>0</v>
      </c>
      <c r="BW139" s="29">
        <f t="shared" si="146"/>
        <v>0</v>
      </c>
      <c r="BX139" s="29">
        <f t="shared" si="146"/>
        <v>0</v>
      </c>
      <c r="BY139" s="29">
        <f t="shared" si="146"/>
        <v>0.12709999999999999</v>
      </c>
      <c r="BZ139" s="29">
        <f t="shared" si="146"/>
        <v>4.9399999999999999E-2</v>
      </c>
      <c r="CA139" s="29">
        <f t="shared" si="146"/>
        <v>0</v>
      </c>
      <c r="CB139" s="29">
        <f t="shared" si="146"/>
        <v>0</v>
      </c>
      <c r="CC139" s="29">
        <f t="shared" si="146"/>
        <v>0</v>
      </c>
      <c r="CD139" s="29">
        <f t="shared" si="146"/>
        <v>6.2399999999999997E-2</v>
      </c>
      <c r="CE139" s="29">
        <f t="shared" si="146"/>
        <v>2.0000000000000001E-4</v>
      </c>
      <c r="CF139" s="29">
        <f t="shared" si="146"/>
        <v>8.2000000000000007E-3</v>
      </c>
      <c r="CG139" s="29">
        <f t="shared" si="146"/>
        <v>1.1000000000000001E-3</v>
      </c>
      <c r="CH139" s="29">
        <f t="shared" si="146"/>
        <v>7.1599999999999997E-2</v>
      </c>
      <c r="CI139" s="29">
        <f t="shared" si="146"/>
        <v>6.9099999999999995E-2</v>
      </c>
      <c r="CJ139" s="29">
        <f t="shared" si="146"/>
        <v>2.3599999999999999E-2</v>
      </c>
      <c r="CK139" s="29">
        <f t="shared" si="146"/>
        <v>0</v>
      </c>
      <c r="CL139" s="29">
        <f t="shared" si="146"/>
        <v>0</v>
      </c>
      <c r="CM139" s="29">
        <f t="shared" si="146"/>
        <v>8.2400000000000001E-2</v>
      </c>
      <c r="CN139" s="29">
        <f t="shared" si="146"/>
        <v>0</v>
      </c>
      <c r="CO139" s="29">
        <f t="shared" si="146"/>
        <v>0</v>
      </c>
      <c r="CP139" s="29">
        <f t="shared" si="146"/>
        <v>0</v>
      </c>
      <c r="CQ139" s="29">
        <f t="shared" si="146"/>
        <v>9.1600000000000001E-2</v>
      </c>
      <c r="CR139" s="29">
        <f t="shared" si="146"/>
        <v>2.76E-2</v>
      </c>
      <c r="CS139" s="29">
        <f t="shared" si="146"/>
        <v>0</v>
      </c>
      <c r="CT139" s="29">
        <f t="shared" si="146"/>
        <v>6.5500000000000003E-2</v>
      </c>
      <c r="CU139" s="29">
        <f t="shared" si="146"/>
        <v>0</v>
      </c>
      <c r="CV139" s="29">
        <f t="shared" si="146"/>
        <v>3.4500000000000003E-2</v>
      </c>
      <c r="CW139" s="29">
        <f t="shared" si="146"/>
        <v>5.3E-3</v>
      </c>
      <c r="CX139" s="29">
        <f t="shared" si="146"/>
        <v>2.9000000000000001E-2</v>
      </c>
      <c r="CY139" s="29">
        <f t="shared" si="146"/>
        <v>9.7000000000000003E-2</v>
      </c>
      <c r="CZ139" s="29">
        <f t="shared" si="146"/>
        <v>2.98E-2</v>
      </c>
      <c r="DA139" s="29">
        <f t="shared" si="146"/>
        <v>0</v>
      </c>
      <c r="DB139" s="29">
        <f t="shared" si="146"/>
        <v>0</v>
      </c>
      <c r="DC139" s="29">
        <f t="shared" si="146"/>
        <v>0</v>
      </c>
      <c r="DD139" s="29">
        <f t="shared" si="146"/>
        <v>0</v>
      </c>
      <c r="DE139" s="29">
        <f t="shared" si="146"/>
        <v>0</v>
      </c>
      <c r="DF139" s="29">
        <f t="shared" si="146"/>
        <v>1.8800000000000001E-2</v>
      </c>
      <c r="DG139" s="29">
        <f t="shared" si="146"/>
        <v>0</v>
      </c>
      <c r="DH139" s="29">
        <f t="shared" si="146"/>
        <v>0</v>
      </c>
      <c r="DI139" s="29">
        <f t="shared" si="146"/>
        <v>6.3899999999999998E-2</v>
      </c>
      <c r="DJ139" s="29">
        <f t="shared" si="146"/>
        <v>2.2700000000000001E-2</v>
      </c>
      <c r="DK139" s="29">
        <f t="shared" si="146"/>
        <v>3.4099999999999998E-2</v>
      </c>
      <c r="DL139" s="29">
        <f t="shared" si="146"/>
        <v>4.1700000000000001E-2</v>
      </c>
      <c r="DM139" s="29">
        <f t="shared" si="146"/>
        <v>5.67E-2</v>
      </c>
      <c r="DN139" s="29">
        <f t="shared" si="146"/>
        <v>5.1400000000000001E-2</v>
      </c>
      <c r="DO139" s="29">
        <f t="shared" si="146"/>
        <v>7.6700000000000004E-2</v>
      </c>
      <c r="DP139" s="29">
        <f t="shared" si="146"/>
        <v>0</v>
      </c>
      <c r="DQ139" s="29">
        <f t="shared" si="146"/>
        <v>0</v>
      </c>
      <c r="DR139" s="29">
        <f t="shared" si="146"/>
        <v>0.1052</v>
      </c>
      <c r="DS139" s="29">
        <f t="shared" si="146"/>
        <v>0.11260000000000001</v>
      </c>
      <c r="DT139" s="29">
        <f t="shared" si="146"/>
        <v>8.3500000000000005E-2</v>
      </c>
      <c r="DU139" s="29">
        <f t="shared" si="146"/>
        <v>3.9800000000000002E-2</v>
      </c>
      <c r="DV139" s="29">
        <f t="shared" si="146"/>
        <v>0</v>
      </c>
      <c r="DW139" s="29">
        <f t="shared" si="146"/>
        <v>0</v>
      </c>
      <c r="DX139" s="29">
        <f t="shared" si="146"/>
        <v>0</v>
      </c>
      <c r="DY139" s="29">
        <f t="shared" si="146"/>
        <v>0</v>
      </c>
      <c r="DZ139" s="29">
        <f t="shared" si="146"/>
        <v>0</v>
      </c>
      <c r="EA139" s="29">
        <f t="shared" ref="EA139:FX139" si="147">ROUND(IF((EA136-EA14)*0.3&lt;0=TRUE(),0,IF((EA99&lt;=50000),ROUND((EA136-EA14)*0.3,6),0)),4)</f>
        <v>0</v>
      </c>
      <c r="EB139" s="29">
        <f t="shared" si="147"/>
        <v>1.9300000000000001E-2</v>
      </c>
      <c r="EC139" s="29">
        <f t="shared" si="147"/>
        <v>0</v>
      </c>
      <c r="ED139" s="29">
        <f t="shared" si="147"/>
        <v>0</v>
      </c>
      <c r="EE139" s="29">
        <f t="shared" si="147"/>
        <v>7.4300000000000005E-2</v>
      </c>
      <c r="EF139" s="29">
        <f t="shared" si="147"/>
        <v>7.0300000000000001E-2</v>
      </c>
      <c r="EG139" s="29">
        <f t="shared" si="147"/>
        <v>6.1199999999999997E-2</v>
      </c>
      <c r="EH139" s="29">
        <f t="shared" si="147"/>
        <v>0</v>
      </c>
      <c r="EI139" s="29">
        <f t="shared" si="147"/>
        <v>0.13170000000000001</v>
      </c>
      <c r="EJ139" s="29">
        <f t="shared" si="147"/>
        <v>0</v>
      </c>
      <c r="EK139" s="29">
        <f t="shared" si="147"/>
        <v>0</v>
      </c>
      <c r="EL139" s="29">
        <f t="shared" si="147"/>
        <v>0</v>
      </c>
      <c r="EM139" s="29">
        <f t="shared" si="147"/>
        <v>4.5699999999999998E-2</v>
      </c>
      <c r="EN139" s="29">
        <f t="shared" si="147"/>
        <v>7.22E-2</v>
      </c>
      <c r="EO139" s="29">
        <f t="shared" si="147"/>
        <v>0</v>
      </c>
      <c r="EP139" s="29">
        <f t="shared" si="147"/>
        <v>0</v>
      </c>
      <c r="EQ139" s="29">
        <f t="shared" si="147"/>
        <v>0</v>
      </c>
      <c r="ER139" s="29">
        <f t="shared" si="147"/>
        <v>1.01E-2</v>
      </c>
      <c r="ES139" s="29">
        <f t="shared" si="147"/>
        <v>8.4000000000000005E-2</v>
      </c>
      <c r="ET139" s="29">
        <f t="shared" si="147"/>
        <v>0.1202</v>
      </c>
      <c r="EU139" s="29">
        <f t="shared" si="147"/>
        <v>0.13900000000000001</v>
      </c>
      <c r="EV139" s="29">
        <f t="shared" si="147"/>
        <v>4.5699999999999998E-2</v>
      </c>
      <c r="EW139" s="29">
        <f t="shared" si="147"/>
        <v>0</v>
      </c>
      <c r="EX139" s="29">
        <f t="shared" si="147"/>
        <v>0</v>
      </c>
      <c r="EY139" s="29">
        <f t="shared" si="147"/>
        <v>2.81E-2</v>
      </c>
      <c r="EZ139" s="29">
        <f t="shared" si="147"/>
        <v>1.6500000000000001E-2</v>
      </c>
      <c r="FA139" s="29">
        <f t="shared" si="147"/>
        <v>0</v>
      </c>
      <c r="FB139" s="29">
        <f t="shared" si="147"/>
        <v>6.4600000000000005E-2</v>
      </c>
      <c r="FC139" s="29">
        <f t="shared" si="147"/>
        <v>0</v>
      </c>
      <c r="FD139" s="29">
        <f t="shared" si="147"/>
        <v>3.1099999999999999E-2</v>
      </c>
      <c r="FE139" s="29">
        <f t="shared" si="147"/>
        <v>4.8300000000000003E-2</v>
      </c>
      <c r="FF139" s="29">
        <f t="shared" si="147"/>
        <v>0.02</v>
      </c>
      <c r="FG139" s="29">
        <f t="shared" si="147"/>
        <v>0</v>
      </c>
      <c r="FH139" s="29">
        <f t="shared" si="147"/>
        <v>5.2200000000000003E-2</v>
      </c>
      <c r="FI139" s="29">
        <f t="shared" si="147"/>
        <v>1.46E-2</v>
      </c>
      <c r="FJ139" s="29">
        <f t="shared" si="147"/>
        <v>0</v>
      </c>
      <c r="FK139" s="29">
        <f t="shared" si="147"/>
        <v>0</v>
      </c>
      <c r="FL139" s="29">
        <f t="shared" si="147"/>
        <v>0</v>
      </c>
      <c r="FM139" s="29">
        <f t="shared" si="147"/>
        <v>0</v>
      </c>
      <c r="FN139" s="29">
        <f t="shared" si="147"/>
        <v>5.8900000000000001E-2</v>
      </c>
      <c r="FO139" s="29">
        <f t="shared" si="147"/>
        <v>1.7100000000000001E-2</v>
      </c>
      <c r="FP139" s="29">
        <f t="shared" si="147"/>
        <v>7.1599999999999997E-2</v>
      </c>
      <c r="FQ139" s="29">
        <f t="shared" si="147"/>
        <v>2.7000000000000001E-3</v>
      </c>
      <c r="FR139" s="29">
        <f t="shared" si="147"/>
        <v>0</v>
      </c>
      <c r="FS139" s="29">
        <f t="shared" si="147"/>
        <v>0</v>
      </c>
      <c r="FT139" s="29">
        <f t="shared" si="147"/>
        <v>5.8200000000000002E-2</v>
      </c>
      <c r="FU139" s="29">
        <f t="shared" si="147"/>
        <v>5.9799999999999999E-2</v>
      </c>
      <c r="FV139" s="29">
        <f t="shared" si="147"/>
        <v>1.95E-2</v>
      </c>
      <c r="FW139" s="29">
        <f t="shared" si="147"/>
        <v>1.43E-2</v>
      </c>
      <c r="FX139" s="29">
        <f t="shared" si="147"/>
        <v>0</v>
      </c>
      <c r="FY139" s="45"/>
      <c r="FZ139" s="30"/>
      <c r="GA139" s="59"/>
      <c r="GB139" s="59"/>
      <c r="GC139" s="84"/>
      <c r="GD139" s="84"/>
      <c r="GE139" s="84"/>
    </row>
    <row r="140" spans="1:187" x14ac:dyDescent="0.2">
      <c r="A140" s="6"/>
      <c r="B140" s="16" t="s">
        <v>642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8"/>
      <c r="FZ140" s="59"/>
      <c r="GA140" s="59"/>
      <c r="GB140" s="59"/>
      <c r="GC140" s="30"/>
      <c r="GD140" s="30"/>
      <c r="GE140" s="94"/>
    </row>
    <row r="141" spans="1:187" x14ac:dyDescent="0.2">
      <c r="A141" s="8" t="s">
        <v>643</v>
      </c>
      <c r="B141" s="16" t="s">
        <v>644</v>
      </c>
      <c r="C141" s="29">
        <f t="shared" ref="C141:BN141" si="148">ROUND(IF((C136-C14)*0.36&lt;0=TRUE(),0,IF((C99&gt;50000),(C136-C14)*0.36,0)),4)</f>
        <v>0</v>
      </c>
      <c r="D141" s="29">
        <f t="shared" si="148"/>
        <v>0</v>
      </c>
      <c r="E141" s="29">
        <f t="shared" si="148"/>
        <v>0</v>
      </c>
      <c r="F141" s="29">
        <f t="shared" si="148"/>
        <v>0</v>
      </c>
      <c r="G141" s="29">
        <f t="shared" si="148"/>
        <v>0</v>
      </c>
      <c r="H141" s="29">
        <f t="shared" si="148"/>
        <v>0</v>
      </c>
      <c r="I141" s="29">
        <f t="shared" si="148"/>
        <v>0</v>
      </c>
      <c r="J141" s="29">
        <f t="shared" si="148"/>
        <v>0</v>
      </c>
      <c r="K141" s="29">
        <f t="shared" si="148"/>
        <v>0</v>
      </c>
      <c r="L141" s="29">
        <f t="shared" si="148"/>
        <v>0</v>
      </c>
      <c r="M141" s="29">
        <f t="shared" si="148"/>
        <v>0</v>
      </c>
      <c r="N141" s="29">
        <f t="shared" si="148"/>
        <v>0</v>
      </c>
      <c r="O141" s="29">
        <f t="shared" si="148"/>
        <v>0</v>
      </c>
      <c r="P141" s="29">
        <f t="shared" si="148"/>
        <v>0</v>
      </c>
      <c r="Q141" s="29">
        <f t="shared" si="148"/>
        <v>0</v>
      </c>
      <c r="R141" s="29">
        <f t="shared" si="148"/>
        <v>0</v>
      </c>
      <c r="S141" s="29">
        <f t="shared" si="148"/>
        <v>0</v>
      </c>
      <c r="T141" s="29">
        <f t="shared" si="148"/>
        <v>0</v>
      </c>
      <c r="U141" s="29">
        <f t="shared" si="148"/>
        <v>0</v>
      </c>
      <c r="V141" s="29">
        <f t="shared" si="148"/>
        <v>0</v>
      </c>
      <c r="W141" s="29">
        <f t="shared" si="148"/>
        <v>0</v>
      </c>
      <c r="X141" s="29">
        <f t="shared" si="148"/>
        <v>0</v>
      </c>
      <c r="Y141" s="29">
        <f t="shared" si="148"/>
        <v>0</v>
      </c>
      <c r="Z141" s="29">
        <f t="shared" si="148"/>
        <v>0</v>
      </c>
      <c r="AA141" s="29">
        <f t="shared" si="148"/>
        <v>0</v>
      </c>
      <c r="AB141" s="29">
        <f t="shared" si="148"/>
        <v>0</v>
      </c>
      <c r="AC141" s="29">
        <f t="shared" si="148"/>
        <v>0</v>
      </c>
      <c r="AD141" s="29">
        <f t="shared" si="148"/>
        <v>0</v>
      </c>
      <c r="AE141" s="29">
        <f t="shared" si="148"/>
        <v>0</v>
      </c>
      <c r="AF141" s="29">
        <f t="shared" si="148"/>
        <v>0</v>
      </c>
      <c r="AG141" s="29">
        <f t="shared" si="148"/>
        <v>0</v>
      </c>
      <c r="AH141" s="29">
        <f t="shared" si="148"/>
        <v>0</v>
      </c>
      <c r="AI141" s="29">
        <f t="shared" si="148"/>
        <v>0</v>
      </c>
      <c r="AJ141" s="29">
        <f t="shared" si="148"/>
        <v>0</v>
      </c>
      <c r="AK141" s="29">
        <f t="shared" si="148"/>
        <v>0</v>
      </c>
      <c r="AL141" s="29">
        <f t="shared" si="148"/>
        <v>0</v>
      </c>
      <c r="AM141" s="29">
        <f t="shared" si="148"/>
        <v>0</v>
      </c>
      <c r="AN141" s="29">
        <f t="shared" si="148"/>
        <v>0</v>
      </c>
      <c r="AO141" s="29">
        <f t="shared" si="148"/>
        <v>0</v>
      </c>
      <c r="AP141" s="29">
        <f t="shared" si="148"/>
        <v>8.0399999999999999E-2</v>
      </c>
      <c r="AQ141" s="29">
        <f t="shared" si="148"/>
        <v>0</v>
      </c>
      <c r="AR141" s="29">
        <f t="shared" si="148"/>
        <v>0</v>
      </c>
      <c r="AS141" s="29">
        <f t="shared" si="148"/>
        <v>0</v>
      </c>
      <c r="AT141" s="29">
        <f t="shared" si="148"/>
        <v>0</v>
      </c>
      <c r="AU141" s="29">
        <f t="shared" si="148"/>
        <v>0</v>
      </c>
      <c r="AV141" s="29">
        <f t="shared" si="148"/>
        <v>0</v>
      </c>
      <c r="AW141" s="29">
        <f t="shared" si="148"/>
        <v>0</v>
      </c>
      <c r="AX141" s="29">
        <f t="shared" si="148"/>
        <v>0</v>
      </c>
      <c r="AY141" s="29">
        <f t="shared" si="148"/>
        <v>0</v>
      </c>
      <c r="AZ141" s="29">
        <f t="shared" si="148"/>
        <v>0</v>
      </c>
      <c r="BA141" s="29">
        <f t="shared" si="148"/>
        <v>0</v>
      </c>
      <c r="BB141" s="29">
        <f t="shared" si="148"/>
        <v>0</v>
      </c>
      <c r="BC141" s="29">
        <f t="shared" si="148"/>
        <v>0</v>
      </c>
      <c r="BD141" s="29">
        <f t="shared" si="148"/>
        <v>0</v>
      </c>
      <c r="BE141" s="29">
        <f t="shared" si="148"/>
        <v>0</v>
      </c>
      <c r="BF141" s="29">
        <f t="shared" si="148"/>
        <v>0</v>
      </c>
      <c r="BG141" s="29">
        <f t="shared" si="148"/>
        <v>0</v>
      </c>
      <c r="BH141" s="29">
        <f t="shared" si="148"/>
        <v>0</v>
      </c>
      <c r="BI141" s="29">
        <f t="shared" si="148"/>
        <v>0</v>
      </c>
      <c r="BJ141" s="29">
        <f t="shared" si="148"/>
        <v>0</v>
      </c>
      <c r="BK141" s="29">
        <f t="shared" si="148"/>
        <v>0</v>
      </c>
      <c r="BL141" s="29">
        <f t="shared" si="148"/>
        <v>0</v>
      </c>
      <c r="BM141" s="29">
        <f t="shared" si="148"/>
        <v>0</v>
      </c>
      <c r="BN141" s="29">
        <f t="shared" si="148"/>
        <v>0</v>
      </c>
      <c r="BO141" s="29">
        <f t="shared" ref="BO141:DZ141" si="149">ROUND(IF((BO136-BO14)*0.36&lt;0=TRUE(),0,IF((BO99&gt;50000),(BO136-BO14)*0.36,0)),4)</f>
        <v>0</v>
      </c>
      <c r="BP141" s="29">
        <f t="shared" si="149"/>
        <v>0</v>
      </c>
      <c r="BQ141" s="29">
        <f t="shared" si="149"/>
        <v>0</v>
      </c>
      <c r="BR141" s="29">
        <f t="shared" si="149"/>
        <v>0</v>
      </c>
      <c r="BS141" s="29">
        <f t="shared" si="149"/>
        <v>0</v>
      </c>
      <c r="BT141" s="29">
        <f t="shared" si="149"/>
        <v>0</v>
      </c>
      <c r="BU141" s="29">
        <f t="shared" si="149"/>
        <v>0</v>
      </c>
      <c r="BV141" s="29">
        <f t="shared" si="149"/>
        <v>0</v>
      </c>
      <c r="BW141" s="29">
        <f t="shared" si="149"/>
        <v>0</v>
      </c>
      <c r="BX141" s="29">
        <f t="shared" si="149"/>
        <v>0</v>
      </c>
      <c r="BY141" s="29">
        <f t="shared" si="149"/>
        <v>0</v>
      </c>
      <c r="BZ141" s="29">
        <f t="shared" si="149"/>
        <v>0</v>
      </c>
      <c r="CA141" s="29">
        <f t="shared" si="149"/>
        <v>0</v>
      </c>
      <c r="CB141" s="29">
        <f t="shared" si="149"/>
        <v>0</v>
      </c>
      <c r="CC141" s="29">
        <f t="shared" si="149"/>
        <v>0</v>
      </c>
      <c r="CD141" s="29">
        <f t="shared" si="149"/>
        <v>0</v>
      </c>
      <c r="CE141" s="29">
        <f t="shared" si="149"/>
        <v>0</v>
      </c>
      <c r="CF141" s="29">
        <f t="shared" si="149"/>
        <v>0</v>
      </c>
      <c r="CG141" s="29">
        <f t="shared" si="149"/>
        <v>0</v>
      </c>
      <c r="CH141" s="29">
        <f t="shared" si="149"/>
        <v>0</v>
      </c>
      <c r="CI141" s="29">
        <f t="shared" si="149"/>
        <v>0</v>
      </c>
      <c r="CJ141" s="29">
        <f t="shared" si="149"/>
        <v>0</v>
      </c>
      <c r="CK141" s="29">
        <f t="shared" si="149"/>
        <v>0</v>
      </c>
      <c r="CL141" s="29">
        <f t="shared" si="149"/>
        <v>0</v>
      </c>
      <c r="CM141" s="29">
        <f t="shared" si="149"/>
        <v>0</v>
      </c>
      <c r="CN141" s="29">
        <f t="shared" si="149"/>
        <v>0</v>
      </c>
      <c r="CO141" s="29">
        <f t="shared" si="149"/>
        <v>0</v>
      </c>
      <c r="CP141" s="29">
        <f t="shared" si="149"/>
        <v>0</v>
      </c>
      <c r="CQ141" s="29">
        <f t="shared" si="149"/>
        <v>0</v>
      </c>
      <c r="CR141" s="29">
        <f t="shared" si="149"/>
        <v>0</v>
      </c>
      <c r="CS141" s="29">
        <f t="shared" si="149"/>
        <v>0</v>
      </c>
      <c r="CT141" s="29">
        <f t="shared" si="149"/>
        <v>0</v>
      </c>
      <c r="CU141" s="29">
        <f t="shared" si="149"/>
        <v>0</v>
      </c>
      <c r="CV141" s="29">
        <f t="shared" si="149"/>
        <v>0</v>
      </c>
      <c r="CW141" s="29">
        <f t="shared" si="149"/>
        <v>0</v>
      </c>
      <c r="CX141" s="29">
        <f t="shared" si="149"/>
        <v>0</v>
      </c>
      <c r="CY141" s="29">
        <f t="shared" si="149"/>
        <v>0</v>
      </c>
      <c r="CZ141" s="29">
        <f t="shared" si="149"/>
        <v>0</v>
      </c>
      <c r="DA141" s="29">
        <f t="shared" si="149"/>
        <v>0</v>
      </c>
      <c r="DB141" s="29">
        <f t="shared" si="149"/>
        <v>0</v>
      </c>
      <c r="DC141" s="29">
        <f t="shared" si="149"/>
        <v>0</v>
      </c>
      <c r="DD141" s="29">
        <f t="shared" si="149"/>
        <v>0</v>
      </c>
      <c r="DE141" s="29">
        <f t="shared" si="149"/>
        <v>0</v>
      </c>
      <c r="DF141" s="29">
        <f t="shared" si="149"/>
        <v>0</v>
      </c>
      <c r="DG141" s="29">
        <f t="shared" si="149"/>
        <v>0</v>
      </c>
      <c r="DH141" s="29">
        <f t="shared" si="149"/>
        <v>0</v>
      </c>
      <c r="DI141" s="29">
        <f t="shared" si="149"/>
        <v>0</v>
      </c>
      <c r="DJ141" s="29">
        <f t="shared" si="149"/>
        <v>0</v>
      </c>
      <c r="DK141" s="29">
        <f t="shared" si="149"/>
        <v>0</v>
      </c>
      <c r="DL141" s="29">
        <f t="shared" si="149"/>
        <v>0</v>
      </c>
      <c r="DM141" s="29">
        <f t="shared" si="149"/>
        <v>0</v>
      </c>
      <c r="DN141" s="29">
        <f t="shared" si="149"/>
        <v>0</v>
      </c>
      <c r="DO141" s="29">
        <f t="shared" si="149"/>
        <v>0</v>
      </c>
      <c r="DP141" s="29">
        <f t="shared" si="149"/>
        <v>0</v>
      </c>
      <c r="DQ141" s="29">
        <f t="shared" si="149"/>
        <v>0</v>
      </c>
      <c r="DR141" s="29">
        <f t="shared" si="149"/>
        <v>0</v>
      </c>
      <c r="DS141" s="29">
        <f t="shared" si="149"/>
        <v>0</v>
      </c>
      <c r="DT141" s="29">
        <f t="shared" si="149"/>
        <v>0</v>
      </c>
      <c r="DU141" s="29">
        <f t="shared" si="149"/>
        <v>0</v>
      </c>
      <c r="DV141" s="29">
        <f t="shared" si="149"/>
        <v>0</v>
      </c>
      <c r="DW141" s="29">
        <f t="shared" si="149"/>
        <v>0</v>
      </c>
      <c r="DX141" s="29">
        <f t="shared" si="149"/>
        <v>0</v>
      </c>
      <c r="DY141" s="29">
        <f t="shared" si="149"/>
        <v>0</v>
      </c>
      <c r="DZ141" s="29">
        <f t="shared" si="149"/>
        <v>0</v>
      </c>
      <c r="EA141" s="29">
        <f t="shared" ref="EA141:FX141" si="150">ROUND(IF((EA136-EA14)*0.36&lt;0=TRUE(),0,IF((EA99&gt;50000),(EA136-EA14)*0.36,0)),4)</f>
        <v>0</v>
      </c>
      <c r="EB141" s="29">
        <f t="shared" si="150"/>
        <v>0</v>
      </c>
      <c r="EC141" s="29">
        <f t="shared" si="150"/>
        <v>0</v>
      </c>
      <c r="ED141" s="29">
        <f t="shared" si="150"/>
        <v>0</v>
      </c>
      <c r="EE141" s="29">
        <f t="shared" si="150"/>
        <v>0</v>
      </c>
      <c r="EF141" s="29">
        <f t="shared" si="150"/>
        <v>0</v>
      </c>
      <c r="EG141" s="29">
        <f t="shared" si="150"/>
        <v>0</v>
      </c>
      <c r="EH141" s="29">
        <f t="shared" si="150"/>
        <v>0</v>
      </c>
      <c r="EI141" s="29">
        <f t="shared" si="150"/>
        <v>0</v>
      </c>
      <c r="EJ141" s="29">
        <f t="shared" si="150"/>
        <v>0</v>
      </c>
      <c r="EK141" s="29">
        <f t="shared" si="150"/>
        <v>0</v>
      </c>
      <c r="EL141" s="29">
        <f t="shared" si="150"/>
        <v>0</v>
      </c>
      <c r="EM141" s="29">
        <f t="shared" si="150"/>
        <v>0</v>
      </c>
      <c r="EN141" s="29">
        <f t="shared" si="150"/>
        <v>0</v>
      </c>
      <c r="EO141" s="29">
        <f t="shared" si="150"/>
        <v>0</v>
      </c>
      <c r="EP141" s="29">
        <f t="shared" si="150"/>
        <v>0</v>
      </c>
      <c r="EQ141" s="29">
        <f t="shared" si="150"/>
        <v>0</v>
      </c>
      <c r="ER141" s="29">
        <f t="shared" si="150"/>
        <v>0</v>
      </c>
      <c r="ES141" s="29">
        <f t="shared" si="150"/>
        <v>0</v>
      </c>
      <c r="ET141" s="29">
        <f t="shared" si="150"/>
        <v>0</v>
      </c>
      <c r="EU141" s="29">
        <f t="shared" si="150"/>
        <v>0</v>
      </c>
      <c r="EV141" s="29">
        <f t="shared" si="150"/>
        <v>0</v>
      </c>
      <c r="EW141" s="29">
        <f t="shared" si="150"/>
        <v>0</v>
      </c>
      <c r="EX141" s="29">
        <f t="shared" si="150"/>
        <v>0</v>
      </c>
      <c r="EY141" s="29">
        <f t="shared" si="150"/>
        <v>0</v>
      </c>
      <c r="EZ141" s="29">
        <f t="shared" si="150"/>
        <v>0</v>
      </c>
      <c r="FA141" s="29">
        <f t="shared" si="150"/>
        <v>0</v>
      </c>
      <c r="FB141" s="29">
        <f t="shared" si="150"/>
        <v>0</v>
      </c>
      <c r="FC141" s="29">
        <f t="shared" si="150"/>
        <v>0</v>
      </c>
      <c r="FD141" s="29">
        <f t="shared" si="150"/>
        <v>0</v>
      </c>
      <c r="FE141" s="29">
        <f t="shared" si="150"/>
        <v>0</v>
      </c>
      <c r="FF141" s="29">
        <f t="shared" si="150"/>
        <v>0</v>
      </c>
      <c r="FG141" s="29">
        <f t="shared" si="150"/>
        <v>0</v>
      </c>
      <c r="FH141" s="29">
        <f t="shared" si="150"/>
        <v>0</v>
      </c>
      <c r="FI141" s="29">
        <f t="shared" si="150"/>
        <v>0</v>
      </c>
      <c r="FJ141" s="29">
        <f t="shared" si="150"/>
        <v>0</v>
      </c>
      <c r="FK141" s="29">
        <f t="shared" si="150"/>
        <v>0</v>
      </c>
      <c r="FL141" s="29">
        <f t="shared" si="150"/>
        <v>0</v>
      </c>
      <c r="FM141" s="29">
        <f t="shared" si="150"/>
        <v>0</v>
      </c>
      <c r="FN141" s="29">
        <f t="shared" si="150"/>
        <v>0</v>
      </c>
      <c r="FO141" s="29">
        <f t="shared" si="150"/>
        <v>0</v>
      </c>
      <c r="FP141" s="29">
        <f t="shared" si="150"/>
        <v>0</v>
      </c>
      <c r="FQ141" s="29">
        <f t="shared" si="150"/>
        <v>0</v>
      </c>
      <c r="FR141" s="29">
        <f t="shared" si="150"/>
        <v>0</v>
      </c>
      <c r="FS141" s="29">
        <f t="shared" si="150"/>
        <v>0</v>
      </c>
      <c r="FT141" s="29">
        <f t="shared" si="150"/>
        <v>0</v>
      </c>
      <c r="FU141" s="29">
        <f t="shared" si="150"/>
        <v>0</v>
      </c>
      <c r="FV141" s="29">
        <f t="shared" si="150"/>
        <v>0</v>
      </c>
      <c r="FW141" s="29">
        <f t="shared" si="150"/>
        <v>0</v>
      </c>
      <c r="FX141" s="29">
        <f t="shared" si="150"/>
        <v>0</v>
      </c>
      <c r="FY141" s="29"/>
      <c r="FZ141" s="59"/>
      <c r="GA141" s="59"/>
      <c r="GB141" s="59"/>
      <c r="GC141" s="59"/>
      <c r="GD141" s="59"/>
      <c r="GE141" s="9"/>
    </row>
    <row r="142" spans="1:187" x14ac:dyDescent="0.2">
      <c r="A142" s="6"/>
      <c r="B142" s="16" t="s">
        <v>645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59"/>
      <c r="GA142" s="59"/>
      <c r="GB142" s="59"/>
      <c r="GC142" s="65"/>
      <c r="GD142" s="65"/>
      <c r="GE142" s="65"/>
    </row>
    <row r="143" spans="1:187" x14ac:dyDescent="0.2">
      <c r="A143" s="8" t="s">
        <v>646</v>
      </c>
      <c r="B143" s="16" t="s">
        <v>647</v>
      </c>
      <c r="C143" s="104">
        <f t="shared" ref="C143:BN143" si="151">MAX(C139,C141)</f>
        <v>4.41E-2</v>
      </c>
      <c r="D143" s="104">
        <f t="shared" si="151"/>
        <v>0</v>
      </c>
      <c r="E143" s="104">
        <f t="shared" si="151"/>
        <v>0.1115</v>
      </c>
      <c r="F143" s="104">
        <f t="shared" si="151"/>
        <v>0</v>
      </c>
      <c r="G143" s="104">
        <f t="shared" si="151"/>
        <v>0</v>
      </c>
      <c r="H143" s="104">
        <f t="shared" si="151"/>
        <v>0</v>
      </c>
      <c r="I143" s="104">
        <f t="shared" si="151"/>
        <v>9.5600000000000004E-2</v>
      </c>
      <c r="J143" s="104">
        <f t="shared" si="151"/>
        <v>8.4099999999999994E-2</v>
      </c>
      <c r="K143" s="104">
        <f t="shared" si="151"/>
        <v>4.7399999999999998E-2</v>
      </c>
      <c r="L143" s="104">
        <f t="shared" si="151"/>
        <v>6.2899999999999998E-2</v>
      </c>
      <c r="M143" s="104">
        <f t="shared" si="151"/>
        <v>0.15129999999999999</v>
      </c>
      <c r="N143" s="104">
        <f t="shared" si="151"/>
        <v>0</v>
      </c>
      <c r="O143" s="104">
        <f t="shared" si="151"/>
        <v>0</v>
      </c>
      <c r="P143" s="104">
        <f t="shared" si="151"/>
        <v>3.0999999999999999E-3</v>
      </c>
      <c r="Q143" s="104">
        <f t="shared" si="151"/>
        <v>8.2299999999999998E-2</v>
      </c>
      <c r="R143" s="104">
        <f t="shared" si="151"/>
        <v>0</v>
      </c>
      <c r="S143" s="104">
        <f t="shared" si="151"/>
        <v>2.7E-2</v>
      </c>
      <c r="T143" s="104">
        <f t="shared" si="151"/>
        <v>3.9399999999999998E-2</v>
      </c>
      <c r="U143" s="104">
        <f t="shared" si="151"/>
        <v>9.2299999999999993E-2</v>
      </c>
      <c r="V143" s="104">
        <f t="shared" si="151"/>
        <v>4.65E-2</v>
      </c>
      <c r="W143" s="104">
        <f t="shared" si="151"/>
        <v>8.3299999999999999E-2</v>
      </c>
      <c r="X143" s="104">
        <f t="shared" si="151"/>
        <v>6.9199999999999998E-2</v>
      </c>
      <c r="Y143" s="104">
        <f t="shared" si="151"/>
        <v>0.1157</v>
      </c>
      <c r="Z143" s="104">
        <f t="shared" si="151"/>
        <v>2.0199999999999999E-2</v>
      </c>
      <c r="AA143" s="104">
        <f t="shared" si="151"/>
        <v>0</v>
      </c>
      <c r="AB143" s="104">
        <f t="shared" si="151"/>
        <v>0</v>
      </c>
      <c r="AC143" s="104">
        <f t="shared" si="151"/>
        <v>0</v>
      </c>
      <c r="AD143" s="104">
        <f t="shared" si="151"/>
        <v>0</v>
      </c>
      <c r="AE143" s="104">
        <f t="shared" si="151"/>
        <v>5.7999999999999996E-3</v>
      </c>
      <c r="AF143" s="104">
        <f t="shared" si="151"/>
        <v>1.9800000000000002E-2</v>
      </c>
      <c r="AG143" s="104">
        <f t="shared" si="151"/>
        <v>0</v>
      </c>
      <c r="AH143" s="104">
        <f t="shared" si="151"/>
        <v>4.8300000000000003E-2</v>
      </c>
      <c r="AI143" s="104">
        <f t="shared" si="151"/>
        <v>4.4200000000000003E-2</v>
      </c>
      <c r="AJ143" s="104">
        <f t="shared" si="151"/>
        <v>5.9799999999999999E-2</v>
      </c>
      <c r="AK143" s="104">
        <f t="shared" si="151"/>
        <v>0.125</v>
      </c>
      <c r="AL143" s="104">
        <f t="shared" si="151"/>
        <v>0.12470000000000001</v>
      </c>
      <c r="AM143" s="104">
        <f t="shared" si="151"/>
        <v>7.0599999999999996E-2</v>
      </c>
      <c r="AN143" s="104">
        <f t="shared" si="151"/>
        <v>1.6E-2</v>
      </c>
      <c r="AO143" s="104">
        <f t="shared" si="151"/>
        <v>2.9399999999999999E-2</v>
      </c>
      <c r="AP143" s="104">
        <f t="shared" si="151"/>
        <v>8.0399999999999999E-2</v>
      </c>
      <c r="AQ143" s="104">
        <f t="shared" si="151"/>
        <v>2.3699999999999999E-2</v>
      </c>
      <c r="AR143" s="104">
        <f t="shared" si="151"/>
        <v>0</v>
      </c>
      <c r="AS143" s="104">
        <f t="shared" si="151"/>
        <v>0</v>
      </c>
      <c r="AT143" s="104">
        <f t="shared" si="151"/>
        <v>0</v>
      </c>
      <c r="AU143" s="104">
        <f t="shared" si="151"/>
        <v>0</v>
      </c>
      <c r="AV143" s="104">
        <f t="shared" si="151"/>
        <v>2.7000000000000001E-3</v>
      </c>
      <c r="AW143" s="104">
        <f t="shared" si="151"/>
        <v>0</v>
      </c>
      <c r="AX143" s="104">
        <f t="shared" si="151"/>
        <v>0.10390000000000001</v>
      </c>
      <c r="AY143" s="104">
        <f t="shared" si="151"/>
        <v>2.2700000000000001E-2</v>
      </c>
      <c r="AZ143" s="104">
        <f t="shared" si="151"/>
        <v>8.5800000000000001E-2</v>
      </c>
      <c r="BA143" s="104">
        <f t="shared" si="151"/>
        <v>1.1000000000000001E-3</v>
      </c>
      <c r="BB143" s="104">
        <f t="shared" si="151"/>
        <v>8.9999999999999998E-4</v>
      </c>
      <c r="BC143" s="104">
        <f t="shared" si="151"/>
        <v>4.2700000000000002E-2</v>
      </c>
      <c r="BD143" s="104">
        <f t="shared" si="151"/>
        <v>0</v>
      </c>
      <c r="BE143" s="104">
        <f t="shared" si="151"/>
        <v>0</v>
      </c>
      <c r="BF143" s="104">
        <f t="shared" si="151"/>
        <v>0</v>
      </c>
      <c r="BG143" s="104">
        <f t="shared" si="151"/>
        <v>3.5099999999999999E-2</v>
      </c>
      <c r="BH143" s="104">
        <f t="shared" si="151"/>
        <v>0</v>
      </c>
      <c r="BI143" s="104">
        <f t="shared" si="151"/>
        <v>4.58E-2</v>
      </c>
      <c r="BJ143" s="104">
        <f t="shared" si="151"/>
        <v>0</v>
      </c>
      <c r="BK143" s="104">
        <f t="shared" si="151"/>
        <v>0</v>
      </c>
      <c r="BL143" s="104">
        <f t="shared" si="151"/>
        <v>2.9000000000000001E-2</v>
      </c>
      <c r="BM143" s="104">
        <f t="shared" si="151"/>
        <v>2.8199999999999999E-2</v>
      </c>
      <c r="BN143" s="104">
        <f t="shared" si="151"/>
        <v>4.0899999999999999E-2</v>
      </c>
      <c r="BO143" s="104">
        <f t="shared" ref="BO143:DZ143" si="152">MAX(BO139,BO141)</f>
        <v>3.7400000000000003E-2</v>
      </c>
      <c r="BP143" s="104">
        <f t="shared" si="152"/>
        <v>3.5400000000000001E-2</v>
      </c>
      <c r="BQ143" s="104">
        <f t="shared" si="152"/>
        <v>0</v>
      </c>
      <c r="BR143" s="104">
        <f t="shared" si="152"/>
        <v>7.4999999999999997E-3</v>
      </c>
      <c r="BS143" s="104">
        <f t="shared" si="152"/>
        <v>2.7099999999999999E-2</v>
      </c>
      <c r="BT143" s="104">
        <f t="shared" si="152"/>
        <v>0</v>
      </c>
      <c r="BU143" s="104">
        <f t="shared" si="152"/>
        <v>0</v>
      </c>
      <c r="BV143" s="104">
        <f t="shared" si="152"/>
        <v>0</v>
      </c>
      <c r="BW143" s="104">
        <f t="shared" si="152"/>
        <v>0</v>
      </c>
      <c r="BX143" s="104">
        <f t="shared" si="152"/>
        <v>0</v>
      </c>
      <c r="BY143" s="104">
        <f t="shared" si="152"/>
        <v>0.12709999999999999</v>
      </c>
      <c r="BZ143" s="104">
        <f t="shared" si="152"/>
        <v>4.9399999999999999E-2</v>
      </c>
      <c r="CA143" s="104">
        <f t="shared" si="152"/>
        <v>0</v>
      </c>
      <c r="CB143" s="104">
        <f t="shared" si="152"/>
        <v>0</v>
      </c>
      <c r="CC143" s="104">
        <f t="shared" si="152"/>
        <v>0</v>
      </c>
      <c r="CD143" s="104">
        <f t="shared" si="152"/>
        <v>6.2399999999999997E-2</v>
      </c>
      <c r="CE143" s="104">
        <f t="shared" si="152"/>
        <v>2.0000000000000001E-4</v>
      </c>
      <c r="CF143" s="104">
        <f t="shared" si="152"/>
        <v>8.2000000000000007E-3</v>
      </c>
      <c r="CG143" s="104">
        <f t="shared" si="152"/>
        <v>1.1000000000000001E-3</v>
      </c>
      <c r="CH143" s="104">
        <f t="shared" si="152"/>
        <v>7.1599999999999997E-2</v>
      </c>
      <c r="CI143" s="104">
        <f t="shared" si="152"/>
        <v>6.9099999999999995E-2</v>
      </c>
      <c r="CJ143" s="104">
        <f t="shared" si="152"/>
        <v>2.3599999999999999E-2</v>
      </c>
      <c r="CK143" s="104">
        <f t="shared" si="152"/>
        <v>0</v>
      </c>
      <c r="CL143" s="104">
        <f t="shared" si="152"/>
        <v>0</v>
      </c>
      <c r="CM143" s="104">
        <f t="shared" si="152"/>
        <v>8.2400000000000001E-2</v>
      </c>
      <c r="CN143" s="104">
        <f t="shared" si="152"/>
        <v>0</v>
      </c>
      <c r="CO143" s="104">
        <f t="shared" si="152"/>
        <v>0</v>
      </c>
      <c r="CP143" s="104">
        <f t="shared" si="152"/>
        <v>0</v>
      </c>
      <c r="CQ143" s="104">
        <f t="shared" si="152"/>
        <v>9.1600000000000001E-2</v>
      </c>
      <c r="CR143" s="104">
        <f t="shared" si="152"/>
        <v>2.76E-2</v>
      </c>
      <c r="CS143" s="104">
        <f t="shared" si="152"/>
        <v>0</v>
      </c>
      <c r="CT143" s="104">
        <f t="shared" si="152"/>
        <v>6.5500000000000003E-2</v>
      </c>
      <c r="CU143" s="104">
        <f t="shared" si="152"/>
        <v>0</v>
      </c>
      <c r="CV143" s="104">
        <f t="shared" si="152"/>
        <v>3.4500000000000003E-2</v>
      </c>
      <c r="CW143" s="104">
        <f t="shared" si="152"/>
        <v>5.3E-3</v>
      </c>
      <c r="CX143" s="104">
        <f t="shared" si="152"/>
        <v>2.9000000000000001E-2</v>
      </c>
      <c r="CY143" s="104">
        <f t="shared" si="152"/>
        <v>9.7000000000000003E-2</v>
      </c>
      <c r="CZ143" s="104">
        <f t="shared" si="152"/>
        <v>2.98E-2</v>
      </c>
      <c r="DA143" s="104">
        <f t="shared" si="152"/>
        <v>0</v>
      </c>
      <c r="DB143" s="104">
        <f t="shared" si="152"/>
        <v>0</v>
      </c>
      <c r="DC143" s="104">
        <f t="shared" si="152"/>
        <v>0</v>
      </c>
      <c r="DD143" s="104">
        <f t="shared" si="152"/>
        <v>0</v>
      </c>
      <c r="DE143" s="104">
        <f t="shared" si="152"/>
        <v>0</v>
      </c>
      <c r="DF143" s="104">
        <f t="shared" si="152"/>
        <v>1.8800000000000001E-2</v>
      </c>
      <c r="DG143" s="104">
        <f t="shared" si="152"/>
        <v>0</v>
      </c>
      <c r="DH143" s="104">
        <f t="shared" si="152"/>
        <v>0</v>
      </c>
      <c r="DI143" s="104">
        <f t="shared" si="152"/>
        <v>6.3899999999999998E-2</v>
      </c>
      <c r="DJ143" s="104">
        <f t="shared" si="152"/>
        <v>2.2700000000000001E-2</v>
      </c>
      <c r="DK143" s="104">
        <f t="shared" si="152"/>
        <v>3.4099999999999998E-2</v>
      </c>
      <c r="DL143" s="104">
        <f t="shared" si="152"/>
        <v>4.1700000000000001E-2</v>
      </c>
      <c r="DM143" s="104">
        <f t="shared" si="152"/>
        <v>5.67E-2</v>
      </c>
      <c r="DN143" s="104">
        <f t="shared" si="152"/>
        <v>5.1400000000000001E-2</v>
      </c>
      <c r="DO143" s="104">
        <f t="shared" si="152"/>
        <v>7.6700000000000004E-2</v>
      </c>
      <c r="DP143" s="104">
        <f t="shared" si="152"/>
        <v>0</v>
      </c>
      <c r="DQ143" s="104">
        <f t="shared" si="152"/>
        <v>0</v>
      </c>
      <c r="DR143" s="104">
        <f t="shared" si="152"/>
        <v>0.1052</v>
      </c>
      <c r="DS143" s="104">
        <f t="shared" si="152"/>
        <v>0.11260000000000001</v>
      </c>
      <c r="DT143" s="104">
        <f t="shared" si="152"/>
        <v>8.3500000000000005E-2</v>
      </c>
      <c r="DU143" s="104">
        <f t="shared" si="152"/>
        <v>3.9800000000000002E-2</v>
      </c>
      <c r="DV143" s="104">
        <f t="shared" si="152"/>
        <v>0</v>
      </c>
      <c r="DW143" s="104">
        <f t="shared" si="152"/>
        <v>0</v>
      </c>
      <c r="DX143" s="104">
        <f t="shared" si="152"/>
        <v>0</v>
      </c>
      <c r="DY143" s="104">
        <f t="shared" si="152"/>
        <v>0</v>
      </c>
      <c r="DZ143" s="104">
        <f t="shared" si="152"/>
        <v>0</v>
      </c>
      <c r="EA143" s="104">
        <f t="shared" ref="EA143:FX143" si="153">MAX(EA139,EA141)</f>
        <v>0</v>
      </c>
      <c r="EB143" s="104">
        <f t="shared" si="153"/>
        <v>1.9300000000000001E-2</v>
      </c>
      <c r="EC143" s="104">
        <f t="shared" si="153"/>
        <v>0</v>
      </c>
      <c r="ED143" s="104">
        <f t="shared" si="153"/>
        <v>0</v>
      </c>
      <c r="EE143" s="104">
        <f t="shared" si="153"/>
        <v>7.4300000000000005E-2</v>
      </c>
      <c r="EF143" s="104">
        <f t="shared" si="153"/>
        <v>7.0300000000000001E-2</v>
      </c>
      <c r="EG143" s="104">
        <f t="shared" si="153"/>
        <v>6.1199999999999997E-2</v>
      </c>
      <c r="EH143" s="104">
        <f t="shared" si="153"/>
        <v>0</v>
      </c>
      <c r="EI143" s="104">
        <f t="shared" si="153"/>
        <v>0.13170000000000001</v>
      </c>
      <c r="EJ143" s="104">
        <f t="shared" si="153"/>
        <v>0</v>
      </c>
      <c r="EK143" s="104">
        <f t="shared" si="153"/>
        <v>0</v>
      </c>
      <c r="EL143" s="104">
        <f t="shared" si="153"/>
        <v>0</v>
      </c>
      <c r="EM143" s="104">
        <f t="shared" si="153"/>
        <v>4.5699999999999998E-2</v>
      </c>
      <c r="EN143" s="104">
        <f t="shared" si="153"/>
        <v>7.22E-2</v>
      </c>
      <c r="EO143" s="104">
        <f t="shared" si="153"/>
        <v>0</v>
      </c>
      <c r="EP143" s="104">
        <f t="shared" si="153"/>
        <v>0</v>
      </c>
      <c r="EQ143" s="104">
        <f t="shared" si="153"/>
        <v>0</v>
      </c>
      <c r="ER143" s="104">
        <f t="shared" si="153"/>
        <v>1.01E-2</v>
      </c>
      <c r="ES143" s="104">
        <f t="shared" si="153"/>
        <v>8.4000000000000005E-2</v>
      </c>
      <c r="ET143" s="104">
        <f t="shared" si="153"/>
        <v>0.1202</v>
      </c>
      <c r="EU143" s="104">
        <f t="shared" si="153"/>
        <v>0.13900000000000001</v>
      </c>
      <c r="EV143" s="104">
        <f t="shared" si="153"/>
        <v>4.5699999999999998E-2</v>
      </c>
      <c r="EW143" s="104">
        <f t="shared" si="153"/>
        <v>0</v>
      </c>
      <c r="EX143" s="104">
        <f t="shared" si="153"/>
        <v>0</v>
      </c>
      <c r="EY143" s="104">
        <f t="shared" si="153"/>
        <v>2.81E-2</v>
      </c>
      <c r="EZ143" s="104">
        <f t="shared" si="153"/>
        <v>1.6500000000000001E-2</v>
      </c>
      <c r="FA143" s="104">
        <f t="shared" si="153"/>
        <v>0</v>
      </c>
      <c r="FB143" s="104">
        <f t="shared" si="153"/>
        <v>6.4600000000000005E-2</v>
      </c>
      <c r="FC143" s="104">
        <f t="shared" si="153"/>
        <v>0</v>
      </c>
      <c r="FD143" s="104">
        <f t="shared" si="153"/>
        <v>3.1099999999999999E-2</v>
      </c>
      <c r="FE143" s="104">
        <f t="shared" si="153"/>
        <v>4.8300000000000003E-2</v>
      </c>
      <c r="FF143" s="104">
        <f t="shared" si="153"/>
        <v>0.02</v>
      </c>
      <c r="FG143" s="104">
        <f t="shared" si="153"/>
        <v>0</v>
      </c>
      <c r="FH143" s="104">
        <f t="shared" si="153"/>
        <v>5.2200000000000003E-2</v>
      </c>
      <c r="FI143" s="104">
        <f t="shared" si="153"/>
        <v>1.46E-2</v>
      </c>
      <c r="FJ143" s="104">
        <f t="shared" si="153"/>
        <v>0</v>
      </c>
      <c r="FK143" s="104">
        <f t="shared" si="153"/>
        <v>0</v>
      </c>
      <c r="FL143" s="104">
        <f t="shared" si="153"/>
        <v>0</v>
      </c>
      <c r="FM143" s="104">
        <f t="shared" si="153"/>
        <v>0</v>
      </c>
      <c r="FN143" s="104">
        <f t="shared" si="153"/>
        <v>5.8900000000000001E-2</v>
      </c>
      <c r="FO143" s="104">
        <f t="shared" si="153"/>
        <v>1.7100000000000001E-2</v>
      </c>
      <c r="FP143" s="104">
        <f t="shared" si="153"/>
        <v>7.1599999999999997E-2</v>
      </c>
      <c r="FQ143" s="104">
        <f t="shared" si="153"/>
        <v>2.7000000000000001E-3</v>
      </c>
      <c r="FR143" s="104">
        <f t="shared" si="153"/>
        <v>0</v>
      </c>
      <c r="FS143" s="104">
        <f t="shared" si="153"/>
        <v>0</v>
      </c>
      <c r="FT143" s="104">
        <f t="shared" si="153"/>
        <v>5.8200000000000002E-2</v>
      </c>
      <c r="FU143" s="104">
        <f t="shared" si="153"/>
        <v>5.9799999999999999E-2</v>
      </c>
      <c r="FV143" s="104">
        <f t="shared" si="153"/>
        <v>1.95E-2</v>
      </c>
      <c r="FW143" s="104">
        <f t="shared" si="153"/>
        <v>1.43E-2</v>
      </c>
      <c r="FX143" s="104">
        <f t="shared" si="153"/>
        <v>0</v>
      </c>
      <c r="FY143" s="29"/>
      <c r="FZ143" s="59"/>
      <c r="GA143" s="59"/>
      <c r="GB143" s="59"/>
      <c r="GC143" s="30"/>
      <c r="GD143" s="30"/>
      <c r="GE143" s="94"/>
    </row>
    <row r="144" spans="1:187" x14ac:dyDescent="0.2">
      <c r="A144" s="6"/>
      <c r="B144" s="16" t="s">
        <v>648</v>
      </c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59"/>
      <c r="GA144" s="59"/>
      <c r="GB144" s="59"/>
      <c r="GC144" s="59"/>
      <c r="GD144" s="59"/>
      <c r="GE144" s="9"/>
    </row>
    <row r="145" spans="1:187" x14ac:dyDescent="0.2">
      <c r="A145" s="8" t="s">
        <v>649</v>
      </c>
      <c r="B145" s="16" t="s">
        <v>650</v>
      </c>
      <c r="C145" s="29">
        <f t="shared" ref="C145:BN145" si="154">MIN(0.3,(C138+C143))</f>
        <v>0.1641</v>
      </c>
      <c r="D145" s="29">
        <f t="shared" si="154"/>
        <v>0.12</v>
      </c>
      <c r="E145" s="29">
        <f t="shared" si="154"/>
        <v>0.23149999999999998</v>
      </c>
      <c r="F145" s="29">
        <f t="shared" si="154"/>
        <v>0.12</v>
      </c>
      <c r="G145" s="29">
        <f t="shared" si="154"/>
        <v>0.12</v>
      </c>
      <c r="H145" s="29">
        <f t="shared" si="154"/>
        <v>0.12</v>
      </c>
      <c r="I145" s="29">
        <f t="shared" si="154"/>
        <v>0.21560000000000001</v>
      </c>
      <c r="J145" s="29">
        <f t="shared" si="154"/>
        <v>0.2041</v>
      </c>
      <c r="K145" s="29">
        <f t="shared" si="154"/>
        <v>0.16739999999999999</v>
      </c>
      <c r="L145" s="29">
        <f t="shared" si="154"/>
        <v>0.18290000000000001</v>
      </c>
      <c r="M145" s="29">
        <f t="shared" si="154"/>
        <v>0.27129999999999999</v>
      </c>
      <c r="N145" s="29">
        <f t="shared" si="154"/>
        <v>0.12</v>
      </c>
      <c r="O145" s="29">
        <f t="shared" si="154"/>
        <v>0.12</v>
      </c>
      <c r="P145" s="29">
        <f t="shared" si="154"/>
        <v>0.1231</v>
      </c>
      <c r="Q145" s="29">
        <f t="shared" si="154"/>
        <v>0.20229999999999998</v>
      </c>
      <c r="R145" s="29">
        <f t="shared" si="154"/>
        <v>0.12</v>
      </c>
      <c r="S145" s="29">
        <f t="shared" si="154"/>
        <v>0.14699999999999999</v>
      </c>
      <c r="T145" s="29">
        <f t="shared" si="154"/>
        <v>0.15939999999999999</v>
      </c>
      <c r="U145" s="29">
        <f t="shared" si="154"/>
        <v>0.21229999999999999</v>
      </c>
      <c r="V145" s="29">
        <f t="shared" si="154"/>
        <v>0.16649999999999998</v>
      </c>
      <c r="W145" s="29">
        <f t="shared" si="154"/>
        <v>0.20329999999999998</v>
      </c>
      <c r="X145" s="29">
        <f t="shared" si="154"/>
        <v>0.18919999999999998</v>
      </c>
      <c r="Y145" s="29">
        <f t="shared" si="154"/>
        <v>0.23569999999999999</v>
      </c>
      <c r="Z145" s="29">
        <f t="shared" si="154"/>
        <v>0.14019999999999999</v>
      </c>
      <c r="AA145" s="29">
        <f t="shared" si="154"/>
        <v>0.12</v>
      </c>
      <c r="AB145" s="29">
        <f t="shared" si="154"/>
        <v>0.12</v>
      </c>
      <c r="AC145" s="29">
        <f t="shared" si="154"/>
        <v>0.12</v>
      </c>
      <c r="AD145" s="29">
        <f t="shared" si="154"/>
        <v>0.12</v>
      </c>
      <c r="AE145" s="29">
        <f t="shared" si="154"/>
        <v>0.1258</v>
      </c>
      <c r="AF145" s="29">
        <f t="shared" si="154"/>
        <v>0.13980000000000001</v>
      </c>
      <c r="AG145" s="29">
        <f t="shared" si="154"/>
        <v>0.12</v>
      </c>
      <c r="AH145" s="29">
        <f t="shared" si="154"/>
        <v>0.16830000000000001</v>
      </c>
      <c r="AI145" s="29">
        <f t="shared" si="154"/>
        <v>0.16420000000000001</v>
      </c>
      <c r="AJ145" s="29">
        <f t="shared" si="154"/>
        <v>0.17979999999999999</v>
      </c>
      <c r="AK145" s="29">
        <f t="shared" si="154"/>
        <v>0.245</v>
      </c>
      <c r="AL145" s="29">
        <f t="shared" si="154"/>
        <v>0.2447</v>
      </c>
      <c r="AM145" s="29">
        <f t="shared" si="154"/>
        <v>0.19059999999999999</v>
      </c>
      <c r="AN145" s="29">
        <f t="shared" si="154"/>
        <v>0.13600000000000001</v>
      </c>
      <c r="AO145" s="29">
        <f t="shared" si="154"/>
        <v>0.14940000000000001</v>
      </c>
      <c r="AP145" s="29">
        <f t="shared" si="154"/>
        <v>0.20039999999999999</v>
      </c>
      <c r="AQ145" s="29">
        <f t="shared" si="154"/>
        <v>0.14369999999999999</v>
      </c>
      <c r="AR145" s="29">
        <f t="shared" si="154"/>
        <v>0.12</v>
      </c>
      <c r="AS145" s="29">
        <f t="shared" si="154"/>
        <v>0.12</v>
      </c>
      <c r="AT145" s="29">
        <f t="shared" si="154"/>
        <v>0.12</v>
      </c>
      <c r="AU145" s="29">
        <f t="shared" si="154"/>
        <v>0.12</v>
      </c>
      <c r="AV145" s="29">
        <f t="shared" si="154"/>
        <v>0.12269999999999999</v>
      </c>
      <c r="AW145" s="29">
        <f t="shared" si="154"/>
        <v>0.12</v>
      </c>
      <c r="AX145" s="29">
        <f t="shared" si="154"/>
        <v>0.22389999999999999</v>
      </c>
      <c r="AY145" s="29">
        <f t="shared" si="154"/>
        <v>0.14269999999999999</v>
      </c>
      <c r="AZ145" s="29">
        <f t="shared" si="154"/>
        <v>0.20579999999999998</v>
      </c>
      <c r="BA145" s="29">
        <f t="shared" si="154"/>
        <v>0.1211</v>
      </c>
      <c r="BB145" s="29">
        <f t="shared" si="154"/>
        <v>0.12089999999999999</v>
      </c>
      <c r="BC145" s="29">
        <f t="shared" si="154"/>
        <v>0.16270000000000001</v>
      </c>
      <c r="BD145" s="29">
        <f t="shared" si="154"/>
        <v>0.12</v>
      </c>
      <c r="BE145" s="29">
        <f t="shared" si="154"/>
        <v>0.12</v>
      </c>
      <c r="BF145" s="29">
        <f t="shared" si="154"/>
        <v>0.12</v>
      </c>
      <c r="BG145" s="29">
        <f t="shared" si="154"/>
        <v>0.15509999999999999</v>
      </c>
      <c r="BH145" s="29">
        <f t="shared" si="154"/>
        <v>0.12</v>
      </c>
      <c r="BI145" s="29">
        <f t="shared" si="154"/>
        <v>0.1658</v>
      </c>
      <c r="BJ145" s="29">
        <f t="shared" si="154"/>
        <v>0.12</v>
      </c>
      <c r="BK145" s="29">
        <f t="shared" si="154"/>
        <v>0.12</v>
      </c>
      <c r="BL145" s="29">
        <f t="shared" si="154"/>
        <v>0.14899999999999999</v>
      </c>
      <c r="BM145" s="29">
        <f t="shared" si="154"/>
        <v>0.1482</v>
      </c>
      <c r="BN145" s="29">
        <f t="shared" si="154"/>
        <v>0.16089999999999999</v>
      </c>
      <c r="BO145" s="29">
        <f t="shared" ref="BO145:DZ145" si="155">MIN(0.3,(BO138+BO143))</f>
        <v>0.15739999999999998</v>
      </c>
      <c r="BP145" s="29">
        <f t="shared" si="155"/>
        <v>0.15539999999999998</v>
      </c>
      <c r="BQ145" s="29">
        <f t="shared" si="155"/>
        <v>0.12</v>
      </c>
      <c r="BR145" s="29">
        <f t="shared" si="155"/>
        <v>0.1275</v>
      </c>
      <c r="BS145" s="29">
        <f t="shared" si="155"/>
        <v>0.14710000000000001</v>
      </c>
      <c r="BT145" s="29">
        <f t="shared" si="155"/>
        <v>0.12</v>
      </c>
      <c r="BU145" s="29">
        <f t="shared" si="155"/>
        <v>0.12</v>
      </c>
      <c r="BV145" s="29">
        <f t="shared" si="155"/>
        <v>0.12</v>
      </c>
      <c r="BW145" s="29">
        <f t="shared" si="155"/>
        <v>0.12</v>
      </c>
      <c r="BX145" s="29">
        <f t="shared" si="155"/>
        <v>0.12</v>
      </c>
      <c r="BY145" s="29">
        <f t="shared" si="155"/>
        <v>0.24709999999999999</v>
      </c>
      <c r="BZ145" s="29">
        <f t="shared" si="155"/>
        <v>0.1694</v>
      </c>
      <c r="CA145" s="29">
        <f t="shared" si="155"/>
        <v>0.12</v>
      </c>
      <c r="CB145" s="29">
        <f t="shared" si="155"/>
        <v>0.12</v>
      </c>
      <c r="CC145" s="29">
        <f t="shared" si="155"/>
        <v>0.12</v>
      </c>
      <c r="CD145" s="29">
        <f t="shared" si="155"/>
        <v>0.18240000000000001</v>
      </c>
      <c r="CE145" s="29">
        <f t="shared" si="155"/>
        <v>0.1202</v>
      </c>
      <c r="CF145" s="29">
        <f t="shared" si="155"/>
        <v>0.12820000000000001</v>
      </c>
      <c r="CG145" s="29">
        <f t="shared" si="155"/>
        <v>0.1211</v>
      </c>
      <c r="CH145" s="29">
        <f t="shared" si="155"/>
        <v>0.19159999999999999</v>
      </c>
      <c r="CI145" s="29">
        <f t="shared" si="155"/>
        <v>0.18909999999999999</v>
      </c>
      <c r="CJ145" s="29">
        <f t="shared" si="155"/>
        <v>0.14360000000000001</v>
      </c>
      <c r="CK145" s="29">
        <f t="shared" si="155"/>
        <v>0.12</v>
      </c>
      <c r="CL145" s="29">
        <f t="shared" si="155"/>
        <v>0.12</v>
      </c>
      <c r="CM145" s="29">
        <f t="shared" si="155"/>
        <v>0.2024</v>
      </c>
      <c r="CN145" s="29">
        <f t="shared" si="155"/>
        <v>0.12</v>
      </c>
      <c r="CO145" s="29">
        <f t="shared" si="155"/>
        <v>0.12</v>
      </c>
      <c r="CP145" s="29">
        <f t="shared" si="155"/>
        <v>0.12</v>
      </c>
      <c r="CQ145" s="29">
        <f t="shared" si="155"/>
        <v>0.21160000000000001</v>
      </c>
      <c r="CR145" s="29">
        <f t="shared" si="155"/>
        <v>0.14760000000000001</v>
      </c>
      <c r="CS145" s="29">
        <f t="shared" si="155"/>
        <v>0.12</v>
      </c>
      <c r="CT145" s="29">
        <f t="shared" si="155"/>
        <v>0.1855</v>
      </c>
      <c r="CU145" s="29">
        <f t="shared" si="155"/>
        <v>0.12</v>
      </c>
      <c r="CV145" s="29">
        <f t="shared" si="155"/>
        <v>0.1545</v>
      </c>
      <c r="CW145" s="29">
        <f t="shared" si="155"/>
        <v>0.12529999999999999</v>
      </c>
      <c r="CX145" s="29">
        <f t="shared" si="155"/>
        <v>0.14899999999999999</v>
      </c>
      <c r="CY145" s="29">
        <f t="shared" si="155"/>
        <v>0.217</v>
      </c>
      <c r="CZ145" s="29">
        <f t="shared" si="155"/>
        <v>0.14979999999999999</v>
      </c>
      <c r="DA145" s="29">
        <f t="shared" si="155"/>
        <v>0.12</v>
      </c>
      <c r="DB145" s="29">
        <f t="shared" si="155"/>
        <v>0.12</v>
      </c>
      <c r="DC145" s="29">
        <f t="shared" si="155"/>
        <v>0.12</v>
      </c>
      <c r="DD145" s="29">
        <f t="shared" si="155"/>
        <v>0.12</v>
      </c>
      <c r="DE145" s="29">
        <f t="shared" si="155"/>
        <v>0.12</v>
      </c>
      <c r="DF145" s="29">
        <f t="shared" si="155"/>
        <v>0.13880000000000001</v>
      </c>
      <c r="DG145" s="29">
        <f t="shared" si="155"/>
        <v>0.12</v>
      </c>
      <c r="DH145" s="29">
        <f t="shared" si="155"/>
        <v>0.12</v>
      </c>
      <c r="DI145" s="29">
        <f t="shared" si="155"/>
        <v>0.18390000000000001</v>
      </c>
      <c r="DJ145" s="29">
        <f t="shared" si="155"/>
        <v>0.14269999999999999</v>
      </c>
      <c r="DK145" s="29">
        <f t="shared" si="155"/>
        <v>0.15409999999999999</v>
      </c>
      <c r="DL145" s="29">
        <f t="shared" si="155"/>
        <v>0.16170000000000001</v>
      </c>
      <c r="DM145" s="29">
        <f t="shared" si="155"/>
        <v>0.1767</v>
      </c>
      <c r="DN145" s="29">
        <f t="shared" si="155"/>
        <v>0.1714</v>
      </c>
      <c r="DO145" s="29">
        <f t="shared" si="155"/>
        <v>0.19669999999999999</v>
      </c>
      <c r="DP145" s="29">
        <f t="shared" si="155"/>
        <v>0.12</v>
      </c>
      <c r="DQ145" s="29">
        <f t="shared" si="155"/>
        <v>0.12</v>
      </c>
      <c r="DR145" s="29">
        <f t="shared" si="155"/>
        <v>0.22520000000000001</v>
      </c>
      <c r="DS145" s="29">
        <f t="shared" si="155"/>
        <v>0.2326</v>
      </c>
      <c r="DT145" s="29">
        <f t="shared" si="155"/>
        <v>0.20350000000000001</v>
      </c>
      <c r="DU145" s="29">
        <f t="shared" si="155"/>
        <v>0.1598</v>
      </c>
      <c r="DV145" s="29">
        <f t="shared" si="155"/>
        <v>0.12</v>
      </c>
      <c r="DW145" s="29">
        <f t="shared" si="155"/>
        <v>0.12</v>
      </c>
      <c r="DX145" s="29">
        <f t="shared" si="155"/>
        <v>0.12</v>
      </c>
      <c r="DY145" s="29">
        <f t="shared" si="155"/>
        <v>0.12</v>
      </c>
      <c r="DZ145" s="29">
        <f t="shared" si="155"/>
        <v>0.12</v>
      </c>
      <c r="EA145" s="29">
        <f t="shared" ref="EA145:FX145" si="156">MIN(0.3,(EA138+EA143))</f>
        <v>0.12</v>
      </c>
      <c r="EB145" s="29">
        <f t="shared" si="156"/>
        <v>0.13930000000000001</v>
      </c>
      <c r="EC145" s="29">
        <f t="shared" si="156"/>
        <v>0.12</v>
      </c>
      <c r="ED145" s="29">
        <f t="shared" si="156"/>
        <v>0.12</v>
      </c>
      <c r="EE145" s="29">
        <f t="shared" si="156"/>
        <v>0.1943</v>
      </c>
      <c r="EF145" s="29">
        <f t="shared" si="156"/>
        <v>0.1903</v>
      </c>
      <c r="EG145" s="29">
        <f t="shared" si="156"/>
        <v>0.1812</v>
      </c>
      <c r="EH145" s="29">
        <f t="shared" si="156"/>
        <v>0.12</v>
      </c>
      <c r="EI145" s="29">
        <f t="shared" si="156"/>
        <v>0.25170000000000003</v>
      </c>
      <c r="EJ145" s="29">
        <f t="shared" si="156"/>
        <v>0.12</v>
      </c>
      <c r="EK145" s="29">
        <f t="shared" si="156"/>
        <v>0.12</v>
      </c>
      <c r="EL145" s="29">
        <f t="shared" si="156"/>
        <v>0.12</v>
      </c>
      <c r="EM145" s="29">
        <f t="shared" si="156"/>
        <v>0.16569999999999999</v>
      </c>
      <c r="EN145" s="29">
        <f t="shared" si="156"/>
        <v>0.19219999999999998</v>
      </c>
      <c r="EO145" s="29">
        <f t="shared" si="156"/>
        <v>0.12</v>
      </c>
      <c r="EP145" s="29">
        <f t="shared" si="156"/>
        <v>0.12</v>
      </c>
      <c r="EQ145" s="29">
        <f t="shared" si="156"/>
        <v>0.12</v>
      </c>
      <c r="ER145" s="29">
        <f t="shared" si="156"/>
        <v>0.13009999999999999</v>
      </c>
      <c r="ES145" s="29">
        <f t="shared" si="156"/>
        <v>0.20400000000000001</v>
      </c>
      <c r="ET145" s="29">
        <f t="shared" si="156"/>
        <v>0.2402</v>
      </c>
      <c r="EU145" s="29">
        <f t="shared" si="156"/>
        <v>0.25900000000000001</v>
      </c>
      <c r="EV145" s="29">
        <f t="shared" si="156"/>
        <v>0.16569999999999999</v>
      </c>
      <c r="EW145" s="29">
        <f t="shared" si="156"/>
        <v>0.12</v>
      </c>
      <c r="EX145" s="29">
        <f t="shared" si="156"/>
        <v>0.12</v>
      </c>
      <c r="EY145" s="29">
        <f t="shared" si="156"/>
        <v>0.14810000000000001</v>
      </c>
      <c r="EZ145" s="29">
        <f t="shared" si="156"/>
        <v>0.13650000000000001</v>
      </c>
      <c r="FA145" s="29">
        <f t="shared" si="156"/>
        <v>0.12</v>
      </c>
      <c r="FB145" s="29">
        <f t="shared" si="156"/>
        <v>0.18459999999999999</v>
      </c>
      <c r="FC145" s="29">
        <f t="shared" si="156"/>
        <v>0.12</v>
      </c>
      <c r="FD145" s="29">
        <f t="shared" si="156"/>
        <v>0.15109999999999998</v>
      </c>
      <c r="FE145" s="29">
        <f t="shared" si="156"/>
        <v>0.16830000000000001</v>
      </c>
      <c r="FF145" s="29">
        <f t="shared" si="156"/>
        <v>0.13999999999999999</v>
      </c>
      <c r="FG145" s="29">
        <f t="shared" si="156"/>
        <v>0.12</v>
      </c>
      <c r="FH145" s="29">
        <f t="shared" si="156"/>
        <v>0.17219999999999999</v>
      </c>
      <c r="FI145" s="29">
        <f t="shared" si="156"/>
        <v>0.1346</v>
      </c>
      <c r="FJ145" s="29">
        <f t="shared" si="156"/>
        <v>0.12</v>
      </c>
      <c r="FK145" s="29">
        <f t="shared" si="156"/>
        <v>0.12</v>
      </c>
      <c r="FL145" s="29">
        <f t="shared" si="156"/>
        <v>0.12</v>
      </c>
      <c r="FM145" s="29">
        <f t="shared" si="156"/>
        <v>0.12</v>
      </c>
      <c r="FN145" s="29">
        <f t="shared" si="156"/>
        <v>0.1789</v>
      </c>
      <c r="FO145" s="29">
        <f t="shared" si="156"/>
        <v>0.1371</v>
      </c>
      <c r="FP145" s="29">
        <f t="shared" si="156"/>
        <v>0.19159999999999999</v>
      </c>
      <c r="FQ145" s="29">
        <f t="shared" si="156"/>
        <v>0.12269999999999999</v>
      </c>
      <c r="FR145" s="29">
        <f t="shared" si="156"/>
        <v>0.12</v>
      </c>
      <c r="FS145" s="29">
        <f t="shared" si="156"/>
        <v>0.12</v>
      </c>
      <c r="FT145" s="29">
        <f t="shared" si="156"/>
        <v>0.1782</v>
      </c>
      <c r="FU145" s="29">
        <f t="shared" si="156"/>
        <v>0.17979999999999999</v>
      </c>
      <c r="FV145" s="29">
        <f t="shared" si="156"/>
        <v>0.13949999999999999</v>
      </c>
      <c r="FW145" s="29">
        <f t="shared" si="156"/>
        <v>0.1343</v>
      </c>
      <c r="FX145" s="29">
        <f t="shared" si="156"/>
        <v>0.12</v>
      </c>
      <c r="FY145" s="104">
        <f>SUM(C145:FX145)</f>
        <v>26.763500000000015</v>
      </c>
      <c r="FZ145" s="30"/>
      <c r="GA145" s="59"/>
      <c r="GB145" s="59"/>
      <c r="GC145" s="59"/>
      <c r="GD145" s="59"/>
      <c r="GE145" s="9"/>
    </row>
    <row r="146" spans="1:187" x14ac:dyDescent="0.2">
      <c r="A146" s="6"/>
      <c r="B146" s="16" t="s">
        <v>651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59"/>
      <c r="GA146" s="59"/>
      <c r="GB146" s="59"/>
      <c r="GC146" s="59"/>
      <c r="GD146" s="59"/>
      <c r="GE146" s="9"/>
    </row>
    <row r="147" spans="1:187" x14ac:dyDescent="0.2">
      <c r="A147" s="8" t="s">
        <v>652</v>
      </c>
      <c r="B147" s="16" t="s">
        <v>653</v>
      </c>
      <c r="C147" s="45">
        <f t="shared" ref="C147:BN147" si="157">ROUND(IF(C99&lt;=459,C120*C138*C134,0),2)</f>
        <v>0</v>
      </c>
      <c r="D147" s="45">
        <f t="shared" si="157"/>
        <v>0</v>
      </c>
      <c r="E147" s="45">
        <f t="shared" si="157"/>
        <v>0</v>
      </c>
      <c r="F147" s="45">
        <f t="shared" si="157"/>
        <v>0</v>
      </c>
      <c r="G147" s="45">
        <f t="shared" si="157"/>
        <v>0</v>
      </c>
      <c r="H147" s="45">
        <f t="shared" si="157"/>
        <v>0</v>
      </c>
      <c r="I147" s="45">
        <f t="shared" si="157"/>
        <v>0</v>
      </c>
      <c r="J147" s="45">
        <f t="shared" si="157"/>
        <v>0</v>
      </c>
      <c r="K147" s="45">
        <f t="shared" si="157"/>
        <v>187005.69</v>
      </c>
      <c r="L147" s="45">
        <f t="shared" si="157"/>
        <v>0</v>
      </c>
      <c r="M147" s="45">
        <f t="shared" si="157"/>
        <v>0</v>
      </c>
      <c r="N147" s="45">
        <f t="shared" si="157"/>
        <v>0</v>
      </c>
      <c r="O147" s="45">
        <f t="shared" si="157"/>
        <v>0</v>
      </c>
      <c r="P147" s="45">
        <f t="shared" si="157"/>
        <v>113097.3</v>
      </c>
      <c r="Q147" s="45">
        <f t="shared" si="157"/>
        <v>0</v>
      </c>
      <c r="R147" s="45">
        <f t="shared" si="157"/>
        <v>0</v>
      </c>
      <c r="S147" s="45">
        <f t="shared" si="157"/>
        <v>0</v>
      </c>
      <c r="T147" s="45">
        <f t="shared" si="157"/>
        <v>113644.48</v>
      </c>
      <c r="U147" s="45">
        <f t="shared" si="157"/>
        <v>65293.66</v>
      </c>
      <c r="V147" s="45">
        <f t="shared" si="157"/>
        <v>177793.36</v>
      </c>
      <c r="W147" s="45">
        <f t="shared" si="157"/>
        <v>57531.67</v>
      </c>
      <c r="X147" s="45">
        <f t="shared" si="157"/>
        <v>43783.29</v>
      </c>
      <c r="Y147" s="45">
        <f t="shared" si="157"/>
        <v>0</v>
      </c>
      <c r="Z147" s="45">
        <f t="shared" si="157"/>
        <v>141316.76999999999</v>
      </c>
      <c r="AA147" s="45">
        <f t="shared" si="157"/>
        <v>0</v>
      </c>
      <c r="AB147" s="45">
        <f t="shared" si="157"/>
        <v>0</v>
      </c>
      <c r="AC147" s="45">
        <f t="shared" si="157"/>
        <v>0</v>
      </c>
      <c r="AD147" s="45">
        <f t="shared" si="157"/>
        <v>0</v>
      </c>
      <c r="AE147" s="45">
        <f t="shared" si="157"/>
        <v>74728.52</v>
      </c>
      <c r="AF147" s="45">
        <f t="shared" si="157"/>
        <v>118448.67</v>
      </c>
      <c r="AG147" s="45">
        <f t="shared" si="157"/>
        <v>0</v>
      </c>
      <c r="AH147" s="45">
        <f t="shared" si="157"/>
        <v>0</v>
      </c>
      <c r="AI147" s="45">
        <f t="shared" si="157"/>
        <v>193519.7</v>
      </c>
      <c r="AJ147" s="45">
        <f t="shared" si="157"/>
        <v>122019.22</v>
      </c>
      <c r="AK147" s="45">
        <f t="shared" si="157"/>
        <v>239126.39999999999</v>
      </c>
      <c r="AL147" s="45">
        <f t="shared" si="157"/>
        <v>282075.26</v>
      </c>
      <c r="AM147" s="45">
        <f t="shared" si="157"/>
        <v>0</v>
      </c>
      <c r="AN147" s="45">
        <f t="shared" si="157"/>
        <v>175519.35999999999</v>
      </c>
      <c r="AO147" s="45">
        <f t="shared" si="157"/>
        <v>0</v>
      </c>
      <c r="AP147" s="45">
        <f t="shared" si="157"/>
        <v>0</v>
      </c>
      <c r="AQ147" s="45">
        <f t="shared" si="157"/>
        <v>140192</v>
      </c>
      <c r="AR147" s="45">
        <f t="shared" si="157"/>
        <v>0</v>
      </c>
      <c r="AS147" s="45">
        <f t="shared" si="157"/>
        <v>0</v>
      </c>
      <c r="AT147" s="45">
        <f t="shared" si="157"/>
        <v>0</v>
      </c>
      <c r="AU147" s="45">
        <f t="shared" si="157"/>
        <v>101805.81</v>
      </c>
      <c r="AV147" s="45">
        <f t="shared" si="157"/>
        <v>149116.25</v>
      </c>
      <c r="AW147" s="45">
        <f t="shared" si="157"/>
        <v>80436.820000000007</v>
      </c>
      <c r="AX147" s="45">
        <f t="shared" si="157"/>
        <v>59744.75</v>
      </c>
      <c r="AY147" s="45">
        <f t="shared" si="157"/>
        <v>214643.58</v>
      </c>
      <c r="AZ147" s="45">
        <f t="shared" si="157"/>
        <v>0</v>
      </c>
      <c r="BA147" s="45">
        <f t="shared" si="157"/>
        <v>0</v>
      </c>
      <c r="BB147" s="45">
        <f t="shared" si="157"/>
        <v>0</v>
      </c>
      <c r="BC147" s="45">
        <f t="shared" si="157"/>
        <v>0</v>
      </c>
      <c r="BD147" s="45">
        <f t="shared" si="157"/>
        <v>0</v>
      </c>
      <c r="BE147" s="45">
        <f t="shared" si="157"/>
        <v>0</v>
      </c>
      <c r="BF147" s="45">
        <f t="shared" si="157"/>
        <v>0</v>
      </c>
      <c r="BG147" s="45">
        <f t="shared" si="157"/>
        <v>0</v>
      </c>
      <c r="BH147" s="45">
        <f t="shared" si="157"/>
        <v>0</v>
      </c>
      <c r="BI147" s="45">
        <f t="shared" si="157"/>
        <v>175313.64</v>
      </c>
      <c r="BJ147" s="45">
        <f t="shared" si="157"/>
        <v>0</v>
      </c>
      <c r="BK147" s="45">
        <f t="shared" si="157"/>
        <v>0</v>
      </c>
      <c r="BL147" s="45">
        <f t="shared" si="157"/>
        <v>169485.79</v>
      </c>
      <c r="BM147" s="45">
        <f t="shared" si="157"/>
        <v>172575.73</v>
      </c>
      <c r="BN147" s="45">
        <f t="shared" si="157"/>
        <v>0</v>
      </c>
      <c r="BO147" s="45">
        <f t="shared" ref="BO147:DZ147" si="158">ROUND(IF(BO99&lt;=459,BO120*BO138*BO134,0),2)</f>
        <v>0</v>
      </c>
      <c r="BP147" s="45">
        <f t="shared" si="158"/>
        <v>146318.60999999999</v>
      </c>
      <c r="BQ147" s="45">
        <f t="shared" si="158"/>
        <v>0</v>
      </c>
      <c r="BR147" s="45">
        <f t="shared" si="158"/>
        <v>0</v>
      </c>
      <c r="BS147" s="45">
        <f t="shared" si="158"/>
        <v>0</v>
      </c>
      <c r="BT147" s="45">
        <f t="shared" si="158"/>
        <v>133721.72</v>
      </c>
      <c r="BU147" s="45">
        <f t="shared" si="158"/>
        <v>136059.98000000001</v>
      </c>
      <c r="BV147" s="45">
        <f t="shared" si="158"/>
        <v>0</v>
      </c>
      <c r="BW147" s="45">
        <f t="shared" si="158"/>
        <v>0</v>
      </c>
      <c r="BX147" s="45">
        <f t="shared" si="158"/>
        <v>25554.2</v>
      </c>
      <c r="BY147" s="45">
        <f t="shared" si="158"/>
        <v>0</v>
      </c>
      <c r="BZ147" s="45">
        <f t="shared" si="158"/>
        <v>152354.54999999999</v>
      </c>
      <c r="CA147" s="45">
        <f t="shared" si="158"/>
        <v>88762.25</v>
      </c>
      <c r="CB147" s="45">
        <f t="shared" si="158"/>
        <v>0</v>
      </c>
      <c r="CC147" s="45">
        <f t="shared" si="158"/>
        <v>78259.45</v>
      </c>
      <c r="CD147" s="45">
        <f t="shared" si="158"/>
        <v>54343.98</v>
      </c>
      <c r="CE147" s="45">
        <f t="shared" si="158"/>
        <v>85541.2</v>
      </c>
      <c r="CF147" s="45">
        <f t="shared" si="158"/>
        <v>74088.37</v>
      </c>
      <c r="CG147" s="45">
        <f t="shared" si="158"/>
        <v>111415.92</v>
      </c>
      <c r="CH147" s="45">
        <f t="shared" si="158"/>
        <v>110098.41</v>
      </c>
      <c r="CI147" s="45">
        <f t="shared" si="158"/>
        <v>0</v>
      </c>
      <c r="CJ147" s="45">
        <f t="shared" si="158"/>
        <v>0</v>
      </c>
      <c r="CK147" s="45">
        <f t="shared" si="158"/>
        <v>0</v>
      </c>
      <c r="CL147" s="45">
        <f t="shared" si="158"/>
        <v>0</v>
      </c>
      <c r="CM147" s="45">
        <f t="shared" si="158"/>
        <v>0</v>
      </c>
      <c r="CN147" s="45">
        <f t="shared" si="158"/>
        <v>0</v>
      </c>
      <c r="CO147" s="45">
        <f t="shared" si="158"/>
        <v>0</v>
      </c>
      <c r="CP147" s="45">
        <f t="shared" si="158"/>
        <v>0</v>
      </c>
      <c r="CQ147" s="45">
        <f t="shared" si="158"/>
        <v>0</v>
      </c>
      <c r="CR147" s="45">
        <f t="shared" si="158"/>
        <v>131273.07999999999</v>
      </c>
      <c r="CS147" s="45">
        <f t="shared" si="158"/>
        <v>125162.25</v>
      </c>
      <c r="CT147" s="45">
        <f t="shared" si="158"/>
        <v>110115.56</v>
      </c>
      <c r="CU147" s="45">
        <f t="shared" si="158"/>
        <v>0</v>
      </c>
      <c r="CV147" s="45">
        <f t="shared" si="158"/>
        <v>41395.67</v>
      </c>
      <c r="CW147" s="45">
        <f t="shared" si="158"/>
        <v>110932.32</v>
      </c>
      <c r="CX147" s="45">
        <f t="shared" si="158"/>
        <v>0</v>
      </c>
      <c r="CY147" s="45">
        <f t="shared" si="158"/>
        <v>63933.22</v>
      </c>
      <c r="CZ147" s="45">
        <f t="shared" si="158"/>
        <v>0</v>
      </c>
      <c r="DA147" s="45">
        <f t="shared" si="158"/>
        <v>91123.43</v>
      </c>
      <c r="DB147" s="45">
        <f t="shared" si="158"/>
        <v>106185.34</v>
      </c>
      <c r="DC147" s="45">
        <f t="shared" si="158"/>
        <v>76458.84</v>
      </c>
      <c r="DD147" s="45">
        <f t="shared" si="158"/>
        <v>74447.13</v>
      </c>
      <c r="DE147" s="45">
        <f t="shared" si="158"/>
        <v>158474.98000000001</v>
      </c>
      <c r="DF147" s="45">
        <f t="shared" si="158"/>
        <v>0</v>
      </c>
      <c r="DG147" s="45">
        <f t="shared" si="158"/>
        <v>56225.65</v>
      </c>
      <c r="DH147" s="45">
        <f t="shared" si="158"/>
        <v>0</v>
      </c>
      <c r="DI147" s="45">
        <f t="shared" si="158"/>
        <v>0</v>
      </c>
      <c r="DJ147" s="45">
        <f t="shared" si="158"/>
        <v>0</v>
      </c>
      <c r="DK147" s="45">
        <f t="shared" si="158"/>
        <v>0</v>
      </c>
      <c r="DL147" s="45">
        <f t="shared" si="158"/>
        <v>0</v>
      </c>
      <c r="DM147" s="45">
        <f t="shared" si="158"/>
        <v>219325.4</v>
      </c>
      <c r="DN147" s="45">
        <f t="shared" si="158"/>
        <v>0</v>
      </c>
      <c r="DO147" s="45">
        <f t="shared" si="158"/>
        <v>0</v>
      </c>
      <c r="DP147" s="45">
        <f t="shared" si="158"/>
        <v>85981.16</v>
      </c>
      <c r="DQ147" s="45">
        <f t="shared" si="158"/>
        <v>0</v>
      </c>
      <c r="DR147" s="45">
        <f t="shared" si="158"/>
        <v>0</v>
      </c>
      <c r="DS147" s="45">
        <f t="shared" si="158"/>
        <v>0</v>
      </c>
      <c r="DT147" s="45">
        <f t="shared" si="158"/>
        <v>163619.32999999999</v>
      </c>
      <c r="DU147" s="45">
        <f t="shared" si="158"/>
        <v>221522.6</v>
      </c>
      <c r="DV147" s="45">
        <f t="shared" si="158"/>
        <v>106029.48</v>
      </c>
      <c r="DW147" s="45">
        <f t="shared" si="158"/>
        <v>150196.29</v>
      </c>
      <c r="DX147" s="45">
        <f t="shared" si="158"/>
        <v>78956.41</v>
      </c>
      <c r="DY147" s="45">
        <f t="shared" si="158"/>
        <v>81062.42</v>
      </c>
      <c r="DZ147" s="45">
        <f t="shared" si="158"/>
        <v>0</v>
      </c>
      <c r="EA147" s="45">
        <f t="shared" ref="EA147:FX147" si="159">ROUND(IF(EA99&lt;=459,EA120*EA138*EA134,0),2)</f>
        <v>0</v>
      </c>
      <c r="EB147" s="45">
        <f t="shared" si="159"/>
        <v>0</v>
      </c>
      <c r="EC147" s="45">
        <f t="shared" si="159"/>
        <v>107486.83</v>
      </c>
      <c r="ED147" s="45">
        <f t="shared" si="159"/>
        <v>0</v>
      </c>
      <c r="EE147" s="45">
        <f t="shared" si="159"/>
        <v>183537.79</v>
      </c>
      <c r="EF147" s="45">
        <f t="shared" si="159"/>
        <v>0</v>
      </c>
      <c r="EG147" s="45">
        <f t="shared" si="159"/>
        <v>191592.56</v>
      </c>
      <c r="EH147" s="45">
        <f t="shared" si="159"/>
        <v>90998.54</v>
      </c>
      <c r="EI147" s="45">
        <f t="shared" si="159"/>
        <v>0</v>
      </c>
      <c r="EJ147" s="45">
        <f t="shared" si="159"/>
        <v>0</v>
      </c>
      <c r="EK147" s="45">
        <f t="shared" si="159"/>
        <v>0</v>
      </c>
      <c r="EL147" s="45">
        <f t="shared" si="159"/>
        <v>0</v>
      </c>
      <c r="EM147" s="45">
        <f t="shared" si="159"/>
        <v>233420.07</v>
      </c>
      <c r="EN147" s="45">
        <f t="shared" si="159"/>
        <v>0</v>
      </c>
      <c r="EO147" s="45">
        <f t="shared" si="159"/>
        <v>134941.35999999999</v>
      </c>
      <c r="EP147" s="45">
        <f t="shared" si="159"/>
        <v>119643.45</v>
      </c>
      <c r="EQ147" s="45">
        <f t="shared" si="159"/>
        <v>0</v>
      </c>
      <c r="ER147" s="45">
        <f t="shared" si="159"/>
        <v>167496.65</v>
      </c>
      <c r="ES147" s="45">
        <f t="shared" si="159"/>
        <v>138468.84</v>
      </c>
      <c r="ET147" s="45">
        <f t="shared" si="159"/>
        <v>268054.67</v>
      </c>
      <c r="EU147" s="45">
        <f t="shared" si="159"/>
        <v>0</v>
      </c>
      <c r="EV147" s="45">
        <f t="shared" si="159"/>
        <v>69361.710000000006</v>
      </c>
      <c r="EW147" s="45">
        <f t="shared" si="159"/>
        <v>0</v>
      </c>
      <c r="EX147" s="45">
        <f t="shared" si="159"/>
        <v>70171.91</v>
      </c>
      <c r="EY147" s="45">
        <f t="shared" si="159"/>
        <v>0</v>
      </c>
      <c r="EZ147" s="45">
        <f t="shared" si="159"/>
        <v>93172.34</v>
      </c>
      <c r="FA147" s="45">
        <f t="shared" si="159"/>
        <v>0</v>
      </c>
      <c r="FB147" s="45">
        <f t="shared" si="159"/>
        <v>240156.85</v>
      </c>
      <c r="FC147" s="45">
        <f t="shared" si="159"/>
        <v>0</v>
      </c>
      <c r="FD147" s="45">
        <f t="shared" si="159"/>
        <v>204961.37</v>
      </c>
      <c r="FE147" s="45">
        <f t="shared" si="159"/>
        <v>98923.82</v>
      </c>
      <c r="FF147" s="45">
        <f t="shared" si="159"/>
        <v>134030.42000000001</v>
      </c>
      <c r="FG147" s="45">
        <f t="shared" si="159"/>
        <v>74204.87</v>
      </c>
      <c r="FH147" s="45">
        <f t="shared" si="159"/>
        <v>96133.91</v>
      </c>
      <c r="FI147" s="45">
        <f t="shared" si="159"/>
        <v>0</v>
      </c>
      <c r="FJ147" s="45">
        <f t="shared" si="159"/>
        <v>0</v>
      </c>
      <c r="FK147" s="45">
        <f t="shared" si="159"/>
        <v>0</v>
      </c>
      <c r="FL147" s="45">
        <f t="shared" si="159"/>
        <v>0</v>
      </c>
      <c r="FM147" s="45">
        <f t="shared" si="159"/>
        <v>0</v>
      </c>
      <c r="FN147" s="45">
        <f t="shared" si="159"/>
        <v>0</v>
      </c>
      <c r="FO147" s="45">
        <f t="shared" si="159"/>
        <v>0</v>
      </c>
      <c r="FP147" s="45">
        <f t="shared" si="159"/>
        <v>0</v>
      </c>
      <c r="FQ147" s="45">
        <f t="shared" si="159"/>
        <v>0</v>
      </c>
      <c r="FR147" s="45">
        <f t="shared" si="159"/>
        <v>73997.34</v>
      </c>
      <c r="FS147" s="45">
        <f t="shared" si="159"/>
        <v>59644.7</v>
      </c>
      <c r="FT147" s="45">
        <f t="shared" si="159"/>
        <v>78696.25</v>
      </c>
      <c r="FU147" s="45">
        <f t="shared" si="159"/>
        <v>0</v>
      </c>
      <c r="FV147" s="45">
        <f t="shared" si="159"/>
        <v>0</v>
      </c>
      <c r="FW147" s="45">
        <f t="shared" si="159"/>
        <v>125246.98</v>
      </c>
      <c r="FX147" s="45">
        <f t="shared" si="159"/>
        <v>25778.14</v>
      </c>
      <c r="FY147" s="29"/>
      <c r="FZ147" s="59"/>
      <c r="GA147" s="59"/>
      <c r="GB147" s="59"/>
      <c r="GC147" s="59"/>
      <c r="GD147" s="59"/>
      <c r="GE147" s="9"/>
    </row>
    <row r="148" spans="1:187" x14ac:dyDescent="0.2">
      <c r="A148" s="6"/>
      <c r="B148" s="16" t="s">
        <v>654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59"/>
      <c r="GA148" s="59"/>
      <c r="GB148" s="59"/>
      <c r="GC148" s="59"/>
      <c r="GD148" s="59"/>
      <c r="GE148" s="9"/>
    </row>
    <row r="149" spans="1:187" x14ac:dyDescent="0.2">
      <c r="A149" s="8" t="s">
        <v>655</v>
      </c>
      <c r="B149" s="16" t="s">
        <v>656</v>
      </c>
      <c r="C149" s="45">
        <f t="shared" ref="C149:BN149" si="160">ROUND(IF(C99&lt;=459,0,IF(C136&lt;=C14,C120*C138*C134,0)),2)</f>
        <v>0</v>
      </c>
      <c r="D149" s="45">
        <f t="shared" si="160"/>
        <v>13608854.939999999</v>
      </c>
      <c r="E149" s="45">
        <f t="shared" si="160"/>
        <v>0</v>
      </c>
      <c r="F149" s="45">
        <f t="shared" si="160"/>
        <v>5672402.4500000002</v>
      </c>
      <c r="G149" s="45">
        <f t="shared" si="160"/>
        <v>270999.92</v>
      </c>
      <c r="H149" s="45">
        <f t="shared" si="160"/>
        <v>216684.15</v>
      </c>
      <c r="I149" s="45">
        <f t="shared" si="160"/>
        <v>0</v>
      </c>
      <c r="J149" s="45">
        <f t="shared" si="160"/>
        <v>0</v>
      </c>
      <c r="K149" s="45">
        <f t="shared" si="160"/>
        <v>0</v>
      </c>
      <c r="L149" s="45">
        <f t="shared" si="160"/>
        <v>0</v>
      </c>
      <c r="M149" s="45">
        <f t="shared" si="160"/>
        <v>0</v>
      </c>
      <c r="N149" s="45">
        <f t="shared" si="160"/>
        <v>12842729.439999999</v>
      </c>
      <c r="O149" s="45">
        <f t="shared" si="160"/>
        <v>2146452.12</v>
      </c>
      <c r="P149" s="45">
        <f t="shared" si="160"/>
        <v>0</v>
      </c>
      <c r="Q149" s="45">
        <f t="shared" si="160"/>
        <v>0</v>
      </c>
      <c r="R149" s="45">
        <f t="shared" si="160"/>
        <v>857881.06</v>
      </c>
      <c r="S149" s="45">
        <f t="shared" si="160"/>
        <v>0</v>
      </c>
      <c r="T149" s="45">
        <f t="shared" si="160"/>
        <v>0</v>
      </c>
      <c r="U149" s="45">
        <f t="shared" si="160"/>
        <v>0</v>
      </c>
      <c r="V149" s="45">
        <f t="shared" si="160"/>
        <v>0</v>
      </c>
      <c r="W149" s="45">
        <f t="shared" si="160"/>
        <v>0</v>
      </c>
      <c r="X149" s="45">
        <f t="shared" si="160"/>
        <v>0</v>
      </c>
      <c r="Y149" s="45">
        <f t="shared" si="160"/>
        <v>0</v>
      </c>
      <c r="Z149" s="45">
        <f t="shared" si="160"/>
        <v>0</v>
      </c>
      <c r="AA149" s="45">
        <f t="shared" si="160"/>
        <v>6824811.7000000002</v>
      </c>
      <c r="AB149" s="45">
        <f t="shared" si="160"/>
        <v>5773460.3799999999</v>
      </c>
      <c r="AC149" s="45">
        <f t="shared" si="160"/>
        <v>258401.43</v>
      </c>
      <c r="AD149" s="45">
        <f t="shared" si="160"/>
        <v>358810.16</v>
      </c>
      <c r="AE149" s="45">
        <f t="shared" si="160"/>
        <v>0</v>
      </c>
      <c r="AF149" s="45">
        <f t="shared" si="160"/>
        <v>0</v>
      </c>
      <c r="AG149" s="45">
        <f t="shared" si="160"/>
        <v>145372.69</v>
      </c>
      <c r="AH149" s="45">
        <f t="shared" si="160"/>
        <v>0</v>
      </c>
      <c r="AI149" s="45">
        <f t="shared" si="160"/>
        <v>0</v>
      </c>
      <c r="AJ149" s="45">
        <f t="shared" si="160"/>
        <v>0</v>
      </c>
      <c r="AK149" s="45">
        <f t="shared" si="160"/>
        <v>0</v>
      </c>
      <c r="AL149" s="45">
        <f t="shared" si="160"/>
        <v>0</v>
      </c>
      <c r="AM149" s="45">
        <f t="shared" si="160"/>
        <v>0</v>
      </c>
      <c r="AN149" s="45">
        <f t="shared" si="160"/>
        <v>0</v>
      </c>
      <c r="AO149" s="45">
        <f t="shared" si="160"/>
        <v>0</v>
      </c>
      <c r="AP149" s="45">
        <f t="shared" si="160"/>
        <v>0</v>
      </c>
      <c r="AQ149" s="45">
        <f t="shared" si="160"/>
        <v>0</v>
      </c>
      <c r="AR149" s="45">
        <f t="shared" si="160"/>
        <v>6515688.2699999996</v>
      </c>
      <c r="AS149" s="45">
        <f t="shared" si="160"/>
        <v>2199553.94</v>
      </c>
      <c r="AT149" s="45">
        <f t="shared" si="160"/>
        <v>392665.37</v>
      </c>
      <c r="AU149" s="45">
        <f t="shared" si="160"/>
        <v>0</v>
      </c>
      <c r="AV149" s="45">
        <f t="shared" si="160"/>
        <v>0</v>
      </c>
      <c r="AW149" s="45">
        <f t="shared" si="160"/>
        <v>0</v>
      </c>
      <c r="AX149" s="45">
        <f t="shared" si="160"/>
        <v>0</v>
      </c>
      <c r="AY149" s="45">
        <f t="shared" si="160"/>
        <v>0</v>
      </c>
      <c r="AZ149" s="45">
        <f t="shared" si="160"/>
        <v>0</v>
      </c>
      <c r="BA149" s="45">
        <f t="shared" si="160"/>
        <v>0</v>
      </c>
      <c r="BB149" s="45">
        <f t="shared" si="160"/>
        <v>0</v>
      </c>
      <c r="BC149" s="45">
        <f t="shared" si="160"/>
        <v>0</v>
      </c>
      <c r="BD149" s="45">
        <f t="shared" si="160"/>
        <v>610412.88</v>
      </c>
      <c r="BE149" s="45">
        <f t="shared" si="160"/>
        <v>432542.17</v>
      </c>
      <c r="BF149" s="45">
        <f t="shared" si="160"/>
        <v>2533961.33</v>
      </c>
      <c r="BG149" s="45">
        <f t="shared" si="160"/>
        <v>0</v>
      </c>
      <c r="BH149" s="45">
        <f t="shared" si="160"/>
        <v>126095.94</v>
      </c>
      <c r="BI149" s="45">
        <f t="shared" si="160"/>
        <v>0</v>
      </c>
      <c r="BJ149" s="45">
        <f t="shared" si="160"/>
        <v>546075.5</v>
      </c>
      <c r="BK149" s="45">
        <f t="shared" si="160"/>
        <v>6278610.8399999999</v>
      </c>
      <c r="BL149" s="45">
        <f t="shared" si="160"/>
        <v>0</v>
      </c>
      <c r="BM149" s="45">
        <f t="shared" si="160"/>
        <v>0</v>
      </c>
      <c r="BN149" s="45">
        <f t="shared" si="160"/>
        <v>0</v>
      </c>
      <c r="BO149" s="45">
        <f t="shared" ref="BO149:DZ149" si="161">ROUND(IF(BO99&lt;=459,0,IF(BO136&lt;=BO14,BO120*BO138*BO134,0)),2)</f>
        <v>0</v>
      </c>
      <c r="BP149" s="45">
        <f t="shared" si="161"/>
        <v>0</v>
      </c>
      <c r="BQ149" s="45">
        <f t="shared" si="161"/>
        <v>1981477.74</v>
      </c>
      <c r="BR149" s="45">
        <f t="shared" si="161"/>
        <v>0</v>
      </c>
      <c r="BS149" s="45">
        <f t="shared" si="161"/>
        <v>0</v>
      </c>
      <c r="BT149" s="45">
        <f t="shared" si="161"/>
        <v>0</v>
      </c>
      <c r="BU149" s="45">
        <f t="shared" si="161"/>
        <v>0</v>
      </c>
      <c r="BV149" s="45">
        <f t="shared" si="161"/>
        <v>366494.02</v>
      </c>
      <c r="BW149" s="45">
        <f t="shared" si="161"/>
        <v>424870.19</v>
      </c>
      <c r="BX149" s="45">
        <f t="shared" si="161"/>
        <v>0</v>
      </c>
      <c r="BY149" s="45">
        <f t="shared" si="161"/>
        <v>0</v>
      </c>
      <c r="BZ149" s="45">
        <f t="shared" si="161"/>
        <v>0</v>
      </c>
      <c r="CA149" s="45">
        <f t="shared" si="161"/>
        <v>0</v>
      </c>
      <c r="CB149" s="45">
        <f t="shared" si="161"/>
        <v>20752780.32</v>
      </c>
      <c r="CC149" s="45">
        <f t="shared" si="161"/>
        <v>0</v>
      </c>
      <c r="CD149" s="45">
        <f t="shared" si="161"/>
        <v>0</v>
      </c>
      <c r="CE149" s="45">
        <f t="shared" si="161"/>
        <v>0</v>
      </c>
      <c r="CF149" s="45">
        <f t="shared" si="161"/>
        <v>0</v>
      </c>
      <c r="CG149" s="45">
        <f t="shared" si="161"/>
        <v>0</v>
      </c>
      <c r="CH149" s="45">
        <f t="shared" si="161"/>
        <v>0</v>
      </c>
      <c r="CI149" s="45">
        <f t="shared" si="161"/>
        <v>0</v>
      </c>
      <c r="CJ149" s="45">
        <f t="shared" si="161"/>
        <v>0</v>
      </c>
      <c r="CK149" s="45">
        <f t="shared" si="161"/>
        <v>1407246.38</v>
      </c>
      <c r="CL149" s="45">
        <f t="shared" si="161"/>
        <v>340923.76</v>
      </c>
      <c r="CM149" s="45">
        <f t="shared" si="161"/>
        <v>0</v>
      </c>
      <c r="CN149" s="45">
        <f t="shared" si="161"/>
        <v>7586557.0099999998</v>
      </c>
      <c r="CO149" s="45">
        <f t="shared" si="161"/>
        <v>4533984.91</v>
      </c>
      <c r="CP149" s="45">
        <f t="shared" si="161"/>
        <v>292137.28000000003</v>
      </c>
      <c r="CQ149" s="45">
        <f t="shared" si="161"/>
        <v>0</v>
      </c>
      <c r="CR149" s="45">
        <f t="shared" si="161"/>
        <v>0</v>
      </c>
      <c r="CS149" s="45">
        <f t="shared" si="161"/>
        <v>0</v>
      </c>
      <c r="CT149" s="45">
        <f t="shared" si="161"/>
        <v>0</v>
      </c>
      <c r="CU149" s="45">
        <f t="shared" si="161"/>
        <v>78130.850000000006</v>
      </c>
      <c r="CV149" s="45">
        <f t="shared" si="161"/>
        <v>0</v>
      </c>
      <c r="CW149" s="45">
        <f t="shared" si="161"/>
        <v>0</v>
      </c>
      <c r="CX149" s="45">
        <f t="shared" si="161"/>
        <v>0</v>
      </c>
      <c r="CY149" s="45">
        <f t="shared" si="161"/>
        <v>0</v>
      </c>
      <c r="CZ149" s="45">
        <f t="shared" si="161"/>
        <v>0</v>
      </c>
      <c r="DA149" s="45">
        <f t="shared" si="161"/>
        <v>0</v>
      </c>
      <c r="DB149" s="45">
        <f t="shared" si="161"/>
        <v>0</v>
      </c>
      <c r="DC149" s="45">
        <f t="shared" si="161"/>
        <v>0</v>
      </c>
      <c r="DD149" s="45">
        <f t="shared" si="161"/>
        <v>0</v>
      </c>
      <c r="DE149" s="45">
        <f t="shared" si="161"/>
        <v>0</v>
      </c>
      <c r="DF149" s="45">
        <f t="shared" si="161"/>
        <v>0</v>
      </c>
      <c r="DG149" s="45">
        <f t="shared" si="161"/>
        <v>0</v>
      </c>
      <c r="DH149" s="45">
        <f t="shared" si="161"/>
        <v>591540.46</v>
      </c>
      <c r="DI149" s="45">
        <f t="shared" si="161"/>
        <v>0</v>
      </c>
      <c r="DJ149" s="45">
        <f t="shared" si="161"/>
        <v>0</v>
      </c>
      <c r="DK149" s="45">
        <f t="shared" si="161"/>
        <v>0</v>
      </c>
      <c r="DL149" s="45">
        <f t="shared" si="161"/>
        <v>0</v>
      </c>
      <c r="DM149" s="45">
        <f t="shared" si="161"/>
        <v>0</v>
      </c>
      <c r="DN149" s="45">
        <f t="shared" si="161"/>
        <v>0</v>
      </c>
      <c r="DO149" s="45">
        <f t="shared" si="161"/>
        <v>0</v>
      </c>
      <c r="DP149" s="45">
        <f t="shared" si="161"/>
        <v>0</v>
      </c>
      <c r="DQ149" s="45">
        <f t="shared" si="161"/>
        <v>203362.06</v>
      </c>
      <c r="DR149" s="45">
        <f t="shared" si="161"/>
        <v>0</v>
      </c>
      <c r="DS149" s="45">
        <f t="shared" si="161"/>
        <v>0</v>
      </c>
      <c r="DT149" s="45">
        <f t="shared" si="161"/>
        <v>0</v>
      </c>
      <c r="DU149" s="45">
        <f t="shared" si="161"/>
        <v>0</v>
      </c>
      <c r="DV149" s="45">
        <f t="shared" si="161"/>
        <v>0</v>
      </c>
      <c r="DW149" s="45">
        <f t="shared" si="161"/>
        <v>0</v>
      </c>
      <c r="DX149" s="45">
        <f t="shared" si="161"/>
        <v>0</v>
      </c>
      <c r="DY149" s="45">
        <f t="shared" si="161"/>
        <v>0</v>
      </c>
      <c r="DZ149" s="45">
        <f t="shared" si="161"/>
        <v>197443.52</v>
      </c>
      <c r="EA149" s="45">
        <f t="shared" ref="EA149:FX149" si="162">ROUND(IF(EA99&lt;=459,0,IF(EA136&lt;=EA14,EA120*EA138*EA134,0)),2)</f>
        <v>220854.59</v>
      </c>
      <c r="EB149" s="45">
        <f t="shared" si="162"/>
        <v>0</v>
      </c>
      <c r="EC149" s="45">
        <f t="shared" si="162"/>
        <v>0</v>
      </c>
      <c r="ED149" s="45">
        <f t="shared" si="162"/>
        <v>65949.95</v>
      </c>
      <c r="EE149" s="45">
        <f t="shared" si="162"/>
        <v>0</v>
      </c>
      <c r="EF149" s="45">
        <f t="shared" si="162"/>
        <v>0</v>
      </c>
      <c r="EG149" s="45">
        <f t="shared" si="162"/>
        <v>0</v>
      </c>
      <c r="EH149" s="45">
        <f t="shared" si="162"/>
        <v>0</v>
      </c>
      <c r="EI149" s="45">
        <f t="shared" si="162"/>
        <v>0</v>
      </c>
      <c r="EJ149" s="45">
        <f t="shared" si="162"/>
        <v>3051847.97</v>
      </c>
      <c r="EK149" s="45">
        <f t="shared" si="162"/>
        <v>234465.36</v>
      </c>
      <c r="EL149" s="45">
        <f t="shared" si="162"/>
        <v>128408.71</v>
      </c>
      <c r="EM149" s="45">
        <f t="shared" si="162"/>
        <v>0</v>
      </c>
      <c r="EN149" s="45">
        <f t="shared" si="162"/>
        <v>0</v>
      </c>
      <c r="EO149" s="45">
        <f t="shared" si="162"/>
        <v>0</v>
      </c>
      <c r="EP149" s="45">
        <f t="shared" si="162"/>
        <v>0</v>
      </c>
      <c r="EQ149" s="45">
        <f t="shared" si="162"/>
        <v>381156.14</v>
      </c>
      <c r="ER149" s="45">
        <f t="shared" si="162"/>
        <v>0</v>
      </c>
      <c r="ES149" s="45">
        <f t="shared" si="162"/>
        <v>0</v>
      </c>
      <c r="ET149" s="45">
        <f t="shared" si="162"/>
        <v>0</v>
      </c>
      <c r="EU149" s="45">
        <f t="shared" si="162"/>
        <v>0</v>
      </c>
      <c r="EV149" s="45">
        <f t="shared" si="162"/>
        <v>0</v>
      </c>
      <c r="EW149" s="45">
        <f t="shared" si="162"/>
        <v>202958.61</v>
      </c>
      <c r="EX149" s="45">
        <f t="shared" si="162"/>
        <v>0</v>
      </c>
      <c r="EY149" s="45">
        <f t="shared" si="162"/>
        <v>0</v>
      </c>
      <c r="EZ149" s="45">
        <f t="shared" si="162"/>
        <v>0</v>
      </c>
      <c r="FA149" s="45">
        <f t="shared" si="162"/>
        <v>918948.91</v>
      </c>
      <c r="FB149" s="45">
        <f t="shared" si="162"/>
        <v>0</v>
      </c>
      <c r="FC149" s="45">
        <f t="shared" si="162"/>
        <v>547931</v>
      </c>
      <c r="FD149" s="45">
        <f t="shared" si="162"/>
        <v>0</v>
      </c>
      <c r="FE149" s="45">
        <f t="shared" si="162"/>
        <v>0</v>
      </c>
      <c r="FF149" s="45">
        <f t="shared" si="162"/>
        <v>0</v>
      </c>
      <c r="FG149" s="45">
        <f t="shared" si="162"/>
        <v>0</v>
      </c>
      <c r="FH149" s="45">
        <f t="shared" si="162"/>
        <v>0</v>
      </c>
      <c r="FI149" s="45">
        <f t="shared" si="162"/>
        <v>0</v>
      </c>
      <c r="FJ149" s="45">
        <f t="shared" si="162"/>
        <v>468288.63</v>
      </c>
      <c r="FK149" s="45">
        <f t="shared" si="162"/>
        <v>645563.9</v>
      </c>
      <c r="FL149" s="45">
        <f t="shared" si="162"/>
        <v>825012.7</v>
      </c>
      <c r="FM149" s="45">
        <f t="shared" si="162"/>
        <v>865308.75</v>
      </c>
      <c r="FN149" s="45">
        <f t="shared" si="162"/>
        <v>0</v>
      </c>
      <c r="FO149" s="45">
        <f t="shared" si="162"/>
        <v>0</v>
      </c>
      <c r="FP149" s="45">
        <f t="shared" si="162"/>
        <v>0</v>
      </c>
      <c r="FQ149" s="45">
        <f t="shared" si="162"/>
        <v>0</v>
      </c>
      <c r="FR149" s="45">
        <f t="shared" si="162"/>
        <v>0</v>
      </c>
      <c r="FS149" s="45">
        <f t="shared" si="162"/>
        <v>0</v>
      </c>
      <c r="FT149" s="45">
        <f t="shared" si="162"/>
        <v>0</v>
      </c>
      <c r="FU149" s="45">
        <f t="shared" si="162"/>
        <v>0</v>
      </c>
      <c r="FV149" s="45">
        <f t="shared" si="162"/>
        <v>0</v>
      </c>
      <c r="FW149" s="45">
        <f t="shared" si="162"/>
        <v>0</v>
      </c>
      <c r="FX149" s="45">
        <f t="shared" si="162"/>
        <v>0</v>
      </c>
      <c r="FY149" s="45"/>
      <c r="FZ149" s="59"/>
      <c r="GA149" s="59"/>
      <c r="GB149" s="59"/>
      <c r="GC149" s="30"/>
      <c r="GD149" s="30"/>
      <c r="GE149" s="94"/>
    </row>
    <row r="150" spans="1:187" x14ac:dyDescent="0.2">
      <c r="A150" s="6"/>
      <c r="B150" s="16" t="s">
        <v>657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59"/>
      <c r="GA150" s="59"/>
      <c r="GB150" s="59"/>
      <c r="GC150" s="59"/>
      <c r="GD150" s="59"/>
      <c r="GE150" s="9"/>
    </row>
    <row r="151" spans="1:187" x14ac:dyDescent="0.2">
      <c r="A151" s="8" t="s">
        <v>658</v>
      </c>
      <c r="B151" s="16" t="s">
        <v>659</v>
      </c>
      <c r="C151" s="18">
        <f t="shared" ref="C151:BN151" si="163">ROUND(IF((AND((C99&lt;=459),(C136&lt;=C14)))=TRUE(),0,IF((AND(C147=0,C149=0))=TRUE(),C14*C16,0)),1)</f>
        <v>2853.2</v>
      </c>
      <c r="D151" s="18">
        <f t="shared" si="163"/>
        <v>0</v>
      </c>
      <c r="E151" s="18">
        <f t="shared" si="163"/>
        <v>2356.6999999999998</v>
      </c>
      <c r="F151" s="18">
        <f t="shared" si="163"/>
        <v>0</v>
      </c>
      <c r="G151" s="18">
        <f t="shared" si="163"/>
        <v>0</v>
      </c>
      <c r="H151" s="18">
        <f t="shared" si="163"/>
        <v>0</v>
      </c>
      <c r="I151" s="18">
        <f t="shared" si="163"/>
        <v>3216</v>
      </c>
      <c r="J151" s="18">
        <f t="shared" si="163"/>
        <v>788.4</v>
      </c>
      <c r="K151" s="18">
        <f t="shared" si="163"/>
        <v>0</v>
      </c>
      <c r="L151" s="18">
        <f t="shared" si="163"/>
        <v>782.2</v>
      </c>
      <c r="M151" s="18">
        <f t="shared" si="163"/>
        <v>412.4</v>
      </c>
      <c r="N151" s="18">
        <f t="shared" si="163"/>
        <v>0</v>
      </c>
      <c r="O151" s="18">
        <f t="shared" si="163"/>
        <v>0</v>
      </c>
      <c r="P151" s="18">
        <f t="shared" si="163"/>
        <v>0</v>
      </c>
      <c r="Q151" s="18">
        <f t="shared" si="163"/>
        <v>12735.1</v>
      </c>
      <c r="R151" s="18">
        <f t="shared" si="163"/>
        <v>0</v>
      </c>
      <c r="S151" s="18">
        <f t="shared" si="163"/>
        <v>589</v>
      </c>
      <c r="T151" s="18">
        <f t="shared" si="163"/>
        <v>0</v>
      </c>
      <c r="U151" s="18">
        <f t="shared" si="163"/>
        <v>0</v>
      </c>
      <c r="V151" s="18">
        <f t="shared" si="163"/>
        <v>0</v>
      </c>
      <c r="W151" s="18">
        <f t="shared" si="163"/>
        <v>0</v>
      </c>
      <c r="X151" s="18">
        <f t="shared" si="163"/>
        <v>0</v>
      </c>
      <c r="Y151" s="18">
        <f t="shared" si="163"/>
        <v>857.5</v>
      </c>
      <c r="Z151" s="18">
        <f t="shared" si="163"/>
        <v>0</v>
      </c>
      <c r="AA151" s="18">
        <f t="shared" si="163"/>
        <v>0</v>
      </c>
      <c r="AB151" s="18">
        <f t="shared" si="163"/>
        <v>0</v>
      </c>
      <c r="AC151" s="18">
        <f t="shared" si="163"/>
        <v>0</v>
      </c>
      <c r="AD151" s="18">
        <f t="shared" si="163"/>
        <v>0</v>
      </c>
      <c r="AE151" s="18">
        <f t="shared" si="163"/>
        <v>0</v>
      </c>
      <c r="AF151" s="18">
        <f t="shared" si="163"/>
        <v>0</v>
      </c>
      <c r="AG151" s="18">
        <f t="shared" si="163"/>
        <v>0</v>
      </c>
      <c r="AH151" s="18">
        <f t="shared" si="163"/>
        <v>351.7</v>
      </c>
      <c r="AI151" s="18">
        <f t="shared" si="163"/>
        <v>0</v>
      </c>
      <c r="AJ151" s="18">
        <f t="shared" si="163"/>
        <v>0</v>
      </c>
      <c r="AK151" s="18">
        <f t="shared" si="163"/>
        <v>0</v>
      </c>
      <c r="AL151" s="18">
        <f t="shared" si="163"/>
        <v>0</v>
      </c>
      <c r="AM151" s="18">
        <f t="shared" si="163"/>
        <v>150.30000000000001</v>
      </c>
      <c r="AN151" s="18">
        <f t="shared" si="163"/>
        <v>0</v>
      </c>
      <c r="AO151" s="18">
        <f t="shared" si="163"/>
        <v>1579.2</v>
      </c>
      <c r="AP151" s="18">
        <f t="shared" si="163"/>
        <v>28724.5</v>
      </c>
      <c r="AQ151" s="18">
        <f t="shared" si="163"/>
        <v>0</v>
      </c>
      <c r="AR151" s="18">
        <f t="shared" si="163"/>
        <v>0</v>
      </c>
      <c r="AS151" s="18">
        <f t="shared" si="163"/>
        <v>0</v>
      </c>
      <c r="AT151" s="18">
        <f t="shared" si="163"/>
        <v>0</v>
      </c>
      <c r="AU151" s="18">
        <f t="shared" si="163"/>
        <v>0</v>
      </c>
      <c r="AV151" s="18">
        <f t="shared" si="163"/>
        <v>0</v>
      </c>
      <c r="AW151" s="18">
        <f t="shared" si="163"/>
        <v>0</v>
      </c>
      <c r="AX151" s="18">
        <f t="shared" si="163"/>
        <v>0</v>
      </c>
      <c r="AY151" s="18">
        <f t="shared" si="163"/>
        <v>0</v>
      </c>
      <c r="AZ151" s="18">
        <f t="shared" si="163"/>
        <v>3887.7</v>
      </c>
      <c r="BA151" s="18">
        <f t="shared" si="163"/>
        <v>3065.1</v>
      </c>
      <c r="BB151" s="18">
        <f t="shared" si="163"/>
        <v>2578.9</v>
      </c>
      <c r="BC151" s="18">
        <f t="shared" si="163"/>
        <v>9749.6</v>
      </c>
      <c r="BD151" s="18">
        <f t="shared" si="163"/>
        <v>0</v>
      </c>
      <c r="BE151" s="18">
        <f t="shared" si="163"/>
        <v>0</v>
      </c>
      <c r="BF151" s="18">
        <f t="shared" si="163"/>
        <v>0</v>
      </c>
      <c r="BG151" s="18">
        <f t="shared" si="163"/>
        <v>343.2</v>
      </c>
      <c r="BH151" s="18">
        <f t="shared" si="163"/>
        <v>0</v>
      </c>
      <c r="BI151" s="18">
        <f t="shared" si="163"/>
        <v>0</v>
      </c>
      <c r="BJ151" s="18">
        <f t="shared" si="163"/>
        <v>0</v>
      </c>
      <c r="BK151" s="18">
        <f t="shared" si="163"/>
        <v>0</v>
      </c>
      <c r="BL151" s="18">
        <f t="shared" si="163"/>
        <v>0</v>
      </c>
      <c r="BM151" s="18">
        <f t="shared" si="163"/>
        <v>0</v>
      </c>
      <c r="BN151" s="18">
        <f t="shared" si="163"/>
        <v>1151.8</v>
      </c>
      <c r="BO151" s="18">
        <f t="shared" ref="BO151:DZ151" si="164">ROUND(IF((AND((BO99&lt;=459),(BO136&lt;=BO14)))=TRUE(),0,IF((AND(BO147=0,BO149=0))=TRUE(),BO14*BO16,0)),1)</f>
        <v>451.6</v>
      </c>
      <c r="BP151" s="18">
        <f t="shared" si="164"/>
        <v>0</v>
      </c>
      <c r="BQ151" s="18">
        <f t="shared" si="164"/>
        <v>0</v>
      </c>
      <c r="BR151" s="18">
        <f t="shared" si="164"/>
        <v>1519.9</v>
      </c>
      <c r="BS151" s="18">
        <f t="shared" si="164"/>
        <v>384.1</v>
      </c>
      <c r="BT151" s="18">
        <f t="shared" si="164"/>
        <v>0</v>
      </c>
      <c r="BU151" s="18">
        <f t="shared" si="164"/>
        <v>0</v>
      </c>
      <c r="BV151" s="18">
        <f t="shared" si="164"/>
        <v>0</v>
      </c>
      <c r="BW151" s="18">
        <f t="shared" si="164"/>
        <v>0</v>
      </c>
      <c r="BX151" s="18">
        <f t="shared" si="164"/>
        <v>0</v>
      </c>
      <c r="BY151" s="18">
        <f t="shared" si="164"/>
        <v>161.30000000000001</v>
      </c>
      <c r="BZ151" s="18">
        <f t="shared" si="164"/>
        <v>0</v>
      </c>
      <c r="CA151" s="18">
        <f t="shared" si="164"/>
        <v>0</v>
      </c>
      <c r="CB151" s="18">
        <f t="shared" si="164"/>
        <v>0</v>
      </c>
      <c r="CC151" s="18">
        <f t="shared" si="164"/>
        <v>0</v>
      </c>
      <c r="CD151" s="18">
        <f t="shared" si="164"/>
        <v>0</v>
      </c>
      <c r="CE151" s="18">
        <f t="shared" si="164"/>
        <v>0</v>
      </c>
      <c r="CF151" s="18">
        <f t="shared" si="164"/>
        <v>0</v>
      </c>
      <c r="CG151" s="18">
        <f t="shared" si="164"/>
        <v>0</v>
      </c>
      <c r="CH151" s="18">
        <f t="shared" si="164"/>
        <v>0</v>
      </c>
      <c r="CI151" s="18">
        <f t="shared" si="164"/>
        <v>239.6</v>
      </c>
      <c r="CJ151" s="18">
        <f t="shared" si="164"/>
        <v>330.2</v>
      </c>
      <c r="CK151" s="18">
        <f t="shared" si="164"/>
        <v>0</v>
      </c>
      <c r="CL151" s="18">
        <f t="shared" si="164"/>
        <v>0</v>
      </c>
      <c r="CM151" s="18">
        <f t="shared" si="164"/>
        <v>241.4</v>
      </c>
      <c r="CN151" s="18">
        <f t="shared" si="164"/>
        <v>0</v>
      </c>
      <c r="CO151" s="18">
        <f t="shared" si="164"/>
        <v>0</v>
      </c>
      <c r="CP151" s="18">
        <f t="shared" si="164"/>
        <v>0</v>
      </c>
      <c r="CQ151" s="18">
        <f t="shared" si="164"/>
        <v>303.89999999999998</v>
      </c>
      <c r="CR151" s="18">
        <f t="shared" si="164"/>
        <v>0</v>
      </c>
      <c r="CS151" s="18">
        <f t="shared" si="164"/>
        <v>0</v>
      </c>
      <c r="CT151" s="18">
        <f t="shared" si="164"/>
        <v>0</v>
      </c>
      <c r="CU151" s="18">
        <f t="shared" si="164"/>
        <v>0</v>
      </c>
      <c r="CV151" s="18">
        <f t="shared" si="164"/>
        <v>0</v>
      </c>
      <c r="CW151" s="18">
        <f t="shared" si="164"/>
        <v>0</v>
      </c>
      <c r="CX151" s="18">
        <f t="shared" si="164"/>
        <v>157</v>
      </c>
      <c r="CY151" s="18">
        <f t="shared" si="164"/>
        <v>0</v>
      </c>
      <c r="CZ151" s="18">
        <f t="shared" si="164"/>
        <v>715.6</v>
      </c>
      <c r="DA151" s="18">
        <f t="shared" si="164"/>
        <v>0</v>
      </c>
      <c r="DB151" s="18">
        <f t="shared" si="164"/>
        <v>0</v>
      </c>
      <c r="DC151" s="18">
        <f t="shared" si="164"/>
        <v>0</v>
      </c>
      <c r="DD151" s="18">
        <f t="shared" si="164"/>
        <v>0</v>
      </c>
      <c r="DE151" s="18">
        <f t="shared" si="164"/>
        <v>0</v>
      </c>
      <c r="DF151" s="18">
        <f t="shared" si="164"/>
        <v>7398.7</v>
      </c>
      <c r="DG151" s="18">
        <f t="shared" si="164"/>
        <v>0</v>
      </c>
      <c r="DH151" s="18">
        <f t="shared" si="164"/>
        <v>0</v>
      </c>
      <c r="DI151" s="18">
        <f t="shared" si="164"/>
        <v>895</v>
      </c>
      <c r="DJ151" s="18">
        <f t="shared" si="164"/>
        <v>221.6</v>
      </c>
      <c r="DK151" s="18">
        <f t="shared" si="164"/>
        <v>152.19999999999999</v>
      </c>
      <c r="DL151" s="18">
        <f t="shared" si="164"/>
        <v>1960.4</v>
      </c>
      <c r="DM151" s="18">
        <f t="shared" si="164"/>
        <v>0</v>
      </c>
      <c r="DN151" s="18">
        <f t="shared" si="164"/>
        <v>469</v>
      </c>
      <c r="DO151" s="18">
        <f t="shared" si="164"/>
        <v>1091.3</v>
      </c>
      <c r="DP151" s="18">
        <f t="shared" si="164"/>
        <v>0</v>
      </c>
      <c r="DQ151" s="18">
        <f t="shared" si="164"/>
        <v>0</v>
      </c>
      <c r="DR151" s="18">
        <f t="shared" si="164"/>
        <v>466.3</v>
      </c>
      <c r="DS151" s="18">
        <f t="shared" si="164"/>
        <v>258.60000000000002</v>
      </c>
      <c r="DT151" s="18">
        <f t="shared" si="164"/>
        <v>0</v>
      </c>
      <c r="DU151" s="18">
        <f t="shared" si="164"/>
        <v>0</v>
      </c>
      <c r="DV151" s="18">
        <f t="shared" si="164"/>
        <v>0</v>
      </c>
      <c r="DW151" s="18">
        <f t="shared" si="164"/>
        <v>0</v>
      </c>
      <c r="DX151" s="18">
        <f t="shared" si="164"/>
        <v>0</v>
      </c>
      <c r="DY151" s="18">
        <f t="shared" si="164"/>
        <v>0</v>
      </c>
      <c r="DZ151" s="18">
        <f t="shared" si="164"/>
        <v>0</v>
      </c>
      <c r="EA151" s="18">
        <f t="shared" ref="EA151:FX151" si="165">ROUND(IF((AND((EA99&lt;=459),(EA136&lt;=EA14)))=TRUE(),0,IF((AND(EA147=0,EA149=0))=TRUE(),EA14*EA16,0)),1)</f>
        <v>0</v>
      </c>
      <c r="EB151" s="18">
        <f t="shared" si="165"/>
        <v>194.7</v>
      </c>
      <c r="EC151" s="18">
        <f t="shared" si="165"/>
        <v>0</v>
      </c>
      <c r="ED151" s="18">
        <f t="shared" si="165"/>
        <v>0</v>
      </c>
      <c r="EE151" s="18">
        <f t="shared" si="165"/>
        <v>0</v>
      </c>
      <c r="EF151" s="18">
        <f t="shared" si="165"/>
        <v>489.5</v>
      </c>
      <c r="EG151" s="18">
        <f t="shared" si="165"/>
        <v>0</v>
      </c>
      <c r="EH151" s="18">
        <f t="shared" si="165"/>
        <v>0</v>
      </c>
      <c r="EI151" s="18">
        <f t="shared" si="165"/>
        <v>5105.7</v>
      </c>
      <c r="EJ151" s="18">
        <f t="shared" si="165"/>
        <v>0</v>
      </c>
      <c r="EK151" s="18">
        <f t="shared" si="165"/>
        <v>0</v>
      </c>
      <c r="EL151" s="18">
        <f t="shared" si="165"/>
        <v>0</v>
      </c>
      <c r="EM151" s="18">
        <f t="shared" si="165"/>
        <v>0</v>
      </c>
      <c r="EN151" s="18">
        <f t="shared" si="165"/>
        <v>365.4</v>
      </c>
      <c r="EO151" s="18">
        <f t="shared" si="165"/>
        <v>0</v>
      </c>
      <c r="EP151" s="18">
        <f t="shared" si="165"/>
        <v>0</v>
      </c>
      <c r="EQ151" s="18">
        <f t="shared" si="165"/>
        <v>0</v>
      </c>
      <c r="ER151" s="18">
        <f t="shared" si="165"/>
        <v>0</v>
      </c>
      <c r="ES151" s="18">
        <f t="shared" si="165"/>
        <v>0</v>
      </c>
      <c r="ET151" s="18">
        <f t="shared" si="165"/>
        <v>0</v>
      </c>
      <c r="EU151" s="18">
        <f t="shared" si="165"/>
        <v>199.9</v>
      </c>
      <c r="EV151" s="18">
        <f t="shared" si="165"/>
        <v>0</v>
      </c>
      <c r="EW151" s="18">
        <f t="shared" si="165"/>
        <v>0</v>
      </c>
      <c r="EX151" s="18">
        <f t="shared" si="165"/>
        <v>0</v>
      </c>
      <c r="EY151" s="18">
        <f t="shared" si="165"/>
        <v>177</v>
      </c>
      <c r="EZ151" s="18">
        <f t="shared" si="165"/>
        <v>0</v>
      </c>
      <c r="FA151" s="18">
        <f t="shared" si="165"/>
        <v>0</v>
      </c>
      <c r="FB151" s="18">
        <f t="shared" si="165"/>
        <v>0</v>
      </c>
      <c r="FC151" s="18">
        <f t="shared" si="165"/>
        <v>0</v>
      </c>
      <c r="FD151" s="18">
        <f t="shared" si="165"/>
        <v>0</v>
      </c>
      <c r="FE151" s="18">
        <f t="shared" si="165"/>
        <v>0</v>
      </c>
      <c r="FF151" s="18">
        <f t="shared" si="165"/>
        <v>0</v>
      </c>
      <c r="FG151" s="18">
        <f t="shared" si="165"/>
        <v>0</v>
      </c>
      <c r="FH151" s="18">
        <f t="shared" si="165"/>
        <v>0</v>
      </c>
      <c r="FI151" s="18">
        <f t="shared" si="165"/>
        <v>606.5</v>
      </c>
      <c r="FJ151" s="18">
        <f t="shared" si="165"/>
        <v>0</v>
      </c>
      <c r="FK151" s="18">
        <f t="shared" si="165"/>
        <v>0</v>
      </c>
      <c r="FL151" s="18">
        <f t="shared" si="165"/>
        <v>0</v>
      </c>
      <c r="FM151" s="18">
        <f t="shared" si="165"/>
        <v>0</v>
      </c>
      <c r="FN151" s="18">
        <f t="shared" si="165"/>
        <v>7533.9</v>
      </c>
      <c r="FO151" s="18">
        <f t="shared" si="165"/>
        <v>361.9</v>
      </c>
      <c r="FP151" s="18">
        <f t="shared" si="165"/>
        <v>784</v>
      </c>
      <c r="FQ151" s="18">
        <f t="shared" si="165"/>
        <v>323.89999999999998</v>
      </c>
      <c r="FR151" s="18">
        <f t="shared" si="165"/>
        <v>0</v>
      </c>
      <c r="FS151" s="18">
        <f t="shared" si="165"/>
        <v>0</v>
      </c>
      <c r="FT151" s="18">
        <f t="shared" si="165"/>
        <v>0</v>
      </c>
      <c r="FU151" s="18">
        <f t="shared" si="165"/>
        <v>266.8</v>
      </c>
      <c r="FV151" s="18">
        <f t="shared" si="165"/>
        <v>234.9</v>
      </c>
      <c r="FW151" s="18">
        <f t="shared" si="165"/>
        <v>0</v>
      </c>
      <c r="FX151" s="18">
        <f t="shared" si="165"/>
        <v>0</v>
      </c>
      <c r="FY151" s="45"/>
      <c r="FZ151" s="59"/>
      <c r="GA151" s="59"/>
      <c r="GB151" s="59"/>
      <c r="GC151" s="59"/>
      <c r="GD151" s="59"/>
      <c r="GE151" s="9"/>
    </row>
    <row r="152" spans="1:187" x14ac:dyDescent="0.2">
      <c r="A152" s="6"/>
      <c r="B152" s="16" t="s">
        <v>660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59"/>
      <c r="GA152" s="59"/>
      <c r="GB152" s="59"/>
      <c r="GC152" s="59"/>
      <c r="GD152" s="59"/>
      <c r="GE152" s="9"/>
    </row>
    <row r="153" spans="1:187" x14ac:dyDescent="0.2">
      <c r="A153" s="8" t="s">
        <v>661</v>
      </c>
      <c r="B153" s="16" t="s">
        <v>662</v>
      </c>
      <c r="C153" s="45">
        <f t="shared" ref="C153:BN153" si="166">ROUND(IF((AND((C99&lt;=459),(C136&lt;=C14)))=TRUE(),0,(C120*C138*C151)),2)</f>
        <v>2939234.39</v>
      </c>
      <c r="D153" s="45">
        <f t="shared" si="166"/>
        <v>0</v>
      </c>
      <c r="E153" s="45">
        <f t="shared" si="166"/>
        <v>2407735.4</v>
      </c>
      <c r="F153" s="45">
        <f t="shared" si="166"/>
        <v>0</v>
      </c>
      <c r="G153" s="45">
        <f t="shared" si="166"/>
        <v>0</v>
      </c>
      <c r="H153" s="45">
        <f t="shared" si="166"/>
        <v>0</v>
      </c>
      <c r="I153" s="45">
        <f t="shared" si="166"/>
        <v>3289454.96</v>
      </c>
      <c r="J153" s="45">
        <f t="shared" si="166"/>
        <v>769436.57</v>
      </c>
      <c r="K153" s="45">
        <f t="shared" si="166"/>
        <v>0</v>
      </c>
      <c r="L153" s="45">
        <f t="shared" si="166"/>
        <v>828214.32</v>
      </c>
      <c r="M153" s="45">
        <f t="shared" si="166"/>
        <v>458467.91</v>
      </c>
      <c r="N153" s="45">
        <f t="shared" si="166"/>
        <v>0</v>
      </c>
      <c r="O153" s="45">
        <f t="shared" si="166"/>
        <v>0</v>
      </c>
      <c r="P153" s="45">
        <f t="shared" si="166"/>
        <v>0</v>
      </c>
      <c r="Q153" s="45">
        <f t="shared" si="166"/>
        <v>13344560.99</v>
      </c>
      <c r="R153" s="45">
        <f t="shared" si="166"/>
        <v>0</v>
      </c>
      <c r="S153" s="45">
        <f t="shared" si="166"/>
        <v>616061.55000000005</v>
      </c>
      <c r="T153" s="45">
        <f t="shared" si="166"/>
        <v>0</v>
      </c>
      <c r="U153" s="45">
        <f t="shared" si="166"/>
        <v>0</v>
      </c>
      <c r="V153" s="45">
        <f t="shared" si="166"/>
        <v>0</v>
      </c>
      <c r="W153" s="45">
        <f t="shared" si="166"/>
        <v>0</v>
      </c>
      <c r="X153" s="45">
        <f t="shared" si="166"/>
        <v>0</v>
      </c>
      <c r="Y153" s="45">
        <f t="shared" si="166"/>
        <v>798186.44</v>
      </c>
      <c r="Z153" s="45">
        <f t="shared" si="166"/>
        <v>0</v>
      </c>
      <c r="AA153" s="45">
        <f t="shared" si="166"/>
        <v>0</v>
      </c>
      <c r="AB153" s="45">
        <f t="shared" si="166"/>
        <v>0</v>
      </c>
      <c r="AC153" s="45">
        <f t="shared" si="166"/>
        <v>0</v>
      </c>
      <c r="AD153" s="45">
        <f t="shared" si="166"/>
        <v>0</v>
      </c>
      <c r="AE153" s="45">
        <f t="shared" si="166"/>
        <v>0</v>
      </c>
      <c r="AF153" s="45">
        <f t="shared" si="166"/>
        <v>0</v>
      </c>
      <c r="AG153" s="45">
        <f t="shared" si="166"/>
        <v>0</v>
      </c>
      <c r="AH153" s="45">
        <f t="shared" si="166"/>
        <v>358599.45</v>
      </c>
      <c r="AI153" s="45">
        <f t="shared" si="166"/>
        <v>0</v>
      </c>
      <c r="AJ153" s="45">
        <f t="shared" si="166"/>
        <v>0</v>
      </c>
      <c r="AK153" s="45">
        <f t="shared" si="166"/>
        <v>0</v>
      </c>
      <c r="AL153" s="45">
        <f t="shared" si="166"/>
        <v>0</v>
      </c>
      <c r="AM153" s="45">
        <f t="shared" si="166"/>
        <v>169207.71</v>
      </c>
      <c r="AN153" s="45">
        <f t="shared" si="166"/>
        <v>0</v>
      </c>
      <c r="AO153" s="45">
        <f t="shared" si="166"/>
        <v>1587084.37</v>
      </c>
      <c r="AP153" s="45">
        <f t="shared" si="166"/>
        <v>30143820.760000002</v>
      </c>
      <c r="AQ153" s="45">
        <f t="shared" si="166"/>
        <v>0</v>
      </c>
      <c r="AR153" s="45">
        <f t="shared" si="166"/>
        <v>0</v>
      </c>
      <c r="AS153" s="45">
        <f t="shared" si="166"/>
        <v>0</v>
      </c>
      <c r="AT153" s="45">
        <f t="shared" si="166"/>
        <v>0</v>
      </c>
      <c r="AU153" s="45">
        <f t="shared" si="166"/>
        <v>0</v>
      </c>
      <c r="AV153" s="45">
        <f t="shared" si="166"/>
        <v>0</v>
      </c>
      <c r="AW153" s="45">
        <f t="shared" si="166"/>
        <v>0</v>
      </c>
      <c r="AX153" s="45">
        <f t="shared" si="166"/>
        <v>0</v>
      </c>
      <c r="AY153" s="45">
        <f t="shared" si="166"/>
        <v>0</v>
      </c>
      <c r="AZ153" s="45">
        <f t="shared" si="166"/>
        <v>3953688.64</v>
      </c>
      <c r="BA153" s="45">
        <f t="shared" si="166"/>
        <v>3045861.32</v>
      </c>
      <c r="BB153" s="45">
        <f t="shared" si="166"/>
        <v>2581892.65</v>
      </c>
      <c r="BC153" s="45">
        <f t="shared" si="166"/>
        <v>9935764.2400000002</v>
      </c>
      <c r="BD153" s="45">
        <f t="shared" si="166"/>
        <v>0</v>
      </c>
      <c r="BE153" s="45">
        <f t="shared" si="166"/>
        <v>0</v>
      </c>
      <c r="BF153" s="45">
        <f t="shared" si="166"/>
        <v>0</v>
      </c>
      <c r="BG153" s="45">
        <f t="shared" si="166"/>
        <v>372375.85</v>
      </c>
      <c r="BH153" s="45">
        <f t="shared" si="166"/>
        <v>0</v>
      </c>
      <c r="BI153" s="45">
        <f t="shared" si="166"/>
        <v>0</v>
      </c>
      <c r="BJ153" s="45">
        <f t="shared" si="166"/>
        <v>0</v>
      </c>
      <c r="BK153" s="45">
        <f t="shared" si="166"/>
        <v>0</v>
      </c>
      <c r="BL153" s="45">
        <f t="shared" si="166"/>
        <v>0</v>
      </c>
      <c r="BM153" s="45">
        <f t="shared" si="166"/>
        <v>0</v>
      </c>
      <c r="BN153" s="45">
        <f t="shared" si="166"/>
        <v>1128469.6599999999</v>
      </c>
      <c r="BO153" s="45">
        <f t="shared" ref="BO153:DZ153" si="167">ROUND(IF((AND((BO99&lt;=459),(BO136&lt;=BO14)))=TRUE(),0,(BO120*BO138*BO151)),2)</f>
        <v>463588.47</v>
      </c>
      <c r="BP153" s="45">
        <f t="shared" si="167"/>
        <v>0</v>
      </c>
      <c r="BQ153" s="45">
        <f t="shared" si="167"/>
        <v>0</v>
      </c>
      <c r="BR153" s="45">
        <f t="shared" si="167"/>
        <v>1542239.16</v>
      </c>
      <c r="BS153" s="45">
        <f t="shared" si="167"/>
        <v>420598.52</v>
      </c>
      <c r="BT153" s="45">
        <f t="shared" si="167"/>
        <v>0</v>
      </c>
      <c r="BU153" s="45">
        <f t="shared" si="167"/>
        <v>0</v>
      </c>
      <c r="BV153" s="45">
        <f t="shared" si="167"/>
        <v>0</v>
      </c>
      <c r="BW153" s="45">
        <f t="shared" si="167"/>
        <v>0</v>
      </c>
      <c r="BX153" s="45">
        <f t="shared" si="167"/>
        <v>0</v>
      </c>
      <c r="BY153" s="45">
        <f t="shared" si="167"/>
        <v>176167.75</v>
      </c>
      <c r="BZ153" s="45">
        <f t="shared" si="167"/>
        <v>0</v>
      </c>
      <c r="CA153" s="45">
        <f t="shared" si="167"/>
        <v>0</v>
      </c>
      <c r="CB153" s="45">
        <f t="shared" si="167"/>
        <v>0</v>
      </c>
      <c r="CC153" s="45">
        <f t="shared" si="167"/>
        <v>0</v>
      </c>
      <c r="CD153" s="45">
        <f t="shared" si="167"/>
        <v>0</v>
      </c>
      <c r="CE153" s="45">
        <f t="shared" si="167"/>
        <v>0</v>
      </c>
      <c r="CF153" s="45">
        <f t="shared" si="167"/>
        <v>0</v>
      </c>
      <c r="CG153" s="45">
        <f t="shared" si="167"/>
        <v>0</v>
      </c>
      <c r="CH153" s="45">
        <f t="shared" si="167"/>
        <v>0</v>
      </c>
      <c r="CI153" s="45">
        <f t="shared" si="167"/>
        <v>250971.42</v>
      </c>
      <c r="CJ153" s="45">
        <f t="shared" si="167"/>
        <v>358235.15</v>
      </c>
      <c r="CK153" s="45">
        <f t="shared" si="167"/>
        <v>0</v>
      </c>
      <c r="CL153" s="45">
        <f t="shared" si="167"/>
        <v>0</v>
      </c>
      <c r="CM153" s="45">
        <f t="shared" si="167"/>
        <v>277000.03000000003</v>
      </c>
      <c r="CN153" s="45">
        <f t="shared" si="167"/>
        <v>0</v>
      </c>
      <c r="CO153" s="45">
        <f t="shared" si="167"/>
        <v>0</v>
      </c>
      <c r="CP153" s="45">
        <f t="shared" si="167"/>
        <v>0</v>
      </c>
      <c r="CQ153" s="45">
        <f t="shared" si="167"/>
        <v>323045.65999999997</v>
      </c>
      <c r="CR153" s="45">
        <f t="shared" si="167"/>
        <v>0</v>
      </c>
      <c r="CS153" s="45">
        <f t="shared" si="167"/>
        <v>0</v>
      </c>
      <c r="CT153" s="45">
        <f t="shared" si="167"/>
        <v>0</v>
      </c>
      <c r="CU153" s="45">
        <f t="shared" si="167"/>
        <v>0</v>
      </c>
      <c r="CV153" s="45">
        <f t="shared" si="167"/>
        <v>0</v>
      </c>
      <c r="CW153" s="45">
        <f t="shared" si="167"/>
        <v>0</v>
      </c>
      <c r="CX153" s="45">
        <f t="shared" si="167"/>
        <v>180284.73</v>
      </c>
      <c r="CY153" s="45">
        <f t="shared" si="167"/>
        <v>0</v>
      </c>
      <c r="CZ153" s="45">
        <f t="shared" si="167"/>
        <v>717993.23</v>
      </c>
      <c r="DA153" s="45">
        <f t="shared" si="167"/>
        <v>0</v>
      </c>
      <c r="DB153" s="45">
        <f t="shared" si="167"/>
        <v>0</v>
      </c>
      <c r="DC153" s="45">
        <f t="shared" si="167"/>
        <v>0</v>
      </c>
      <c r="DD153" s="45">
        <f t="shared" si="167"/>
        <v>0</v>
      </c>
      <c r="DE153" s="45">
        <f t="shared" si="167"/>
        <v>0</v>
      </c>
      <c r="DF153" s="45">
        <f t="shared" si="167"/>
        <v>7182594.5599999996</v>
      </c>
      <c r="DG153" s="45">
        <f t="shared" si="167"/>
        <v>0</v>
      </c>
      <c r="DH153" s="45">
        <f t="shared" si="167"/>
        <v>0</v>
      </c>
      <c r="DI153" s="45">
        <f t="shared" si="167"/>
        <v>881392.2</v>
      </c>
      <c r="DJ153" s="45">
        <f t="shared" si="167"/>
        <v>248971.57</v>
      </c>
      <c r="DK153" s="45">
        <f t="shared" si="167"/>
        <v>176025.63</v>
      </c>
      <c r="DL153" s="45">
        <f t="shared" si="167"/>
        <v>2019444.51</v>
      </c>
      <c r="DM153" s="45">
        <f t="shared" si="167"/>
        <v>0</v>
      </c>
      <c r="DN153" s="45">
        <f t="shared" si="167"/>
        <v>497742.9</v>
      </c>
      <c r="DO153" s="45">
        <f t="shared" si="167"/>
        <v>1104981.8899999999</v>
      </c>
      <c r="DP153" s="45">
        <f t="shared" si="167"/>
        <v>0</v>
      </c>
      <c r="DQ153" s="45">
        <f t="shared" si="167"/>
        <v>0</v>
      </c>
      <c r="DR153" s="45">
        <f t="shared" si="167"/>
        <v>479473.7</v>
      </c>
      <c r="DS153" s="45">
        <f t="shared" si="167"/>
        <v>279077.21000000002</v>
      </c>
      <c r="DT153" s="45">
        <f t="shared" si="167"/>
        <v>0</v>
      </c>
      <c r="DU153" s="45">
        <f t="shared" si="167"/>
        <v>0</v>
      </c>
      <c r="DV153" s="45">
        <f t="shared" si="167"/>
        <v>0</v>
      </c>
      <c r="DW153" s="45">
        <f t="shared" si="167"/>
        <v>0</v>
      </c>
      <c r="DX153" s="45">
        <f t="shared" si="167"/>
        <v>0</v>
      </c>
      <c r="DY153" s="45">
        <f t="shared" si="167"/>
        <v>0</v>
      </c>
      <c r="DZ153" s="45">
        <f t="shared" si="167"/>
        <v>0</v>
      </c>
      <c r="EA153" s="45">
        <f t="shared" ref="EA153:FX153" si="168">ROUND(IF((AND((EA99&lt;=459),(EA136&lt;=EA14)))=TRUE(),0,(EA120*EA138*EA151)),2)</f>
        <v>0</v>
      </c>
      <c r="EB153" s="45">
        <f t="shared" si="168"/>
        <v>215401.95</v>
      </c>
      <c r="EC153" s="45">
        <f t="shared" si="168"/>
        <v>0</v>
      </c>
      <c r="ED153" s="45">
        <f t="shared" si="168"/>
        <v>0</v>
      </c>
      <c r="EE153" s="45">
        <f t="shared" si="168"/>
        <v>0</v>
      </c>
      <c r="EF153" s="45">
        <f t="shared" si="168"/>
        <v>497554.44</v>
      </c>
      <c r="EG153" s="45">
        <f t="shared" si="168"/>
        <v>0</v>
      </c>
      <c r="EH153" s="45">
        <f t="shared" si="168"/>
        <v>0</v>
      </c>
      <c r="EI153" s="45">
        <f t="shared" si="168"/>
        <v>5070943.7</v>
      </c>
      <c r="EJ153" s="45">
        <f t="shared" si="168"/>
        <v>0</v>
      </c>
      <c r="EK153" s="45">
        <f t="shared" si="168"/>
        <v>0</v>
      </c>
      <c r="EL153" s="45">
        <f t="shared" si="168"/>
        <v>0</v>
      </c>
      <c r="EM153" s="45">
        <f t="shared" si="168"/>
        <v>0</v>
      </c>
      <c r="EN153" s="45">
        <f t="shared" si="168"/>
        <v>375210.97</v>
      </c>
      <c r="EO153" s="45">
        <f t="shared" si="168"/>
        <v>0</v>
      </c>
      <c r="EP153" s="45">
        <f t="shared" si="168"/>
        <v>0</v>
      </c>
      <c r="EQ153" s="45">
        <f t="shared" si="168"/>
        <v>0</v>
      </c>
      <c r="ER153" s="45">
        <f t="shared" si="168"/>
        <v>0</v>
      </c>
      <c r="ES153" s="45">
        <f t="shared" si="168"/>
        <v>0</v>
      </c>
      <c r="ET153" s="45">
        <f t="shared" si="168"/>
        <v>0</v>
      </c>
      <c r="EU153" s="45">
        <f t="shared" si="168"/>
        <v>214246.09</v>
      </c>
      <c r="EV153" s="45">
        <f t="shared" si="168"/>
        <v>0</v>
      </c>
      <c r="EW153" s="45">
        <f t="shared" si="168"/>
        <v>0</v>
      </c>
      <c r="EX153" s="45">
        <f t="shared" si="168"/>
        <v>0</v>
      </c>
      <c r="EY153" s="45">
        <f t="shared" si="168"/>
        <v>197934.39</v>
      </c>
      <c r="EZ153" s="45">
        <f t="shared" si="168"/>
        <v>0</v>
      </c>
      <c r="FA153" s="45">
        <f t="shared" si="168"/>
        <v>0</v>
      </c>
      <c r="FB153" s="45">
        <f t="shared" si="168"/>
        <v>0</v>
      </c>
      <c r="FC153" s="45">
        <f t="shared" si="168"/>
        <v>0</v>
      </c>
      <c r="FD153" s="45">
        <f t="shared" si="168"/>
        <v>0</v>
      </c>
      <c r="FE153" s="45">
        <f t="shared" si="168"/>
        <v>0</v>
      </c>
      <c r="FF153" s="45">
        <f t="shared" si="168"/>
        <v>0</v>
      </c>
      <c r="FG153" s="45">
        <f t="shared" si="168"/>
        <v>0</v>
      </c>
      <c r="FH153" s="45">
        <f t="shared" si="168"/>
        <v>0</v>
      </c>
      <c r="FI153" s="45">
        <f t="shared" si="168"/>
        <v>625253.32999999996</v>
      </c>
      <c r="FJ153" s="45">
        <f t="shared" si="168"/>
        <v>0</v>
      </c>
      <c r="FK153" s="45">
        <f t="shared" si="168"/>
        <v>0</v>
      </c>
      <c r="FL153" s="45">
        <f t="shared" si="168"/>
        <v>0</v>
      </c>
      <c r="FM153" s="45">
        <f t="shared" si="168"/>
        <v>0</v>
      </c>
      <c r="FN153" s="45">
        <f t="shared" si="168"/>
        <v>7540934.8300000001</v>
      </c>
      <c r="FO153" s="45">
        <f t="shared" si="168"/>
        <v>386536.29</v>
      </c>
      <c r="FP153" s="45">
        <f t="shared" si="168"/>
        <v>809223.85</v>
      </c>
      <c r="FQ153" s="45">
        <f t="shared" si="168"/>
        <v>348505.52</v>
      </c>
      <c r="FR153" s="45">
        <f t="shared" si="168"/>
        <v>0</v>
      </c>
      <c r="FS153" s="45">
        <f t="shared" si="168"/>
        <v>0</v>
      </c>
      <c r="FT153" s="45">
        <f t="shared" si="168"/>
        <v>0</v>
      </c>
      <c r="FU153" s="45">
        <f t="shared" si="168"/>
        <v>300966.21999999997</v>
      </c>
      <c r="FV153" s="45">
        <f t="shared" si="168"/>
        <v>260209.57</v>
      </c>
      <c r="FW153" s="45">
        <f t="shared" si="168"/>
        <v>0</v>
      </c>
      <c r="FX153" s="45">
        <f t="shared" si="168"/>
        <v>0</v>
      </c>
      <c r="FY153" s="18"/>
      <c r="FZ153" s="59"/>
      <c r="GA153" s="59"/>
      <c r="GB153" s="59"/>
      <c r="GC153" s="59"/>
      <c r="GD153" s="59"/>
      <c r="GE153" s="9"/>
    </row>
    <row r="154" spans="1:187" x14ac:dyDescent="0.2">
      <c r="A154" s="6"/>
      <c r="B154" s="16" t="s">
        <v>663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59"/>
      <c r="GA154" s="59"/>
      <c r="GB154" s="59"/>
      <c r="GC154" s="59"/>
      <c r="GD154" s="59"/>
      <c r="GE154" s="9"/>
    </row>
    <row r="155" spans="1:187" x14ac:dyDescent="0.2">
      <c r="A155" s="8" t="s">
        <v>664</v>
      </c>
      <c r="B155" s="16" t="s">
        <v>665</v>
      </c>
      <c r="C155" s="45">
        <f t="shared" ref="C155:BN155" si="169">ROUND(IF((AND((C99&lt;=459),(C136&lt;=C14)))=TRUE(),0,IF(C153=0,0,C120*C145*(C134-C151))),2)</f>
        <v>1699216.29</v>
      </c>
      <c r="D155" s="45">
        <f t="shared" si="169"/>
        <v>0</v>
      </c>
      <c r="E155" s="45">
        <f t="shared" si="169"/>
        <v>4963230.28</v>
      </c>
      <c r="F155" s="45">
        <f t="shared" si="169"/>
        <v>0</v>
      </c>
      <c r="G155" s="45">
        <f t="shared" si="169"/>
        <v>0</v>
      </c>
      <c r="H155" s="45">
        <f t="shared" si="169"/>
        <v>0</v>
      </c>
      <c r="I155" s="45">
        <f t="shared" si="169"/>
        <v>5414425.4699999997</v>
      </c>
      <c r="J155" s="45">
        <f t="shared" si="169"/>
        <v>1055213.1100000001</v>
      </c>
      <c r="K155" s="45">
        <f t="shared" si="169"/>
        <v>0</v>
      </c>
      <c r="L155" s="45">
        <f t="shared" si="169"/>
        <v>760920.14</v>
      </c>
      <c r="M155" s="45">
        <f t="shared" si="169"/>
        <v>1503003.59</v>
      </c>
      <c r="N155" s="45">
        <f t="shared" si="169"/>
        <v>0</v>
      </c>
      <c r="O155" s="45">
        <f t="shared" si="169"/>
        <v>0</v>
      </c>
      <c r="P155" s="45">
        <f t="shared" si="169"/>
        <v>0</v>
      </c>
      <c r="Q155" s="45">
        <f t="shared" si="169"/>
        <v>17746555.23</v>
      </c>
      <c r="R155" s="45">
        <f t="shared" si="169"/>
        <v>0</v>
      </c>
      <c r="S155" s="45">
        <f t="shared" si="169"/>
        <v>195267.45</v>
      </c>
      <c r="T155" s="45">
        <f t="shared" si="169"/>
        <v>0</v>
      </c>
      <c r="U155" s="45">
        <f t="shared" si="169"/>
        <v>0</v>
      </c>
      <c r="V155" s="45">
        <f t="shared" si="169"/>
        <v>0</v>
      </c>
      <c r="W155" s="45">
        <f t="shared" si="169"/>
        <v>0</v>
      </c>
      <c r="X155" s="45">
        <f t="shared" si="169"/>
        <v>0</v>
      </c>
      <c r="Y155" s="45">
        <f t="shared" si="169"/>
        <v>1738169.18</v>
      </c>
      <c r="Z155" s="45">
        <f t="shared" si="169"/>
        <v>0</v>
      </c>
      <c r="AA155" s="45">
        <f t="shared" si="169"/>
        <v>0</v>
      </c>
      <c r="AB155" s="45">
        <f t="shared" si="169"/>
        <v>0</v>
      </c>
      <c r="AC155" s="45">
        <f t="shared" si="169"/>
        <v>0</v>
      </c>
      <c r="AD155" s="45">
        <f t="shared" si="169"/>
        <v>0</v>
      </c>
      <c r="AE155" s="45">
        <f t="shared" si="169"/>
        <v>0</v>
      </c>
      <c r="AF155" s="45">
        <f t="shared" si="169"/>
        <v>0</v>
      </c>
      <c r="AG155" s="45">
        <f t="shared" si="169"/>
        <v>0</v>
      </c>
      <c r="AH155" s="45">
        <f t="shared" si="169"/>
        <v>232806.19</v>
      </c>
      <c r="AI155" s="45">
        <f t="shared" si="169"/>
        <v>0</v>
      </c>
      <c r="AJ155" s="45">
        <f t="shared" si="169"/>
        <v>0</v>
      </c>
      <c r="AK155" s="45">
        <f t="shared" si="169"/>
        <v>0</v>
      </c>
      <c r="AL155" s="45">
        <f t="shared" si="169"/>
        <v>0</v>
      </c>
      <c r="AM155" s="45">
        <f t="shared" si="169"/>
        <v>182033.2</v>
      </c>
      <c r="AN155" s="45">
        <f t="shared" si="169"/>
        <v>0</v>
      </c>
      <c r="AO155" s="45">
        <f t="shared" si="169"/>
        <v>557666.9</v>
      </c>
      <c r="AP155" s="45">
        <f t="shared" si="169"/>
        <v>32335169.34</v>
      </c>
      <c r="AQ155" s="45">
        <f t="shared" si="169"/>
        <v>0</v>
      </c>
      <c r="AR155" s="45">
        <f t="shared" si="169"/>
        <v>0</v>
      </c>
      <c r="AS155" s="45">
        <f t="shared" si="169"/>
        <v>0</v>
      </c>
      <c r="AT155" s="45">
        <f t="shared" si="169"/>
        <v>0</v>
      </c>
      <c r="AU155" s="45">
        <f t="shared" si="169"/>
        <v>0</v>
      </c>
      <c r="AV155" s="45">
        <f t="shared" si="169"/>
        <v>0</v>
      </c>
      <c r="AW155" s="45">
        <f t="shared" si="169"/>
        <v>0</v>
      </c>
      <c r="AX155" s="45">
        <f t="shared" si="169"/>
        <v>0</v>
      </c>
      <c r="AY155" s="45">
        <f t="shared" si="169"/>
        <v>0</v>
      </c>
      <c r="AZ155" s="45">
        <f t="shared" si="169"/>
        <v>5574698.4400000004</v>
      </c>
      <c r="BA155" s="45">
        <f t="shared" si="169"/>
        <v>33193.75</v>
      </c>
      <c r="BB155" s="45">
        <f t="shared" si="169"/>
        <v>21484.65</v>
      </c>
      <c r="BC155" s="45">
        <f t="shared" si="169"/>
        <v>5510170.6100000003</v>
      </c>
      <c r="BD155" s="45">
        <f t="shared" si="169"/>
        <v>0</v>
      </c>
      <c r="BE155" s="45">
        <f t="shared" si="169"/>
        <v>0</v>
      </c>
      <c r="BF155" s="45">
        <f t="shared" si="169"/>
        <v>0</v>
      </c>
      <c r="BG155" s="45">
        <f t="shared" si="169"/>
        <v>161834.29999999999</v>
      </c>
      <c r="BH155" s="45">
        <f t="shared" si="169"/>
        <v>0</v>
      </c>
      <c r="BI155" s="45">
        <f t="shared" si="169"/>
        <v>0</v>
      </c>
      <c r="BJ155" s="45">
        <f t="shared" si="169"/>
        <v>0</v>
      </c>
      <c r="BK155" s="45">
        <f t="shared" si="169"/>
        <v>0</v>
      </c>
      <c r="BL155" s="45">
        <f t="shared" si="169"/>
        <v>0</v>
      </c>
      <c r="BM155" s="45">
        <f t="shared" si="169"/>
        <v>0</v>
      </c>
      <c r="BN155" s="45">
        <f t="shared" si="169"/>
        <v>593123.81999999995</v>
      </c>
      <c r="BO155" s="45">
        <f t="shared" ref="BO155:DZ155" si="170">ROUND(IF((AND((BO99&lt;=459),(BO136&lt;=BO14)))=TRUE(),0,IF(BO153=0,0,BO120*BO145*(BO134-BO151))),2)</f>
        <v>217996.25</v>
      </c>
      <c r="BP155" s="45">
        <f t="shared" si="170"/>
        <v>0</v>
      </c>
      <c r="BQ155" s="45">
        <f t="shared" si="170"/>
        <v>0</v>
      </c>
      <c r="BR155" s="45">
        <f t="shared" si="170"/>
        <v>118269.37</v>
      </c>
      <c r="BS155" s="45">
        <f t="shared" si="170"/>
        <v>133963.16</v>
      </c>
      <c r="BT155" s="45">
        <f t="shared" si="170"/>
        <v>0</v>
      </c>
      <c r="BU155" s="45">
        <f t="shared" si="170"/>
        <v>0</v>
      </c>
      <c r="BV155" s="45">
        <f t="shared" si="170"/>
        <v>0</v>
      </c>
      <c r="BW155" s="45">
        <f t="shared" si="170"/>
        <v>0</v>
      </c>
      <c r="BX155" s="45">
        <f t="shared" si="170"/>
        <v>0</v>
      </c>
      <c r="BY155" s="45">
        <f t="shared" si="170"/>
        <v>442147.39</v>
      </c>
      <c r="BZ155" s="45">
        <f t="shared" si="170"/>
        <v>0</v>
      </c>
      <c r="CA155" s="45">
        <f t="shared" si="170"/>
        <v>0</v>
      </c>
      <c r="CB155" s="45">
        <f t="shared" si="170"/>
        <v>0</v>
      </c>
      <c r="CC155" s="45">
        <f t="shared" si="170"/>
        <v>0</v>
      </c>
      <c r="CD155" s="45">
        <f t="shared" si="170"/>
        <v>0</v>
      </c>
      <c r="CE155" s="45">
        <f t="shared" si="170"/>
        <v>0</v>
      </c>
      <c r="CF155" s="45">
        <f t="shared" si="170"/>
        <v>0</v>
      </c>
      <c r="CG155" s="45">
        <f t="shared" si="170"/>
        <v>0</v>
      </c>
      <c r="CH155" s="45">
        <f t="shared" si="170"/>
        <v>0</v>
      </c>
      <c r="CI155" s="45">
        <f t="shared" si="170"/>
        <v>261953.77</v>
      </c>
      <c r="CJ155" s="45">
        <f t="shared" si="170"/>
        <v>96720.960000000006</v>
      </c>
      <c r="CK155" s="45">
        <f t="shared" si="170"/>
        <v>0</v>
      </c>
      <c r="CL155" s="45">
        <f t="shared" si="170"/>
        <v>0</v>
      </c>
      <c r="CM155" s="45">
        <f t="shared" si="170"/>
        <v>369081.69</v>
      </c>
      <c r="CN155" s="45">
        <f t="shared" si="170"/>
        <v>0</v>
      </c>
      <c r="CO155" s="45">
        <f t="shared" si="170"/>
        <v>0</v>
      </c>
      <c r="CP155" s="45">
        <f t="shared" si="170"/>
        <v>0</v>
      </c>
      <c r="CQ155" s="45">
        <f t="shared" si="170"/>
        <v>500096.08</v>
      </c>
      <c r="CR155" s="45">
        <f t="shared" si="170"/>
        <v>0</v>
      </c>
      <c r="CS155" s="45">
        <f t="shared" si="170"/>
        <v>0</v>
      </c>
      <c r="CT155" s="45">
        <f t="shared" si="170"/>
        <v>0</v>
      </c>
      <c r="CU155" s="45">
        <f t="shared" si="170"/>
        <v>0</v>
      </c>
      <c r="CV155" s="45">
        <f t="shared" si="170"/>
        <v>0</v>
      </c>
      <c r="CW155" s="45">
        <f t="shared" si="170"/>
        <v>0</v>
      </c>
      <c r="CX155" s="45">
        <f t="shared" si="170"/>
        <v>62308.28</v>
      </c>
      <c r="CY155" s="45">
        <f t="shared" si="170"/>
        <v>0</v>
      </c>
      <c r="CZ155" s="45">
        <f t="shared" si="170"/>
        <v>256012.68</v>
      </c>
      <c r="DA155" s="45">
        <f t="shared" si="170"/>
        <v>0</v>
      </c>
      <c r="DB155" s="45">
        <f t="shared" si="170"/>
        <v>0</v>
      </c>
      <c r="DC155" s="45">
        <f t="shared" si="170"/>
        <v>0</v>
      </c>
      <c r="DD155" s="45">
        <f t="shared" si="170"/>
        <v>0</v>
      </c>
      <c r="DE155" s="45">
        <f t="shared" si="170"/>
        <v>0</v>
      </c>
      <c r="DF155" s="45">
        <f t="shared" si="170"/>
        <v>1499047.59</v>
      </c>
      <c r="DG155" s="45">
        <f t="shared" si="170"/>
        <v>0</v>
      </c>
      <c r="DH155" s="45">
        <f t="shared" si="170"/>
        <v>0</v>
      </c>
      <c r="DI155" s="45">
        <f t="shared" si="170"/>
        <v>827645.01</v>
      </c>
      <c r="DJ155" s="45">
        <f t="shared" si="170"/>
        <v>64264.01</v>
      </c>
      <c r="DK155" s="45">
        <f t="shared" si="170"/>
        <v>73814.05</v>
      </c>
      <c r="DL155" s="45">
        <f t="shared" si="170"/>
        <v>1088952.54</v>
      </c>
      <c r="DM155" s="45">
        <f t="shared" si="170"/>
        <v>0</v>
      </c>
      <c r="DN155" s="45">
        <f t="shared" si="170"/>
        <v>350620.6</v>
      </c>
      <c r="DO155" s="45">
        <f t="shared" si="170"/>
        <v>1331591.19</v>
      </c>
      <c r="DP155" s="45">
        <f t="shared" si="170"/>
        <v>0</v>
      </c>
      <c r="DQ155" s="45">
        <f t="shared" si="170"/>
        <v>0</v>
      </c>
      <c r="DR155" s="45">
        <f t="shared" si="170"/>
        <v>907338.08</v>
      </c>
      <c r="DS155" s="45">
        <f t="shared" si="170"/>
        <v>583826.97</v>
      </c>
      <c r="DT155" s="45">
        <f t="shared" si="170"/>
        <v>0</v>
      </c>
      <c r="DU155" s="45">
        <f t="shared" si="170"/>
        <v>0</v>
      </c>
      <c r="DV155" s="45">
        <f t="shared" si="170"/>
        <v>0</v>
      </c>
      <c r="DW155" s="45">
        <f t="shared" si="170"/>
        <v>0</v>
      </c>
      <c r="DX155" s="45">
        <f t="shared" si="170"/>
        <v>0</v>
      </c>
      <c r="DY155" s="45">
        <f t="shared" si="170"/>
        <v>0</v>
      </c>
      <c r="DZ155" s="45">
        <f t="shared" si="170"/>
        <v>0</v>
      </c>
      <c r="EA155" s="45">
        <f t="shared" ref="EA155:FX155" si="171">ROUND(IF((AND((EA99&lt;=459),(EA136&lt;=EA14)))=TRUE(),0,IF(EA153=0,0,EA120*EA145*(EA134-EA151))),2)</f>
        <v>0</v>
      </c>
      <c r="EB155" s="45">
        <f t="shared" si="171"/>
        <v>46361.85</v>
      </c>
      <c r="EC155" s="45">
        <f t="shared" si="171"/>
        <v>0</v>
      </c>
      <c r="ED155" s="45">
        <f t="shared" si="171"/>
        <v>0</v>
      </c>
      <c r="EE155" s="45">
        <f t="shared" si="171"/>
        <v>0</v>
      </c>
      <c r="EF155" s="45">
        <f t="shared" si="171"/>
        <v>531291.24</v>
      </c>
      <c r="EG155" s="45">
        <f t="shared" si="171"/>
        <v>0</v>
      </c>
      <c r="EH155" s="45">
        <f t="shared" si="171"/>
        <v>0</v>
      </c>
      <c r="EI155" s="45">
        <f t="shared" si="171"/>
        <v>13430321.189999999</v>
      </c>
      <c r="EJ155" s="45">
        <f t="shared" si="171"/>
        <v>0</v>
      </c>
      <c r="EK155" s="45">
        <f t="shared" si="171"/>
        <v>0</v>
      </c>
      <c r="EL155" s="45">
        <f t="shared" si="171"/>
        <v>0</v>
      </c>
      <c r="EM155" s="45">
        <f t="shared" si="171"/>
        <v>0</v>
      </c>
      <c r="EN155" s="45">
        <f t="shared" si="171"/>
        <v>415772.91</v>
      </c>
      <c r="EO155" s="45">
        <f t="shared" si="171"/>
        <v>0</v>
      </c>
      <c r="EP155" s="45">
        <f t="shared" si="171"/>
        <v>0</v>
      </c>
      <c r="EQ155" s="45">
        <f t="shared" si="171"/>
        <v>0</v>
      </c>
      <c r="ER155" s="45">
        <f t="shared" si="171"/>
        <v>0</v>
      </c>
      <c r="ES155" s="45">
        <f t="shared" si="171"/>
        <v>0</v>
      </c>
      <c r="ET155" s="45">
        <f t="shared" si="171"/>
        <v>0</v>
      </c>
      <c r="EU155" s="45">
        <f t="shared" si="171"/>
        <v>616244.19999999995</v>
      </c>
      <c r="EV155" s="45">
        <f t="shared" si="171"/>
        <v>0</v>
      </c>
      <c r="EW155" s="45">
        <f t="shared" si="171"/>
        <v>0</v>
      </c>
      <c r="EX155" s="45">
        <f t="shared" si="171"/>
        <v>0</v>
      </c>
      <c r="EY155" s="45">
        <f t="shared" si="171"/>
        <v>65832.47</v>
      </c>
      <c r="EZ155" s="45">
        <f t="shared" si="171"/>
        <v>0</v>
      </c>
      <c r="FA155" s="45">
        <f t="shared" si="171"/>
        <v>0</v>
      </c>
      <c r="FB155" s="45">
        <f t="shared" si="171"/>
        <v>0</v>
      </c>
      <c r="FC155" s="45">
        <f t="shared" si="171"/>
        <v>0</v>
      </c>
      <c r="FD155" s="45">
        <f t="shared" si="171"/>
        <v>0</v>
      </c>
      <c r="FE155" s="45">
        <f t="shared" si="171"/>
        <v>0</v>
      </c>
      <c r="FF155" s="45">
        <f t="shared" si="171"/>
        <v>0</v>
      </c>
      <c r="FG155" s="45">
        <f t="shared" si="171"/>
        <v>0</v>
      </c>
      <c r="FH155" s="45">
        <f t="shared" si="171"/>
        <v>0</v>
      </c>
      <c r="FI155" s="45">
        <f t="shared" si="171"/>
        <v>97827.15</v>
      </c>
      <c r="FJ155" s="45">
        <f t="shared" si="171"/>
        <v>0</v>
      </c>
      <c r="FK155" s="45">
        <f t="shared" si="171"/>
        <v>0</v>
      </c>
      <c r="FL155" s="45">
        <f t="shared" si="171"/>
        <v>0</v>
      </c>
      <c r="FM155" s="45">
        <f t="shared" si="171"/>
        <v>0</v>
      </c>
      <c r="FN155" s="45">
        <f t="shared" si="171"/>
        <v>6345837.7699999996</v>
      </c>
      <c r="FO155" s="45">
        <f t="shared" si="171"/>
        <v>72240.31</v>
      </c>
      <c r="FP155" s="45">
        <f t="shared" si="171"/>
        <v>887302.94</v>
      </c>
      <c r="FQ155" s="45">
        <f t="shared" si="171"/>
        <v>9351.49</v>
      </c>
      <c r="FR155" s="45">
        <f t="shared" si="171"/>
        <v>0</v>
      </c>
      <c r="FS155" s="45">
        <f t="shared" si="171"/>
        <v>0</v>
      </c>
      <c r="FT155" s="45">
        <f t="shared" si="171"/>
        <v>0</v>
      </c>
      <c r="FU155" s="45">
        <f t="shared" si="171"/>
        <v>258601.95</v>
      </c>
      <c r="FV155" s="45">
        <f t="shared" si="171"/>
        <v>56661.21</v>
      </c>
      <c r="FW155" s="45">
        <f t="shared" si="171"/>
        <v>0</v>
      </c>
      <c r="FX155" s="45">
        <f t="shared" si="171"/>
        <v>0</v>
      </c>
      <c r="FY155" s="45"/>
      <c r="FZ155" s="59"/>
      <c r="GA155" s="19"/>
      <c r="GB155" s="19"/>
      <c r="GC155" s="59"/>
      <c r="GD155" s="59"/>
      <c r="GE155" s="9"/>
    </row>
    <row r="156" spans="1:187" x14ac:dyDescent="0.2">
      <c r="A156" s="6"/>
      <c r="B156" s="16" t="s">
        <v>666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59"/>
      <c r="GA156" s="59"/>
      <c r="GB156" s="59"/>
      <c r="GC156" s="59"/>
      <c r="GD156" s="59"/>
      <c r="GE156" s="9"/>
    </row>
    <row r="157" spans="1:187" x14ac:dyDescent="0.2">
      <c r="A157" s="8" t="s">
        <v>667</v>
      </c>
      <c r="B157" s="16" t="s">
        <v>668</v>
      </c>
      <c r="C157" s="45">
        <f t="shared" ref="C157:BN157" si="172">ROUND(IF((AND((C99&lt;=459),(C136&lt;=C14)))=TRUE(),0,+C153+C155),2)</f>
        <v>4638450.68</v>
      </c>
      <c r="D157" s="45">
        <f t="shared" si="172"/>
        <v>0</v>
      </c>
      <c r="E157" s="45">
        <f t="shared" si="172"/>
        <v>7370965.6799999997</v>
      </c>
      <c r="F157" s="45">
        <f t="shared" si="172"/>
        <v>0</v>
      </c>
      <c r="G157" s="45">
        <f t="shared" si="172"/>
        <v>0</v>
      </c>
      <c r="H157" s="45">
        <f t="shared" si="172"/>
        <v>0</v>
      </c>
      <c r="I157" s="45">
        <f t="shared" si="172"/>
        <v>8703880.4299999997</v>
      </c>
      <c r="J157" s="45">
        <f t="shared" si="172"/>
        <v>1824649.68</v>
      </c>
      <c r="K157" s="45">
        <f t="shared" si="172"/>
        <v>0</v>
      </c>
      <c r="L157" s="45">
        <f t="shared" si="172"/>
        <v>1589134.46</v>
      </c>
      <c r="M157" s="45">
        <f t="shared" si="172"/>
        <v>1961471.5</v>
      </c>
      <c r="N157" s="45">
        <f t="shared" si="172"/>
        <v>0</v>
      </c>
      <c r="O157" s="45">
        <f t="shared" si="172"/>
        <v>0</v>
      </c>
      <c r="P157" s="45">
        <f t="shared" si="172"/>
        <v>0</v>
      </c>
      <c r="Q157" s="45">
        <f t="shared" si="172"/>
        <v>31091116.219999999</v>
      </c>
      <c r="R157" s="45">
        <f t="shared" si="172"/>
        <v>0</v>
      </c>
      <c r="S157" s="45">
        <f t="shared" si="172"/>
        <v>811329</v>
      </c>
      <c r="T157" s="45">
        <f t="shared" si="172"/>
        <v>0</v>
      </c>
      <c r="U157" s="45">
        <f t="shared" si="172"/>
        <v>0</v>
      </c>
      <c r="V157" s="45">
        <f t="shared" si="172"/>
        <v>0</v>
      </c>
      <c r="W157" s="45">
        <f t="shared" si="172"/>
        <v>0</v>
      </c>
      <c r="X157" s="45">
        <f t="shared" si="172"/>
        <v>0</v>
      </c>
      <c r="Y157" s="45">
        <f t="shared" si="172"/>
        <v>2536355.62</v>
      </c>
      <c r="Z157" s="45">
        <f t="shared" si="172"/>
        <v>0</v>
      </c>
      <c r="AA157" s="45">
        <f t="shared" si="172"/>
        <v>0</v>
      </c>
      <c r="AB157" s="45">
        <f t="shared" si="172"/>
        <v>0</v>
      </c>
      <c r="AC157" s="45">
        <f t="shared" si="172"/>
        <v>0</v>
      </c>
      <c r="AD157" s="45">
        <f t="shared" si="172"/>
        <v>0</v>
      </c>
      <c r="AE157" s="45">
        <f t="shared" si="172"/>
        <v>0</v>
      </c>
      <c r="AF157" s="45">
        <f t="shared" si="172"/>
        <v>0</v>
      </c>
      <c r="AG157" s="45">
        <f t="shared" si="172"/>
        <v>0</v>
      </c>
      <c r="AH157" s="45">
        <f t="shared" si="172"/>
        <v>591405.64</v>
      </c>
      <c r="AI157" s="45">
        <f t="shared" si="172"/>
        <v>0</v>
      </c>
      <c r="AJ157" s="45">
        <f t="shared" si="172"/>
        <v>0</v>
      </c>
      <c r="AK157" s="45">
        <f t="shared" si="172"/>
        <v>0</v>
      </c>
      <c r="AL157" s="45">
        <f t="shared" si="172"/>
        <v>0</v>
      </c>
      <c r="AM157" s="45">
        <f t="shared" si="172"/>
        <v>351240.91</v>
      </c>
      <c r="AN157" s="45">
        <f t="shared" si="172"/>
        <v>0</v>
      </c>
      <c r="AO157" s="45">
        <f t="shared" si="172"/>
        <v>2144751.27</v>
      </c>
      <c r="AP157" s="45">
        <f t="shared" si="172"/>
        <v>62478990.100000001</v>
      </c>
      <c r="AQ157" s="45">
        <f t="shared" si="172"/>
        <v>0</v>
      </c>
      <c r="AR157" s="45">
        <f t="shared" si="172"/>
        <v>0</v>
      </c>
      <c r="AS157" s="45">
        <f t="shared" si="172"/>
        <v>0</v>
      </c>
      <c r="AT157" s="45">
        <f t="shared" si="172"/>
        <v>0</v>
      </c>
      <c r="AU157" s="45">
        <f t="shared" si="172"/>
        <v>0</v>
      </c>
      <c r="AV157" s="45">
        <f t="shared" si="172"/>
        <v>0</v>
      </c>
      <c r="AW157" s="45">
        <f t="shared" si="172"/>
        <v>0</v>
      </c>
      <c r="AX157" s="45">
        <f t="shared" si="172"/>
        <v>0</v>
      </c>
      <c r="AY157" s="45">
        <f t="shared" si="172"/>
        <v>0</v>
      </c>
      <c r="AZ157" s="45">
        <f t="shared" si="172"/>
        <v>9528387.0800000001</v>
      </c>
      <c r="BA157" s="45">
        <f t="shared" si="172"/>
        <v>3079055.07</v>
      </c>
      <c r="BB157" s="45">
        <f t="shared" si="172"/>
        <v>2603377.2999999998</v>
      </c>
      <c r="BC157" s="45">
        <f t="shared" si="172"/>
        <v>15445934.85</v>
      </c>
      <c r="BD157" s="45">
        <f t="shared" si="172"/>
        <v>0</v>
      </c>
      <c r="BE157" s="45">
        <f t="shared" si="172"/>
        <v>0</v>
      </c>
      <c r="BF157" s="45">
        <f t="shared" si="172"/>
        <v>0</v>
      </c>
      <c r="BG157" s="45">
        <f t="shared" si="172"/>
        <v>534210.15</v>
      </c>
      <c r="BH157" s="45">
        <f t="shared" si="172"/>
        <v>0</v>
      </c>
      <c r="BI157" s="45">
        <f t="shared" si="172"/>
        <v>0</v>
      </c>
      <c r="BJ157" s="45">
        <f t="shared" si="172"/>
        <v>0</v>
      </c>
      <c r="BK157" s="45">
        <f t="shared" si="172"/>
        <v>0</v>
      </c>
      <c r="BL157" s="45">
        <f t="shared" si="172"/>
        <v>0</v>
      </c>
      <c r="BM157" s="45">
        <f t="shared" si="172"/>
        <v>0</v>
      </c>
      <c r="BN157" s="45">
        <f t="shared" si="172"/>
        <v>1721593.48</v>
      </c>
      <c r="BO157" s="45">
        <f t="shared" ref="BO157:DZ157" si="173">ROUND(IF((AND((BO99&lt;=459),(BO136&lt;=BO14)))=TRUE(),0,+BO153+BO155),2)</f>
        <v>681584.72</v>
      </c>
      <c r="BP157" s="45">
        <f t="shared" si="173"/>
        <v>0</v>
      </c>
      <c r="BQ157" s="45">
        <f t="shared" si="173"/>
        <v>0</v>
      </c>
      <c r="BR157" s="45">
        <f t="shared" si="173"/>
        <v>1660508.53</v>
      </c>
      <c r="BS157" s="45">
        <f t="shared" si="173"/>
        <v>554561.68000000005</v>
      </c>
      <c r="BT157" s="45">
        <f t="shared" si="173"/>
        <v>0</v>
      </c>
      <c r="BU157" s="45">
        <f t="shared" si="173"/>
        <v>0</v>
      </c>
      <c r="BV157" s="45">
        <f t="shared" si="173"/>
        <v>0</v>
      </c>
      <c r="BW157" s="45">
        <f t="shared" si="173"/>
        <v>0</v>
      </c>
      <c r="BX157" s="45">
        <f t="shared" si="173"/>
        <v>0</v>
      </c>
      <c r="BY157" s="45">
        <f t="shared" si="173"/>
        <v>618315.14</v>
      </c>
      <c r="BZ157" s="45">
        <f t="shared" si="173"/>
        <v>0</v>
      </c>
      <c r="CA157" s="45">
        <f t="shared" si="173"/>
        <v>0</v>
      </c>
      <c r="CB157" s="45">
        <f t="shared" si="173"/>
        <v>0</v>
      </c>
      <c r="CC157" s="45">
        <f t="shared" si="173"/>
        <v>0</v>
      </c>
      <c r="CD157" s="45">
        <f t="shared" si="173"/>
        <v>0</v>
      </c>
      <c r="CE157" s="45">
        <f t="shared" si="173"/>
        <v>0</v>
      </c>
      <c r="CF157" s="45">
        <f t="shared" si="173"/>
        <v>0</v>
      </c>
      <c r="CG157" s="45">
        <f t="shared" si="173"/>
        <v>0</v>
      </c>
      <c r="CH157" s="45">
        <f t="shared" si="173"/>
        <v>0</v>
      </c>
      <c r="CI157" s="45">
        <f t="shared" si="173"/>
        <v>512925.19</v>
      </c>
      <c r="CJ157" s="45">
        <f t="shared" si="173"/>
        <v>454956.11</v>
      </c>
      <c r="CK157" s="45">
        <f t="shared" si="173"/>
        <v>0</v>
      </c>
      <c r="CL157" s="45">
        <f t="shared" si="173"/>
        <v>0</v>
      </c>
      <c r="CM157" s="45">
        <f t="shared" si="173"/>
        <v>646081.72</v>
      </c>
      <c r="CN157" s="45">
        <f t="shared" si="173"/>
        <v>0</v>
      </c>
      <c r="CO157" s="45">
        <f t="shared" si="173"/>
        <v>0</v>
      </c>
      <c r="CP157" s="45">
        <f t="shared" si="173"/>
        <v>0</v>
      </c>
      <c r="CQ157" s="45">
        <f t="shared" si="173"/>
        <v>823141.74</v>
      </c>
      <c r="CR157" s="45">
        <f t="shared" si="173"/>
        <v>0</v>
      </c>
      <c r="CS157" s="45">
        <f t="shared" si="173"/>
        <v>0</v>
      </c>
      <c r="CT157" s="45">
        <f t="shared" si="173"/>
        <v>0</v>
      </c>
      <c r="CU157" s="45">
        <f t="shared" si="173"/>
        <v>0</v>
      </c>
      <c r="CV157" s="45">
        <f t="shared" si="173"/>
        <v>0</v>
      </c>
      <c r="CW157" s="45">
        <f t="shared" si="173"/>
        <v>0</v>
      </c>
      <c r="CX157" s="45">
        <f t="shared" si="173"/>
        <v>242593.01</v>
      </c>
      <c r="CY157" s="45">
        <f t="shared" si="173"/>
        <v>0</v>
      </c>
      <c r="CZ157" s="45">
        <f t="shared" si="173"/>
        <v>974005.91</v>
      </c>
      <c r="DA157" s="45">
        <f t="shared" si="173"/>
        <v>0</v>
      </c>
      <c r="DB157" s="45">
        <f t="shared" si="173"/>
        <v>0</v>
      </c>
      <c r="DC157" s="45">
        <f t="shared" si="173"/>
        <v>0</v>
      </c>
      <c r="DD157" s="45">
        <f t="shared" si="173"/>
        <v>0</v>
      </c>
      <c r="DE157" s="45">
        <f t="shared" si="173"/>
        <v>0</v>
      </c>
      <c r="DF157" s="45">
        <f t="shared" si="173"/>
        <v>8681642.1500000004</v>
      </c>
      <c r="DG157" s="45">
        <f t="shared" si="173"/>
        <v>0</v>
      </c>
      <c r="DH157" s="45">
        <f t="shared" si="173"/>
        <v>0</v>
      </c>
      <c r="DI157" s="45">
        <f t="shared" si="173"/>
        <v>1709037.21</v>
      </c>
      <c r="DJ157" s="45">
        <f t="shared" si="173"/>
        <v>313235.58</v>
      </c>
      <c r="DK157" s="45">
        <f t="shared" si="173"/>
        <v>249839.68</v>
      </c>
      <c r="DL157" s="45">
        <f t="shared" si="173"/>
        <v>3108397.05</v>
      </c>
      <c r="DM157" s="45">
        <f t="shared" si="173"/>
        <v>0</v>
      </c>
      <c r="DN157" s="45">
        <f t="shared" si="173"/>
        <v>848363.5</v>
      </c>
      <c r="DO157" s="45">
        <f t="shared" si="173"/>
        <v>2436573.08</v>
      </c>
      <c r="DP157" s="45">
        <f t="shared" si="173"/>
        <v>0</v>
      </c>
      <c r="DQ157" s="45">
        <f t="shared" si="173"/>
        <v>0</v>
      </c>
      <c r="DR157" s="45">
        <f t="shared" si="173"/>
        <v>1386811.78</v>
      </c>
      <c r="DS157" s="45">
        <f t="shared" si="173"/>
        <v>862904.18</v>
      </c>
      <c r="DT157" s="45">
        <f t="shared" si="173"/>
        <v>0</v>
      </c>
      <c r="DU157" s="45">
        <f t="shared" si="173"/>
        <v>0</v>
      </c>
      <c r="DV157" s="45">
        <f t="shared" si="173"/>
        <v>0</v>
      </c>
      <c r="DW157" s="45">
        <f t="shared" si="173"/>
        <v>0</v>
      </c>
      <c r="DX157" s="45">
        <f t="shared" si="173"/>
        <v>0</v>
      </c>
      <c r="DY157" s="45">
        <f t="shared" si="173"/>
        <v>0</v>
      </c>
      <c r="DZ157" s="45">
        <f t="shared" si="173"/>
        <v>0</v>
      </c>
      <c r="EA157" s="45">
        <f t="shared" ref="EA157:FX157" si="174">ROUND(IF((AND((EA99&lt;=459),(EA136&lt;=EA14)))=TRUE(),0,+EA153+EA155),2)</f>
        <v>0</v>
      </c>
      <c r="EB157" s="45">
        <f t="shared" si="174"/>
        <v>261763.8</v>
      </c>
      <c r="EC157" s="45">
        <f t="shared" si="174"/>
        <v>0</v>
      </c>
      <c r="ED157" s="45">
        <f t="shared" si="174"/>
        <v>0</v>
      </c>
      <c r="EE157" s="45">
        <f t="shared" si="174"/>
        <v>0</v>
      </c>
      <c r="EF157" s="45">
        <f t="shared" si="174"/>
        <v>1028845.68</v>
      </c>
      <c r="EG157" s="45">
        <f t="shared" si="174"/>
        <v>0</v>
      </c>
      <c r="EH157" s="45">
        <f t="shared" si="174"/>
        <v>0</v>
      </c>
      <c r="EI157" s="45">
        <f t="shared" si="174"/>
        <v>18501264.890000001</v>
      </c>
      <c r="EJ157" s="45">
        <f t="shared" si="174"/>
        <v>0</v>
      </c>
      <c r="EK157" s="45">
        <f t="shared" si="174"/>
        <v>0</v>
      </c>
      <c r="EL157" s="45">
        <f t="shared" si="174"/>
        <v>0</v>
      </c>
      <c r="EM157" s="45">
        <f t="shared" si="174"/>
        <v>0</v>
      </c>
      <c r="EN157" s="45">
        <f t="shared" si="174"/>
        <v>790983.88</v>
      </c>
      <c r="EO157" s="45">
        <f t="shared" si="174"/>
        <v>0</v>
      </c>
      <c r="EP157" s="45">
        <f t="shared" si="174"/>
        <v>0</v>
      </c>
      <c r="EQ157" s="45">
        <f t="shared" si="174"/>
        <v>0</v>
      </c>
      <c r="ER157" s="45">
        <f t="shared" si="174"/>
        <v>0</v>
      </c>
      <c r="ES157" s="45">
        <f t="shared" si="174"/>
        <v>0</v>
      </c>
      <c r="ET157" s="45">
        <f t="shared" si="174"/>
        <v>0</v>
      </c>
      <c r="EU157" s="45">
        <f t="shared" si="174"/>
        <v>830490.29</v>
      </c>
      <c r="EV157" s="45">
        <f t="shared" si="174"/>
        <v>0</v>
      </c>
      <c r="EW157" s="45">
        <f t="shared" si="174"/>
        <v>0</v>
      </c>
      <c r="EX157" s="45">
        <f t="shared" si="174"/>
        <v>0</v>
      </c>
      <c r="EY157" s="45">
        <f t="shared" si="174"/>
        <v>263766.86</v>
      </c>
      <c r="EZ157" s="45">
        <f t="shared" si="174"/>
        <v>0</v>
      </c>
      <c r="FA157" s="45">
        <f t="shared" si="174"/>
        <v>0</v>
      </c>
      <c r="FB157" s="45">
        <f t="shared" si="174"/>
        <v>0</v>
      </c>
      <c r="FC157" s="45">
        <f t="shared" si="174"/>
        <v>0</v>
      </c>
      <c r="FD157" s="45">
        <f t="shared" si="174"/>
        <v>0</v>
      </c>
      <c r="FE157" s="45">
        <f t="shared" si="174"/>
        <v>0</v>
      </c>
      <c r="FF157" s="45">
        <f t="shared" si="174"/>
        <v>0</v>
      </c>
      <c r="FG157" s="45">
        <f t="shared" si="174"/>
        <v>0</v>
      </c>
      <c r="FH157" s="45">
        <f t="shared" si="174"/>
        <v>0</v>
      </c>
      <c r="FI157" s="45">
        <f t="shared" si="174"/>
        <v>723080.48</v>
      </c>
      <c r="FJ157" s="45">
        <f t="shared" si="174"/>
        <v>0</v>
      </c>
      <c r="FK157" s="45">
        <f t="shared" si="174"/>
        <v>0</v>
      </c>
      <c r="FL157" s="45">
        <f t="shared" si="174"/>
        <v>0</v>
      </c>
      <c r="FM157" s="45">
        <f t="shared" si="174"/>
        <v>0</v>
      </c>
      <c r="FN157" s="45">
        <f t="shared" si="174"/>
        <v>13886772.6</v>
      </c>
      <c r="FO157" s="45">
        <f t="shared" si="174"/>
        <v>458776.6</v>
      </c>
      <c r="FP157" s="45">
        <f t="shared" si="174"/>
        <v>1696526.79</v>
      </c>
      <c r="FQ157" s="45">
        <f t="shared" si="174"/>
        <v>357857.01</v>
      </c>
      <c r="FR157" s="45">
        <f t="shared" si="174"/>
        <v>0</v>
      </c>
      <c r="FS157" s="45">
        <f t="shared" si="174"/>
        <v>0</v>
      </c>
      <c r="FT157" s="45">
        <f t="shared" si="174"/>
        <v>0</v>
      </c>
      <c r="FU157" s="45">
        <f t="shared" si="174"/>
        <v>559568.17000000004</v>
      </c>
      <c r="FV157" s="45">
        <f t="shared" si="174"/>
        <v>316870.78000000003</v>
      </c>
      <c r="FW157" s="45">
        <f t="shared" si="174"/>
        <v>0</v>
      </c>
      <c r="FX157" s="45">
        <f t="shared" si="174"/>
        <v>0</v>
      </c>
      <c r="FY157" s="45"/>
      <c r="FZ157" s="59"/>
      <c r="GA157" s="9"/>
      <c r="GB157" s="9"/>
      <c r="GC157" s="59"/>
      <c r="GD157" s="59"/>
      <c r="GE157" s="9"/>
    </row>
    <row r="158" spans="1:187" x14ac:dyDescent="0.2">
      <c r="A158" s="6"/>
      <c r="B158" s="16" t="s">
        <v>669</v>
      </c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59"/>
      <c r="GA158" s="59"/>
      <c r="GB158" s="59"/>
      <c r="GC158" s="59"/>
      <c r="GD158" s="59"/>
      <c r="GE158" s="9"/>
    </row>
    <row r="159" spans="1:187" x14ac:dyDescent="0.2">
      <c r="A159" s="8" t="s">
        <v>670</v>
      </c>
      <c r="B159" s="16" t="s">
        <v>671</v>
      </c>
      <c r="C159" s="45">
        <f t="shared" ref="C159:BN159" si="175">MAX(C147,C149,C157)</f>
        <v>4638450.68</v>
      </c>
      <c r="D159" s="45">
        <f t="shared" si="175"/>
        <v>13608854.939999999</v>
      </c>
      <c r="E159" s="45">
        <f t="shared" si="175"/>
        <v>7370965.6799999997</v>
      </c>
      <c r="F159" s="45">
        <f t="shared" si="175"/>
        <v>5672402.4500000002</v>
      </c>
      <c r="G159" s="45">
        <f t="shared" si="175"/>
        <v>270999.92</v>
      </c>
      <c r="H159" s="45">
        <f t="shared" si="175"/>
        <v>216684.15</v>
      </c>
      <c r="I159" s="45">
        <f t="shared" si="175"/>
        <v>8703880.4299999997</v>
      </c>
      <c r="J159" s="45">
        <f t="shared" si="175"/>
        <v>1824649.68</v>
      </c>
      <c r="K159" s="45">
        <f t="shared" si="175"/>
        <v>187005.69</v>
      </c>
      <c r="L159" s="45">
        <f t="shared" si="175"/>
        <v>1589134.46</v>
      </c>
      <c r="M159" s="45">
        <f t="shared" si="175"/>
        <v>1961471.5</v>
      </c>
      <c r="N159" s="45">
        <f t="shared" si="175"/>
        <v>12842729.439999999</v>
      </c>
      <c r="O159" s="45">
        <f t="shared" si="175"/>
        <v>2146452.12</v>
      </c>
      <c r="P159" s="45">
        <f t="shared" si="175"/>
        <v>113097.3</v>
      </c>
      <c r="Q159" s="45">
        <f t="shared" si="175"/>
        <v>31091116.219999999</v>
      </c>
      <c r="R159" s="45">
        <f t="shared" si="175"/>
        <v>857881.06</v>
      </c>
      <c r="S159" s="45">
        <f t="shared" si="175"/>
        <v>811329</v>
      </c>
      <c r="T159" s="45">
        <f t="shared" si="175"/>
        <v>113644.48</v>
      </c>
      <c r="U159" s="45">
        <f t="shared" si="175"/>
        <v>65293.66</v>
      </c>
      <c r="V159" s="45">
        <f t="shared" si="175"/>
        <v>177793.36</v>
      </c>
      <c r="W159" s="45">
        <f t="shared" si="175"/>
        <v>57531.67</v>
      </c>
      <c r="X159" s="45">
        <f t="shared" si="175"/>
        <v>43783.29</v>
      </c>
      <c r="Y159" s="45">
        <f t="shared" si="175"/>
        <v>2536355.62</v>
      </c>
      <c r="Z159" s="45">
        <f t="shared" si="175"/>
        <v>141316.76999999999</v>
      </c>
      <c r="AA159" s="45">
        <f t="shared" si="175"/>
        <v>6824811.7000000002</v>
      </c>
      <c r="AB159" s="45">
        <f t="shared" si="175"/>
        <v>5773460.3799999999</v>
      </c>
      <c r="AC159" s="45">
        <f t="shared" si="175"/>
        <v>258401.43</v>
      </c>
      <c r="AD159" s="45">
        <f t="shared" si="175"/>
        <v>358810.16</v>
      </c>
      <c r="AE159" s="45">
        <f t="shared" si="175"/>
        <v>74728.52</v>
      </c>
      <c r="AF159" s="45">
        <f t="shared" si="175"/>
        <v>118448.67</v>
      </c>
      <c r="AG159" s="45">
        <f t="shared" si="175"/>
        <v>145372.69</v>
      </c>
      <c r="AH159" s="45">
        <f t="shared" si="175"/>
        <v>591405.64</v>
      </c>
      <c r="AI159" s="45">
        <f t="shared" si="175"/>
        <v>193519.7</v>
      </c>
      <c r="AJ159" s="45">
        <f t="shared" si="175"/>
        <v>122019.22</v>
      </c>
      <c r="AK159" s="45">
        <f t="shared" si="175"/>
        <v>239126.39999999999</v>
      </c>
      <c r="AL159" s="45">
        <f t="shared" si="175"/>
        <v>282075.26</v>
      </c>
      <c r="AM159" s="45">
        <f t="shared" si="175"/>
        <v>351240.91</v>
      </c>
      <c r="AN159" s="45">
        <f t="shared" si="175"/>
        <v>175519.35999999999</v>
      </c>
      <c r="AO159" s="45">
        <f t="shared" si="175"/>
        <v>2144751.27</v>
      </c>
      <c r="AP159" s="45">
        <f t="shared" si="175"/>
        <v>62478990.100000001</v>
      </c>
      <c r="AQ159" s="45">
        <f t="shared" si="175"/>
        <v>140192</v>
      </c>
      <c r="AR159" s="45">
        <f t="shared" si="175"/>
        <v>6515688.2699999996</v>
      </c>
      <c r="AS159" s="45">
        <f t="shared" si="175"/>
        <v>2199553.94</v>
      </c>
      <c r="AT159" s="45">
        <f t="shared" si="175"/>
        <v>392665.37</v>
      </c>
      <c r="AU159" s="45">
        <f t="shared" si="175"/>
        <v>101805.81</v>
      </c>
      <c r="AV159" s="45">
        <f t="shared" si="175"/>
        <v>149116.25</v>
      </c>
      <c r="AW159" s="45">
        <f t="shared" si="175"/>
        <v>80436.820000000007</v>
      </c>
      <c r="AX159" s="45">
        <f t="shared" si="175"/>
        <v>59744.75</v>
      </c>
      <c r="AY159" s="45">
        <f t="shared" si="175"/>
        <v>214643.58</v>
      </c>
      <c r="AZ159" s="45">
        <f t="shared" si="175"/>
        <v>9528387.0800000001</v>
      </c>
      <c r="BA159" s="45">
        <f t="shared" si="175"/>
        <v>3079055.07</v>
      </c>
      <c r="BB159" s="45">
        <f t="shared" si="175"/>
        <v>2603377.2999999998</v>
      </c>
      <c r="BC159" s="45">
        <f t="shared" si="175"/>
        <v>15445934.85</v>
      </c>
      <c r="BD159" s="45">
        <f t="shared" si="175"/>
        <v>610412.88</v>
      </c>
      <c r="BE159" s="45">
        <f t="shared" si="175"/>
        <v>432542.17</v>
      </c>
      <c r="BF159" s="45">
        <f t="shared" si="175"/>
        <v>2533961.33</v>
      </c>
      <c r="BG159" s="45">
        <f t="shared" si="175"/>
        <v>534210.15</v>
      </c>
      <c r="BH159" s="45">
        <f t="shared" si="175"/>
        <v>126095.94</v>
      </c>
      <c r="BI159" s="45">
        <f t="shared" si="175"/>
        <v>175313.64</v>
      </c>
      <c r="BJ159" s="45">
        <f t="shared" si="175"/>
        <v>546075.5</v>
      </c>
      <c r="BK159" s="45">
        <f t="shared" si="175"/>
        <v>6278610.8399999999</v>
      </c>
      <c r="BL159" s="45">
        <f t="shared" si="175"/>
        <v>169485.79</v>
      </c>
      <c r="BM159" s="45">
        <f t="shared" si="175"/>
        <v>172575.73</v>
      </c>
      <c r="BN159" s="45">
        <f t="shared" si="175"/>
        <v>1721593.48</v>
      </c>
      <c r="BO159" s="45">
        <f t="shared" ref="BO159:DZ159" si="176">MAX(BO147,BO149,BO157)</f>
        <v>681584.72</v>
      </c>
      <c r="BP159" s="45">
        <f t="shared" si="176"/>
        <v>146318.60999999999</v>
      </c>
      <c r="BQ159" s="45">
        <f t="shared" si="176"/>
        <v>1981477.74</v>
      </c>
      <c r="BR159" s="45">
        <f t="shared" si="176"/>
        <v>1660508.53</v>
      </c>
      <c r="BS159" s="45">
        <f t="shared" si="176"/>
        <v>554561.68000000005</v>
      </c>
      <c r="BT159" s="45">
        <f t="shared" si="176"/>
        <v>133721.72</v>
      </c>
      <c r="BU159" s="45">
        <f t="shared" si="176"/>
        <v>136059.98000000001</v>
      </c>
      <c r="BV159" s="45">
        <f t="shared" si="176"/>
        <v>366494.02</v>
      </c>
      <c r="BW159" s="45">
        <f t="shared" si="176"/>
        <v>424870.19</v>
      </c>
      <c r="BX159" s="45">
        <f t="shared" si="176"/>
        <v>25554.2</v>
      </c>
      <c r="BY159" s="45">
        <f t="shared" si="176"/>
        <v>618315.14</v>
      </c>
      <c r="BZ159" s="45">
        <f t="shared" si="176"/>
        <v>152354.54999999999</v>
      </c>
      <c r="CA159" s="45">
        <f t="shared" si="176"/>
        <v>88762.25</v>
      </c>
      <c r="CB159" s="45">
        <f t="shared" si="176"/>
        <v>20752780.32</v>
      </c>
      <c r="CC159" s="45">
        <f t="shared" si="176"/>
        <v>78259.45</v>
      </c>
      <c r="CD159" s="45">
        <f t="shared" si="176"/>
        <v>54343.98</v>
      </c>
      <c r="CE159" s="45">
        <f t="shared" si="176"/>
        <v>85541.2</v>
      </c>
      <c r="CF159" s="45">
        <f t="shared" si="176"/>
        <v>74088.37</v>
      </c>
      <c r="CG159" s="45">
        <f t="shared" si="176"/>
        <v>111415.92</v>
      </c>
      <c r="CH159" s="45">
        <f t="shared" si="176"/>
        <v>110098.41</v>
      </c>
      <c r="CI159" s="45">
        <f t="shared" si="176"/>
        <v>512925.19</v>
      </c>
      <c r="CJ159" s="45">
        <f t="shared" si="176"/>
        <v>454956.11</v>
      </c>
      <c r="CK159" s="45">
        <f t="shared" si="176"/>
        <v>1407246.38</v>
      </c>
      <c r="CL159" s="45">
        <f t="shared" si="176"/>
        <v>340923.76</v>
      </c>
      <c r="CM159" s="45">
        <f t="shared" si="176"/>
        <v>646081.72</v>
      </c>
      <c r="CN159" s="45">
        <f t="shared" si="176"/>
        <v>7586557.0099999998</v>
      </c>
      <c r="CO159" s="45">
        <f t="shared" si="176"/>
        <v>4533984.91</v>
      </c>
      <c r="CP159" s="45">
        <f t="shared" si="176"/>
        <v>292137.28000000003</v>
      </c>
      <c r="CQ159" s="45">
        <f t="shared" si="176"/>
        <v>823141.74</v>
      </c>
      <c r="CR159" s="45">
        <f t="shared" si="176"/>
        <v>131273.07999999999</v>
      </c>
      <c r="CS159" s="45">
        <f t="shared" si="176"/>
        <v>125162.25</v>
      </c>
      <c r="CT159" s="45">
        <f t="shared" si="176"/>
        <v>110115.56</v>
      </c>
      <c r="CU159" s="45">
        <f t="shared" si="176"/>
        <v>78130.850000000006</v>
      </c>
      <c r="CV159" s="45">
        <f t="shared" si="176"/>
        <v>41395.67</v>
      </c>
      <c r="CW159" s="45">
        <f t="shared" si="176"/>
        <v>110932.32</v>
      </c>
      <c r="CX159" s="45">
        <f t="shared" si="176"/>
        <v>242593.01</v>
      </c>
      <c r="CY159" s="45">
        <f t="shared" si="176"/>
        <v>63933.22</v>
      </c>
      <c r="CZ159" s="45">
        <f t="shared" si="176"/>
        <v>974005.91</v>
      </c>
      <c r="DA159" s="45">
        <f t="shared" si="176"/>
        <v>91123.43</v>
      </c>
      <c r="DB159" s="45">
        <f t="shared" si="176"/>
        <v>106185.34</v>
      </c>
      <c r="DC159" s="45">
        <f t="shared" si="176"/>
        <v>76458.84</v>
      </c>
      <c r="DD159" s="45">
        <f t="shared" si="176"/>
        <v>74447.13</v>
      </c>
      <c r="DE159" s="45">
        <f t="shared" si="176"/>
        <v>158474.98000000001</v>
      </c>
      <c r="DF159" s="45">
        <f t="shared" si="176"/>
        <v>8681642.1500000004</v>
      </c>
      <c r="DG159" s="45">
        <f t="shared" si="176"/>
        <v>56225.65</v>
      </c>
      <c r="DH159" s="45">
        <f t="shared" si="176"/>
        <v>591540.46</v>
      </c>
      <c r="DI159" s="45">
        <f t="shared" si="176"/>
        <v>1709037.21</v>
      </c>
      <c r="DJ159" s="45">
        <f t="shared" si="176"/>
        <v>313235.58</v>
      </c>
      <c r="DK159" s="45">
        <f t="shared" si="176"/>
        <v>249839.68</v>
      </c>
      <c r="DL159" s="45">
        <f t="shared" si="176"/>
        <v>3108397.05</v>
      </c>
      <c r="DM159" s="45">
        <f t="shared" si="176"/>
        <v>219325.4</v>
      </c>
      <c r="DN159" s="45">
        <f t="shared" si="176"/>
        <v>848363.5</v>
      </c>
      <c r="DO159" s="45">
        <f t="shared" si="176"/>
        <v>2436573.08</v>
      </c>
      <c r="DP159" s="45">
        <f t="shared" si="176"/>
        <v>85981.16</v>
      </c>
      <c r="DQ159" s="45">
        <f t="shared" si="176"/>
        <v>203362.06</v>
      </c>
      <c r="DR159" s="45">
        <f t="shared" si="176"/>
        <v>1386811.78</v>
      </c>
      <c r="DS159" s="45">
        <f t="shared" si="176"/>
        <v>862904.18</v>
      </c>
      <c r="DT159" s="45">
        <f t="shared" si="176"/>
        <v>163619.32999999999</v>
      </c>
      <c r="DU159" s="45">
        <f t="shared" si="176"/>
        <v>221522.6</v>
      </c>
      <c r="DV159" s="45">
        <f t="shared" si="176"/>
        <v>106029.48</v>
      </c>
      <c r="DW159" s="45">
        <f t="shared" si="176"/>
        <v>150196.29</v>
      </c>
      <c r="DX159" s="45">
        <f t="shared" si="176"/>
        <v>78956.41</v>
      </c>
      <c r="DY159" s="45">
        <f t="shared" si="176"/>
        <v>81062.42</v>
      </c>
      <c r="DZ159" s="45">
        <f t="shared" si="176"/>
        <v>197443.52</v>
      </c>
      <c r="EA159" s="45">
        <f t="shared" ref="EA159:FX159" si="177">MAX(EA147,EA149,EA157)</f>
        <v>220854.59</v>
      </c>
      <c r="EB159" s="45">
        <f t="shared" si="177"/>
        <v>261763.8</v>
      </c>
      <c r="EC159" s="45">
        <f t="shared" si="177"/>
        <v>107486.83</v>
      </c>
      <c r="ED159" s="45">
        <f t="shared" si="177"/>
        <v>65949.95</v>
      </c>
      <c r="EE159" s="45">
        <f t="shared" si="177"/>
        <v>183537.79</v>
      </c>
      <c r="EF159" s="45">
        <f t="shared" si="177"/>
        <v>1028845.68</v>
      </c>
      <c r="EG159" s="45">
        <f t="shared" si="177"/>
        <v>191592.56</v>
      </c>
      <c r="EH159" s="45">
        <f t="shared" si="177"/>
        <v>90998.54</v>
      </c>
      <c r="EI159" s="45">
        <f t="shared" si="177"/>
        <v>18501264.890000001</v>
      </c>
      <c r="EJ159" s="45">
        <f t="shared" si="177"/>
        <v>3051847.97</v>
      </c>
      <c r="EK159" s="45">
        <f t="shared" si="177"/>
        <v>234465.36</v>
      </c>
      <c r="EL159" s="45">
        <f t="shared" si="177"/>
        <v>128408.71</v>
      </c>
      <c r="EM159" s="45">
        <f t="shared" si="177"/>
        <v>233420.07</v>
      </c>
      <c r="EN159" s="45">
        <f t="shared" si="177"/>
        <v>790983.88</v>
      </c>
      <c r="EO159" s="45">
        <f t="shared" si="177"/>
        <v>134941.35999999999</v>
      </c>
      <c r="EP159" s="45">
        <f t="shared" si="177"/>
        <v>119643.45</v>
      </c>
      <c r="EQ159" s="45">
        <f t="shared" si="177"/>
        <v>381156.14</v>
      </c>
      <c r="ER159" s="45">
        <f t="shared" si="177"/>
        <v>167496.65</v>
      </c>
      <c r="ES159" s="45">
        <f t="shared" si="177"/>
        <v>138468.84</v>
      </c>
      <c r="ET159" s="45">
        <f t="shared" si="177"/>
        <v>268054.67</v>
      </c>
      <c r="EU159" s="45">
        <f t="shared" si="177"/>
        <v>830490.29</v>
      </c>
      <c r="EV159" s="45">
        <f t="shared" si="177"/>
        <v>69361.710000000006</v>
      </c>
      <c r="EW159" s="45">
        <f t="shared" si="177"/>
        <v>202958.61</v>
      </c>
      <c r="EX159" s="45">
        <f t="shared" si="177"/>
        <v>70171.91</v>
      </c>
      <c r="EY159" s="45">
        <f t="shared" si="177"/>
        <v>263766.86</v>
      </c>
      <c r="EZ159" s="45">
        <f t="shared" si="177"/>
        <v>93172.34</v>
      </c>
      <c r="FA159" s="45">
        <f t="shared" si="177"/>
        <v>918948.91</v>
      </c>
      <c r="FB159" s="45">
        <f t="shared" si="177"/>
        <v>240156.85</v>
      </c>
      <c r="FC159" s="45">
        <f t="shared" si="177"/>
        <v>547931</v>
      </c>
      <c r="FD159" s="45">
        <f t="shared" si="177"/>
        <v>204961.37</v>
      </c>
      <c r="FE159" s="45">
        <f t="shared" si="177"/>
        <v>98923.82</v>
      </c>
      <c r="FF159" s="45">
        <f t="shared" si="177"/>
        <v>134030.42000000001</v>
      </c>
      <c r="FG159" s="45">
        <f t="shared" si="177"/>
        <v>74204.87</v>
      </c>
      <c r="FH159" s="45">
        <f t="shared" si="177"/>
        <v>96133.91</v>
      </c>
      <c r="FI159" s="45">
        <f t="shared" si="177"/>
        <v>723080.48</v>
      </c>
      <c r="FJ159" s="45">
        <f t="shared" si="177"/>
        <v>468288.63</v>
      </c>
      <c r="FK159" s="45">
        <f t="shared" si="177"/>
        <v>645563.9</v>
      </c>
      <c r="FL159" s="45">
        <f t="shared" si="177"/>
        <v>825012.7</v>
      </c>
      <c r="FM159" s="45">
        <f t="shared" si="177"/>
        <v>865308.75</v>
      </c>
      <c r="FN159" s="45">
        <f t="shared" si="177"/>
        <v>13886772.6</v>
      </c>
      <c r="FO159" s="45">
        <f t="shared" si="177"/>
        <v>458776.6</v>
      </c>
      <c r="FP159" s="45">
        <f t="shared" si="177"/>
        <v>1696526.79</v>
      </c>
      <c r="FQ159" s="45">
        <f t="shared" si="177"/>
        <v>357857.01</v>
      </c>
      <c r="FR159" s="45">
        <f t="shared" si="177"/>
        <v>73997.34</v>
      </c>
      <c r="FS159" s="45">
        <f t="shared" si="177"/>
        <v>59644.7</v>
      </c>
      <c r="FT159" s="45">
        <f t="shared" si="177"/>
        <v>78696.25</v>
      </c>
      <c r="FU159" s="45">
        <f t="shared" si="177"/>
        <v>559568.17000000004</v>
      </c>
      <c r="FV159" s="45">
        <f t="shared" si="177"/>
        <v>316870.78000000003</v>
      </c>
      <c r="FW159" s="45">
        <f t="shared" si="177"/>
        <v>125246.98</v>
      </c>
      <c r="FX159" s="45">
        <f t="shared" si="177"/>
        <v>25778.14</v>
      </c>
      <c r="FY159" s="45"/>
      <c r="FZ159" s="59">
        <f>SUM(C159:FX159)</f>
        <v>351271733.60000002</v>
      </c>
      <c r="GA159" s="59"/>
      <c r="GB159" s="59"/>
      <c r="GC159" s="59"/>
      <c r="GD159" s="59"/>
      <c r="GE159" s="9"/>
    </row>
    <row r="160" spans="1:187" x14ac:dyDescent="0.2">
      <c r="A160" s="6"/>
      <c r="B160" s="16" t="s">
        <v>672</v>
      </c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  <c r="DP160" s="105"/>
      <c r="DQ160" s="105"/>
      <c r="DR160" s="105"/>
      <c r="DS160" s="105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  <c r="EF160" s="105"/>
      <c r="EG160" s="105"/>
      <c r="EH160" s="105"/>
      <c r="EI160" s="105"/>
      <c r="EJ160" s="105"/>
      <c r="EK160" s="105"/>
      <c r="EL160" s="105"/>
      <c r="EM160" s="105"/>
      <c r="EN160" s="105"/>
      <c r="EO160" s="105"/>
      <c r="EP160" s="105"/>
      <c r="EQ160" s="105"/>
      <c r="ER160" s="105"/>
      <c r="ES160" s="105"/>
      <c r="ET160" s="105"/>
      <c r="EU160" s="105"/>
      <c r="EV160" s="105"/>
      <c r="EW160" s="105"/>
      <c r="EX160" s="105"/>
      <c r="EY160" s="105"/>
      <c r="EZ160" s="105"/>
      <c r="FA160" s="105"/>
      <c r="FB160" s="105"/>
      <c r="FC160" s="105"/>
      <c r="FD160" s="105"/>
      <c r="FE160" s="105"/>
      <c r="FF160" s="105"/>
      <c r="FG160" s="105"/>
      <c r="FH160" s="105"/>
      <c r="FI160" s="105"/>
      <c r="FJ160" s="105"/>
      <c r="FK160" s="105"/>
      <c r="FL160" s="105"/>
      <c r="FM160" s="105"/>
      <c r="FN160" s="105"/>
      <c r="FO160" s="105"/>
      <c r="FP160" s="105"/>
      <c r="FQ160" s="105"/>
      <c r="FR160" s="105"/>
      <c r="FS160" s="105"/>
      <c r="FT160" s="105"/>
      <c r="FU160" s="105"/>
      <c r="FV160" s="105"/>
      <c r="FW160" s="105"/>
      <c r="FX160" s="105"/>
      <c r="FY160" s="45"/>
      <c r="FZ160" s="59"/>
      <c r="GA160" s="59"/>
      <c r="GB160" s="59"/>
      <c r="GC160" s="59"/>
      <c r="GD160" s="59"/>
      <c r="GE160" s="9"/>
    </row>
    <row r="161" spans="1:187" x14ac:dyDescent="0.2">
      <c r="A161" s="8" t="s">
        <v>597</v>
      </c>
      <c r="B161" s="16" t="s">
        <v>597</v>
      </c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45"/>
      <c r="FZ161" s="59"/>
      <c r="GA161" s="59"/>
      <c r="GB161" s="59"/>
      <c r="GC161" s="59"/>
      <c r="GD161" s="59"/>
      <c r="GE161" s="9"/>
    </row>
    <row r="162" spans="1:187" ht="15.75" x14ac:dyDescent="0.25">
      <c r="A162" s="8"/>
      <c r="B162" s="43" t="s">
        <v>673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102"/>
      <c r="FZ162" s="19"/>
      <c r="GA162" s="59"/>
      <c r="GB162" s="59"/>
      <c r="GC162" s="59"/>
      <c r="GD162" s="59"/>
      <c r="GE162" s="9"/>
    </row>
    <row r="163" spans="1:187" x14ac:dyDescent="0.2">
      <c r="A163" s="8" t="s">
        <v>674</v>
      </c>
      <c r="B163" s="16" t="s">
        <v>675</v>
      </c>
      <c r="C163" s="26">
        <f t="shared" ref="C163:BN163" si="178">C9+C29</f>
        <v>2183.6999999999998</v>
      </c>
      <c r="D163" s="26">
        <f t="shared" si="178"/>
        <v>0</v>
      </c>
      <c r="E163" s="26">
        <f t="shared" si="178"/>
        <v>0</v>
      </c>
      <c r="F163" s="26">
        <f t="shared" si="178"/>
        <v>0</v>
      </c>
      <c r="G163" s="26">
        <f t="shared" si="178"/>
        <v>0</v>
      </c>
      <c r="H163" s="26">
        <f t="shared" si="178"/>
        <v>0</v>
      </c>
      <c r="I163" s="26">
        <f t="shared" si="178"/>
        <v>0</v>
      </c>
      <c r="J163" s="26">
        <f t="shared" si="178"/>
        <v>0</v>
      </c>
      <c r="K163" s="26">
        <f t="shared" si="178"/>
        <v>0</v>
      </c>
      <c r="L163" s="26">
        <f t="shared" si="178"/>
        <v>0</v>
      </c>
      <c r="M163" s="26">
        <f t="shared" si="178"/>
        <v>0</v>
      </c>
      <c r="N163" s="26">
        <f t="shared" si="178"/>
        <v>0</v>
      </c>
      <c r="O163" s="26">
        <f t="shared" si="178"/>
        <v>0</v>
      </c>
      <c r="P163" s="26">
        <f t="shared" si="178"/>
        <v>0</v>
      </c>
      <c r="Q163" s="26">
        <f t="shared" si="178"/>
        <v>0</v>
      </c>
      <c r="R163" s="26">
        <f t="shared" si="178"/>
        <v>2278.8000000000002</v>
      </c>
      <c r="S163" s="26">
        <f t="shared" si="178"/>
        <v>1</v>
      </c>
      <c r="T163" s="26">
        <f t="shared" si="178"/>
        <v>0</v>
      </c>
      <c r="U163" s="26">
        <f t="shared" si="178"/>
        <v>0</v>
      </c>
      <c r="V163" s="26">
        <f t="shared" si="178"/>
        <v>0</v>
      </c>
      <c r="W163" s="26">
        <f t="shared" si="178"/>
        <v>0</v>
      </c>
      <c r="X163" s="26">
        <f t="shared" si="178"/>
        <v>0</v>
      </c>
      <c r="Y163" s="26">
        <f t="shared" si="178"/>
        <v>2000</v>
      </c>
      <c r="Z163" s="26">
        <f t="shared" si="178"/>
        <v>0</v>
      </c>
      <c r="AA163" s="26">
        <f t="shared" si="178"/>
        <v>0</v>
      </c>
      <c r="AB163" s="26">
        <f t="shared" si="178"/>
        <v>56.5</v>
      </c>
      <c r="AC163" s="26">
        <f t="shared" si="178"/>
        <v>0</v>
      </c>
      <c r="AD163" s="26">
        <f t="shared" si="178"/>
        <v>0</v>
      </c>
      <c r="AE163" s="26">
        <f t="shared" si="178"/>
        <v>0</v>
      </c>
      <c r="AF163" s="26">
        <f t="shared" si="178"/>
        <v>0</v>
      </c>
      <c r="AG163" s="26">
        <f t="shared" si="178"/>
        <v>0</v>
      </c>
      <c r="AH163" s="26">
        <f t="shared" si="178"/>
        <v>0</v>
      </c>
      <c r="AI163" s="26">
        <f t="shared" si="178"/>
        <v>0</v>
      </c>
      <c r="AJ163" s="26">
        <f t="shared" si="178"/>
        <v>0</v>
      </c>
      <c r="AK163" s="26">
        <f t="shared" si="178"/>
        <v>0</v>
      </c>
      <c r="AL163" s="26">
        <f t="shared" si="178"/>
        <v>0</v>
      </c>
      <c r="AM163" s="26">
        <f t="shared" si="178"/>
        <v>0</v>
      </c>
      <c r="AN163" s="26">
        <f t="shared" si="178"/>
        <v>0</v>
      </c>
      <c r="AO163" s="26">
        <f t="shared" si="178"/>
        <v>0</v>
      </c>
      <c r="AP163" s="26">
        <f t="shared" si="178"/>
        <v>257.5</v>
      </c>
      <c r="AQ163" s="26">
        <f t="shared" si="178"/>
        <v>0</v>
      </c>
      <c r="AR163" s="26">
        <f t="shared" si="178"/>
        <v>2000.3</v>
      </c>
      <c r="AS163" s="26">
        <f t="shared" si="178"/>
        <v>0</v>
      </c>
      <c r="AT163" s="26">
        <f t="shared" si="178"/>
        <v>0</v>
      </c>
      <c r="AU163" s="26">
        <f t="shared" si="178"/>
        <v>0</v>
      </c>
      <c r="AV163" s="26">
        <f t="shared" si="178"/>
        <v>0</v>
      </c>
      <c r="AW163" s="26">
        <f t="shared" si="178"/>
        <v>0</v>
      </c>
      <c r="AX163" s="26">
        <f t="shared" si="178"/>
        <v>0</v>
      </c>
      <c r="AY163" s="26">
        <f t="shared" si="178"/>
        <v>0</v>
      </c>
      <c r="AZ163" s="26">
        <f t="shared" si="178"/>
        <v>0</v>
      </c>
      <c r="BA163" s="26">
        <f t="shared" si="178"/>
        <v>0.5</v>
      </c>
      <c r="BB163" s="26">
        <f t="shared" si="178"/>
        <v>0</v>
      </c>
      <c r="BC163" s="26">
        <f t="shared" si="178"/>
        <v>250</v>
      </c>
      <c r="BD163" s="26">
        <f t="shared" si="178"/>
        <v>0</v>
      </c>
      <c r="BE163" s="26">
        <f t="shared" si="178"/>
        <v>0</v>
      </c>
      <c r="BF163" s="26">
        <f t="shared" si="178"/>
        <v>803.4</v>
      </c>
      <c r="BG163" s="26">
        <f t="shared" si="178"/>
        <v>0</v>
      </c>
      <c r="BH163" s="26">
        <f t="shared" si="178"/>
        <v>31</v>
      </c>
      <c r="BI163" s="26">
        <f t="shared" si="178"/>
        <v>2</v>
      </c>
      <c r="BJ163" s="26">
        <f t="shared" si="178"/>
        <v>0</v>
      </c>
      <c r="BK163" s="26">
        <f t="shared" si="178"/>
        <v>7323.5</v>
      </c>
      <c r="BL163" s="26">
        <f t="shared" si="178"/>
        <v>0</v>
      </c>
      <c r="BM163" s="26">
        <f t="shared" si="178"/>
        <v>0</v>
      </c>
      <c r="BN163" s="26">
        <f t="shared" si="178"/>
        <v>0</v>
      </c>
      <c r="BO163" s="26">
        <f t="shared" ref="BO163:DZ163" si="179">BO9+BO29</f>
        <v>0</v>
      </c>
      <c r="BP163" s="26">
        <f t="shared" si="179"/>
        <v>0</v>
      </c>
      <c r="BQ163" s="26">
        <f t="shared" si="179"/>
        <v>0</v>
      </c>
      <c r="BR163" s="26">
        <f t="shared" si="179"/>
        <v>0</v>
      </c>
      <c r="BS163" s="26">
        <f t="shared" si="179"/>
        <v>0</v>
      </c>
      <c r="BT163" s="26">
        <f t="shared" si="179"/>
        <v>0</v>
      </c>
      <c r="BU163" s="26">
        <f t="shared" si="179"/>
        <v>0</v>
      </c>
      <c r="BV163" s="26">
        <f t="shared" si="179"/>
        <v>0</v>
      </c>
      <c r="BW163" s="26">
        <f t="shared" si="179"/>
        <v>0</v>
      </c>
      <c r="BX163" s="26">
        <f t="shared" si="179"/>
        <v>0</v>
      </c>
      <c r="BY163" s="26">
        <f t="shared" si="179"/>
        <v>0</v>
      </c>
      <c r="BZ163" s="26">
        <f t="shared" si="179"/>
        <v>0</v>
      </c>
      <c r="CA163" s="26">
        <f t="shared" si="179"/>
        <v>0</v>
      </c>
      <c r="CB163" s="26">
        <f t="shared" si="179"/>
        <v>281</v>
      </c>
      <c r="CC163" s="26">
        <f t="shared" si="179"/>
        <v>0</v>
      </c>
      <c r="CD163" s="26">
        <f t="shared" si="179"/>
        <v>0</v>
      </c>
      <c r="CE163" s="26">
        <f t="shared" si="179"/>
        <v>0</v>
      </c>
      <c r="CF163" s="26">
        <f t="shared" si="179"/>
        <v>0</v>
      </c>
      <c r="CG163" s="26">
        <f t="shared" si="179"/>
        <v>0</v>
      </c>
      <c r="CH163" s="26">
        <f t="shared" si="179"/>
        <v>0</v>
      </c>
      <c r="CI163" s="26">
        <f t="shared" si="179"/>
        <v>0</v>
      </c>
      <c r="CJ163" s="26">
        <f t="shared" si="179"/>
        <v>0</v>
      </c>
      <c r="CK163" s="26">
        <f t="shared" si="179"/>
        <v>727</v>
      </c>
      <c r="CL163" s="26">
        <f t="shared" si="179"/>
        <v>11.5</v>
      </c>
      <c r="CM163" s="26">
        <f t="shared" si="179"/>
        <v>27</v>
      </c>
      <c r="CN163" s="26">
        <f t="shared" si="179"/>
        <v>217.5</v>
      </c>
      <c r="CO163" s="26">
        <f t="shared" si="179"/>
        <v>5.5</v>
      </c>
      <c r="CP163" s="26">
        <f t="shared" si="179"/>
        <v>0</v>
      </c>
      <c r="CQ163" s="26">
        <f t="shared" si="179"/>
        <v>0</v>
      </c>
      <c r="CR163" s="26">
        <f t="shared" si="179"/>
        <v>0</v>
      </c>
      <c r="CS163" s="26">
        <f t="shared" si="179"/>
        <v>0</v>
      </c>
      <c r="CT163" s="26">
        <f t="shared" si="179"/>
        <v>0</v>
      </c>
      <c r="CU163" s="26">
        <f t="shared" si="179"/>
        <v>388.8</v>
      </c>
      <c r="CV163" s="26">
        <f t="shared" si="179"/>
        <v>0</v>
      </c>
      <c r="CW163" s="26">
        <f t="shared" si="179"/>
        <v>0</v>
      </c>
      <c r="CX163" s="26">
        <f t="shared" si="179"/>
        <v>0</v>
      </c>
      <c r="CY163" s="26">
        <f t="shared" si="179"/>
        <v>0</v>
      </c>
      <c r="CZ163" s="26">
        <f t="shared" si="179"/>
        <v>0</v>
      </c>
      <c r="DA163" s="26">
        <f t="shared" si="179"/>
        <v>0</v>
      </c>
      <c r="DB163" s="26">
        <f t="shared" si="179"/>
        <v>0</v>
      </c>
      <c r="DC163" s="26">
        <f t="shared" si="179"/>
        <v>0</v>
      </c>
      <c r="DD163" s="26">
        <f t="shared" si="179"/>
        <v>0</v>
      </c>
      <c r="DE163" s="26">
        <f t="shared" si="179"/>
        <v>0</v>
      </c>
      <c r="DF163" s="26">
        <f t="shared" si="179"/>
        <v>0</v>
      </c>
      <c r="DG163" s="26">
        <f t="shared" si="179"/>
        <v>0</v>
      </c>
      <c r="DH163" s="26">
        <f t="shared" si="179"/>
        <v>0</v>
      </c>
      <c r="DI163" s="26">
        <f t="shared" si="179"/>
        <v>3</v>
      </c>
      <c r="DJ163" s="26">
        <f t="shared" si="179"/>
        <v>4</v>
      </c>
      <c r="DK163" s="26">
        <f t="shared" si="179"/>
        <v>0</v>
      </c>
      <c r="DL163" s="26">
        <f t="shared" si="179"/>
        <v>0</v>
      </c>
      <c r="DM163" s="26">
        <f t="shared" si="179"/>
        <v>0</v>
      </c>
      <c r="DN163" s="26">
        <f t="shared" si="179"/>
        <v>0</v>
      </c>
      <c r="DO163" s="26">
        <f t="shared" si="179"/>
        <v>0</v>
      </c>
      <c r="DP163" s="26">
        <f t="shared" si="179"/>
        <v>0</v>
      </c>
      <c r="DQ163" s="26">
        <f t="shared" si="179"/>
        <v>0</v>
      </c>
      <c r="DR163" s="26">
        <f t="shared" si="179"/>
        <v>0</v>
      </c>
      <c r="DS163" s="26">
        <f t="shared" si="179"/>
        <v>0</v>
      </c>
      <c r="DT163" s="26">
        <f t="shared" si="179"/>
        <v>0</v>
      </c>
      <c r="DU163" s="26">
        <f t="shared" si="179"/>
        <v>0</v>
      </c>
      <c r="DV163" s="26">
        <f t="shared" si="179"/>
        <v>0</v>
      </c>
      <c r="DW163" s="26">
        <f t="shared" si="179"/>
        <v>0</v>
      </c>
      <c r="DX163" s="26">
        <f t="shared" si="179"/>
        <v>0</v>
      </c>
      <c r="DY163" s="26">
        <f t="shared" si="179"/>
        <v>0</v>
      </c>
      <c r="DZ163" s="26">
        <f t="shared" si="179"/>
        <v>0</v>
      </c>
      <c r="EA163" s="26">
        <f t="shared" ref="EA163:FX163" si="180">EA9+EA29</f>
        <v>0</v>
      </c>
      <c r="EB163" s="26">
        <f t="shared" si="180"/>
        <v>0</v>
      </c>
      <c r="EC163" s="26">
        <f t="shared" si="180"/>
        <v>0</v>
      </c>
      <c r="ED163" s="26">
        <f t="shared" si="180"/>
        <v>0</v>
      </c>
      <c r="EE163" s="26">
        <f t="shared" si="180"/>
        <v>0</v>
      </c>
      <c r="EF163" s="26">
        <f t="shared" si="180"/>
        <v>0</v>
      </c>
      <c r="EG163" s="26">
        <f t="shared" si="180"/>
        <v>0</v>
      </c>
      <c r="EH163" s="26">
        <f t="shared" si="180"/>
        <v>0</v>
      </c>
      <c r="EI163" s="26">
        <f t="shared" si="180"/>
        <v>0</v>
      </c>
      <c r="EJ163" s="26">
        <f t="shared" si="180"/>
        <v>191.5</v>
      </c>
      <c r="EK163" s="26">
        <f t="shared" si="180"/>
        <v>0</v>
      </c>
      <c r="EL163" s="26">
        <f t="shared" si="180"/>
        <v>0</v>
      </c>
      <c r="EM163" s="26">
        <f t="shared" si="180"/>
        <v>0</v>
      </c>
      <c r="EN163" s="26">
        <f t="shared" si="180"/>
        <v>116</v>
      </c>
      <c r="EO163" s="26">
        <f t="shared" si="180"/>
        <v>0</v>
      </c>
      <c r="EP163" s="26">
        <f t="shared" si="180"/>
        <v>0</v>
      </c>
      <c r="EQ163" s="26">
        <f t="shared" si="180"/>
        <v>0</v>
      </c>
      <c r="ER163" s="26">
        <f t="shared" si="180"/>
        <v>0</v>
      </c>
      <c r="ES163" s="26">
        <f t="shared" si="180"/>
        <v>0</v>
      </c>
      <c r="ET163" s="26">
        <f t="shared" si="180"/>
        <v>0</v>
      </c>
      <c r="EU163" s="26">
        <f t="shared" si="180"/>
        <v>0</v>
      </c>
      <c r="EV163" s="26">
        <f t="shared" si="180"/>
        <v>0</v>
      </c>
      <c r="EW163" s="26">
        <f t="shared" si="180"/>
        <v>0</v>
      </c>
      <c r="EX163" s="26">
        <f t="shared" si="180"/>
        <v>0</v>
      </c>
      <c r="EY163" s="26">
        <f t="shared" si="180"/>
        <v>264</v>
      </c>
      <c r="EZ163" s="26">
        <f t="shared" si="180"/>
        <v>0</v>
      </c>
      <c r="FA163" s="26">
        <f t="shared" si="180"/>
        <v>0</v>
      </c>
      <c r="FB163" s="26">
        <f t="shared" si="180"/>
        <v>0</v>
      </c>
      <c r="FC163" s="26">
        <f t="shared" si="180"/>
        <v>0</v>
      </c>
      <c r="FD163" s="26">
        <f t="shared" si="180"/>
        <v>0</v>
      </c>
      <c r="FE163" s="26">
        <f t="shared" si="180"/>
        <v>0</v>
      </c>
      <c r="FF163" s="26">
        <f t="shared" si="180"/>
        <v>0</v>
      </c>
      <c r="FG163" s="26">
        <f t="shared" si="180"/>
        <v>0</v>
      </c>
      <c r="FH163" s="26">
        <f t="shared" si="180"/>
        <v>0</v>
      </c>
      <c r="FI163" s="26">
        <f t="shared" si="180"/>
        <v>0</v>
      </c>
      <c r="FJ163" s="26">
        <f t="shared" si="180"/>
        <v>0</v>
      </c>
      <c r="FK163" s="26">
        <f t="shared" si="180"/>
        <v>0</v>
      </c>
      <c r="FL163" s="26">
        <f t="shared" si="180"/>
        <v>0</v>
      </c>
      <c r="FM163" s="26">
        <f t="shared" si="180"/>
        <v>0</v>
      </c>
      <c r="FN163" s="26">
        <f t="shared" si="180"/>
        <v>0</v>
      </c>
      <c r="FO163" s="26">
        <f t="shared" si="180"/>
        <v>0</v>
      </c>
      <c r="FP163" s="26">
        <f t="shared" si="180"/>
        <v>0</v>
      </c>
      <c r="FQ163" s="26">
        <f t="shared" si="180"/>
        <v>0</v>
      </c>
      <c r="FR163" s="26">
        <f t="shared" si="180"/>
        <v>0</v>
      </c>
      <c r="FS163" s="26">
        <f t="shared" si="180"/>
        <v>0</v>
      </c>
      <c r="FT163" s="26">
        <f t="shared" si="180"/>
        <v>0</v>
      </c>
      <c r="FU163" s="26">
        <f t="shared" si="180"/>
        <v>0</v>
      </c>
      <c r="FV163" s="26">
        <f t="shared" si="180"/>
        <v>0</v>
      </c>
      <c r="FW163" s="26">
        <f t="shared" si="180"/>
        <v>0</v>
      </c>
      <c r="FX163" s="26">
        <f t="shared" si="180"/>
        <v>0</v>
      </c>
      <c r="FY163" s="106"/>
      <c r="FZ163" s="59">
        <f>SUM(C163:FX163)</f>
        <v>19424.999999999996</v>
      </c>
      <c r="GA163" s="59"/>
      <c r="GB163" s="59"/>
      <c r="GC163" s="59"/>
      <c r="GD163" s="59"/>
      <c r="GE163" s="9"/>
    </row>
    <row r="164" spans="1:187" x14ac:dyDescent="0.2">
      <c r="A164" s="8" t="s">
        <v>676</v>
      </c>
      <c r="B164" s="16" t="s">
        <v>677</v>
      </c>
      <c r="C164" s="58">
        <f t="shared" ref="C164:BN164" si="181">C36</f>
        <v>8382</v>
      </c>
      <c r="D164" s="58">
        <f t="shared" si="181"/>
        <v>8382</v>
      </c>
      <c r="E164" s="58">
        <f t="shared" si="181"/>
        <v>8382</v>
      </c>
      <c r="F164" s="58">
        <f t="shared" si="181"/>
        <v>8382</v>
      </c>
      <c r="G164" s="58">
        <f t="shared" si="181"/>
        <v>8382</v>
      </c>
      <c r="H164" s="58">
        <f t="shared" si="181"/>
        <v>8382</v>
      </c>
      <c r="I164" s="58">
        <f t="shared" si="181"/>
        <v>8382</v>
      </c>
      <c r="J164" s="58">
        <f t="shared" si="181"/>
        <v>8382</v>
      </c>
      <c r="K164" s="58">
        <f t="shared" si="181"/>
        <v>8382</v>
      </c>
      <c r="L164" s="58">
        <f t="shared" si="181"/>
        <v>8382</v>
      </c>
      <c r="M164" s="58">
        <f t="shared" si="181"/>
        <v>8382</v>
      </c>
      <c r="N164" s="58">
        <f t="shared" si="181"/>
        <v>8382</v>
      </c>
      <c r="O164" s="58">
        <f t="shared" si="181"/>
        <v>8382</v>
      </c>
      <c r="P164" s="58">
        <f t="shared" si="181"/>
        <v>8382</v>
      </c>
      <c r="Q164" s="58">
        <f t="shared" si="181"/>
        <v>8382</v>
      </c>
      <c r="R164" s="58">
        <f t="shared" si="181"/>
        <v>8382</v>
      </c>
      <c r="S164" s="58">
        <f t="shared" si="181"/>
        <v>8382</v>
      </c>
      <c r="T164" s="58">
        <f t="shared" si="181"/>
        <v>8382</v>
      </c>
      <c r="U164" s="58">
        <f t="shared" si="181"/>
        <v>8382</v>
      </c>
      <c r="V164" s="58">
        <f t="shared" si="181"/>
        <v>8382</v>
      </c>
      <c r="W164" s="58">
        <f t="shared" si="181"/>
        <v>8382</v>
      </c>
      <c r="X164" s="58">
        <f t="shared" si="181"/>
        <v>8382</v>
      </c>
      <c r="Y164" s="58">
        <f t="shared" si="181"/>
        <v>8382</v>
      </c>
      <c r="Z164" s="58">
        <f t="shared" si="181"/>
        <v>8382</v>
      </c>
      <c r="AA164" s="58">
        <f t="shared" si="181"/>
        <v>8382</v>
      </c>
      <c r="AB164" s="58">
        <f t="shared" si="181"/>
        <v>8382</v>
      </c>
      <c r="AC164" s="58">
        <f t="shared" si="181"/>
        <v>8382</v>
      </c>
      <c r="AD164" s="58">
        <f t="shared" si="181"/>
        <v>8382</v>
      </c>
      <c r="AE164" s="58">
        <f t="shared" si="181"/>
        <v>8382</v>
      </c>
      <c r="AF164" s="58">
        <f t="shared" si="181"/>
        <v>8382</v>
      </c>
      <c r="AG164" s="58">
        <f t="shared" si="181"/>
        <v>8382</v>
      </c>
      <c r="AH164" s="58">
        <f t="shared" si="181"/>
        <v>8382</v>
      </c>
      <c r="AI164" s="58">
        <f t="shared" si="181"/>
        <v>8382</v>
      </c>
      <c r="AJ164" s="58">
        <f t="shared" si="181"/>
        <v>8382</v>
      </c>
      <c r="AK164" s="58">
        <f t="shared" si="181"/>
        <v>8382</v>
      </c>
      <c r="AL164" s="58">
        <f t="shared" si="181"/>
        <v>8382</v>
      </c>
      <c r="AM164" s="58">
        <f t="shared" si="181"/>
        <v>8382</v>
      </c>
      <c r="AN164" s="58">
        <f t="shared" si="181"/>
        <v>8382</v>
      </c>
      <c r="AO164" s="58">
        <f t="shared" si="181"/>
        <v>8382</v>
      </c>
      <c r="AP164" s="58">
        <f t="shared" si="181"/>
        <v>8382</v>
      </c>
      <c r="AQ164" s="58">
        <f t="shared" si="181"/>
        <v>8382</v>
      </c>
      <c r="AR164" s="58">
        <f t="shared" si="181"/>
        <v>8382</v>
      </c>
      <c r="AS164" s="58">
        <f t="shared" si="181"/>
        <v>8382</v>
      </c>
      <c r="AT164" s="58">
        <f t="shared" si="181"/>
        <v>8382</v>
      </c>
      <c r="AU164" s="58">
        <f t="shared" si="181"/>
        <v>8382</v>
      </c>
      <c r="AV164" s="58">
        <f t="shared" si="181"/>
        <v>8382</v>
      </c>
      <c r="AW164" s="58">
        <f t="shared" si="181"/>
        <v>8382</v>
      </c>
      <c r="AX164" s="58">
        <f t="shared" si="181"/>
        <v>8382</v>
      </c>
      <c r="AY164" s="58">
        <f t="shared" si="181"/>
        <v>8382</v>
      </c>
      <c r="AZ164" s="58">
        <f t="shared" si="181"/>
        <v>8382</v>
      </c>
      <c r="BA164" s="58">
        <f t="shared" si="181"/>
        <v>8382</v>
      </c>
      <c r="BB164" s="58">
        <f t="shared" si="181"/>
        <v>8382</v>
      </c>
      <c r="BC164" s="58">
        <f t="shared" si="181"/>
        <v>8382</v>
      </c>
      <c r="BD164" s="58">
        <f t="shared" si="181"/>
        <v>8382</v>
      </c>
      <c r="BE164" s="58">
        <f t="shared" si="181"/>
        <v>8382</v>
      </c>
      <c r="BF164" s="58">
        <f t="shared" si="181"/>
        <v>8382</v>
      </c>
      <c r="BG164" s="58">
        <f t="shared" si="181"/>
        <v>8382</v>
      </c>
      <c r="BH164" s="58">
        <f t="shared" si="181"/>
        <v>8382</v>
      </c>
      <c r="BI164" s="58">
        <f t="shared" si="181"/>
        <v>8382</v>
      </c>
      <c r="BJ164" s="58">
        <f t="shared" si="181"/>
        <v>8382</v>
      </c>
      <c r="BK164" s="58">
        <f t="shared" si="181"/>
        <v>8382</v>
      </c>
      <c r="BL164" s="58">
        <f t="shared" si="181"/>
        <v>8382</v>
      </c>
      <c r="BM164" s="58">
        <f t="shared" si="181"/>
        <v>8382</v>
      </c>
      <c r="BN164" s="58">
        <f t="shared" si="181"/>
        <v>8382</v>
      </c>
      <c r="BO164" s="58">
        <f t="shared" ref="BO164:DZ164" si="182">BO36</f>
        <v>8382</v>
      </c>
      <c r="BP164" s="58">
        <f t="shared" si="182"/>
        <v>8382</v>
      </c>
      <c r="BQ164" s="58">
        <f t="shared" si="182"/>
        <v>8382</v>
      </c>
      <c r="BR164" s="58">
        <f t="shared" si="182"/>
        <v>8382</v>
      </c>
      <c r="BS164" s="58">
        <f t="shared" si="182"/>
        <v>8382</v>
      </c>
      <c r="BT164" s="58">
        <f t="shared" si="182"/>
        <v>8382</v>
      </c>
      <c r="BU164" s="58">
        <f t="shared" si="182"/>
        <v>8382</v>
      </c>
      <c r="BV164" s="58">
        <f t="shared" si="182"/>
        <v>8382</v>
      </c>
      <c r="BW164" s="58">
        <f t="shared" si="182"/>
        <v>8382</v>
      </c>
      <c r="BX164" s="58">
        <f t="shared" si="182"/>
        <v>8382</v>
      </c>
      <c r="BY164" s="58">
        <f t="shared" si="182"/>
        <v>8382</v>
      </c>
      <c r="BZ164" s="58">
        <f t="shared" si="182"/>
        <v>8382</v>
      </c>
      <c r="CA164" s="58">
        <f t="shared" si="182"/>
        <v>8382</v>
      </c>
      <c r="CB164" s="58">
        <f t="shared" si="182"/>
        <v>8382</v>
      </c>
      <c r="CC164" s="58">
        <f t="shared" si="182"/>
        <v>8382</v>
      </c>
      <c r="CD164" s="58">
        <f t="shared" si="182"/>
        <v>8382</v>
      </c>
      <c r="CE164" s="58">
        <f t="shared" si="182"/>
        <v>8382</v>
      </c>
      <c r="CF164" s="58">
        <f t="shared" si="182"/>
        <v>8382</v>
      </c>
      <c r="CG164" s="58">
        <f t="shared" si="182"/>
        <v>8382</v>
      </c>
      <c r="CH164" s="58">
        <f t="shared" si="182"/>
        <v>8382</v>
      </c>
      <c r="CI164" s="58">
        <f t="shared" si="182"/>
        <v>8382</v>
      </c>
      <c r="CJ164" s="58">
        <f t="shared" si="182"/>
        <v>8382</v>
      </c>
      <c r="CK164" s="58">
        <f t="shared" si="182"/>
        <v>8382</v>
      </c>
      <c r="CL164" s="58">
        <f t="shared" si="182"/>
        <v>8382</v>
      </c>
      <c r="CM164" s="58">
        <f t="shared" si="182"/>
        <v>8382</v>
      </c>
      <c r="CN164" s="58">
        <f t="shared" si="182"/>
        <v>8382</v>
      </c>
      <c r="CO164" s="58">
        <f t="shared" si="182"/>
        <v>8382</v>
      </c>
      <c r="CP164" s="58">
        <f t="shared" si="182"/>
        <v>8382</v>
      </c>
      <c r="CQ164" s="58">
        <f t="shared" si="182"/>
        <v>8382</v>
      </c>
      <c r="CR164" s="58">
        <f t="shared" si="182"/>
        <v>8382</v>
      </c>
      <c r="CS164" s="58">
        <f t="shared" si="182"/>
        <v>8382</v>
      </c>
      <c r="CT164" s="58">
        <f t="shared" si="182"/>
        <v>8382</v>
      </c>
      <c r="CU164" s="58">
        <f t="shared" si="182"/>
        <v>8382</v>
      </c>
      <c r="CV164" s="58">
        <f t="shared" si="182"/>
        <v>8382</v>
      </c>
      <c r="CW164" s="58">
        <f t="shared" si="182"/>
        <v>8382</v>
      </c>
      <c r="CX164" s="58">
        <f t="shared" si="182"/>
        <v>8382</v>
      </c>
      <c r="CY164" s="58">
        <f t="shared" si="182"/>
        <v>8382</v>
      </c>
      <c r="CZ164" s="58">
        <f t="shared" si="182"/>
        <v>8382</v>
      </c>
      <c r="DA164" s="58">
        <f t="shared" si="182"/>
        <v>8382</v>
      </c>
      <c r="DB164" s="58">
        <f t="shared" si="182"/>
        <v>8382</v>
      </c>
      <c r="DC164" s="58">
        <f t="shared" si="182"/>
        <v>8382</v>
      </c>
      <c r="DD164" s="58">
        <f t="shared" si="182"/>
        <v>8382</v>
      </c>
      <c r="DE164" s="58">
        <f t="shared" si="182"/>
        <v>8382</v>
      </c>
      <c r="DF164" s="58">
        <f t="shared" si="182"/>
        <v>8382</v>
      </c>
      <c r="DG164" s="58">
        <f t="shared" si="182"/>
        <v>8382</v>
      </c>
      <c r="DH164" s="58">
        <f t="shared" si="182"/>
        <v>8382</v>
      </c>
      <c r="DI164" s="58">
        <f t="shared" si="182"/>
        <v>8382</v>
      </c>
      <c r="DJ164" s="58">
        <f t="shared" si="182"/>
        <v>8382</v>
      </c>
      <c r="DK164" s="58">
        <f t="shared" si="182"/>
        <v>8382</v>
      </c>
      <c r="DL164" s="58">
        <f t="shared" si="182"/>
        <v>8382</v>
      </c>
      <c r="DM164" s="58">
        <f t="shared" si="182"/>
        <v>8382</v>
      </c>
      <c r="DN164" s="58">
        <f t="shared" si="182"/>
        <v>8382</v>
      </c>
      <c r="DO164" s="58">
        <f t="shared" si="182"/>
        <v>8382</v>
      </c>
      <c r="DP164" s="58">
        <f t="shared" si="182"/>
        <v>8382</v>
      </c>
      <c r="DQ164" s="58">
        <f t="shared" si="182"/>
        <v>8382</v>
      </c>
      <c r="DR164" s="58">
        <f t="shared" si="182"/>
        <v>8382</v>
      </c>
      <c r="DS164" s="58">
        <f t="shared" si="182"/>
        <v>8382</v>
      </c>
      <c r="DT164" s="58">
        <f t="shared" si="182"/>
        <v>8382</v>
      </c>
      <c r="DU164" s="58">
        <f t="shared" si="182"/>
        <v>8382</v>
      </c>
      <c r="DV164" s="58">
        <f t="shared" si="182"/>
        <v>8382</v>
      </c>
      <c r="DW164" s="58">
        <f t="shared" si="182"/>
        <v>8382</v>
      </c>
      <c r="DX164" s="58">
        <f t="shared" si="182"/>
        <v>8382</v>
      </c>
      <c r="DY164" s="58">
        <f t="shared" si="182"/>
        <v>8382</v>
      </c>
      <c r="DZ164" s="58">
        <f t="shared" si="182"/>
        <v>8382</v>
      </c>
      <c r="EA164" s="58">
        <f t="shared" ref="EA164:FX164" si="183">EA36</f>
        <v>8382</v>
      </c>
      <c r="EB164" s="58">
        <f t="shared" si="183"/>
        <v>8382</v>
      </c>
      <c r="EC164" s="58">
        <f t="shared" si="183"/>
        <v>8382</v>
      </c>
      <c r="ED164" s="58">
        <f t="shared" si="183"/>
        <v>8382</v>
      </c>
      <c r="EE164" s="58">
        <f t="shared" si="183"/>
        <v>8382</v>
      </c>
      <c r="EF164" s="58">
        <f t="shared" si="183"/>
        <v>8382</v>
      </c>
      <c r="EG164" s="58">
        <f t="shared" si="183"/>
        <v>8382</v>
      </c>
      <c r="EH164" s="58">
        <f t="shared" si="183"/>
        <v>8382</v>
      </c>
      <c r="EI164" s="58">
        <f t="shared" si="183"/>
        <v>8382</v>
      </c>
      <c r="EJ164" s="58">
        <f t="shared" si="183"/>
        <v>8382</v>
      </c>
      <c r="EK164" s="58">
        <f t="shared" si="183"/>
        <v>8382</v>
      </c>
      <c r="EL164" s="58">
        <f t="shared" si="183"/>
        <v>8382</v>
      </c>
      <c r="EM164" s="58">
        <f t="shared" si="183"/>
        <v>8382</v>
      </c>
      <c r="EN164" s="58">
        <f t="shared" si="183"/>
        <v>8382</v>
      </c>
      <c r="EO164" s="58">
        <f t="shared" si="183"/>
        <v>8382</v>
      </c>
      <c r="EP164" s="58">
        <f t="shared" si="183"/>
        <v>8382</v>
      </c>
      <c r="EQ164" s="58">
        <f t="shared" si="183"/>
        <v>8382</v>
      </c>
      <c r="ER164" s="58">
        <f t="shared" si="183"/>
        <v>8382</v>
      </c>
      <c r="ES164" s="58">
        <f t="shared" si="183"/>
        <v>8382</v>
      </c>
      <c r="ET164" s="58">
        <f t="shared" si="183"/>
        <v>8382</v>
      </c>
      <c r="EU164" s="58">
        <f t="shared" si="183"/>
        <v>8382</v>
      </c>
      <c r="EV164" s="58">
        <f t="shared" si="183"/>
        <v>8382</v>
      </c>
      <c r="EW164" s="58">
        <f t="shared" si="183"/>
        <v>8382</v>
      </c>
      <c r="EX164" s="58">
        <f t="shared" si="183"/>
        <v>8382</v>
      </c>
      <c r="EY164" s="58">
        <f t="shared" si="183"/>
        <v>8382</v>
      </c>
      <c r="EZ164" s="58">
        <f t="shared" si="183"/>
        <v>8382</v>
      </c>
      <c r="FA164" s="58">
        <f t="shared" si="183"/>
        <v>8382</v>
      </c>
      <c r="FB164" s="58">
        <f t="shared" si="183"/>
        <v>8382</v>
      </c>
      <c r="FC164" s="58">
        <f t="shared" si="183"/>
        <v>8382</v>
      </c>
      <c r="FD164" s="58">
        <f t="shared" si="183"/>
        <v>8382</v>
      </c>
      <c r="FE164" s="58">
        <f t="shared" si="183"/>
        <v>8382</v>
      </c>
      <c r="FF164" s="58">
        <f t="shared" si="183"/>
        <v>8382</v>
      </c>
      <c r="FG164" s="58">
        <f t="shared" si="183"/>
        <v>8382</v>
      </c>
      <c r="FH164" s="58">
        <f t="shared" si="183"/>
        <v>8382</v>
      </c>
      <c r="FI164" s="58">
        <f t="shared" si="183"/>
        <v>8382</v>
      </c>
      <c r="FJ164" s="58">
        <f t="shared" si="183"/>
        <v>8382</v>
      </c>
      <c r="FK164" s="58">
        <f t="shared" si="183"/>
        <v>8382</v>
      </c>
      <c r="FL164" s="58">
        <f t="shared" si="183"/>
        <v>8382</v>
      </c>
      <c r="FM164" s="58">
        <f t="shared" si="183"/>
        <v>8382</v>
      </c>
      <c r="FN164" s="58">
        <f t="shared" si="183"/>
        <v>8382</v>
      </c>
      <c r="FO164" s="58">
        <f t="shared" si="183"/>
        <v>8382</v>
      </c>
      <c r="FP164" s="58">
        <f t="shared" si="183"/>
        <v>8382</v>
      </c>
      <c r="FQ164" s="58">
        <f t="shared" si="183"/>
        <v>8382</v>
      </c>
      <c r="FR164" s="58">
        <f t="shared" si="183"/>
        <v>8382</v>
      </c>
      <c r="FS164" s="58">
        <f t="shared" si="183"/>
        <v>8382</v>
      </c>
      <c r="FT164" s="58">
        <f t="shared" si="183"/>
        <v>8382</v>
      </c>
      <c r="FU164" s="58">
        <f t="shared" si="183"/>
        <v>8382</v>
      </c>
      <c r="FV164" s="58">
        <f t="shared" si="183"/>
        <v>8382</v>
      </c>
      <c r="FW164" s="58">
        <f t="shared" si="183"/>
        <v>8382</v>
      </c>
      <c r="FX164" s="58">
        <f t="shared" si="183"/>
        <v>8382</v>
      </c>
      <c r="FY164" s="58"/>
      <c r="FZ164" s="9">
        <f>FZ35</f>
        <v>0</v>
      </c>
      <c r="GA164" s="59"/>
      <c r="GB164" s="59"/>
      <c r="GC164" s="19"/>
      <c r="GD164" s="19"/>
      <c r="GE164" s="36"/>
    </row>
    <row r="165" spans="1:187" x14ac:dyDescent="0.2">
      <c r="A165" s="8" t="s">
        <v>678</v>
      </c>
      <c r="B165" s="16" t="s">
        <v>679</v>
      </c>
      <c r="C165" s="58">
        <f t="shared" ref="C165:BN165" si="184">ROUND(C164*C163,2)</f>
        <v>18303773.399999999</v>
      </c>
      <c r="D165" s="58">
        <f t="shared" si="184"/>
        <v>0</v>
      </c>
      <c r="E165" s="58">
        <f t="shared" si="184"/>
        <v>0</v>
      </c>
      <c r="F165" s="58">
        <f t="shared" si="184"/>
        <v>0</v>
      </c>
      <c r="G165" s="58">
        <f t="shared" si="184"/>
        <v>0</v>
      </c>
      <c r="H165" s="58">
        <f t="shared" si="184"/>
        <v>0</v>
      </c>
      <c r="I165" s="58">
        <f t="shared" si="184"/>
        <v>0</v>
      </c>
      <c r="J165" s="58">
        <f t="shared" si="184"/>
        <v>0</v>
      </c>
      <c r="K165" s="58">
        <f t="shared" si="184"/>
        <v>0</v>
      </c>
      <c r="L165" s="58">
        <f t="shared" si="184"/>
        <v>0</v>
      </c>
      <c r="M165" s="58">
        <f t="shared" si="184"/>
        <v>0</v>
      </c>
      <c r="N165" s="58">
        <f t="shared" si="184"/>
        <v>0</v>
      </c>
      <c r="O165" s="58">
        <f t="shared" si="184"/>
        <v>0</v>
      </c>
      <c r="P165" s="58">
        <f t="shared" si="184"/>
        <v>0</v>
      </c>
      <c r="Q165" s="58">
        <f t="shared" si="184"/>
        <v>0</v>
      </c>
      <c r="R165" s="58">
        <f t="shared" si="184"/>
        <v>19100901.600000001</v>
      </c>
      <c r="S165" s="58">
        <f t="shared" si="184"/>
        <v>8382</v>
      </c>
      <c r="T165" s="58">
        <f t="shared" si="184"/>
        <v>0</v>
      </c>
      <c r="U165" s="58">
        <f t="shared" si="184"/>
        <v>0</v>
      </c>
      <c r="V165" s="58">
        <f t="shared" si="184"/>
        <v>0</v>
      </c>
      <c r="W165" s="58">
        <f t="shared" si="184"/>
        <v>0</v>
      </c>
      <c r="X165" s="58">
        <f t="shared" si="184"/>
        <v>0</v>
      </c>
      <c r="Y165" s="58">
        <f t="shared" si="184"/>
        <v>16764000</v>
      </c>
      <c r="Z165" s="58">
        <f t="shared" si="184"/>
        <v>0</v>
      </c>
      <c r="AA165" s="58">
        <f t="shared" si="184"/>
        <v>0</v>
      </c>
      <c r="AB165" s="58">
        <f t="shared" si="184"/>
        <v>473583</v>
      </c>
      <c r="AC165" s="58">
        <f t="shared" si="184"/>
        <v>0</v>
      </c>
      <c r="AD165" s="58">
        <f t="shared" si="184"/>
        <v>0</v>
      </c>
      <c r="AE165" s="58">
        <f t="shared" si="184"/>
        <v>0</v>
      </c>
      <c r="AF165" s="58">
        <f t="shared" si="184"/>
        <v>0</v>
      </c>
      <c r="AG165" s="58">
        <f t="shared" si="184"/>
        <v>0</v>
      </c>
      <c r="AH165" s="58">
        <f t="shared" si="184"/>
        <v>0</v>
      </c>
      <c r="AI165" s="58">
        <f t="shared" si="184"/>
        <v>0</v>
      </c>
      <c r="AJ165" s="58">
        <f t="shared" si="184"/>
        <v>0</v>
      </c>
      <c r="AK165" s="58">
        <f t="shared" si="184"/>
        <v>0</v>
      </c>
      <c r="AL165" s="58">
        <f t="shared" si="184"/>
        <v>0</v>
      </c>
      <c r="AM165" s="58">
        <f t="shared" si="184"/>
        <v>0</v>
      </c>
      <c r="AN165" s="58">
        <f t="shared" si="184"/>
        <v>0</v>
      </c>
      <c r="AO165" s="58">
        <f t="shared" si="184"/>
        <v>0</v>
      </c>
      <c r="AP165" s="58">
        <f t="shared" si="184"/>
        <v>2158365</v>
      </c>
      <c r="AQ165" s="58">
        <f t="shared" si="184"/>
        <v>0</v>
      </c>
      <c r="AR165" s="58">
        <f t="shared" si="184"/>
        <v>16766514.6</v>
      </c>
      <c r="AS165" s="58">
        <f t="shared" si="184"/>
        <v>0</v>
      </c>
      <c r="AT165" s="58">
        <f t="shared" si="184"/>
        <v>0</v>
      </c>
      <c r="AU165" s="58">
        <f t="shared" si="184"/>
        <v>0</v>
      </c>
      <c r="AV165" s="58">
        <f t="shared" si="184"/>
        <v>0</v>
      </c>
      <c r="AW165" s="58">
        <f t="shared" si="184"/>
        <v>0</v>
      </c>
      <c r="AX165" s="58">
        <f t="shared" si="184"/>
        <v>0</v>
      </c>
      <c r="AY165" s="58">
        <f t="shared" si="184"/>
        <v>0</v>
      </c>
      <c r="AZ165" s="58">
        <f t="shared" si="184"/>
        <v>0</v>
      </c>
      <c r="BA165" s="58">
        <f t="shared" si="184"/>
        <v>4191</v>
      </c>
      <c r="BB165" s="58">
        <f t="shared" si="184"/>
        <v>0</v>
      </c>
      <c r="BC165" s="58">
        <f t="shared" si="184"/>
        <v>2095500</v>
      </c>
      <c r="BD165" s="58">
        <f t="shared" si="184"/>
        <v>0</v>
      </c>
      <c r="BE165" s="58">
        <f t="shared" si="184"/>
        <v>0</v>
      </c>
      <c r="BF165" s="58">
        <f t="shared" si="184"/>
        <v>6734098.7999999998</v>
      </c>
      <c r="BG165" s="58">
        <f t="shared" si="184"/>
        <v>0</v>
      </c>
      <c r="BH165" s="58">
        <f t="shared" si="184"/>
        <v>259842</v>
      </c>
      <c r="BI165" s="58">
        <f t="shared" si="184"/>
        <v>16764</v>
      </c>
      <c r="BJ165" s="58">
        <f t="shared" si="184"/>
        <v>0</v>
      </c>
      <c r="BK165" s="58">
        <f t="shared" si="184"/>
        <v>61385577</v>
      </c>
      <c r="BL165" s="58">
        <f t="shared" si="184"/>
        <v>0</v>
      </c>
      <c r="BM165" s="58">
        <f t="shared" si="184"/>
        <v>0</v>
      </c>
      <c r="BN165" s="58">
        <f t="shared" si="184"/>
        <v>0</v>
      </c>
      <c r="BO165" s="58">
        <f t="shared" ref="BO165:DZ165" si="185">ROUND(BO164*BO163,2)</f>
        <v>0</v>
      </c>
      <c r="BP165" s="58">
        <f t="shared" si="185"/>
        <v>0</v>
      </c>
      <c r="BQ165" s="58">
        <f t="shared" si="185"/>
        <v>0</v>
      </c>
      <c r="BR165" s="58">
        <f t="shared" si="185"/>
        <v>0</v>
      </c>
      <c r="BS165" s="58">
        <f t="shared" si="185"/>
        <v>0</v>
      </c>
      <c r="BT165" s="58">
        <f t="shared" si="185"/>
        <v>0</v>
      </c>
      <c r="BU165" s="58">
        <f t="shared" si="185"/>
        <v>0</v>
      </c>
      <c r="BV165" s="58">
        <f t="shared" si="185"/>
        <v>0</v>
      </c>
      <c r="BW165" s="58">
        <f t="shared" si="185"/>
        <v>0</v>
      </c>
      <c r="BX165" s="58">
        <f t="shared" si="185"/>
        <v>0</v>
      </c>
      <c r="BY165" s="58">
        <f t="shared" si="185"/>
        <v>0</v>
      </c>
      <c r="BZ165" s="58">
        <f t="shared" si="185"/>
        <v>0</v>
      </c>
      <c r="CA165" s="58">
        <f t="shared" si="185"/>
        <v>0</v>
      </c>
      <c r="CB165" s="58">
        <f t="shared" si="185"/>
        <v>2355342</v>
      </c>
      <c r="CC165" s="58">
        <f t="shared" si="185"/>
        <v>0</v>
      </c>
      <c r="CD165" s="58">
        <f t="shared" si="185"/>
        <v>0</v>
      </c>
      <c r="CE165" s="58">
        <f t="shared" si="185"/>
        <v>0</v>
      </c>
      <c r="CF165" s="58">
        <f t="shared" si="185"/>
        <v>0</v>
      </c>
      <c r="CG165" s="58">
        <f t="shared" si="185"/>
        <v>0</v>
      </c>
      <c r="CH165" s="58">
        <f t="shared" si="185"/>
        <v>0</v>
      </c>
      <c r="CI165" s="58">
        <f t="shared" si="185"/>
        <v>0</v>
      </c>
      <c r="CJ165" s="58">
        <f t="shared" si="185"/>
        <v>0</v>
      </c>
      <c r="CK165" s="58">
        <f t="shared" si="185"/>
        <v>6093714</v>
      </c>
      <c r="CL165" s="58">
        <f t="shared" si="185"/>
        <v>96393</v>
      </c>
      <c r="CM165" s="58">
        <f t="shared" si="185"/>
        <v>226314</v>
      </c>
      <c r="CN165" s="58">
        <f t="shared" si="185"/>
        <v>1823085</v>
      </c>
      <c r="CO165" s="58">
        <f t="shared" si="185"/>
        <v>46101</v>
      </c>
      <c r="CP165" s="58">
        <f t="shared" si="185"/>
        <v>0</v>
      </c>
      <c r="CQ165" s="58">
        <f t="shared" si="185"/>
        <v>0</v>
      </c>
      <c r="CR165" s="58">
        <f t="shared" si="185"/>
        <v>0</v>
      </c>
      <c r="CS165" s="58">
        <f t="shared" si="185"/>
        <v>0</v>
      </c>
      <c r="CT165" s="58">
        <f t="shared" si="185"/>
        <v>0</v>
      </c>
      <c r="CU165" s="58">
        <f t="shared" si="185"/>
        <v>3258921.6</v>
      </c>
      <c r="CV165" s="58">
        <f t="shared" si="185"/>
        <v>0</v>
      </c>
      <c r="CW165" s="58">
        <f t="shared" si="185"/>
        <v>0</v>
      </c>
      <c r="CX165" s="58">
        <f t="shared" si="185"/>
        <v>0</v>
      </c>
      <c r="CY165" s="58">
        <f t="shared" si="185"/>
        <v>0</v>
      </c>
      <c r="CZ165" s="58">
        <f t="shared" si="185"/>
        <v>0</v>
      </c>
      <c r="DA165" s="58">
        <f t="shared" si="185"/>
        <v>0</v>
      </c>
      <c r="DB165" s="58">
        <f t="shared" si="185"/>
        <v>0</v>
      </c>
      <c r="DC165" s="58">
        <f t="shared" si="185"/>
        <v>0</v>
      </c>
      <c r="DD165" s="58">
        <f t="shared" si="185"/>
        <v>0</v>
      </c>
      <c r="DE165" s="58">
        <f t="shared" si="185"/>
        <v>0</v>
      </c>
      <c r="DF165" s="58">
        <f t="shared" si="185"/>
        <v>0</v>
      </c>
      <c r="DG165" s="58">
        <f t="shared" si="185"/>
        <v>0</v>
      </c>
      <c r="DH165" s="58">
        <f t="shared" si="185"/>
        <v>0</v>
      </c>
      <c r="DI165" s="58">
        <f t="shared" si="185"/>
        <v>25146</v>
      </c>
      <c r="DJ165" s="58">
        <f t="shared" si="185"/>
        <v>33528</v>
      </c>
      <c r="DK165" s="58">
        <f t="shared" si="185"/>
        <v>0</v>
      </c>
      <c r="DL165" s="58">
        <f t="shared" si="185"/>
        <v>0</v>
      </c>
      <c r="DM165" s="58">
        <f t="shared" si="185"/>
        <v>0</v>
      </c>
      <c r="DN165" s="58">
        <f t="shared" si="185"/>
        <v>0</v>
      </c>
      <c r="DO165" s="58">
        <f t="shared" si="185"/>
        <v>0</v>
      </c>
      <c r="DP165" s="58">
        <f t="shared" si="185"/>
        <v>0</v>
      </c>
      <c r="DQ165" s="58">
        <f t="shared" si="185"/>
        <v>0</v>
      </c>
      <c r="DR165" s="58">
        <f t="shared" si="185"/>
        <v>0</v>
      </c>
      <c r="DS165" s="58">
        <f t="shared" si="185"/>
        <v>0</v>
      </c>
      <c r="DT165" s="58">
        <f t="shared" si="185"/>
        <v>0</v>
      </c>
      <c r="DU165" s="58">
        <f t="shared" si="185"/>
        <v>0</v>
      </c>
      <c r="DV165" s="58">
        <f t="shared" si="185"/>
        <v>0</v>
      </c>
      <c r="DW165" s="58">
        <f t="shared" si="185"/>
        <v>0</v>
      </c>
      <c r="DX165" s="58">
        <f t="shared" si="185"/>
        <v>0</v>
      </c>
      <c r="DY165" s="58">
        <f t="shared" si="185"/>
        <v>0</v>
      </c>
      <c r="DZ165" s="58">
        <f t="shared" si="185"/>
        <v>0</v>
      </c>
      <c r="EA165" s="58">
        <f t="shared" ref="EA165:FX165" si="186">ROUND(EA164*EA163,2)</f>
        <v>0</v>
      </c>
      <c r="EB165" s="58">
        <f t="shared" si="186"/>
        <v>0</v>
      </c>
      <c r="EC165" s="58">
        <f t="shared" si="186"/>
        <v>0</v>
      </c>
      <c r="ED165" s="58">
        <f t="shared" si="186"/>
        <v>0</v>
      </c>
      <c r="EE165" s="58">
        <f t="shared" si="186"/>
        <v>0</v>
      </c>
      <c r="EF165" s="58">
        <f t="shared" si="186"/>
        <v>0</v>
      </c>
      <c r="EG165" s="58">
        <f t="shared" si="186"/>
        <v>0</v>
      </c>
      <c r="EH165" s="58">
        <f t="shared" si="186"/>
        <v>0</v>
      </c>
      <c r="EI165" s="58">
        <f t="shared" si="186"/>
        <v>0</v>
      </c>
      <c r="EJ165" s="58">
        <f t="shared" si="186"/>
        <v>1605153</v>
      </c>
      <c r="EK165" s="58">
        <f t="shared" si="186"/>
        <v>0</v>
      </c>
      <c r="EL165" s="58">
        <f t="shared" si="186"/>
        <v>0</v>
      </c>
      <c r="EM165" s="58">
        <f t="shared" si="186"/>
        <v>0</v>
      </c>
      <c r="EN165" s="58">
        <f t="shared" si="186"/>
        <v>972312</v>
      </c>
      <c r="EO165" s="58">
        <f t="shared" si="186"/>
        <v>0</v>
      </c>
      <c r="EP165" s="58">
        <f t="shared" si="186"/>
        <v>0</v>
      </c>
      <c r="EQ165" s="58">
        <f t="shared" si="186"/>
        <v>0</v>
      </c>
      <c r="ER165" s="58">
        <f t="shared" si="186"/>
        <v>0</v>
      </c>
      <c r="ES165" s="58">
        <f t="shared" si="186"/>
        <v>0</v>
      </c>
      <c r="ET165" s="58">
        <f t="shared" si="186"/>
        <v>0</v>
      </c>
      <c r="EU165" s="58">
        <f t="shared" si="186"/>
        <v>0</v>
      </c>
      <c r="EV165" s="58">
        <f t="shared" si="186"/>
        <v>0</v>
      </c>
      <c r="EW165" s="58">
        <f t="shared" si="186"/>
        <v>0</v>
      </c>
      <c r="EX165" s="58">
        <f t="shared" si="186"/>
        <v>0</v>
      </c>
      <c r="EY165" s="58">
        <f t="shared" si="186"/>
        <v>2212848</v>
      </c>
      <c r="EZ165" s="58">
        <f t="shared" si="186"/>
        <v>0</v>
      </c>
      <c r="FA165" s="58">
        <f t="shared" si="186"/>
        <v>0</v>
      </c>
      <c r="FB165" s="58">
        <f t="shared" si="186"/>
        <v>0</v>
      </c>
      <c r="FC165" s="58">
        <f t="shared" si="186"/>
        <v>0</v>
      </c>
      <c r="FD165" s="58">
        <f t="shared" si="186"/>
        <v>0</v>
      </c>
      <c r="FE165" s="58">
        <f t="shared" si="186"/>
        <v>0</v>
      </c>
      <c r="FF165" s="58">
        <f t="shared" si="186"/>
        <v>0</v>
      </c>
      <c r="FG165" s="58">
        <f t="shared" si="186"/>
        <v>0</v>
      </c>
      <c r="FH165" s="58">
        <f t="shared" si="186"/>
        <v>0</v>
      </c>
      <c r="FI165" s="58">
        <f t="shared" si="186"/>
        <v>0</v>
      </c>
      <c r="FJ165" s="58">
        <f t="shared" si="186"/>
        <v>0</v>
      </c>
      <c r="FK165" s="58">
        <f t="shared" si="186"/>
        <v>0</v>
      </c>
      <c r="FL165" s="58">
        <f t="shared" si="186"/>
        <v>0</v>
      </c>
      <c r="FM165" s="58">
        <f t="shared" si="186"/>
        <v>0</v>
      </c>
      <c r="FN165" s="58">
        <f t="shared" si="186"/>
        <v>0</v>
      </c>
      <c r="FO165" s="58">
        <f t="shared" si="186"/>
        <v>0</v>
      </c>
      <c r="FP165" s="58">
        <f t="shared" si="186"/>
        <v>0</v>
      </c>
      <c r="FQ165" s="58">
        <f t="shared" si="186"/>
        <v>0</v>
      </c>
      <c r="FR165" s="58">
        <f t="shared" si="186"/>
        <v>0</v>
      </c>
      <c r="FS165" s="58">
        <f t="shared" si="186"/>
        <v>0</v>
      </c>
      <c r="FT165" s="58">
        <f t="shared" si="186"/>
        <v>0</v>
      </c>
      <c r="FU165" s="58">
        <f t="shared" si="186"/>
        <v>0</v>
      </c>
      <c r="FV165" s="58">
        <f t="shared" si="186"/>
        <v>0</v>
      </c>
      <c r="FW165" s="58">
        <f t="shared" si="186"/>
        <v>0</v>
      </c>
      <c r="FX165" s="58">
        <f t="shared" si="186"/>
        <v>0</v>
      </c>
      <c r="FY165" s="26">
        <v>0</v>
      </c>
      <c r="FZ165" s="59">
        <f>SUM(C165:FX165)</f>
        <v>162820349.99999997</v>
      </c>
      <c r="GA165" s="59"/>
      <c r="GB165" s="59"/>
      <c r="GC165" s="107"/>
      <c r="GD165" s="107"/>
      <c r="GE165" s="108"/>
    </row>
    <row r="166" spans="1:187" x14ac:dyDescent="0.2">
      <c r="A166" s="8"/>
      <c r="B166" s="16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>
        <f>FY36</f>
        <v>0</v>
      </c>
      <c r="FZ166" s="59"/>
      <c r="GA166" s="59"/>
      <c r="GB166" s="59"/>
      <c r="GC166" s="59"/>
      <c r="GD166" s="59"/>
      <c r="GE166" s="9"/>
    </row>
    <row r="167" spans="1:187" x14ac:dyDescent="0.2">
      <c r="A167" s="8" t="s">
        <v>680</v>
      </c>
      <c r="B167" s="16" t="s">
        <v>681</v>
      </c>
      <c r="C167" s="58">
        <f t="shared" ref="C167:BN167" si="187">C10+C31</f>
        <v>2</v>
      </c>
      <c r="D167" s="58">
        <f t="shared" si="187"/>
        <v>6</v>
      </c>
      <c r="E167" s="58">
        <f t="shared" si="187"/>
        <v>0</v>
      </c>
      <c r="F167" s="58">
        <f t="shared" si="187"/>
        <v>0</v>
      </c>
      <c r="G167" s="58">
        <f t="shared" si="187"/>
        <v>1</v>
      </c>
      <c r="H167" s="58">
        <f t="shared" si="187"/>
        <v>0</v>
      </c>
      <c r="I167" s="58">
        <f t="shared" si="187"/>
        <v>6.5</v>
      </c>
      <c r="J167" s="58">
        <f t="shared" si="187"/>
        <v>1.5</v>
      </c>
      <c r="K167" s="58">
        <f t="shared" si="187"/>
        <v>0</v>
      </c>
      <c r="L167" s="58">
        <f t="shared" si="187"/>
        <v>0</v>
      </c>
      <c r="M167" s="58">
        <f t="shared" si="187"/>
        <v>0</v>
      </c>
      <c r="N167" s="58">
        <f t="shared" si="187"/>
        <v>16.5</v>
      </c>
      <c r="O167" s="58">
        <f t="shared" si="187"/>
        <v>0</v>
      </c>
      <c r="P167" s="58">
        <f t="shared" si="187"/>
        <v>0</v>
      </c>
      <c r="Q167" s="58">
        <f t="shared" si="187"/>
        <v>142.5</v>
      </c>
      <c r="R167" s="58">
        <f t="shared" si="187"/>
        <v>1</v>
      </c>
      <c r="S167" s="58">
        <f t="shared" si="187"/>
        <v>0</v>
      </c>
      <c r="T167" s="58">
        <f t="shared" si="187"/>
        <v>0</v>
      </c>
      <c r="U167" s="58">
        <f t="shared" si="187"/>
        <v>0</v>
      </c>
      <c r="V167" s="58">
        <f t="shared" si="187"/>
        <v>0</v>
      </c>
      <c r="W167" s="58">
        <f t="shared" si="187"/>
        <v>0</v>
      </c>
      <c r="X167" s="58">
        <f t="shared" si="187"/>
        <v>0</v>
      </c>
      <c r="Y167" s="58">
        <f t="shared" si="187"/>
        <v>1</v>
      </c>
      <c r="Z167" s="58">
        <f t="shared" si="187"/>
        <v>1</v>
      </c>
      <c r="AA167" s="58">
        <f t="shared" si="187"/>
        <v>0</v>
      </c>
      <c r="AB167" s="58">
        <f t="shared" si="187"/>
        <v>1.5</v>
      </c>
      <c r="AC167" s="58">
        <f t="shared" si="187"/>
        <v>0</v>
      </c>
      <c r="AD167" s="58">
        <f t="shared" si="187"/>
        <v>0</v>
      </c>
      <c r="AE167" s="58">
        <f t="shared" si="187"/>
        <v>0</v>
      </c>
      <c r="AF167" s="58">
        <f t="shared" si="187"/>
        <v>1</v>
      </c>
      <c r="AG167" s="58">
        <f t="shared" si="187"/>
        <v>0</v>
      </c>
      <c r="AH167" s="58">
        <f t="shared" si="187"/>
        <v>0</v>
      </c>
      <c r="AI167" s="58">
        <f t="shared" si="187"/>
        <v>0</v>
      </c>
      <c r="AJ167" s="58">
        <f t="shared" si="187"/>
        <v>0</v>
      </c>
      <c r="AK167" s="58">
        <f t="shared" si="187"/>
        <v>0</v>
      </c>
      <c r="AL167" s="58">
        <f t="shared" si="187"/>
        <v>0</v>
      </c>
      <c r="AM167" s="58">
        <f t="shared" si="187"/>
        <v>0</v>
      </c>
      <c r="AN167" s="58">
        <f t="shared" si="187"/>
        <v>0</v>
      </c>
      <c r="AO167" s="58">
        <f t="shared" si="187"/>
        <v>1.5</v>
      </c>
      <c r="AP167" s="58">
        <f t="shared" si="187"/>
        <v>68</v>
      </c>
      <c r="AQ167" s="58">
        <f t="shared" si="187"/>
        <v>0</v>
      </c>
      <c r="AR167" s="58">
        <f t="shared" si="187"/>
        <v>2</v>
      </c>
      <c r="AS167" s="58">
        <f t="shared" si="187"/>
        <v>0</v>
      </c>
      <c r="AT167" s="58">
        <f t="shared" si="187"/>
        <v>2</v>
      </c>
      <c r="AU167" s="58">
        <f t="shared" si="187"/>
        <v>0</v>
      </c>
      <c r="AV167" s="58">
        <f t="shared" si="187"/>
        <v>0</v>
      </c>
      <c r="AW167" s="58">
        <f t="shared" si="187"/>
        <v>0</v>
      </c>
      <c r="AX167" s="58">
        <f t="shared" si="187"/>
        <v>0</v>
      </c>
      <c r="AY167" s="58">
        <f t="shared" si="187"/>
        <v>0</v>
      </c>
      <c r="AZ167" s="58">
        <f t="shared" si="187"/>
        <v>0</v>
      </c>
      <c r="BA167" s="58">
        <f t="shared" si="187"/>
        <v>7.5</v>
      </c>
      <c r="BB167" s="58">
        <f t="shared" si="187"/>
        <v>1</v>
      </c>
      <c r="BC167" s="58">
        <f t="shared" si="187"/>
        <v>4</v>
      </c>
      <c r="BD167" s="58">
        <f t="shared" si="187"/>
        <v>0</v>
      </c>
      <c r="BE167" s="58">
        <f t="shared" si="187"/>
        <v>0</v>
      </c>
      <c r="BF167" s="58">
        <f t="shared" si="187"/>
        <v>22</v>
      </c>
      <c r="BG167" s="58">
        <f t="shared" si="187"/>
        <v>0</v>
      </c>
      <c r="BH167" s="58">
        <f t="shared" si="187"/>
        <v>1</v>
      </c>
      <c r="BI167" s="58">
        <f t="shared" si="187"/>
        <v>0</v>
      </c>
      <c r="BJ167" s="58">
        <f t="shared" si="187"/>
        <v>2.5</v>
      </c>
      <c r="BK167" s="58">
        <f t="shared" si="187"/>
        <v>30</v>
      </c>
      <c r="BL167" s="58">
        <f t="shared" si="187"/>
        <v>8.5</v>
      </c>
      <c r="BM167" s="58">
        <f t="shared" si="187"/>
        <v>1.5</v>
      </c>
      <c r="BN167" s="58">
        <f t="shared" si="187"/>
        <v>0</v>
      </c>
      <c r="BO167" s="58">
        <f t="shared" ref="BO167:DZ167" si="188">BO10+BO31</f>
        <v>0</v>
      </c>
      <c r="BP167" s="58">
        <f t="shared" si="188"/>
        <v>0</v>
      </c>
      <c r="BQ167" s="58">
        <f t="shared" si="188"/>
        <v>1</v>
      </c>
      <c r="BR167" s="58">
        <f t="shared" si="188"/>
        <v>0</v>
      </c>
      <c r="BS167" s="58">
        <f t="shared" si="188"/>
        <v>0</v>
      </c>
      <c r="BT167" s="58">
        <f t="shared" si="188"/>
        <v>0</v>
      </c>
      <c r="BU167" s="58">
        <f t="shared" si="188"/>
        <v>0</v>
      </c>
      <c r="BV167" s="58">
        <f t="shared" si="188"/>
        <v>0</v>
      </c>
      <c r="BW167" s="58">
        <f t="shared" si="188"/>
        <v>0</v>
      </c>
      <c r="BX167" s="58">
        <f t="shared" si="188"/>
        <v>0</v>
      </c>
      <c r="BY167" s="58">
        <f t="shared" si="188"/>
        <v>0</v>
      </c>
      <c r="BZ167" s="58">
        <f t="shared" si="188"/>
        <v>0</v>
      </c>
      <c r="CA167" s="58">
        <f t="shared" si="188"/>
        <v>0</v>
      </c>
      <c r="CB167" s="58">
        <f t="shared" si="188"/>
        <v>28</v>
      </c>
      <c r="CC167" s="58">
        <f t="shared" si="188"/>
        <v>0</v>
      </c>
      <c r="CD167" s="58">
        <f t="shared" si="188"/>
        <v>0</v>
      </c>
      <c r="CE167" s="58">
        <f t="shared" si="188"/>
        <v>0</v>
      </c>
      <c r="CF167" s="58">
        <f t="shared" si="188"/>
        <v>0</v>
      </c>
      <c r="CG167" s="58">
        <f t="shared" si="188"/>
        <v>0</v>
      </c>
      <c r="CH167" s="58">
        <f t="shared" si="188"/>
        <v>0</v>
      </c>
      <c r="CI167" s="58">
        <f t="shared" si="188"/>
        <v>0</v>
      </c>
      <c r="CJ167" s="58">
        <f t="shared" si="188"/>
        <v>0</v>
      </c>
      <c r="CK167" s="58">
        <f t="shared" si="188"/>
        <v>0</v>
      </c>
      <c r="CL167" s="58">
        <f t="shared" si="188"/>
        <v>0</v>
      </c>
      <c r="CM167" s="58">
        <f t="shared" si="188"/>
        <v>0</v>
      </c>
      <c r="CN167" s="58">
        <f t="shared" si="188"/>
        <v>57.5</v>
      </c>
      <c r="CO167" s="58">
        <f t="shared" si="188"/>
        <v>23.5</v>
      </c>
      <c r="CP167" s="58">
        <f t="shared" si="188"/>
        <v>0</v>
      </c>
      <c r="CQ167" s="58">
        <f t="shared" si="188"/>
        <v>0</v>
      </c>
      <c r="CR167" s="58">
        <f t="shared" si="188"/>
        <v>0</v>
      </c>
      <c r="CS167" s="58">
        <f t="shared" si="188"/>
        <v>0</v>
      </c>
      <c r="CT167" s="58">
        <f t="shared" si="188"/>
        <v>0</v>
      </c>
      <c r="CU167" s="58">
        <f t="shared" si="188"/>
        <v>0</v>
      </c>
      <c r="CV167" s="58">
        <f t="shared" si="188"/>
        <v>0</v>
      </c>
      <c r="CW167" s="58">
        <f t="shared" si="188"/>
        <v>0</v>
      </c>
      <c r="CX167" s="58">
        <f t="shared" si="188"/>
        <v>0</v>
      </c>
      <c r="CY167" s="58">
        <f t="shared" si="188"/>
        <v>0</v>
      </c>
      <c r="CZ167" s="58">
        <f t="shared" si="188"/>
        <v>0</v>
      </c>
      <c r="DA167" s="58">
        <f t="shared" si="188"/>
        <v>0</v>
      </c>
      <c r="DB167" s="58">
        <f t="shared" si="188"/>
        <v>0</v>
      </c>
      <c r="DC167" s="58">
        <f t="shared" si="188"/>
        <v>0</v>
      </c>
      <c r="DD167" s="58">
        <f t="shared" si="188"/>
        <v>0</v>
      </c>
      <c r="DE167" s="58">
        <f t="shared" si="188"/>
        <v>0</v>
      </c>
      <c r="DF167" s="58">
        <f t="shared" si="188"/>
        <v>20</v>
      </c>
      <c r="DG167" s="58">
        <f t="shared" si="188"/>
        <v>0</v>
      </c>
      <c r="DH167" s="58">
        <f t="shared" si="188"/>
        <v>0</v>
      </c>
      <c r="DI167" s="58">
        <f t="shared" si="188"/>
        <v>2.5</v>
      </c>
      <c r="DJ167" s="58">
        <f t="shared" si="188"/>
        <v>0</v>
      </c>
      <c r="DK167" s="58">
        <f t="shared" si="188"/>
        <v>0</v>
      </c>
      <c r="DL167" s="58">
        <f t="shared" si="188"/>
        <v>0</v>
      </c>
      <c r="DM167" s="58">
        <f t="shared" si="188"/>
        <v>0</v>
      </c>
      <c r="DN167" s="58">
        <f t="shared" si="188"/>
        <v>0</v>
      </c>
      <c r="DO167" s="58">
        <f t="shared" si="188"/>
        <v>0</v>
      </c>
      <c r="DP167" s="58">
        <f t="shared" si="188"/>
        <v>0</v>
      </c>
      <c r="DQ167" s="58">
        <f t="shared" si="188"/>
        <v>0</v>
      </c>
      <c r="DR167" s="58">
        <f t="shared" si="188"/>
        <v>0</v>
      </c>
      <c r="DS167" s="58">
        <f t="shared" si="188"/>
        <v>0</v>
      </c>
      <c r="DT167" s="58">
        <f t="shared" si="188"/>
        <v>0</v>
      </c>
      <c r="DU167" s="58">
        <f t="shared" si="188"/>
        <v>0</v>
      </c>
      <c r="DV167" s="58">
        <f t="shared" si="188"/>
        <v>0</v>
      </c>
      <c r="DW167" s="58">
        <f t="shared" si="188"/>
        <v>0</v>
      </c>
      <c r="DX167" s="58">
        <f t="shared" si="188"/>
        <v>0</v>
      </c>
      <c r="DY167" s="58">
        <f t="shared" si="188"/>
        <v>0</v>
      </c>
      <c r="DZ167" s="58">
        <f t="shared" si="188"/>
        <v>1</v>
      </c>
      <c r="EA167" s="58">
        <f t="shared" ref="EA167:FX167" si="189">EA10+EA31</f>
        <v>0</v>
      </c>
      <c r="EB167" s="58">
        <f t="shared" si="189"/>
        <v>0</v>
      </c>
      <c r="EC167" s="58">
        <f t="shared" si="189"/>
        <v>0</v>
      </c>
      <c r="ED167" s="58">
        <f t="shared" si="189"/>
        <v>0</v>
      </c>
      <c r="EE167" s="58">
        <f t="shared" si="189"/>
        <v>4</v>
      </c>
      <c r="EF167" s="58">
        <f t="shared" si="189"/>
        <v>4</v>
      </c>
      <c r="EG167" s="58">
        <f t="shared" si="189"/>
        <v>0</v>
      </c>
      <c r="EH167" s="58">
        <f t="shared" si="189"/>
        <v>2</v>
      </c>
      <c r="EI167" s="58">
        <f t="shared" si="189"/>
        <v>4</v>
      </c>
      <c r="EJ167" s="58">
        <f t="shared" si="189"/>
        <v>12</v>
      </c>
      <c r="EK167" s="58">
        <f t="shared" si="189"/>
        <v>0</v>
      </c>
      <c r="EL167" s="58">
        <f t="shared" si="189"/>
        <v>0</v>
      </c>
      <c r="EM167" s="58">
        <f t="shared" si="189"/>
        <v>0</v>
      </c>
      <c r="EN167" s="58">
        <f t="shared" si="189"/>
        <v>0</v>
      </c>
      <c r="EO167" s="58">
        <f t="shared" si="189"/>
        <v>0</v>
      </c>
      <c r="EP167" s="58">
        <f t="shared" si="189"/>
        <v>0</v>
      </c>
      <c r="EQ167" s="58">
        <f t="shared" si="189"/>
        <v>0</v>
      </c>
      <c r="ER167" s="58">
        <f t="shared" si="189"/>
        <v>1.5</v>
      </c>
      <c r="ES167" s="58">
        <f t="shared" si="189"/>
        <v>0</v>
      </c>
      <c r="ET167" s="58">
        <f t="shared" si="189"/>
        <v>1</v>
      </c>
      <c r="EU167" s="58">
        <f t="shared" si="189"/>
        <v>0</v>
      </c>
      <c r="EV167" s="58">
        <f t="shared" si="189"/>
        <v>0</v>
      </c>
      <c r="EW167" s="58">
        <f t="shared" si="189"/>
        <v>0</v>
      </c>
      <c r="EX167" s="58">
        <f t="shared" si="189"/>
        <v>0</v>
      </c>
      <c r="EY167" s="58">
        <f t="shared" si="189"/>
        <v>0</v>
      </c>
      <c r="EZ167" s="58">
        <f t="shared" si="189"/>
        <v>0</v>
      </c>
      <c r="FA167" s="58">
        <f t="shared" si="189"/>
        <v>1</v>
      </c>
      <c r="FB167" s="58">
        <f t="shared" si="189"/>
        <v>0</v>
      </c>
      <c r="FC167" s="58">
        <f t="shared" si="189"/>
        <v>1</v>
      </c>
      <c r="FD167" s="58">
        <f t="shared" si="189"/>
        <v>0</v>
      </c>
      <c r="FE167" s="58">
        <f t="shared" si="189"/>
        <v>0</v>
      </c>
      <c r="FF167" s="58">
        <f t="shared" si="189"/>
        <v>0</v>
      </c>
      <c r="FG167" s="58">
        <f t="shared" si="189"/>
        <v>0</v>
      </c>
      <c r="FH167" s="58">
        <f t="shared" si="189"/>
        <v>0</v>
      </c>
      <c r="FI167" s="58">
        <f t="shared" si="189"/>
        <v>0</v>
      </c>
      <c r="FJ167" s="58">
        <f t="shared" si="189"/>
        <v>0</v>
      </c>
      <c r="FK167" s="58">
        <f t="shared" si="189"/>
        <v>0</v>
      </c>
      <c r="FL167" s="58">
        <f t="shared" si="189"/>
        <v>0</v>
      </c>
      <c r="FM167" s="58">
        <f t="shared" si="189"/>
        <v>0</v>
      </c>
      <c r="FN167" s="58">
        <f t="shared" si="189"/>
        <v>4</v>
      </c>
      <c r="FO167" s="58">
        <f t="shared" si="189"/>
        <v>0</v>
      </c>
      <c r="FP167" s="58">
        <f t="shared" si="189"/>
        <v>0</v>
      </c>
      <c r="FQ167" s="58">
        <f t="shared" si="189"/>
        <v>0</v>
      </c>
      <c r="FR167" s="58">
        <f t="shared" si="189"/>
        <v>0</v>
      </c>
      <c r="FS167" s="58">
        <f t="shared" si="189"/>
        <v>0</v>
      </c>
      <c r="FT167" s="58">
        <f t="shared" si="189"/>
        <v>0</v>
      </c>
      <c r="FU167" s="58">
        <f t="shared" si="189"/>
        <v>0</v>
      </c>
      <c r="FV167" s="58">
        <f t="shared" si="189"/>
        <v>0</v>
      </c>
      <c r="FW167" s="58">
        <f t="shared" si="189"/>
        <v>0</v>
      </c>
      <c r="FX167" s="58">
        <f t="shared" si="189"/>
        <v>0</v>
      </c>
      <c r="FY167" s="58">
        <f>ROUND(FY176*FY175,2)</f>
        <v>0</v>
      </c>
      <c r="FZ167" s="59">
        <f>SUM(C167:FX167)</f>
        <v>501</v>
      </c>
      <c r="GA167" s="109"/>
      <c r="GB167" s="109"/>
      <c r="GC167" s="59"/>
      <c r="GD167" s="59"/>
      <c r="GE167" s="9"/>
    </row>
    <row r="168" spans="1:187" x14ac:dyDescent="0.2">
      <c r="A168" s="8" t="s">
        <v>682</v>
      </c>
      <c r="B168" s="16" t="s">
        <v>683</v>
      </c>
      <c r="C168" s="58">
        <f t="shared" ref="C168:BN168" si="190">C167*C164</f>
        <v>16764</v>
      </c>
      <c r="D168" s="58">
        <f t="shared" si="190"/>
        <v>50292</v>
      </c>
      <c r="E168" s="58">
        <f t="shared" si="190"/>
        <v>0</v>
      </c>
      <c r="F168" s="58">
        <f t="shared" si="190"/>
        <v>0</v>
      </c>
      <c r="G168" s="58">
        <f t="shared" si="190"/>
        <v>8382</v>
      </c>
      <c r="H168" s="58">
        <f t="shared" si="190"/>
        <v>0</v>
      </c>
      <c r="I168" s="58">
        <f t="shared" si="190"/>
        <v>54483</v>
      </c>
      <c r="J168" s="58">
        <f t="shared" si="190"/>
        <v>12573</v>
      </c>
      <c r="K168" s="58">
        <f t="shared" si="190"/>
        <v>0</v>
      </c>
      <c r="L168" s="58">
        <f t="shared" si="190"/>
        <v>0</v>
      </c>
      <c r="M168" s="58">
        <f t="shared" si="190"/>
        <v>0</v>
      </c>
      <c r="N168" s="58">
        <f t="shared" si="190"/>
        <v>138303</v>
      </c>
      <c r="O168" s="58">
        <f t="shared" si="190"/>
        <v>0</v>
      </c>
      <c r="P168" s="58">
        <f t="shared" si="190"/>
        <v>0</v>
      </c>
      <c r="Q168" s="58">
        <f t="shared" si="190"/>
        <v>1194435</v>
      </c>
      <c r="R168" s="58">
        <f t="shared" si="190"/>
        <v>8382</v>
      </c>
      <c r="S168" s="58">
        <f t="shared" si="190"/>
        <v>0</v>
      </c>
      <c r="T168" s="58">
        <f t="shared" si="190"/>
        <v>0</v>
      </c>
      <c r="U168" s="58">
        <f t="shared" si="190"/>
        <v>0</v>
      </c>
      <c r="V168" s="58">
        <f t="shared" si="190"/>
        <v>0</v>
      </c>
      <c r="W168" s="58">
        <f t="shared" si="190"/>
        <v>0</v>
      </c>
      <c r="X168" s="58">
        <f t="shared" si="190"/>
        <v>0</v>
      </c>
      <c r="Y168" s="58">
        <f t="shared" si="190"/>
        <v>8382</v>
      </c>
      <c r="Z168" s="58">
        <f t="shared" si="190"/>
        <v>8382</v>
      </c>
      <c r="AA168" s="58">
        <f t="shared" si="190"/>
        <v>0</v>
      </c>
      <c r="AB168" s="58">
        <f t="shared" si="190"/>
        <v>12573</v>
      </c>
      <c r="AC168" s="58">
        <f t="shared" si="190"/>
        <v>0</v>
      </c>
      <c r="AD168" s="58">
        <f t="shared" si="190"/>
        <v>0</v>
      </c>
      <c r="AE168" s="58">
        <f t="shared" si="190"/>
        <v>0</v>
      </c>
      <c r="AF168" s="58">
        <f t="shared" si="190"/>
        <v>8382</v>
      </c>
      <c r="AG168" s="58">
        <f t="shared" si="190"/>
        <v>0</v>
      </c>
      <c r="AH168" s="58">
        <f t="shared" si="190"/>
        <v>0</v>
      </c>
      <c r="AI168" s="58">
        <f t="shared" si="190"/>
        <v>0</v>
      </c>
      <c r="AJ168" s="58">
        <f t="shared" si="190"/>
        <v>0</v>
      </c>
      <c r="AK168" s="58">
        <f t="shared" si="190"/>
        <v>0</v>
      </c>
      <c r="AL168" s="58">
        <f t="shared" si="190"/>
        <v>0</v>
      </c>
      <c r="AM168" s="58">
        <f t="shared" si="190"/>
        <v>0</v>
      </c>
      <c r="AN168" s="58">
        <f t="shared" si="190"/>
        <v>0</v>
      </c>
      <c r="AO168" s="58">
        <f t="shared" si="190"/>
        <v>12573</v>
      </c>
      <c r="AP168" s="58">
        <f t="shared" si="190"/>
        <v>569976</v>
      </c>
      <c r="AQ168" s="58">
        <f t="shared" si="190"/>
        <v>0</v>
      </c>
      <c r="AR168" s="58">
        <f t="shared" si="190"/>
        <v>16764</v>
      </c>
      <c r="AS168" s="58">
        <f t="shared" si="190"/>
        <v>0</v>
      </c>
      <c r="AT168" s="58">
        <f t="shared" si="190"/>
        <v>16764</v>
      </c>
      <c r="AU168" s="58">
        <f t="shared" si="190"/>
        <v>0</v>
      </c>
      <c r="AV168" s="58">
        <f t="shared" si="190"/>
        <v>0</v>
      </c>
      <c r="AW168" s="58">
        <f t="shared" si="190"/>
        <v>0</v>
      </c>
      <c r="AX168" s="58">
        <f t="shared" si="190"/>
        <v>0</v>
      </c>
      <c r="AY168" s="58">
        <f t="shared" si="190"/>
        <v>0</v>
      </c>
      <c r="AZ168" s="58">
        <f t="shared" si="190"/>
        <v>0</v>
      </c>
      <c r="BA168" s="58">
        <f t="shared" si="190"/>
        <v>62865</v>
      </c>
      <c r="BB168" s="58">
        <f t="shared" si="190"/>
        <v>8382</v>
      </c>
      <c r="BC168" s="58">
        <f t="shared" si="190"/>
        <v>33528</v>
      </c>
      <c r="BD168" s="58">
        <f t="shared" si="190"/>
        <v>0</v>
      </c>
      <c r="BE168" s="58">
        <f t="shared" si="190"/>
        <v>0</v>
      </c>
      <c r="BF168" s="58">
        <f t="shared" si="190"/>
        <v>184404</v>
      </c>
      <c r="BG168" s="58">
        <f t="shared" si="190"/>
        <v>0</v>
      </c>
      <c r="BH168" s="58">
        <f t="shared" si="190"/>
        <v>8382</v>
      </c>
      <c r="BI168" s="58">
        <f t="shared" si="190"/>
        <v>0</v>
      </c>
      <c r="BJ168" s="58">
        <f t="shared" si="190"/>
        <v>20955</v>
      </c>
      <c r="BK168" s="58">
        <f t="shared" si="190"/>
        <v>251460</v>
      </c>
      <c r="BL168" s="58">
        <f t="shared" si="190"/>
        <v>71247</v>
      </c>
      <c r="BM168" s="58">
        <f t="shared" si="190"/>
        <v>12573</v>
      </c>
      <c r="BN168" s="58">
        <f t="shared" si="190"/>
        <v>0</v>
      </c>
      <c r="BO168" s="58">
        <f t="shared" ref="BO168:DZ168" si="191">BO167*BO164</f>
        <v>0</v>
      </c>
      <c r="BP168" s="58">
        <f t="shared" si="191"/>
        <v>0</v>
      </c>
      <c r="BQ168" s="58">
        <f t="shared" si="191"/>
        <v>8382</v>
      </c>
      <c r="BR168" s="58">
        <f t="shared" si="191"/>
        <v>0</v>
      </c>
      <c r="BS168" s="58">
        <f t="shared" si="191"/>
        <v>0</v>
      </c>
      <c r="BT168" s="58">
        <f t="shared" si="191"/>
        <v>0</v>
      </c>
      <c r="BU168" s="58">
        <f t="shared" si="191"/>
        <v>0</v>
      </c>
      <c r="BV168" s="58">
        <f t="shared" si="191"/>
        <v>0</v>
      </c>
      <c r="BW168" s="58">
        <f t="shared" si="191"/>
        <v>0</v>
      </c>
      <c r="BX168" s="58">
        <f t="shared" si="191"/>
        <v>0</v>
      </c>
      <c r="BY168" s="58">
        <f t="shared" si="191"/>
        <v>0</v>
      </c>
      <c r="BZ168" s="58">
        <f t="shared" si="191"/>
        <v>0</v>
      </c>
      <c r="CA168" s="58">
        <f t="shared" si="191"/>
        <v>0</v>
      </c>
      <c r="CB168" s="58">
        <f t="shared" si="191"/>
        <v>234696</v>
      </c>
      <c r="CC168" s="58">
        <f t="shared" si="191"/>
        <v>0</v>
      </c>
      <c r="CD168" s="58">
        <f t="shared" si="191"/>
        <v>0</v>
      </c>
      <c r="CE168" s="58">
        <f t="shared" si="191"/>
        <v>0</v>
      </c>
      <c r="CF168" s="58">
        <f t="shared" si="191"/>
        <v>0</v>
      </c>
      <c r="CG168" s="58">
        <f t="shared" si="191"/>
        <v>0</v>
      </c>
      <c r="CH168" s="58">
        <f t="shared" si="191"/>
        <v>0</v>
      </c>
      <c r="CI168" s="58">
        <f t="shared" si="191"/>
        <v>0</v>
      </c>
      <c r="CJ168" s="58">
        <f t="shared" si="191"/>
        <v>0</v>
      </c>
      <c r="CK168" s="58">
        <f t="shared" si="191"/>
        <v>0</v>
      </c>
      <c r="CL168" s="58">
        <f t="shared" si="191"/>
        <v>0</v>
      </c>
      <c r="CM168" s="58">
        <f t="shared" si="191"/>
        <v>0</v>
      </c>
      <c r="CN168" s="58">
        <f t="shared" si="191"/>
        <v>481965</v>
      </c>
      <c r="CO168" s="58">
        <f t="shared" si="191"/>
        <v>196977</v>
      </c>
      <c r="CP168" s="58">
        <f t="shared" si="191"/>
        <v>0</v>
      </c>
      <c r="CQ168" s="58">
        <f t="shared" si="191"/>
        <v>0</v>
      </c>
      <c r="CR168" s="58">
        <f t="shared" si="191"/>
        <v>0</v>
      </c>
      <c r="CS168" s="58">
        <f t="shared" si="191"/>
        <v>0</v>
      </c>
      <c r="CT168" s="58">
        <f t="shared" si="191"/>
        <v>0</v>
      </c>
      <c r="CU168" s="58">
        <f t="shared" si="191"/>
        <v>0</v>
      </c>
      <c r="CV168" s="58">
        <f t="shared" si="191"/>
        <v>0</v>
      </c>
      <c r="CW168" s="58">
        <f t="shared" si="191"/>
        <v>0</v>
      </c>
      <c r="CX168" s="58">
        <f t="shared" si="191"/>
        <v>0</v>
      </c>
      <c r="CY168" s="58">
        <f t="shared" si="191"/>
        <v>0</v>
      </c>
      <c r="CZ168" s="58">
        <f t="shared" si="191"/>
        <v>0</v>
      </c>
      <c r="DA168" s="58">
        <f t="shared" si="191"/>
        <v>0</v>
      </c>
      <c r="DB168" s="58">
        <f t="shared" si="191"/>
        <v>0</v>
      </c>
      <c r="DC168" s="58">
        <f t="shared" si="191"/>
        <v>0</v>
      </c>
      <c r="DD168" s="58">
        <f t="shared" si="191"/>
        <v>0</v>
      </c>
      <c r="DE168" s="58">
        <f t="shared" si="191"/>
        <v>0</v>
      </c>
      <c r="DF168" s="58">
        <f t="shared" si="191"/>
        <v>167640</v>
      </c>
      <c r="DG168" s="58">
        <f t="shared" si="191"/>
        <v>0</v>
      </c>
      <c r="DH168" s="58">
        <f t="shared" si="191"/>
        <v>0</v>
      </c>
      <c r="DI168" s="58">
        <f t="shared" si="191"/>
        <v>20955</v>
      </c>
      <c r="DJ168" s="58">
        <f t="shared" si="191"/>
        <v>0</v>
      </c>
      <c r="DK168" s="58">
        <f t="shared" si="191"/>
        <v>0</v>
      </c>
      <c r="DL168" s="58">
        <f t="shared" si="191"/>
        <v>0</v>
      </c>
      <c r="DM168" s="58">
        <f t="shared" si="191"/>
        <v>0</v>
      </c>
      <c r="DN168" s="58">
        <f t="shared" si="191"/>
        <v>0</v>
      </c>
      <c r="DO168" s="58">
        <f t="shared" si="191"/>
        <v>0</v>
      </c>
      <c r="DP168" s="58">
        <f t="shared" si="191"/>
        <v>0</v>
      </c>
      <c r="DQ168" s="58">
        <f t="shared" si="191"/>
        <v>0</v>
      </c>
      <c r="DR168" s="58">
        <f t="shared" si="191"/>
        <v>0</v>
      </c>
      <c r="DS168" s="58">
        <f t="shared" si="191"/>
        <v>0</v>
      </c>
      <c r="DT168" s="58">
        <f t="shared" si="191"/>
        <v>0</v>
      </c>
      <c r="DU168" s="58">
        <f t="shared" si="191"/>
        <v>0</v>
      </c>
      <c r="DV168" s="58">
        <f t="shared" si="191"/>
        <v>0</v>
      </c>
      <c r="DW168" s="58">
        <f t="shared" si="191"/>
        <v>0</v>
      </c>
      <c r="DX168" s="58">
        <f t="shared" si="191"/>
        <v>0</v>
      </c>
      <c r="DY168" s="58">
        <f t="shared" si="191"/>
        <v>0</v>
      </c>
      <c r="DZ168" s="58">
        <f t="shared" si="191"/>
        <v>8382</v>
      </c>
      <c r="EA168" s="58">
        <f t="shared" ref="EA168:FX168" si="192">EA167*EA164</f>
        <v>0</v>
      </c>
      <c r="EB168" s="58">
        <f t="shared" si="192"/>
        <v>0</v>
      </c>
      <c r="EC168" s="58">
        <f t="shared" si="192"/>
        <v>0</v>
      </c>
      <c r="ED168" s="58">
        <f t="shared" si="192"/>
        <v>0</v>
      </c>
      <c r="EE168" s="58">
        <f t="shared" si="192"/>
        <v>33528</v>
      </c>
      <c r="EF168" s="58">
        <f t="shared" si="192"/>
        <v>33528</v>
      </c>
      <c r="EG168" s="58">
        <f t="shared" si="192"/>
        <v>0</v>
      </c>
      <c r="EH168" s="58">
        <f t="shared" si="192"/>
        <v>16764</v>
      </c>
      <c r="EI168" s="58">
        <f t="shared" si="192"/>
        <v>33528</v>
      </c>
      <c r="EJ168" s="58">
        <f t="shared" si="192"/>
        <v>100584</v>
      </c>
      <c r="EK168" s="58">
        <f t="shared" si="192"/>
        <v>0</v>
      </c>
      <c r="EL168" s="58">
        <f t="shared" si="192"/>
        <v>0</v>
      </c>
      <c r="EM168" s="58">
        <f t="shared" si="192"/>
        <v>0</v>
      </c>
      <c r="EN168" s="58">
        <f t="shared" si="192"/>
        <v>0</v>
      </c>
      <c r="EO168" s="58">
        <f t="shared" si="192"/>
        <v>0</v>
      </c>
      <c r="EP168" s="58">
        <f t="shared" si="192"/>
        <v>0</v>
      </c>
      <c r="EQ168" s="58">
        <f t="shared" si="192"/>
        <v>0</v>
      </c>
      <c r="ER168" s="58">
        <f t="shared" si="192"/>
        <v>12573</v>
      </c>
      <c r="ES168" s="58">
        <f t="shared" si="192"/>
        <v>0</v>
      </c>
      <c r="ET168" s="58">
        <f t="shared" si="192"/>
        <v>8382</v>
      </c>
      <c r="EU168" s="58">
        <f t="shared" si="192"/>
        <v>0</v>
      </c>
      <c r="EV168" s="58">
        <f t="shared" si="192"/>
        <v>0</v>
      </c>
      <c r="EW168" s="58">
        <f t="shared" si="192"/>
        <v>0</v>
      </c>
      <c r="EX168" s="58">
        <f t="shared" si="192"/>
        <v>0</v>
      </c>
      <c r="EY168" s="58">
        <f t="shared" si="192"/>
        <v>0</v>
      </c>
      <c r="EZ168" s="58">
        <f t="shared" si="192"/>
        <v>0</v>
      </c>
      <c r="FA168" s="58">
        <f t="shared" si="192"/>
        <v>8382</v>
      </c>
      <c r="FB168" s="58">
        <f t="shared" si="192"/>
        <v>0</v>
      </c>
      <c r="FC168" s="58">
        <f t="shared" si="192"/>
        <v>8382</v>
      </c>
      <c r="FD168" s="58">
        <f t="shared" si="192"/>
        <v>0</v>
      </c>
      <c r="FE168" s="58">
        <f t="shared" si="192"/>
        <v>0</v>
      </c>
      <c r="FF168" s="58">
        <f t="shared" si="192"/>
        <v>0</v>
      </c>
      <c r="FG168" s="58">
        <f t="shared" si="192"/>
        <v>0</v>
      </c>
      <c r="FH168" s="58">
        <f t="shared" si="192"/>
        <v>0</v>
      </c>
      <c r="FI168" s="58">
        <f t="shared" si="192"/>
        <v>0</v>
      </c>
      <c r="FJ168" s="58">
        <f t="shared" si="192"/>
        <v>0</v>
      </c>
      <c r="FK168" s="58">
        <f t="shared" si="192"/>
        <v>0</v>
      </c>
      <c r="FL168" s="58">
        <f t="shared" si="192"/>
        <v>0</v>
      </c>
      <c r="FM168" s="58">
        <f t="shared" si="192"/>
        <v>0</v>
      </c>
      <c r="FN168" s="58">
        <f t="shared" si="192"/>
        <v>33528</v>
      </c>
      <c r="FO168" s="58">
        <f t="shared" si="192"/>
        <v>0</v>
      </c>
      <c r="FP168" s="58">
        <f t="shared" si="192"/>
        <v>0</v>
      </c>
      <c r="FQ168" s="58">
        <f t="shared" si="192"/>
        <v>0</v>
      </c>
      <c r="FR168" s="58">
        <f t="shared" si="192"/>
        <v>0</v>
      </c>
      <c r="FS168" s="58">
        <f t="shared" si="192"/>
        <v>0</v>
      </c>
      <c r="FT168" s="58">
        <f t="shared" si="192"/>
        <v>0</v>
      </c>
      <c r="FU168" s="58">
        <f t="shared" si="192"/>
        <v>0</v>
      </c>
      <c r="FV168" s="58">
        <f t="shared" si="192"/>
        <v>0</v>
      </c>
      <c r="FW168" s="58">
        <f t="shared" si="192"/>
        <v>0</v>
      </c>
      <c r="FX168" s="58">
        <f t="shared" si="192"/>
        <v>0</v>
      </c>
      <c r="FY168" s="58"/>
      <c r="FZ168" s="59">
        <f>SUM(C168:FX168)</f>
        <v>4199382</v>
      </c>
      <c r="GA168" s="59"/>
      <c r="GB168" s="59"/>
      <c r="GC168" s="9"/>
      <c r="GD168" s="9"/>
      <c r="GE168" s="9"/>
    </row>
    <row r="169" spans="1:187" x14ac:dyDescent="0.2">
      <c r="A169" s="8"/>
      <c r="B169" s="16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9"/>
      <c r="GA169" s="109"/>
      <c r="GB169" s="109"/>
      <c r="GC169" s="59"/>
      <c r="GD169" s="59"/>
      <c r="GE169" s="9"/>
    </row>
    <row r="170" spans="1:187" x14ac:dyDescent="0.2">
      <c r="A170" s="8" t="s">
        <v>684</v>
      </c>
      <c r="B170" s="16" t="s">
        <v>685</v>
      </c>
      <c r="C170" s="58">
        <f t="shared" ref="C170:BN170" si="193">C165+C168</f>
        <v>18320537.399999999</v>
      </c>
      <c r="D170" s="58">
        <f t="shared" si="193"/>
        <v>50292</v>
      </c>
      <c r="E170" s="58">
        <f t="shared" si="193"/>
        <v>0</v>
      </c>
      <c r="F170" s="58">
        <f t="shared" si="193"/>
        <v>0</v>
      </c>
      <c r="G170" s="58">
        <f t="shared" si="193"/>
        <v>8382</v>
      </c>
      <c r="H170" s="58">
        <f t="shared" si="193"/>
        <v>0</v>
      </c>
      <c r="I170" s="58">
        <f t="shared" si="193"/>
        <v>54483</v>
      </c>
      <c r="J170" s="58">
        <f t="shared" si="193"/>
        <v>12573</v>
      </c>
      <c r="K170" s="58">
        <f t="shared" si="193"/>
        <v>0</v>
      </c>
      <c r="L170" s="58">
        <f t="shared" si="193"/>
        <v>0</v>
      </c>
      <c r="M170" s="58">
        <f t="shared" si="193"/>
        <v>0</v>
      </c>
      <c r="N170" s="58">
        <f t="shared" si="193"/>
        <v>138303</v>
      </c>
      <c r="O170" s="58">
        <f t="shared" si="193"/>
        <v>0</v>
      </c>
      <c r="P170" s="58">
        <f t="shared" si="193"/>
        <v>0</v>
      </c>
      <c r="Q170" s="58">
        <f t="shared" si="193"/>
        <v>1194435</v>
      </c>
      <c r="R170" s="58">
        <f t="shared" si="193"/>
        <v>19109283.600000001</v>
      </c>
      <c r="S170" s="58">
        <f t="shared" si="193"/>
        <v>8382</v>
      </c>
      <c r="T170" s="58">
        <f t="shared" si="193"/>
        <v>0</v>
      </c>
      <c r="U170" s="58">
        <f t="shared" si="193"/>
        <v>0</v>
      </c>
      <c r="V170" s="58">
        <f t="shared" si="193"/>
        <v>0</v>
      </c>
      <c r="W170" s="58">
        <f t="shared" si="193"/>
        <v>0</v>
      </c>
      <c r="X170" s="58">
        <f t="shared" si="193"/>
        <v>0</v>
      </c>
      <c r="Y170" s="58">
        <f t="shared" si="193"/>
        <v>16772382</v>
      </c>
      <c r="Z170" s="58">
        <f t="shared" si="193"/>
        <v>8382</v>
      </c>
      <c r="AA170" s="58">
        <f t="shared" si="193"/>
        <v>0</v>
      </c>
      <c r="AB170" s="58">
        <f t="shared" si="193"/>
        <v>486156</v>
      </c>
      <c r="AC170" s="58">
        <f t="shared" si="193"/>
        <v>0</v>
      </c>
      <c r="AD170" s="58">
        <f t="shared" si="193"/>
        <v>0</v>
      </c>
      <c r="AE170" s="58">
        <f t="shared" si="193"/>
        <v>0</v>
      </c>
      <c r="AF170" s="58">
        <f t="shared" si="193"/>
        <v>8382</v>
      </c>
      <c r="AG170" s="58">
        <f t="shared" si="193"/>
        <v>0</v>
      </c>
      <c r="AH170" s="58">
        <f t="shared" si="193"/>
        <v>0</v>
      </c>
      <c r="AI170" s="58">
        <f t="shared" si="193"/>
        <v>0</v>
      </c>
      <c r="AJ170" s="58">
        <f t="shared" si="193"/>
        <v>0</v>
      </c>
      <c r="AK170" s="58">
        <f t="shared" si="193"/>
        <v>0</v>
      </c>
      <c r="AL170" s="58">
        <f t="shared" si="193"/>
        <v>0</v>
      </c>
      <c r="AM170" s="58">
        <f t="shared" si="193"/>
        <v>0</v>
      </c>
      <c r="AN170" s="58">
        <f t="shared" si="193"/>
        <v>0</v>
      </c>
      <c r="AO170" s="58">
        <f t="shared" si="193"/>
        <v>12573</v>
      </c>
      <c r="AP170" s="58">
        <f t="shared" si="193"/>
        <v>2728341</v>
      </c>
      <c r="AQ170" s="58">
        <f t="shared" si="193"/>
        <v>0</v>
      </c>
      <c r="AR170" s="58">
        <f t="shared" si="193"/>
        <v>16783278.600000001</v>
      </c>
      <c r="AS170" s="58">
        <f t="shared" si="193"/>
        <v>0</v>
      </c>
      <c r="AT170" s="58">
        <f t="shared" si="193"/>
        <v>16764</v>
      </c>
      <c r="AU170" s="58">
        <f t="shared" si="193"/>
        <v>0</v>
      </c>
      <c r="AV170" s="58">
        <f t="shared" si="193"/>
        <v>0</v>
      </c>
      <c r="AW170" s="58">
        <f t="shared" si="193"/>
        <v>0</v>
      </c>
      <c r="AX170" s="58">
        <f t="shared" si="193"/>
        <v>0</v>
      </c>
      <c r="AY170" s="58">
        <f t="shared" si="193"/>
        <v>0</v>
      </c>
      <c r="AZ170" s="58">
        <f t="shared" si="193"/>
        <v>0</v>
      </c>
      <c r="BA170" s="58">
        <f t="shared" si="193"/>
        <v>67056</v>
      </c>
      <c r="BB170" s="58">
        <f t="shared" si="193"/>
        <v>8382</v>
      </c>
      <c r="BC170" s="58">
        <f t="shared" si="193"/>
        <v>2129028</v>
      </c>
      <c r="BD170" s="58">
        <f t="shared" si="193"/>
        <v>0</v>
      </c>
      <c r="BE170" s="58">
        <f t="shared" si="193"/>
        <v>0</v>
      </c>
      <c r="BF170" s="58">
        <f t="shared" si="193"/>
        <v>6918502.7999999998</v>
      </c>
      <c r="BG170" s="58">
        <f t="shared" si="193"/>
        <v>0</v>
      </c>
      <c r="BH170" s="58">
        <f t="shared" si="193"/>
        <v>268224</v>
      </c>
      <c r="BI170" s="58">
        <f t="shared" si="193"/>
        <v>16764</v>
      </c>
      <c r="BJ170" s="58">
        <f t="shared" si="193"/>
        <v>20955</v>
      </c>
      <c r="BK170" s="58">
        <f t="shared" si="193"/>
        <v>61637037</v>
      </c>
      <c r="BL170" s="58">
        <f t="shared" si="193"/>
        <v>71247</v>
      </c>
      <c r="BM170" s="58">
        <f t="shared" si="193"/>
        <v>12573</v>
      </c>
      <c r="BN170" s="58">
        <f t="shared" si="193"/>
        <v>0</v>
      </c>
      <c r="BO170" s="58">
        <f t="shared" ref="BO170:DZ170" si="194">BO165+BO168</f>
        <v>0</v>
      </c>
      <c r="BP170" s="58">
        <f t="shared" si="194"/>
        <v>0</v>
      </c>
      <c r="BQ170" s="58">
        <f t="shared" si="194"/>
        <v>8382</v>
      </c>
      <c r="BR170" s="58">
        <f t="shared" si="194"/>
        <v>0</v>
      </c>
      <c r="BS170" s="58">
        <f t="shared" si="194"/>
        <v>0</v>
      </c>
      <c r="BT170" s="58">
        <f t="shared" si="194"/>
        <v>0</v>
      </c>
      <c r="BU170" s="58">
        <f t="shared" si="194"/>
        <v>0</v>
      </c>
      <c r="BV170" s="58">
        <f t="shared" si="194"/>
        <v>0</v>
      </c>
      <c r="BW170" s="58">
        <f t="shared" si="194"/>
        <v>0</v>
      </c>
      <c r="BX170" s="58">
        <f t="shared" si="194"/>
        <v>0</v>
      </c>
      <c r="BY170" s="58">
        <f t="shared" si="194"/>
        <v>0</v>
      </c>
      <c r="BZ170" s="58">
        <f t="shared" si="194"/>
        <v>0</v>
      </c>
      <c r="CA170" s="58">
        <f t="shared" si="194"/>
        <v>0</v>
      </c>
      <c r="CB170" s="58">
        <f t="shared" si="194"/>
        <v>2590038</v>
      </c>
      <c r="CC170" s="58">
        <f t="shared" si="194"/>
        <v>0</v>
      </c>
      <c r="CD170" s="58">
        <f t="shared" si="194"/>
        <v>0</v>
      </c>
      <c r="CE170" s="58">
        <f t="shared" si="194"/>
        <v>0</v>
      </c>
      <c r="CF170" s="58">
        <f t="shared" si="194"/>
        <v>0</v>
      </c>
      <c r="CG170" s="58">
        <f t="shared" si="194"/>
        <v>0</v>
      </c>
      <c r="CH170" s="58">
        <f t="shared" si="194"/>
        <v>0</v>
      </c>
      <c r="CI170" s="58">
        <f t="shared" si="194"/>
        <v>0</v>
      </c>
      <c r="CJ170" s="58">
        <f t="shared" si="194"/>
        <v>0</v>
      </c>
      <c r="CK170" s="58">
        <f t="shared" si="194"/>
        <v>6093714</v>
      </c>
      <c r="CL170" s="58">
        <f t="shared" si="194"/>
        <v>96393</v>
      </c>
      <c r="CM170" s="58">
        <f t="shared" si="194"/>
        <v>226314</v>
      </c>
      <c r="CN170" s="58">
        <f t="shared" si="194"/>
        <v>2305050</v>
      </c>
      <c r="CO170" s="58">
        <f t="shared" si="194"/>
        <v>243078</v>
      </c>
      <c r="CP170" s="58">
        <f t="shared" si="194"/>
        <v>0</v>
      </c>
      <c r="CQ170" s="58">
        <f t="shared" si="194"/>
        <v>0</v>
      </c>
      <c r="CR170" s="58">
        <f t="shared" si="194"/>
        <v>0</v>
      </c>
      <c r="CS170" s="58">
        <f t="shared" si="194"/>
        <v>0</v>
      </c>
      <c r="CT170" s="58">
        <f t="shared" si="194"/>
        <v>0</v>
      </c>
      <c r="CU170" s="58">
        <f t="shared" si="194"/>
        <v>3258921.6</v>
      </c>
      <c r="CV170" s="58">
        <f t="shared" si="194"/>
        <v>0</v>
      </c>
      <c r="CW170" s="58">
        <f t="shared" si="194"/>
        <v>0</v>
      </c>
      <c r="CX170" s="58">
        <f t="shared" si="194"/>
        <v>0</v>
      </c>
      <c r="CY170" s="58">
        <f t="shared" si="194"/>
        <v>0</v>
      </c>
      <c r="CZ170" s="58">
        <f t="shared" si="194"/>
        <v>0</v>
      </c>
      <c r="DA170" s="58">
        <f t="shared" si="194"/>
        <v>0</v>
      </c>
      <c r="DB170" s="58">
        <f t="shared" si="194"/>
        <v>0</v>
      </c>
      <c r="DC170" s="58">
        <f t="shared" si="194"/>
        <v>0</v>
      </c>
      <c r="DD170" s="58">
        <f t="shared" si="194"/>
        <v>0</v>
      </c>
      <c r="DE170" s="58">
        <f t="shared" si="194"/>
        <v>0</v>
      </c>
      <c r="DF170" s="58">
        <f t="shared" si="194"/>
        <v>167640</v>
      </c>
      <c r="DG170" s="58">
        <f t="shared" si="194"/>
        <v>0</v>
      </c>
      <c r="DH170" s="58">
        <f t="shared" si="194"/>
        <v>0</v>
      </c>
      <c r="DI170" s="58">
        <f t="shared" si="194"/>
        <v>46101</v>
      </c>
      <c r="DJ170" s="58">
        <f t="shared" si="194"/>
        <v>33528</v>
      </c>
      <c r="DK170" s="58">
        <f t="shared" si="194"/>
        <v>0</v>
      </c>
      <c r="DL170" s="58">
        <f t="shared" si="194"/>
        <v>0</v>
      </c>
      <c r="DM170" s="58">
        <f t="shared" si="194"/>
        <v>0</v>
      </c>
      <c r="DN170" s="58">
        <f t="shared" si="194"/>
        <v>0</v>
      </c>
      <c r="DO170" s="58">
        <f t="shared" si="194"/>
        <v>0</v>
      </c>
      <c r="DP170" s="58">
        <f t="shared" si="194"/>
        <v>0</v>
      </c>
      <c r="DQ170" s="58">
        <f t="shared" si="194"/>
        <v>0</v>
      </c>
      <c r="DR170" s="58">
        <f t="shared" si="194"/>
        <v>0</v>
      </c>
      <c r="DS170" s="58">
        <f t="shared" si="194"/>
        <v>0</v>
      </c>
      <c r="DT170" s="58">
        <f t="shared" si="194"/>
        <v>0</v>
      </c>
      <c r="DU170" s="58">
        <f t="shared" si="194"/>
        <v>0</v>
      </c>
      <c r="DV170" s="58">
        <f t="shared" si="194"/>
        <v>0</v>
      </c>
      <c r="DW170" s="58">
        <f t="shared" si="194"/>
        <v>0</v>
      </c>
      <c r="DX170" s="58">
        <f t="shared" si="194"/>
        <v>0</v>
      </c>
      <c r="DY170" s="58">
        <f t="shared" si="194"/>
        <v>0</v>
      </c>
      <c r="DZ170" s="58">
        <f t="shared" si="194"/>
        <v>8382</v>
      </c>
      <c r="EA170" s="58">
        <f t="shared" ref="EA170:FX170" si="195">EA165+EA168</f>
        <v>0</v>
      </c>
      <c r="EB170" s="58">
        <f t="shared" si="195"/>
        <v>0</v>
      </c>
      <c r="EC170" s="58">
        <f t="shared" si="195"/>
        <v>0</v>
      </c>
      <c r="ED170" s="58">
        <f t="shared" si="195"/>
        <v>0</v>
      </c>
      <c r="EE170" s="58">
        <f t="shared" si="195"/>
        <v>33528</v>
      </c>
      <c r="EF170" s="58">
        <f t="shared" si="195"/>
        <v>33528</v>
      </c>
      <c r="EG170" s="58">
        <f t="shared" si="195"/>
        <v>0</v>
      </c>
      <c r="EH170" s="58">
        <f t="shared" si="195"/>
        <v>16764</v>
      </c>
      <c r="EI170" s="58">
        <f t="shared" si="195"/>
        <v>33528</v>
      </c>
      <c r="EJ170" s="58">
        <f t="shared" si="195"/>
        <v>1705737</v>
      </c>
      <c r="EK170" s="58">
        <f t="shared" si="195"/>
        <v>0</v>
      </c>
      <c r="EL170" s="58">
        <f t="shared" si="195"/>
        <v>0</v>
      </c>
      <c r="EM170" s="58">
        <f t="shared" si="195"/>
        <v>0</v>
      </c>
      <c r="EN170" s="58">
        <f t="shared" si="195"/>
        <v>972312</v>
      </c>
      <c r="EO170" s="58">
        <f t="shared" si="195"/>
        <v>0</v>
      </c>
      <c r="EP170" s="58">
        <f t="shared" si="195"/>
        <v>0</v>
      </c>
      <c r="EQ170" s="58">
        <f t="shared" si="195"/>
        <v>0</v>
      </c>
      <c r="ER170" s="58">
        <f t="shared" si="195"/>
        <v>12573</v>
      </c>
      <c r="ES170" s="58">
        <f t="shared" si="195"/>
        <v>0</v>
      </c>
      <c r="ET170" s="58">
        <f t="shared" si="195"/>
        <v>8382</v>
      </c>
      <c r="EU170" s="58">
        <f t="shared" si="195"/>
        <v>0</v>
      </c>
      <c r="EV170" s="58">
        <f t="shared" si="195"/>
        <v>0</v>
      </c>
      <c r="EW170" s="58">
        <f t="shared" si="195"/>
        <v>0</v>
      </c>
      <c r="EX170" s="58">
        <f t="shared" si="195"/>
        <v>0</v>
      </c>
      <c r="EY170" s="58">
        <f t="shared" si="195"/>
        <v>2212848</v>
      </c>
      <c r="EZ170" s="58">
        <f t="shared" si="195"/>
        <v>0</v>
      </c>
      <c r="FA170" s="58">
        <f t="shared" si="195"/>
        <v>8382</v>
      </c>
      <c r="FB170" s="58">
        <f t="shared" si="195"/>
        <v>0</v>
      </c>
      <c r="FC170" s="58">
        <f t="shared" si="195"/>
        <v>8382</v>
      </c>
      <c r="FD170" s="58">
        <f t="shared" si="195"/>
        <v>0</v>
      </c>
      <c r="FE170" s="58">
        <f t="shared" si="195"/>
        <v>0</v>
      </c>
      <c r="FF170" s="58">
        <f t="shared" si="195"/>
        <v>0</v>
      </c>
      <c r="FG170" s="58">
        <f t="shared" si="195"/>
        <v>0</v>
      </c>
      <c r="FH170" s="58">
        <f t="shared" si="195"/>
        <v>0</v>
      </c>
      <c r="FI170" s="58">
        <f t="shared" si="195"/>
        <v>0</v>
      </c>
      <c r="FJ170" s="58">
        <f t="shared" si="195"/>
        <v>0</v>
      </c>
      <c r="FK170" s="58">
        <f t="shared" si="195"/>
        <v>0</v>
      </c>
      <c r="FL170" s="58">
        <f t="shared" si="195"/>
        <v>0</v>
      </c>
      <c r="FM170" s="58">
        <f t="shared" si="195"/>
        <v>0</v>
      </c>
      <c r="FN170" s="58">
        <f t="shared" si="195"/>
        <v>33528</v>
      </c>
      <c r="FO170" s="58">
        <f t="shared" si="195"/>
        <v>0</v>
      </c>
      <c r="FP170" s="58">
        <f t="shared" si="195"/>
        <v>0</v>
      </c>
      <c r="FQ170" s="58">
        <f t="shared" si="195"/>
        <v>0</v>
      </c>
      <c r="FR170" s="58">
        <f t="shared" si="195"/>
        <v>0</v>
      </c>
      <c r="FS170" s="58">
        <f t="shared" si="195"/>
        <v>0</v>
      </c>
      <c r="FT170" s="58">
        <f t="shared" si="195"/>
        <v>0</v>
      </c>
      <c r="FU170" s="58">
        <f t="shared" si="195"/>
        <v>0</v>
      </c>
      <c r="FV170" s="58">
        <f t="shared" si="195"/>
        <v>0</v>
      </c>
      <c r="FW170" s="58">
        <f t="shared" si="195"/>
        <v>0</v>
      </c>
      <c r="FX170" s="58">
        <f t="shared" si="195"/>
        <v>0</v>
      </c>
      <c r="FY170" s="58"/>
      <c r="FZ170" s="59">
        <f>FZ168+FZ165</f>
        <v>167019731.99999997</v>
      </c>
      <c r="GA170" s="59"/>
      <c r="GB170" s="59"/>
      <c r="GC170" s="59"/>
      <c r="GD170" s="59"/>
      <c r="GE170" s="9"/>
    </row>
    <row r="171" spans="1:187" x14ac:dyDescent="0.2">
      <c r="A171" s="8"/>
      <c r="B171" s="16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9"/>
      <c r="GA171" s="109"/>
      <c r="GB171" s="109"/>
      <c r="GC171" s="59"/>
      <c r="GD171" s="59"/>
      <c r="GE171" s="9"/>
    </row>
    <row r="172" spans="1:187" ht="15.75" x14ac:dyDescent="0.25">
      <c r="A172" s="8" t="s">
        <v>597</v>
      </c>
      <c r="B172" s="43" t="s">
        <v>686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58"/>
      <c r="FZ172" s="59"/>
      <c r="GA172" s="59"/>
      <c r="GB172" s="59"/>
      <c r="GC172" s="59"/>
      <c r="GD172" s="59"/>
      <c r="GE172" s="9"/>
    </row>
    <row r="173" spans="1:187" x14ac:dyDescent="0.2">
      <c r="A173" s="8" t="s">
        <v>687</v>
      </c>
      <c r="B173" s="16" t="s">
        <v>688</v>
      </c>
      <c r="C173" s="45">
        <f t="shared" ref="C173:BN173" si="196">IF(C99&lt;=459,1,0)</f>
        <v>0</v>
      </c>
      <c r="D173" s="45">
        <f t="shared" si="196"/>
        <v>0</v>
      </c>
      <c r="E173" s="45">
        <f t="shared" si="196"/>
        <v>0</v>
      </c>
      <c r="F173" s="45">
        <f t="shared" si="196"/>
        <v>0</v>
      </c>
      <c r="G173" s="45">
        <f t="shared" si="196"/>
        <v>0</v>
      </c>
      <c r="H173" s="45">
        <f t="shared" si="196"/>
        <v>0</v>
      </c>
      <c r="I173" s="45">
        <f t="shared" si="196"/>
        <v>0</v>
      </c>
      <c r="J173" s="45">
        <f t="shared" si="196"/>
        <v>0</v>
      </c>
      <c r="K173" s="45">
        <f t="shared" si="196"/>
        <v>1</v>
      </c>
      <c r="L173" s="45">
        <f t="shared" si="196"/>
        <v>0</v>
      </c>
      <c r="M173" s="45">
        <f t="shared" si="196"/>
        <v>0</v>
      </c>
      <c r="N173" s="45">
        <f t="shared" si="196"/>
        <v>0</v>
      </c>
      <c r="O173" s="45">
        <f t="shared" si="196"/>
        <v>0</v>
      </c>
      <c r="P173" s="45">
        <f t="shared" si="196"/>
        <v>1</v>
      </c>
      <c r="Q173" s="45">
        <f t="shared" si="196"/>
        <v>0</v>
      </c>
      <c r="R173" s="45">
        <f t="shared" si="196"/>
        <v>0</v>
      </c>
      <c r="S173" s="45">
        <f t="shared" si="196"/>
        <v>0</v>
      </c>
      <c r="T173" s="45">
        <f t="shared" si="196"/>
        <v>1</v>
      </c>
      <c r="U173" s="45">
        <f t="shared" si="196"/>
        <v>1</v>
      </c>
      <c r="V173" s="45">
        <f t="shared" si="196"/>
        <v>1</v>
      </c>
      <c r="W173" s="45">
        <f t="shared" si="196"/>
        <v>1</v>
      </c>
      <c r="X173" s="45">
        <f t="shared" si="196"/>
        <v>1</v>
      </c>
      <c r="Y173" s="45">
        <f t="shared" si="196"/>
        <v>0</v>
      </c>
      <c r="Z173" s="45">
        <f t="shared" si="196"/>
        <v>1</v>
      </c>
      <c r="AA173" s="45">
        <f t="shared" si="196"/>
        <v>0</v>
      </c>
      <c r="AB173" s="45">
        <f t="shared" si="196"/>
        <v>0</v>
      </c>
      <c r="AC173" s="45">
        <f t="shared" si="196"/>
        <v>0</v>
      </c>
      <c r="AD173" s="45">
        <f t="shared" si="196"/>
        <v>0</v>
      </c>
      <c r="AE173" s="45">
        <f t="shared" si="196"/>
        <v>1</v>
      </c>
      <c r="AF173" s="45">
        <f t="shared" si="196"/>
        <v>1</v>
      </c>
      <c r="AG173" s="45">
        <f t="shared" si="196"/>
        <v>0</v>
      </c>
      <c r="AH173" s="45">
        <f t="shared" si="196"/>
        <v>0</v>
      </c>
      <c r="AI173" s="45">
        <f t="shared" si="196"/>
        <v>1</v>
      </c>
      <c r="AJ173" s="45">
        <f t="shared" si="196"/>
        <v>1</v>
      </c>
      <c r="AK173" s="45">
        <f t="shared" si="196"/>
        <v>1</v>
      </c>
      <c r="AL173" s="45">
        <f t="shared" si="196"/>
        <v>1</v>
      </c>
      <c r="AM173" s="45">
        <f t="shared" si="196"/>
        <v>0</v>
      </c>
      <c r="AN173" s="45">
        <f t="shared" si="196"/>
        <v>1</v>
      </c>
      <c r="AO173" s="45">
        <f t="shared" si="196"/>
        <v>0</v>
      </c>
      <c r="AP173" s="45">
        <f t="shared" si="196"/>
        <v>0</v>
      </c>
      <c r="AQ173" s="45">
        <f t="shared" si="196"/>
        <v>1</v>
      </c>
      <c r="AR173" s="45">
        <f t="shared" si="196"/>
        <v>0</v>
      </c>
      <c r="AS173" s="45">
        <f t="shared" si="196"/>
        <v>0</v>
      </c>
      <c r="AT173" s="45">
        <f t="shared" si="196"/>
        <v>0</v>
      </c>
      <c r="AU173" s="45">
        <f t="shared" si="196"/>
        <v>1</v>
      </c>
      <c r="AV173" s="45">
        <f t="shared" si="196"/>
        <v>1</v>
      </c>
      <c r="AW173" s="45">
        <f t="shared" si="196"/>
        <v>1</v>
      </c>
      <c r="AX173" s="45">
        <f t="shared" si="196"/>
        <v>1</v>
      </c>
      <c r="AY173" s="45">
        <f t="shared" si="196"/>
        <v>1</v>
      </c>
      <c r="AZ173" s="45">
        <f t="shared" si="196"/>
        <v>0</v>
      </c>
      <c r="BA173" s="45">
        <f t="shared" si="196"/>
        <v>0</v>
      </c>
      <c r="BB173" s="45">
        <f t="shared" si="196"/>
        <v>0</v>
      </c>
      <c r="BC173" s="45">
        <f t="shared" si="196"/>
        <v>0</v>
      </c>
      <c r="BD173" s="45">
        <f t="shared" si="196"/>
        <v>0</v>
      </c>
      <c r="BE173" s="45">
        <f t="shared" si="196"/>
        <v>0</v>
      </c>
      <c r="BF173" s="45">
        <f t="shared" si="196"/>
        <v>0</v>
      </c>
      <c r="BG173" s="45">
        <f t="shared" si="196"/>
        <v>0</v>
      </c>
      <c r="BH173" s="45">
        <f t="shared" si="196"/>
        <v>0</v>
      </c>
      <c r="BI173" s="45">
        <f t="shared" si="196"/>
        <v>1</v>
      </c>
      <c r="BJ173" s="45">
        <f t="shared" si="196"/>
        <v>0</v>
      </c>
      <c r="BK173" s="45">
        <f t="shared" si="196"/>
        <v>0</v>
      </c>
      <c r="BL173" s="45">
        <f t="shared" si="196"/>
        <v>1</v>
      </c>
      <c r="BM173" s="45">
        <f t="shared" si="196"/>
        <v>1</v>
      </c>
      <c r="BN173" s="45">
        <f t="shared" si="196"/>
        <v>0</v>
      </c>
      <c r="BO173" s="45">
        <f t="shared" ref="BO173:DZ173" si="197">IF(BO99&lt;=459,1,0)</f>
        <v>0</v>
      </c>
      <c r="BP173" s="45">
        <f t="shared" si="197"/>
        <v>1</v>
      </c>
      <c r="BQ173" s="45">
        <f t="shared" si="197"/>
        <v>0</v>
      </c>
      <c r="BR173" s="45">
        <f t="shared" si="197"/>
        <v>0</v>
      </c>
      <c r="BS173" s="45">
        <f t="shared" si="197"/>
        <v>0</v>
      </c>
      <c r="BT173" s="45">
        <f t="shared" si="197"/>
        <v>1</v>
      </c>
      <c r="BU173" s="45">
        <f t="shared" si="197"/>
        <v>1</v>
      </c>
      <c r="BV173" s="45">
        <f t="shared" si="197"/>
        <v>0</v>
      </c>
      <c r="BW173" s="45">
        <f t="shared" si="197"/>
        <v>0</v>
      </c>
      <c r="BX173" s="45">
        <f t="shared" si="197"/>
        <v>1</v>
      </c>
      <c r="BY173" s="45">
        <f t="shared" si="197"/>
        <v>0</v>
      </c>
      <c r="BZ173" s="45">
        <f t="shared" si="197"/>
        <v>1</v>
      </c>
      <c r="CA173" s="45">
        <f t="shared" si="197"/>
        <v>1</v>
      </c>
      <c r="CB173" s="45">
        <f t="shared" si="197"/>
        <v>0</v>
      </c>
      <c r="CC173" s="45">
        <f t="shared" si="197"/>
        <v>1</v>
      </c>
      <c r="CD173" s="45">
        <f t="shared" si="197"/>
        <v>1</v>
      </c>
      <c r="CE173" s="45">
        <f t="shared" si="197"/>
        <v>1</v>
      </c>
      <c r="CF173" s="45">
        <f t="shared" si="197"/>
        <v>1</v>
      </c>
      <c r="CG173" s="45">
        <f t="shared" si="197"/>
        <v>1</v>
      </c>
      <c r="CH173" s="45">
        <f t="shared" si="197"/>
        <v>1</v>
      </c>
      <c r="CI173" s="45">
        <f t="shared" si="197"/>
        <v>0</v>
      </c>
      <c r="CJ173" s="45">
        <f t="shared" si="197"/>
        <v>0</v>
      </c>
      <c r="CK173" s="45">
        <f t="shared" si="197"/>
        <v>0</v>
      </c>
      <c r="CL173" s="45">
        <f t="shared" si="197"/>
        <v>0</v>
      </c>
      <c r="CM173" s="45">
        <f t="shared" si="197"/>
        <v>0</v>
      </c>
      <c r="CN173" s="45">
        <f t="shared" si="197"/>
        <v>0</v>
      </c>
      <c r="CO173" s="45">
        <f t="shared" si="197"/>
        <v>0</v>
      </c>
      <c r="CP173" s="45">
        <f t="shared" si="197"/>
        <v>0</v>
      </c>
      <c r="CQ173" s="45">
        <f t="shared" si="197"/>
        <v>0</v>
      </c>
      <c r="CR173" s="45">
        <f t="shared" si="197"/>
        <v>1</v>
      </c>
      <c r="CS173" s="45">
        <f t="shared" si="197"/>
        <v>1</v>
      </c>
      <c r="CT173" s="45">
        <f t="shared" si="197"/>
        <v>1</v>
      </c>
      <c r="CU173" s="45">
        <f t="shared" si="197"/>
        <v>0</v>
      </c>
      <c r="CV173" s="45">
        <f t="shared" si="197"/>
        <v>1</v>
      </c>
      <c r="CW173" s="45">
        <f t="shared" si="197"/>
        <v>1</v>
      </c>
      <c r="CX173" s="45">
        <f t="shared" si="197"/>
        <v>0</v>
      </c>
      <c r="CY173" s="45">
        <f t="shared" si="197"/>
        <v>1</v>
      </c>
      <c r="CZ173" s="45">
        <f t="shared" si="197"/>
        <v>0</v>
      </c>
      <c r="DA173" s="45">
        <f t="shared" si="197"/>
        <v>1</v>
      </c>
      <c r="DB173" s="45">
        <f t="shared" si="197"/>
        <v>1</v>
      </c>
      <c r="DC173" s="45">
        <f t="shared" si="197"/>
        <v>1</v>
      </c>
      <c r="DD173" s="45">
        <f t="shared" si="197"/>
        <v>1</v>
      </c>
      <c r="DE173" s="45">
        <f t="shared" si="197"/>
        <v>1</v>
      </c>
      <c r="DF173" s="45">
        <f t="shared" si="197"/>
        <v>0</v>
      </c>
      <c r="DG173" s="45">
        <f t="shared" si="197"/>
        <v>1</v>
      </c>
      <c r="DH173" s="45">
        <f t="shared" si="197"/>
        <v>0</v>
      </c>
      <c r="DI173" s="45">
        <f t="shared" si="197"/>
        <v>0</v>
      </c>
      <c r="DJ173" s="45">
        <f t="shared" si="197"/>
        <v>0</v>
      </c>
      <c r="DK173" s="45">
        <f t="shared" si="197"/>
        <v>0</v>
      </c>
      <c r="DL173" s="45">
        <f t="shared" si="197"/>
        <v>0</v>
      </c>
      <c r="DM173" s="45">
        <f t="shared" si="197"/>
        <v>1</v>
      </c>
      <c r="DN173" s="45">
        <f t="shared" si="197"/>
        <v>0</v>
      </c>
      <c r="DO173" s="45">
        <f t="shared" si="197"/>
        <v>0</v>
      </c>
      <c r="DP173" s="45">
        <f t="shared" si="197"/>
        <v>1</v>
      </c>
      <c r="DQ173" s="45">
        <f t="shared" si="197"/>
        <v>0</v>
      </c>
      <c r="DR173" s="45">
        <f t="shared" si="197"/>
        <v>0</v>
      </c>
      <c r="DS173" s="45">
        <f t="shared" si="197"/>
        <v>0</v>
      </c>
      <c r="DT173" s="45">
        <f t="shared" si="197"/>
        <v>1</v>
      </c>
      <c r="DU173" s="45">
        <f t="shared" si="197"/>
        <v>1</v>
      </c>
      <c r="DV173" s="45">
        <f t="shared" si="197"/>
        <v>1</v>
      </c>
      <c r="DW173" s="45">
        <f t="shared" si="197"/>
        <v>1</v>
      </c>
      <c r="DX173" s="45">
        <f t="shared" si="197"/>
        <v>1</v>
      </c>
      <c r="DY173" s="45">
        <f t="shared" si="197"/>
        <v>1</v>
      </c>
      <c r="DZ173" s="45">
        <f t="shared" si="197"/>
        <v>0</v>
      </c>
      <c r="EA173" s="45">
        <f t="shared" ref="EA173:FX173" si="198">IF(EA99&lt;=459,1,0)</f>
        <v>0</v>
      </c>
      <c r="EB173" s="45">
        <f t="shared" si="198"/>
        <v>0</v>
      </c>
      <c r="EC173" s="45">
        <f t="shared" si="198"/>
        <v>1</v>
      </c>
      <c r="ED173" s="45">
        <f t="shared" si="198"/>
        <v>0</v>
      </c>
      <c r="EE173" s="45">
        <f t="shared" si="198"/>
        <v>1</v>
      </c>
      <c r="EF173" s="45">
        <f t="shared" si="198"/>
        <v>0</v>
      </c>
      <c r="EG173" s="45">
        <f t="shared" si="198"/>
        <v>1</v>
      </c>
      <c r="EH173" s="45">
        <f t="shared" si="198"/>
        <v>1</v>
      </c>
      <c r="EI173" s="45">
        <f t="shared" si="198"/>
        <v>0</v>
      </c>
      <c r="EJ173" s="45">
        <f t="shared" si="198"/>
        <v>0</v>
      </c>
      <c r="EK173" s="45">
        <f t="shared" si="198"/>
        <v>0</v>
      </c>
      <c r="EL173" s="45">
        <f t="shared" si="198"/>
        <v>0</v>
      </c>
      <c r="EM173" s="45">
        <f t="shared" si="198"/>
        <v>1</v>
      </c>
      <c r="EN173" s="45">
        <f t="shared" si="198"/>
        <v>0</v>
      </c>
      <c r="EO173" s="45">
        <f t="shared" si="198"/>
        <v>1</v>
      </c>
      <c r="EP173" s="45">
        <f t="shared" si="198"/>
        <v>1</v>
      </c>
      <c r="EQ173" s="45">
        <f t="shared" si="198"/>
        <v>0</v>
      </c>
      <c r="ER173" s="45">
        <f t="shared" si="198"/>
        <v>1</v>
      </c>
      <c r="ES173" s="45">
        <f t="shared" si="198"/>
        <v>1</v>
      </c>
      <c r="ET173" s="45">
        <f t="shared" si="198"/>
        <v>1</v>
      </c>
      <c r="EU173" s="45">
        <f t="shared" si="198"/>
        <v>0</v>
      </c>
      <c r="EV173" s="45">
        <f t="shared" si="198"/>
        <v>1</v>
      </c>
      <c r="EW173" s="45">
        <f t="shared" si="198"/>
        <v>0</v>
      </c>
      <c r="EX173" s="45">
        <f t="shared" si="198"/>
        <v>1</v>
      </c>
      <c r="EY173" s="45">
        <f t="shared" si="198"/>
        <v>0</v>
      </c>
      <c r="EZ173" s="45">
        <f t="shared" si="198"/>
        <v>1</v>
      </c>
      <c r="FA173" s="45">
        <f t="shared" si="198"/>
        <v>0</v>
      </c>
      <c r="FB173" s="45">
        <f t="shared" si="198"/>
        <v>1</v>
      </c>
      <c r="FC173" s="45">
        <f t="shared" si="198"/>
        <v>0</v>
      </c>
      <c r="FD173" s="45">
        <f t="shared" si="198"/>
        <v>1</v>
      </c>
      <c r="FE173" s="45">
        <f t="shared" si="198"/>
        <v>1</v>
      </c>
      <c r="FF173" s="45">
        <f t="shared" si="198"/>
        <v>1</v>
      </c>
      <c r="FG173" s="45">
        <f t="shared" si="198"/>
        <v>1</v>
      </c>
      <c r="FH173" s="45">
        <f t="shared" si="198"/>
        <v>1</v>
      </c>
      <c r="FI173" s="45">
        <f t="shared" si="198"/>
        <v>0</v>
      </c>
      <c r="FJ173" s="45">
        <f t="shared" si="198"/>
        <v>0</v>
      </c>
      <c r="FK173" s="45">
        <f t="shared" si="198"/>
        <v>0</v>
      </c>
      <c r="FL173" s="45">
        <f t="shared" si="198"/>
        <v>0</v>
      </c>
      <c r="FM173" s="45">
        <f t="shared" si="198"/>
        <v>0</v>
      </c>
      <c r="FN173" s="45">
        <f t="shared" si="198"/>
        <v>0</v>
      </c>
      <c r="FO173" s="45">
        <f t="shared" si="198"/>
        <v>0</v>
      </c>
      <c r="FP173" s="45">
        <f t="shared" si="198"/>
        <v>0</v>
      </c>
      <c r="FQ173" s="45">
        <f t="shared" si="198"/>
        <v>0</v>
      </c>
      <c r="FR173" s="45">
        <f t="shared" si="198"/>
        <v>1</v>
      </c>
      <c r="FS173" s="45">
        <f t="shared" si="198"/>
        <v>1</v>
      </c>
      <c r="FT173" s="45">
        <f t="shared" si="198"/>
        <v>1</v>
      </c>
      <c r="FU173" s="45">
        <f t="shared" si="198"/>
        <v>0</v>
      </c>
      <c r="FV173" s="45">
        <f t="shared" si="198"/>
        <v>0</v>
      </c>
      <c r="FW173" s="45">
        <f t="shared" si="198"/>
        <v>1</v>
      </c>
      <c r="FX173" s="45">
        <f t="shared" si="198"/>
        <v>1</v>
      </c>
      <c r="FY173" s="58"/>
      <c r="FZ173" s="59"/>
      <c r="GA173" s="86"/>
      <c r="GB173" s="86"/>
      <c r="GC173" s="59"/>
      <c r="GD173" s="59"/>
      <c r="GE173" s="9"/>
    </row>
    <row r="174" spans="1:187" x14ac:dyDescent="0.2">
      <c r="A174" s="8" t="s">
        <v>689</v>
      </c>
      <c r="B174" s="16" t="s">
        <v>690</v>
      </c>
      <c r="C174" s="45">
        <f t="shared" ref="C174:BN174" si="199">IF(C136&lt;=C14,1,0)</f>
        <v>0</v>
      </c>
      <c r="D174" s="45">
        <f t="shared" si="199"/>
        <v>1</v>
      </c>
      <c r="E174" s="45">
        <f t="shared" si="199"/>
        <v>0</v>
      </c>
      <c r="F174" s="45">
        <f t="shared" si="199"/>
        <v>1</v>
      </c>
      <c r="G174" s="45">
        <f t="shared" si="199"/>
        <v>1</v>
      </c>
      <c r="H174" s="45">
        <f t="shared" si="199"/>
        <v>1</v>
      </c>
      <c r="I174" s="45">
        <f t="shared" si="199"/>
        <v>0</v>
      </c>
      <c r="J174" s="45">
        <f t="shared" si="199"/>
        <v>0</v>
      </c>
      <c r="K174" s="45">
        <f t="shared" si="199"/>
        <v>0</v>
      </c>
      <c r="L174" s="45">
        <f t="shared" si="199"/>
        <v>0</v>
      </c>
      <c r="M174" s="45">
        <f t="shared" si="199"/>
        <v>0</v>
      </c>
      <c r="N174" s="45">
        <f t="shared" si="199"/>
        <v>1</v>
      </c>
      <c r="O174" s="45">
        <f t="shared" si="199"/>
        <v>1</v>
      </c>
      <c r="P174" s="45">
        <f t="shared" si="199"/>
        <v>0</v>
      </c>
      <c r="Q174" s="45">
        <f t="shared" si="199"/>
        <v>0</v>
      </c>
      <c r="R174" s="45">
        <f t="shared" si="199"/>
        <v>1</v>
      </c>
      <c r="S174" s="45">
        <f t="shared" si="199"/>
        <v>0</v>
      </c>
      <c r="T174" s="45">
        <f t="shared" si="199"/>
        <v>0</v>
      </c>
      <c r="U174" s="45">
        <f t="shared" si="199"/>
        <v>0</v>
      </c>
      <c r="V174" s="45">
        <f t="shared" si="199"/>
        <v>0</v>
      </c>
      <c r="W174" s="45">
        <f t="shared" si="199"/>
        <v>0</v>
      </c>
      <c r="X174" s="45">
        <f t="shared" si="199"/>
        <v>0</v>
      </c>
      <c r="Y174" s="45">
        <f t="shared" si="199"/>
        <v>0</v>
      </c>
      <c r="Z174" s="45">
        <f t="shared" si="199"/>
        <v>0</v>
      </c>
      <c r="AA174" s="45">
        <f t="shared" si="199"/>
        <v>1</v>
      </c>
      <c r="AB174" s="45">
        <f t="shared" si="199"/>
        <v>1</v>
      </c>
      <c r="AC174" s="45">
        <f t="shared" si="199"/>
        <v>1</v>
      </c>
      <c r="AD174" s="45">
        <f t="shared" si="199"/>
        <v>1</v>
      </c>
      <c r="AE174" s="45">
        <f t="shared" si="199"/>
        <v>0</v>
      </c>
      <c r="AF174" s="45">
        <f t="shared" si="199"/>
        <v>0</v>
      </c>
      <c r="AG174" s="45">
        <f t="shared" si="199"/>
        <v>1</v>
      </c>
      <c r="AH174" s="45">
        <f t="shared" si="199"/>
        <v>0</v>
      </c>
      <c r="AI174" s="45">
        <f t="shared" si="199"/>
        <v>0</v>
      </c>
      <c r="AJ174" s="45">
        <f t="shared" si="199"/>
        <v>0</v>
      </c>
      <c r="AK174" s="45">
        <f t="shared" si="199"/>
        <v>0</v>
      </c>
      <c r="AL174" s="45">
        <f t="shared" si="199"/>
        <v>0</v>
      </c>
      <c r="AM174" s="45">
        <f t="shared" si="199"/>
        <v>0</v>
      </c>
      <c r="AN174" s="45">
        <f t="shared" si="199"/>
        <v>0</v>
      </c>
      <c r="AO174" s="45">
        <f t="shared" si="199"/>
        <v>0</v>
      </c>
      <c r="AP174" s="45">
        <f t="shared" si="199"/>
        <v>0</v>
      </c>
      <c r="AQ174" s="45">
        <f t="shared" si="199"/>
        <v>0</v>
      </c>
      <c r="AR174" s="45">
        <f t="shared" si="199"/>
        <v>1</v>
      </c>
      <c r="AS174" s="45">
        <f t="shared" si="199"/>
        <v>1</v>
      </c>
      <c r="AT174" s="45">
        <f t="shared" si="199"/>
        <v>1</v>
      </c>
      <c r="AU174" s="45">
        <f t="shared" si="199"/>
        <v>1</v>
      </c>
      <c r="AV174" s="45">
        <f t="shared" si="199"/>
        <v>0</v>
      </c>
      <c r="AW174" s="45">
        <f t="shared" si="199"/>
        <v>1</v>
      </c>
      <c r="AX174" s="45">
        <f t="shared" si="199"/>
        <v>0</v>
      </c>
      <c r="AY174" s="45">
        <f t="shared" si="199"/>
        <v>0</v>
      </c>
      <c r="AZ174" s="45">
        <f t="shared" si="199"/>
        <v>0</v>
      </c>
      <c r="BA174" s="45">
        <f t="shared" si="199"/>
        <v>0</v>
      </c>
      <c r="BB174" s="45">
        <f t="shared" si="199"/>
        <v>0</v>
      </c>
      <c r="BC174" s="45">
        <f t="shared" si="199"/>
        <v>0</v>
      </c>
      <c r="BD174" s="45">
        <f t="shared" si="199"/>
        <v>1</v>
      </c>
      <c r="BE174" s="45">
        <f t="shared" si="199"/>
        <v>1</v>
      </c>
      <c r="BF174" s="45">
        <f t="shared" si="199"/>
        <v>1</v>
      </c>
      <c r="BG174" s="45">
        <f t="shared" si="199"/>
        <v>0</v>
      </c>
      <c r="BH174" s="45">
        <f t="shared" si="199"/>
        <v>1</v>
      </c>
      <c r="BI174" s="45">
        <f t="shared" si="199"/>
        <v>0</v>
      </c>
      <c r="BJ174" s="45">
        <f t="shared" si="199"/>
        <v>1</v>
      </c>
      <c r="BK174" s="45">
        <f t="shared" si="199"/>
        <v>1</v>
      </c>
      <c r="BL174" s="45">
        <f t="shared" si="199"/>
        <v>0</v>
      </c>
      <c r="BM174" s="45">
        <f t="shared" si="199"/>
        <v>0</v>
      </c>
      <c r="BN174" s="45">
        <f t="shared" si="199"/>
        <v>0</v>
      </c>
      <c r="BO174" s="45">
        <f t="shared" ref="BO174:DZ174" si="200">IF(BO136&lt;=BO14,1,0)</f>
        <v>0</v>
      </c>
      <c r="BP174" s="45">
        <f t="shared" si="200"/>
        <v>0</v>
      </c>
      <c r="BQ174" s="45">
        <f t="shared" si="200"/>
        <v>1</v>
      </c>
      <c r="BR174" s="45">
        <f t="shared" si="200"/>
        <v>0</v>
      </c>
      <c r="BS174" s="45">
        <f t="shared" si="200"/>
        <v>0</v>
      </c>
      <c r="BT174" s="45">
        <f t="shared" si="200"/>
        <v>1</v>
      </c>
      <c r="BU174" s="45">
        <f t="shared" si="200"/>
        <v>1</v>
      </c>
      <c r="BV174" s="45">
        <f t="shared" si="200"/>
        <v>1</v>
      </c>
      <c r="BW174" s="45">
        <f t="shared" si="200"/>
        <v>1</v>
      </c>
      <c r="BX174" s="45">
        <f t="shared" si="200"/>
        <v>1</v>
      </c>
      <c r="BY174" s="45">
        <f t="shared" si="200"/>
        <v>0</v>
      </c>
      <c r="BZ174" s="45">
        <f t="shared" si="200"/>
        <v>0</v>
      </c>
      <c r="CA174" s="45">
        <f t="shared" si="200"/>
        <v>1</v>
      </c>
      <c r="CB174" s="45">
        <f t="shared" si="200"/>
        <v>1</v>
      </c>
      <c r="CC174" s="45">
        <f t="shared" si="200"/>
        <v>1</v>
      </c>
      <c r="CD174" s="45">
        <f t="shared" si="200"/>
        <v>0</v>
      </c>
      <c r="CE174" s="45">
        <f t="shared" si="200"/>
        <v>0</v>
      </c>
      <c r="CF174" s="45">
        <f t="shared" si="200"/>
        <v>0</v>
      </c>
      <c r="CG174" s="45">
        <f t="shared" si="200"/>
        <v>0</v>
      </c>
      <c r="CH174" s="45">
        <f t="shared" si="200"/>
        <v>0</v>
      </c>
      <c r="CI174" s="45">
        <f t="shared" si="200"/>
        <v>0</v>
      </c>
      <c r="CJ174" s="45">
        <f t="shared" si="200"/>
        <v>0</v>
      </c>
      <c r="CK174" s="45">
        <f t="shared" si="200"/>
        <v>1</v>
      </c>
      <c r="CL174" s="45">
        <f t="shared" si="200"/>
        <v>1</v>
      </c>
      <c r="CM174" s="45">
        <f t="shared" si="200"/>
        <v>0</v>
      </c>
      <c r="CN174" s="45">
        <f t="shared" si="200"/>
        <v>1</v>
      </c>
      <c r="CO174" s="45">
        <f t="shared" si="200"/>
        <v>1</v>
      </c>
      <c r="CP174" s="45">
        <f t="shared" si="200"/>
        <v>1</v>
      </c>
      <c r="CQ174" s="45">
        <f t="shared" si="200"/>
        <v>0</v>
      </c>
      <c r="CR174" s="45">
        <f t="shared" si="200"/>
        <v>0</v>
      </c>
      <c r="CS174" s="45">
        <f t="shared" si="200"/>
        <v>1</v>
      </c>
      <c r="CT174" s="45">
        <f t="shared" si="200"/>
        <v>0</v>
      </c>
      <c r="CU174" s="45">
        <f t="shared" si="200"/>
        <v>1</v>
      </c>
      <c r="CV174" s="45">
        <f t="shared" si="200"/>
        <v>0</v>
      </c>
      <c r="CW174" s="45">
        <f t="shared" si="200"/>
        <v>0</v>
      </c>
      <c r="CX174" s="45">
        <f t="shared" si="200"/>
        <v>0</v>
      </c>
      <c r="CY174" s="45">
        <f t="shared" si="200"/>
        <v>0</v>
      </c>
      <c r="CZ174" s="45">
        <f t="shared" si="200"/>
        <v>0</v>
      </c>
      <c r="DA174" s="45">
        <f t="shared" si="200"/>
        <v>1</v>
      </c>
      <c r="DB174" s="45">
        <f t="shared" si="200"/>
        <v>1</v>
      </c>
      <c r="DC174" s="45">
        <f t="shared" si="200"/>
        <v>1</v>
      </c>
      <c r="DD174" s="45">
        <f t="shared" si="200"/>
        <v>1</v>
      </c>
      <c r="DE174" s="45">
        <f t="shared" si="200"/>
        <v>1</v>
      </c>
      <c r="DF174" s="45">
        <f t="shared" si="200"/>
        <v>0</v>
      </c>
      <c r="DG174" s="45">
        <f t="shared" si="200"/>
        <v>1</v>
      </c>
      <c r="DH174" s="45">
        <f t="shared" si="200"/>
        <v>1</v>
      </c>
      <c r="DI174" s="45">
        <f t="shared" si="200"/>
        <v>0</v>
      </c>
      <c r="DJ174" s="45">
        <f t="shared" si="200"/>
        <v>0</v>
      </c>
      <c r="DK174" s="45">
        <f t="shared" si="200"/>
        <v>0</v>
      </c>
      <c r="DL174" s="45">
        <f t="shared" si="200"/>
        <v>0</v>
      </c>
      <c r="DM174" s="45">
        <f t="shared" si="200"/>
        <v>0</v>
      </c>
      <c r="DN174" s="45">
        <f t="shared" si="200"/>
        <v>0</v>
      </c>
      <c r="DO174" s="45">
        <f t="shared" si="200"/>
        <v>0</v>
      </c>
      <c r="DP174" s="45">
        <f t="shared" si="200"/>
        <v>1</v>
      </c>
      <c r="DQ174" s="45">
        <f t="shared" si="200"/>
        <v>1</v>
      </c>
      <c r="DR174" s="45">
        <f t="shared" si="200"/>
        <v>0</v>
      </c>
      <c r="DS174" s="45">
        <f t="shared" si="200"/>
        <v>0</v>
      </c>
      <c r="DT174" s="45">
        <f t="shared" si="200"/>
        <v>0</v>
      </c>
      <c r="DU174" s="45">
        <f t="shared" si="200"/>
        <v>0</v>
      </c>
      <c r="DV174" s="45">
        <f t="shared" si="200"/>
        <v>1</v>
      </c>
      <c r="DW174" s="45">
        <f t="shared" si="200"/>
        <v>1</v>
      </c>
      <c r="DX174" s="45">
        <f t="shared" si="200"/>
        <v>1</v>
      </c>
      <c r="DY174" s="45">
        <f t="shared" si="200"/>
        <v>1</v>
      </c>
      <c r="DZ174" s="45">
        <f t="shared" si="200"/>
        <v>1</v>
      </c>
      <c r="EA174" s="45">
        <f t="shared" ref="EA174:FX174" si="201">IF(EA136&lt;=EA14,1,0)</f>
        <v>1</v>
      </c>
      <c r="EB174" s="45">
        <f t="shared" si="201"/>
        <v>0</v>
      </c>
      <c r="EC174" s="45">
        <f t="shared" si="201"/>
        <v>1</v>
      </c>
      <c r="ED174" s="45">
        <f t="shared" si="201"/>
        <v>1</v>
      </c>
      <c r="EE174" s="45">
        <f t="shared" si="201"/>
        <v>0</v>
      </c>
      <c r="EF174" s="45">
        <f t="shared" si="201"/>
        <v>0</v>
      </c>
      <c r="EG174" s="45">
        <f t="shared" si="201"/>
        <v>0</v>
      </c>
      <c r="EH174" s="45">
        <f t="shared" si="201"/>
        <v>1</v>
      </c>
      <c r="EI174" s="45">
        <f t="shared" si="201"/>
        <v>0</v>
      </c>
      <c r="EJ174" s="45">
        <f t="shared" si="201"/>
        <v>1</v>
      </c>
      <c r="EK174" s="45">
        <f t="shared" si="201"/>
        <v>1</v>
      </c>
      <c r="EL174" s="45">
        <f t="shared" si="201"/>
        <v>1</v>
      </c>
      <c r="EM174" s="45">
        <f t="shared" si="201"/>
        <v>0</v>
      </c>
      <c r="EN174" s="45">
        <f t="shared" si="201"/>
        <v>0</v>
      </c>
      <c r="EO174" s="45">
        <f t="shared" si="201"/>
        <v>1</v>
      </c>
      <c r="EP174" s="45">
        <f t="shared" si="201"/>
        <v>1</v>
      </c>
      <c r="EQ174" s="45">
        <f t="shared" si="201"/>
        <v>1</v>
      </c>
      <c r="ER174" s="45">
        <f t="shared" si="201"/>
        <v>0</v>
      </c>
      <c r="ES174" s="45">
        <f t="shared" si="201"/>
        <v>0</v>
      </c>
      <c r="ET174" s="45">
        <f t="shared" si="201"/>
        <v>0</v>
      </c>
      <c r="EU174" s="45">
        <f t="shared" si="201"/>
        <v>0</v>
      </c>
      <c r="EV174" s="45">
        <f t="shared" si="201"/>
        <v>0</v>
      </c>
      <c r="EW174" s="45">
        <f t="shared" si="201"/>
        <v>1</v>
      </c>
      <c r="EX174" s="45">
        <f t="shared" si="201"/>
        <v>1</v>
      </c>
      <c r="EY174" s="45">
        <f t="shared" si="201"/>
        <v>0</v>
      </c>
      <c r="EZ174" s="45">
        <f t="shared" si="201"/>
        <v>0</v>
      </c>
      <c r="FA174" s="45">
        <f t="shared" si="201"/>
        <v>1</v>
      </c>
      <c r="FB174" s="45">
        <f t="shared" si="201"/>
        <v>0</v>
      </c>
      <c r="FC174" s="45">
        <f t="shared" si="201"/>
        <v>1</v>
      </c>
      <c r="FD174" s="45">
        <f t="shared" si="201"/>
        <v>0</v>
      </c>
      <c r="FE174" s="45">
        <f t="shared" si="201"/>
        <v>0</v>
      </c>
      <c r="FF174" s="45">
        <f t="shared" si="201"/>
        <v>0</v>
      </c>
      <c r="FG174" s="45">
        <f t="shared" si="201"/>
        <v>1</v>
      </c>
      <c r="FH174" s="45">
        <f t="shared" si="201"/>
        <v>0</v>
      </c>
      <c r="FI174" s="45">
        <f t="shared" si="201"/>
        <v>0</v>
      </c>
      <c r="FJ174" s="45">
        <f t="shared" si="201"/>
        <v>1</v>
      </c>
      <c r="FK174" s="45">
        <f t="shared" si="201"/>
        <v>1</v>
      </c>
      <c r="FL174" s="45">
        <f t="shared" si="201"/>
        <v>1</v>
      </c>
      <c r="FM174" s="45">
        <f t="shared" si="201"/>
        <v>1</v>
      </c>
      <c r="FN174" s="45">
        <f t="shared" si="201"/>
        <v>0</v>
      </c>
      <c r="FO174" s="45">
        <f t="shared" si="201"/>
        <v>0</v>
      </c>
      <c r="FP174" s="45">
        <f t="shared" si="201"/>
        <v>0</v>
      </c>
      <c r="FQ174" s="45">
        <f t="shared" si="201"/>
        <v>0</v>
      </c>
      <c r="FR174" s="45">
        <f t="shared" si="201"/>
        <v>1</v>
      </c>
      <c r="FS174" s="45">
        <f t="shared" si="201"/>
        <v>1</v>
      </c>
      <c r="FT174" s="45">
        <f t="shared" si="201"/>
        <v>0</v>
      </c>
      <c r="FU174" s="45">
        <f t="shared" si="201"/>
        <v>0</v>
      </c>
      <c r="FV174" s="45">
        <f t="shared" si="201"/>
        <v>0</v>
      </c>
      <c r="FW174" s="45">
        <f t="shared" si="201"/>
        <v>0</v>
      </c>
      <c r="FX174" s="45">
        <f t="shared" si="201"/>
        <v>1</v>
      </c>
      <c r="FY174" s="45"/>
      <c r="FZ174" s="59"/>
      <c r="GA174" s="59"/>
      <c r="GB174" s="59"/>
      <c r="GC174" s="59"/>
      <c r="GD174" s="59"/>
      <c r="GE174" s="9"/>
    </row>
    <row r="175" spans="1:187" x14ac:dyDescent="0.2">
      <c r="A175" s="8" t="s">
        <v>691</v>
      </c>
      <c r="B175" s="16" t="s">
        <v>692</v>
      </c>
      <c r="C175" s="110">
        <f t="shared" ref="C175:BN175" si="202">ROUND(IF((OR(C173=1,C174=1))=TRUE(),0,C120/C109),8)</f>
        <v>8337.0046866499997</v>
      </c>
      <c r="D175" s="110">
        <f t="shared" si="202"/>
        <v>0</v>
      </c>
      <c r="E175" s="110">
        <f t="shared" si="202"/>
        <v>8268.2290294499999</v>
      </c>
      <c r="F175" s="110">
        <f t="shared" si="202"/>
        <v>0</v>
      </c>
      <c r="G175" s="110">
        <f t="shared" si="202"/>
        <v>0</v>
      </c>
      <c r="H175" s="110">
        <f t="shared" si="202"/>
        <v>0</v>
      </c>
      <c r="I175" s="110">
        <f t="shared" si="202"/>
        <v>8277.8193602299998</v>
      </c>
      <c r="J175" s="110">
        <f t="shared" si="202"/>
        <v>7738.2409064800004</v>
      </c>
      <c r="K175" s="110">
        <f t="shared" si="202"/>
        <v>0</v>
      </c>
      <c r="L175" s="110">
        <f t="shared" si="202"/>
        <v>8412.2000818100005</v>
      </c>
      <c r="M175" s="110">
        <f t="shared" si="202"/>
        <v>8392.2672646899991</v>
      </c>
      <c r="N175" s="110">
        <f t="shared" si="202"/>
        <v>0</v>
      </c>
      <c r="O175" s="110">
        <f t="shared" si="202"/>
        <v>0</v>
      </c>
      <c r="P175" s="110">
        <f t="shared" si="202"/>
        <v>0</v>
      </c>
      <c r="Q175" s="110">
        <f t="shared" si="202"/>
        <v>8480.2757199499993</v>
      </c>
      <c r="R175" s="110">
        <f t="shared" si="202"/>
        <v>0</v>
      </c>
      <c r="S175" s="110">
        <f t="shared" si="202"/>
        <v>8051.9238316600004</v>
      </c>
      <c r="T175" s="110">
        <f t="shared" si="202"/>
        <v>0</v>
      </c>
      <c r="U175" s="110">
        <f t="shared" si="202"/>
        <v>0</v>
      </c>
      <c r="V175" s="110">
        <f t="shared" si="202"/>
        <v>0</v>
      </c>
      <c r="W175" s="110">
        <f t="shared" si="202"/>
        <v>0</v>
      </c>
      <c r="X175" s="110">
        <f t="shared" si="202"/>
        <v>0</v>
      </c>
      <c r="Y175" s="110">
        <f t="shared" si="202"/>
        <v>7384.0208292500001</v>
      </c>
      <c r="Z175" s="110">
        <f t="shared" si="202"/>
        <v>0</v>
      </c>
      <c r="AA175" s="110">
        <f t="shared" si="202"/>
        <v>0</v>
      </c>
      <c r="AB175" s="110">
        <f t="shared" si="202"/>
        <v>0</v>
      </c>
      <c r="AC175" s="110">
        <f t="shared" si="202"/>
        <v>0</v>
      </c>
      <c r="AD175" s="110">
        <f t="shared" si="202"/>
        <v>0</v>
      </c>
      <c r="AE175" s="110">
        <f t="shared" si="202"/>
        <v>0</v>
      </c>
      <c r="AF175" s="110">
        <f t="shared" si="202"/>
        <v>0</v>
      </c>
      <c r="AG175" s="110">
        <f t="shared" si="202"/>
        <v>0</v>
      </c>
      <c r="AH175" s="110">
        <f t="shared" si="202"/>
        <v>7597.2923793500004</v>
      </c>
      <c r="AI175" s="110">
        <f t="shared" si="202"/>
        <v>0</v>
      </c>
      <c r="AJ175" s="110">
        <f t="shared" si="202"/>
        <v>0</v>
      </c>
      <c r="AK175" s="110">
        <f t="shared" si="202"/>
        <v>0</v>
      </c>
      <c r="AL175" s="110">
        <f t="shared" si="202"/>
        <v>0</v>
      </c>
      <c r="AM175" s="110">
        <f t="shared" si="202"/>
        <v>7588.5021696699996</v>
      </c>
      <c r="AN175" s="110">
        <f t="shared" si="202"/>
        <v>0</v>
      </c>
      <c r="AO175" s="110">
        <f t="shared" si="202"/>
        <v>8126.2746159199996</v>
      </c>
      <c r="AP175" s="110">
        <f t="shared" si="202"/>
        <v>8492.8579892500002</v>
      </c>
      <c r="AQ175" s="110">
        <f t="shared" si="202"/>
        <v>0</v>
      </c>
      <c r="AR175" s="110">
        <f t="shared" si="202"/>
        <v>0</v>
      </c>
      <c r="AS175" s="110">
        <f t="shared" si="202"/>
        <v>0</v>
      </c>
      <c r="AT175" s="110">
        <f t="shared" si="202"/>
        <v>0</v>
      </c>
      <c r="AU175" s="110">
        <f t="shared" si="202"/>
        <v>0</v>
      </c>
      <c r="AV175" s="110">
        <f t="shared" si="202"/>
        <v>0</v>
      </c>
      <c r="AW175" s="110">
        <f t="shared" si="202"/>
        <v>0</v>
      </c>
      <c r="AX175" s="110">
        <f t="shared" si="202"/>
        <v>0</v>
      </c>
      <c r="AY175" s="110">
        <f t="shared" si="202"/>
        <v>0</v>
      </c>
      <c r="AZ175" s="110">
        <f t="shared" si="202"/>
        <v>8230.33971518</v>
      </c>
      <c r="BA175" s="110">
        <f t="shared" si="202"/>
        <v>8042.1750059799997</v>
      </c>
      <c r="BB175" s="110">
        <f t="shared" si="202"/>
        <v>8102.3634381900001</v>
      </c>
      <c r="BC175" s="110">
        <f t="shared" si="202"/>
        <v>8247.5037379000005</v>
      </c>
      <c r="BD175" s="110">
        <f t="shared" si="202"/>
        <v>0</v>
      </c>
      <c r="BE175" s="110">
        <f t="shared" si="202"/>
        <v>0</v>
      </c>
      <c r="BF175" s="110">
        <f t="shared" si="202"/>
        <v>0</v>
      </c>
      <c r="BG175" s="110">
        <f t="shared" si="202"/>
        <v>8084.5494474099996</v>
      </c>
      <c r="BH175" s="110">
        <f t="shared" si="202"/>
        <v>0</v>
      </c>
      <c r="BI175" s="110">
        <f t="shared" si="202"/>
        <v>0</v>
      </c>
      <c r="BJ175" s="110">
        <f t="shared" si="202"/>
        <v>0</v>
      </c>
      <c r="BK175" s="110">
        <f t="shared" si="202"/>
        <v>0</v>
      </c>
      <c r="BL175" s="110">
        <f t="shared" si="202"/>
        <v>0</v>
      </c>
      <c r="BM175" s="110">
        <f t="shared" si="202"/>
        <v>0</v>
      </c>
      <c r="BN175" s="110">
        <f t="shared" si="202"/>
        <v>7883.1100965200003</v>
      </c>
      <c r="BO175" s="110">
        <f t="shared" ref="BO175:DZ175" si="203">ROUND(IF((OR(BO173=1,BO174=1))=TRUE(),0,BO120/BO109),8)</f>
        <v>7758.5303370900001</v>
      </c>
      <c r="BP175" s="110">
        <f t="shared" si="203"/>
        <v>0</v>
      </c>
      <c r="BQ175" s="110">
        <f t="shared" si="203"/>
        <v>0</v>
      </c>
      <c r="BR175" s="110">
        <f t="shared" si="203"/>
        <v>8205.5456931299996</v>
      </c>
      <c r="BS175" s="110">
        <f t="shared" si="203"/>
        <v>8207.5873574800007</v>
      </c>
      <c r="BT175" s="110">
        <f t="shared" si="203"/>
        <v>0</v>
      </c>
      <c r="BU175" s="110">
        <f t="shared" si="203"/>
        <v>0</v>
      </c>
      <c r="BV175" s="110">
        <f t="shared" si="203"/>
        <v>0</v>
      </c>
      <c r="BW175" s="110">
        <f t="shared" si="203"/>
        <v>0</v>
      </c>
      <c r="BX175" s="110">
        <f t="shared" si="203"/>
        <v>0</v>
      </c>
      <c r="BY175" s="110">
        <f t="shared" si="203"/>
        <v>7434.6140646000003</v>
      </c>
      <c r="BZ175" s="110">
        <f t="shared" si="203"/>
        <v>0</v>
      </c>
      <c r="CA175" s="110">
        <f t="shared" si="203"/>
        <v>0</v>
      </c>
      <c r="CB175" s="110">
        <f t="shared" si="203"/>
        <v>0</v>
      </c>
      <c r="CC175" s="110">
        <f t="shared" si="203"/>
        <v>0</v>
      </c>
      <c r="CD175" s="110">
        <f t="shared" si="203"/>
        <v>0</v>
      </c>
      <c r="CE175" s="110">
        <f t="shared" si="203"/>
        <v>0</v>
      </c>
      <c r="CF175" s="110">
        <f t="shared" si="203"/>
        <v>0</v>
      </c>
      <c r="CG175" s="110">
        <f t="shared" si="203"/>
        <v>0</v>
      </c>
      <c r="CH175" s="110">
        <f t="shared" si="203"/>
        <v>0</v>
      </c>
      <c r="CI175" s="110">
        <f t="shared" si="203"/>
        <v>7397.9433535400003</v>
      </c>
      <c r="CJ175" s="110">
        <f t="shared" si="203"/>
        <v>8040.6109117300002</v>
      </c>
      <c r="CK175" s="110">
        <f t="shared" si="203"/>
        <v>0</v>
      </c>
      <c r="CL175" s="110">
        <f t="shared" si="203"/>
        <v>0</v>
      </c>
      <c r="CM175" s="110">
        <f t="shared" si="203"/>
        <v>8261.1461155199995</v>
      </c>
      <c r="CN175" s="110">
        <f t="shared" si="203"/>
        <v>0</v>
      </c>
      <c r="CO175" s="110">
        <f t="shared" si="203"/>
        <v>0</v>
      </c>
      <c r="CP175" s="110">
        <f t="shared" si="203"/>
        <v>0</v>
      </c>
      <c r="CQ175" s="110">
        <f t="shared" si="203"/>
        <v>7900.7600311899996</v>
      </c>
      <c r="CR175" s="110">
        <f t="shared" si="203"/>
        <v>0</v>
      </c>
      <c r="CS175" s="110">
        <f t="shared" si="203"/>
        <v>0</v>
      </c>
      <c r="CT175" s="110">
        <f t="shared" si="203"/>
        <v>0</v>
      </c>
      <c r="CU175" s="110">
        <f t="shared" si="203"/>
        <v>0</v>
      </c>
      <c r="CV175" s="110">
        <f t="shared" si="203"/>
        <v>0</v>
      </c>
      <c r="CW175" s="110">
        <f t="shared" si="203"/>
        <v>0</v>
      </c>
      <c r="CX175" s="110">
        <f t="shared" si="203"/>
        <v>7772.9290411700003</v>
      </c>
      <c r="CY175" s="110">
        <f t="shared" si="203"/>
        <v>0</v>
      </c>
      <c r="CZ175" s="110">
        <f t="shared" si="203"/>
        <v>7911.0635889599998</v>
      </c>
      <c r="DA175" s="110">
        <f t="shared" si="203"/>
        <v>0</v>
      </c>
      <c r="DB175" s="110">
        <f t="shared" si="203"/>
        <v>0</v>
      </c>
      <c r="DC175" s="110">
        <f t="shared" si="203"/>
        <v>0</v>
      </c>
      <c r="DD175" s="110">
        <f t="shared" si="203"/>
        <v>0</v>
      </c>
      <c r="DE175" s="110">
        <f t="shared" si="203"/>
        <v>0</v>
      </c>
      <c r="DF175" s="110">
        <f t="shared" si="203"/>
        <v>7856.5879241100001</v>
      </c>
      <c r="DG175" s="110">
        <f t="shared" si="203"/>
        <v>0</v>
      </c>
      <c r="DH175" s="110">
        <f t="shared" si="203"/>
        <v>0</v>
      </c>
      <c r="DI175" s="110">
        <f t="shared" si="203"/>
        <v>7841.9792838200001</v>
      </c>
      <c r="DJ175" s="110">
        <f t="shared" si="203"/>
        <v>7865.7896643800004</v>
      </c>
      <c r="DK175" s="110">
        <f t="shared" si="203"/>
        <v>7795.0877382099998</v>
      </c>
      <c r="DL175" s="110">
        <f t="shared" si="203"/>
        <v>8336.7210642200007</v>
      </c>
      <c r="DM175" s="110">
        <f t="shared" si="203"/>
        <v>0</v>
      </c>
      <c r="DN175" s="110">
        <f t="shared" si="203"/>
        <v>8065.7052398799997</v>
      </c>
      <c r="DO175" s="110">
        <f t="shared" si="203"/>
        <v>8122.6514784800002</v>
      </c>
      <c r="DP175" s="110">
        <f t="shared" si="203"/>
        <v>0</v>
      </c>
      <c r="DQ175" s="110">
        <f t="shared" si="203"/>
        <v>0</v>
      </c>
      <c r="DR175" s="110">
        <f t="shared" si="203"/>
        <v>7802.5522911199996</v>
      </c>
      <c r="DS175" s="110">
        <f t="shared" si="203"/>
        <v>7718.8287589499996</v>
      </c>
      <c r="DT175" s="110">
        <f t="shared" si="203"/>
        <v>0</v>
      </c>
      <c r="DU175" s="110">
        <f t="shared" si="203"/>
        <v>0</v>
      </c>
      <c r="DV175" s="110">
        <f t="shared" si="203"/>
        <v>0</v>
      </c>
      <c r="DW175" s="110">
        <f t="shared" si="203"/>
        <v>0</v>
      </c>
      <c r="DX175" s="110">
        <f t="shared" si="203"/>
        <v>0</v>
      </c>
      <c r="DY175" s="110">
        <f t="shared" si="203"/>
        <v>0</v>
      </c>
      <c r="DZ175" s="110">
        <f t="shared" si="203"/>
        <v>0</v>
      </c>
      <c r="EA175" s="110">
        <f t="shared" ref="EA175:FX175" si="204">ROUND(IF((OR(EA173=1,EA174=1))=TRUE(),0,EA120/EA109),8)</f>
        <v>0</v>
      </c>
      <c r="EB175" s="110">
        <f t="shared" si="204"/>
        <v>7626.2677467000003</v>
      </c>
      <c r="EC175" s="110">
        <f t="shared" si="204"/>
        <v>0</v>
      </c>
      <c r="ED175" s="110">
        <f t="shared" si="204"/>
        <v>0</v>
      </c>
      <c r="EE175" s="110">
        <f t="shared" si="204"/>
        <v>0</v>
      </c>
      <c r="EF175" s="110">
        <f t="shared" si="204"/>
        <v>7739.1077622700004</v>
      </c>
      <c r="EG175" s="110">
        <f t="shared" si="204"/>
        <v>0</v>
      </c>
      <c r="EH175" s="110">
        <f t="shared" si="204"/>
        <v>0</v>
      </c>
      <c r="EI175" s="110">
        <f t="shared" si="204"/>
        <v>8037.8803507499997</v>
      </c>
      <c r="EJ175" s="110">
        <f t="shared" si="204"/>
        <v>0</v>
      </c>
      <c r="EK175" s="110">
        <f t="shared" si="204"/>
        <v>0</v>
      </c>
      <c r="EL175" s="110">
        <f t="shared" si="204"/>
        <v>0</v>
      </c>
      <c r="EM175" s="110">
        <f t="shared" si="204"/>
        <v>0</v>
      </c>
      <c r="EN175" s="110">
        <f t="shared" si="204"/>
        <v>7669.0113143600001</v>
      </c>
      <c r="EO175" s="110">
        <f t="shared" si="204"/>
        <v>0</v>
      </c>
      <c r="EP175" s="110">
        <f t="shared" si="204"/>
        <v>0</v>
      </c>
      <c r="EQ175" s="110">
        <f t="shared" si="204"/>
        <v>0</v>
      </c>
      <c r="ER175" s="110">
        <f t="shared" si="204"/>
        <v>0</v>
      </c>
      <c r="ES175" s="110">
        <f t="shared" si="204"/>
        <v>0</v>
      </c>
      <c r="ET175" s="110">
        <f t="shared" si="204"/>
        <v>0</v>
      </c>
      <c r="EU175" s="110">
        <f t="shared" si="204"/>
        <v>7477.7177215199999</v>
      </c>
      <c r="EV175" s="110">
        <f t="shared" si="204"/>
        <v>0</v>
      </c>
      <c r="EW175" s="110">
        <f t="shared" si="204"/>
        <v>0</v>
      </c>
      <c r="EX175" s="110">
        <f t="shared" si="204"/>
        <v>0</v>
      </c>
      <c r="EY175" s="110">
        <f t="shared" si="204"/>
        <v>7612.8950884300002</v>
      </c>
      <c r="EZ175" s="110">
        <f t="shared" si="204"/>
        <v>0</v>
      </c>
      <c r="FA175" s="110">
        <f t="shared" si="204"/>
        <v>0</v>
      </c>
      <c r="FB175" s="110">
        <f t="shared" si="204"/>
        <v>0</v>
      </c>
      <c r="FC175" s="110">
        <f t="shared" si="204"/>
        <v>0</v>
      </c>
      <c r="FD175" s="110">
        <f t="shared" si="204"/>
        <v>0</v>
      </c>
      <c r="FE175" s="110">
        <f t="shared" si="204"/>
        <v>0</v>
      </c>
      <c r="FF175" s="110">
        <f t="shared" si="204"/>
        <v>0</v>
      </c>
      <c r="FG175" s="110">
        <f t="shared" si="204"/>
        <v>0</v>
      </c>
      <c r="FH175" s="110">
        <f t="shared" si="204"/>
        <v>0</v>
      </c>
      <c r="FI175" s="110">
        <f t="shared" si="204"/>
        <v>7999.0734345299998</v>
      </c>
      <c r="FJ175" s="110">
        <f t="shared" si="204"/>
        <v>0</v>
      </c>
      <c r="FK175" s="110">
        <f t="shared" si="204"/>
        <v>0</v>
      </c>
      <c r="FL175" s="110">
        <f t="shared" si="204"/>
        <v>0</v>
      </c>
      <c r="FM175" s="110">
        <f t="shared" si="204"/>
        <v>0</v>
      </c>
      <c r="FN175" s="110">
        <f t="shared" si="204"/>
        <v>8100.5289294200002</v>
      </c>
      <c r="FO175" s="110">
        <f t="shared" si="204"/>
        <v>7981.1906236000004</v>
      </c>
      <c r="FP175" s="110">
        <f t="shared" si="204"/>
        <v>8182.4999808700004</v>
      </c>
      <c r="FQ175" s="110">
        <f t="shared" si="204"/>
        <v>7922.23608797</v>
      </c>
      <c r="FR175" s="110">
        <f t="shared" si="204"/>
        <v>0</v>
      </c>
      <c r="FS175" s="110">
        <f t="shared" si="204"/>
        <v>0</v>
      </c>
      <c r="FT175" s="110">
        <f t="shared" si="204"/>
        <v>0</v>
      </c>
      <c r="FU175" s="110">
        <f t="shared" si="204"/>
        <v>8079.4963802499997</v>
      </c>
      <c r="FV175" s="110">
        <f t="shared" si="204"/>
        <v>7791.3721454200004</v>
      </c>
      <c r="FW175" s="110">
        <f t="shared" si="204"/>
        <v>0</v>
      </c>
      <c r="FX175" s="110">
        <f t="shared" si="204"/>
        <v>0</v>
      </c>
      <c r="FY175" s="45"/>
      <c r="FZ175" s="109"/>
      <c r="GA175" s="19"/>
      <c r="GB175" s="19"/>
      <c r="GC175" s="59"/>
      <c r="GD175" s="59"/>
      <c r="GE175" s="9"/>
    </row>
    <row r="176" spans="1:187" x14ac:dyDescent="0.2">
      <c r="A176" s="6"/>
      <c r="B176" s="16" t="s">
        <v>693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59"/>
      <c r="GA176" s="59"/>
      <c r="GB176" s="59"/>
      <c r="GC176" s="59"/>
      <c r="GD176" s="59"/>
      <c r="GE176" s="9"/>
    </row>
    <row r="177" spans="1:187" x14ac:dyDescent="0.2">
      <c r="A177" s="8" t="s">
        <v>694</v>
      </c>
      <c r="B177" s="16" t="s">
        <v>695</v>
      </c>
      <c r="C177" s="5">
        <f t="shared" ref="C177:BN177" si="205">ROUND(IF((OR(C173=1,C174=1))=TRUE(),0,((1027-459)*0.00020599)+1.1215),4)</f>
        <v>1.2384999999999999</v>
      </c>
      <c r="D177" s="5">
        <f t="shared" si="205"/>
        <v>0</v>
      </c>
      <c r="E177" s="5">
        <f t="shared" si="205"/>
        <v>1.2384999999999999</v>
      </c>
      <c r="F177" s="5">
        <f t="shared" si="205"/>
        <v>0</v>
      </c>
      <c r="G177" s="5">
        <f t="shared" si="205"/>
        <v>0</v>
      </c>
      <c r="H177" s="5">
        <f t="shared" si="205"/>
        <v>0</v>
      </c>
      <c r="I177" s="5">
        <f t="shared" si="205"/>
        <v>1.2384999999999999</v>
      </c>
      <c r="J177" s="5">
        <f t="shared" si="205"/>
        <v>1.2384999999999999</v>
      </c>
      <c r="K177" s="5">
        <f t="shared" si="205"/>
        <v>0</v>
      </c>
      <c r="L177" s="5">
        <f t="shared" si="205"/>
        <v>1.2384999999999999</v>
      </c>
      <c r="M177" s="5">
        <f t="shared" si="205"/>
        <v>1.2384999999999999</v>
      </c>
      <c r="N177" s="5">
        <f t="shared" si="205"/>
        <v>0</v>
      </c>
      <c r="O177" s="5">
        <f t="shared" si="205"/>
        <v>0</v>
      </c>
      <c r="P177" s="5">
        <f t="shared" si="205"/>
        <v>0</v>
      </c>
      <c r="Q177" s="5">
        <f t="shared" si="205"/>
        <v>1.2384999999999999</v>
      </c>
      <c r="R177" s="5">
        <f t="shared" si="205"/>
        <v>0</v>
      </c>
      <c r="S177" s="5">
        <f t="shared" si="205"/>
        <v>1.2384999999999999</v>
      </c>
      <c r="T177" s="5">
        <f t="shared" si="205"/>
        <v>0</v>
      </c>
      <c r="U177" s="5">
        <f t="shared" si="205"/>
        <v>0</v>
      </c>
      <c r="V177" s="5">
        <f t="shared" si="205"/>
        <v>0</v>
      </c>
      <c r="W177" s="5">
        <f t="shared" si="205"/>
        <v>0</v>
      </c>
      <c r="X177" s="5">
        <f t="shared" si="205"/>
        <v>0</v>
      </c>
      <c r="Y177" s="5">
        <f t="shared" si="205"/>
        <v>1.2384999999999999</v>
      </c>
      <c r="Z177" s="5">
        <f t="shared" si="205"/>
        <v>0</v>
      </c>
      <c r="AA177" s="5">
        <f t="shared" si="205"/>
        <v>0</v>
      </c>
      <c r="AB177" s="5">
        <f t="shared" si="205"/>
        <v>0</v>
      </c>
      <c r="AC177" s="5">
        <f t="shared" si="205"/>
        <v>0</v>
      </c>
      <c r="AD177" s="5">
        <f t="shared" si="205"/>
        <v>0</v>
      </c>
      <c r="AE177" s="5">
        <f t="shared" si="205"/>
        <v>0</v>
      </c>
      <c r="AF177" s="5">
        <f t="shared" si="205"/>
        <v>0</v>
      </c>
      <c r="AG177" s="5">
        <f t="shared" si="205"/>
        <v>0</v>
      </c>
      <c r="AH177" s="5">
        <f t="shared" si="205"/>
        <v>1.2384999999999999</v>
      </c>
      <c r="AI177" s="5">
        <f t="shared" si="205"/>
        <v>0</v>
      </c>
      <c r="AJ177" s="5">
        <f t="shared" si="205"/>
        <v>0</v>
      </c>
      <c r="AK177" s="5">
        <f t="shared" si="205"/>
        <v>0</v>
      </c>
      <c r="AL177" s="5">
        <f t="shared" si="205"/>
        <v>0</v>
      </c>
      <c r="AM177" s="5">
        <f t="shared" si="205"/>
        <v>1.2384999999999999</v>
      </c>
      <c r="AN177" s="5">
        <f t="shared" si="205"/>
        <v>0</v>
      </c>
      <c r="AO177" s="5">
        <f t="shared" si="205"/>
        <v>1.2384999999999999</v>
      </c>
      <c r="AP177" s="5">
        <f t="shared" si="205"/>
        <v>1.2384999999999999</v>
      </c>
      <c r="AQ177" s="5">
        <f t="shared" si="205"/>
        <v>0</v>
      </c>
      <c r="AR177" s="5">
        <f t="shared" si="205"/>
        <v>0</v>
      </c>
      <c r="AS177" s="5">
        <f t="shared" si="205"/>
        <v>0</v>
      </c>
      <c r="AT177" s="5">
        <f t="shared" si="205"/>
        <v>0</v>
      </c>
      <c r="AU177" s="5">
        <f t="shared" si="205"/>
        <v>0</v>
      </c>
      <c r="AV177" s="5">
        <f t="shared" si="205"/>
        <v>0</v>
      </c>
      <c r="AW177" s="5">
        <f t="shared" si="205"/>
        <v>0</v>
      </c>
      <c r="AX177" s="5">
        <f t="shared" si="205"/>
        <v>0</v>
      </c>
      <c r="AY177" s="5">
        <f t="shared" si="205"/>
        <v>0</v>
      </c>
      <c r="AZ177" s="5">
        <f t="shared" si="205"/>
        <v>1.2384999999999999</v>
      </c>
      <c r="BA177" s="5">
        <f t="shared" si="205"/>
        <v>1.2384999999999999</v>
      </c>
      <c r="BB177" s="5">
        <f t="shared" si="205"/>
        <v>1.2384999999999999</v>
      </c>
      <c r="BC177" s="5">
        <f t="shared" si="205"/>
        <v>1.2384999999999999</v>
      </c>
      <c r="BD177" s="5">
        <f t="shared" si="205"/>
        <v>0</v>
      </c>
      <c r="BE177" s="5">
        <f t="shared" si="205"/>
        <v>0</v>
      </c>
      <c r="BF177" s="5">
        <f t="shared" si="205"/>
        <v>0</v>
      </c>
      <c r="BG177" s="5">
        <f t="shared" si="205"/>
        <v>1.2384999999999999</v>
      </c>
      <c r="BH177" s="5">
        <f t="shared" si="205"/>
        <v>0</v>
      </c>
      <c r="BI177" s="5">
        <f t="shared" si="205"/>
        <v>0</v>
      </c>
      <c r="BJ177" s="5">
        <f t="shared" si="205"/>
        <v>0</v>
      </c>
      <c r="BK177" s="5">
        <f t="shared" si="205"/>
        <v>0</v>
      </c>
      <c r="BL177" s="5">
        <f t="shared" si="205"/>
        <v>0</v>
      </c>
      <c r="BM177" s="5">
        <f t="shared" si="205"/>
        <v>0</v>
      </c>
      <c r="BN177" s="5">
        <f t="shared" si="205"/>
        <v>1.2384999999999999</v>
      </c>
      <c r="BO177" s="5">
        <f t="shared" ref="BO177:DZ177" si="206">ROUND(IF((OR(BO173=1,BO174=1))=TRUE(),0,((1027-459)*0.00020599)+1.1215),4)</f>
        <v>1.2384999999999999</v>
      </c>
      <c r="BP177" s="5">
        <f t="shared" si="206"/>
        <v>0</v>
      </c>
      <c r="BQ177" s="5">
        <f t="shared" si="206"/>
        <v>0</v>
      </c>
      <c r="BR177" s="5">
        <f t="shared" si="206"/>
        <v>1.2384999999999999</v>
      </c>
      <c r="BS177" s="5">
        <f t="shared" si="206"/>
        <v>1.2384999999999999</v>
      </c>
      <c r="BT177" s="5">
        <f t="shared" si="206"/>
        <v>0</v>
      </c>
      <c r="BU177" s="5">
        <f t="shared" si="206"/>
        <v>0</v>
      </c>
      <c r="BV177" s="5">
        <f t="shared" si="206"/>
        <v>0</v>
      </c>
      <c r="BW177" s="5">
        <f t="shared" si="206"/>
        <v>0</v>
      </c>
      <c r="BX177" s="5">
        <f t="shared" si="206"/>
        <v>0</v>
      </c>
      <c r="BY177" s="5">
        <f t="shared" si="206"/>
        <v>1.2384999999999999</v>
      </c>
      <c r="BZ177" s="5">
        <f t="shared" si="206"/>
        <v>0</v>
      </c>
      <c r="CA177" s="5">
        <f t="shared" si="206"/>
        <v>0</v>
      </c>
      <c r="CB177" s="5">
        <f t="shared" si="206"/>
        <v>0</v>
      </c>
      <c r="CC177" s="5">
        <f t="shared" si="206"/>
        <v>0</v>
      </c>
      <c r="CD177" s="5">
        <f t="shared" si="206"/>
        <v>0</v>
      </c>
      <c r="CE177" s="5">
        <f t="shared" si="206"/>
        <v>0</v>
      </c>
      <c r="CF177" s="5">
        <f t="shared" si="206"/>
        <v>0</v>
      </c>
      <c r="CG177" s="5">
        <f t="shared" si="206"/>
        <v>0</v>
      </c>
      <c r="CH177" s="5">
        <f t="shared" si="206"/>
        <v>0</v>
      </c>
      <c r="CI177" s="5">
        <f t="shared" si="206"/>
        <v>1.2384999999999999</v>
      </c>
      <c r="CJ177" s="5">
        <f t="shared" si="206"/>
        <v>1.2384999999999999</v>
      </c>
      <c r="CK177" s="5">
        <f t="shared" si="206"/>
        <v>0</v>
      </c>
      <c r="CL177" s="5">
        <f t="shared" si="206"/>
        <v>0</v>
      </c>
      <c r="CM177" s="5">
        <f t="shared" si="206"/>
        <v>1.2384999999999999</v>
      </c>
      <c r="CN177" s="5">
        <f t="shared" si="206"/>
        <v>0</v>
      </c>
      <c r="CO177" s="5">
        <f t="shared" si="206"/>
        <v>0</v>
      </c>
      <c r="CP177" s="5">
        <f t="shared" si="206"/>
        <v>0</v>
      </c>
      <c r="CQ177" s="5">
        <f t="shared" si="206"/>
        <v>1.2384999999999999</v>
      </c>
      <c r="CR177" s="5">
        <f t="shared" si="206"/>
        <v>0</v>
      </c>
      <c r="CS177" s="5">
        <f t="shared" si="206"/>
        <v>0</v>
      </c>
      <c r="CT177" s="5">
        <f t="shared" si="206"/>
        <v>0</v>
      </c>
      <c r="CU177" s="5">
        <f t="shared" si="206"/>
        <v>0</v>
      </c>
      <c r="CV177" s="5">
        <f t="shared" si="206"/>
        <v>0</v>
      </c>
      <c r="CW177" s="5">
        <f t="shared" si="206"/>
        <v>0</v>
      </c>
      <c r="CX177" s="5">
        <f t="shared" si="206"/>
        <v>1.2384999999999999</v>
      </c>
      <c r="CY177" s="5">
        <f t="shared" si="206"/>
        <v>0</v>
      </c>
      <c r="CZ177" s="5">
        <f t="shared" si="206"/>
        <v>1.2384999999999999</v>
      </c>
      <c r="DA177" s="5">
        <f t="shared" si="206"/>
        <v>0</v>
      </c>
      <c r="DB177" s="5">
        <f t="shared" si="206"/>
        <v>0</v>
      </c>
      <c r="DC177" s="5">
        <f t="shared" si="206"/>
        <v>0</v>
      </c>
      <c r="DD177" s="5">
        <f t="shared" si="206"/>
        <v>0</v>
      </c>
      <c r="DE177" s="5">
        <f t="shared" si="206"/>
        <v>0</v>
      </c>
      <c r="DF177" s="5">
        <f t="shared" si="206"/>
        <v>1.2384999999999999</v>
      </c>
      <c r="DG177" s="5">
        <f t="shared" si="206"/>
        <v>0</v>
      </c>
      <c r="DH177" s="5">
        <f t="shared" si="206"/>
        <v>0</v>
      </c>
      <c r="DI177" s="5">
        <f t="shared" si="206"/>
        <v>1.2384999999999999</v>
      </c>
      <c r="DJ177" s="5">
        <f t="shared" si="206"/>
        <v>1.2384999999999999</v>
      </c>
      <c r="DK177" s="5">
        <f t="shared" si="206"/>
        <v>1.2384999999999999</v>
      </c>
      <c r="DL177" s="5">
        <f t="shared" si="206"/>
        <v>1.2384999999999999</v>
      </c>
      <c r="DM177" s="5">
        <f t="shared" si="206"/>
        <v>0</v>
      </c>
      <c r="DN177" s="5">
        <f t="shared" si="206"/>
        <v>1.2384999999999999</v>
      </c>
      <c r="DO177" s="5">
        <f t="shared" si="206"/>
        <v>1.2384999999999999</v>
      </c>
      <c r="DP177" s="5">
        <f t="shared" si="206"/>
        <v>0</v>
      </c>
      <c r="DQ177" s="5">
        <f t="shared" si="206"/>
        <v>0</v>
      </c>
      <c r="DR177" s="5">
        <f t="shared" si="206"/>
        <v>1.2384999999999999</v>
      </c>
      <c r="DS177" s="5">
        <f t="shared" si="206"/>
        <v>1.2384999999999999</v>
      </c>
      <c r="DT177" s="5">
        <f t="shared" si="206"/>
        <v>0</v>
      </c>
      <c r="DU177" s="5">
        <f t="shared" si="206"/>
        <v>0</v>
      </c>
      <c r="DV177" s="5">
        <f t="shared" si="206"/>
        <v>0</v>
      </c>
      <c r="DW177" s="5">
        <f t="shared" si="206"/>
        <v>0</v>
      </c>
      <c r="DX177" s="5">
        <f t="shared" si="206"/>
        <v>0</v>
      </c>
      <c r="DY177" s="5">
        <f t="shared" si="206"/>
        <v>0</v>
      </c>
      <c r="DZ177" s="5">
        <f t="shared" si="206"/>
        <v>0</v>
      </c>
      <c r="EA177" s="5">
        <f t="shared" ref="EA177:FX177" si="207">ROUND(IF((OR(EA173=1,EA174=1))=TRUE(),0,((1027-459)*0.00020599)+1.1215),4)</f>
        <v>0</v>
      </c>
      <c r="EB177" s="5">
        <f t="shared" si="207"/>
        <v>1.2384999999999999</v>
      </c>
      <c r="EC177" s="5">
        <f t="shared" si="207"/>
        <v>0</v>
      </c>
      <c r="ED177" s="5">
        <f t="shared" si="207"/>
        <v>0</v>
      </c>
      <c r="EE177" s="5">
        <f t="shared" si="207"/>
        <v>0</v>
      </c>
      <c r="EF177" s="5">
        <f t="shared" si="207"/>
        <v>1.2384999999999999</v>
      </c>
      <c r="EG177" s="5">
        <f t="shared" si="207"/>
        <v>0</v>
      </c>
      <c r="EH177" s="5">
        <f t="shared" si="207"/>
        <v>0</v>
      </c>
      <c r="EI177" s="5">
        <f t="shared" si="207"/>
        <v>1.2384999999999999</v>
      </c>
      <c r="EJ177" s="5">
        <f t="shared" si="207"/>
        <v>0</v>
      </c>
      <c r="EK177" s="5">
        <f t="shared" si="207"/>
        <v>0</v>
      </c>
      <c r="EL177" s="5">
        <f t="shared" si="207"/>
        <v>0</v>
      </c>
      <c r="EM177" s="5">
        <f t="shared" si="207"/>
        <v>0</v>
      </c>
      <c r="EN177" s="5">
        <f t="shared" si="207"/>
        <v>1.2384999999999999</v>
      </c>
      <c r="EO177" s="5">
        <f t="shared" si="207"/>
        <v>0</v>
      </c>
      <c r="EP177" s="5">
        <f t="shared" si="207"/>
        <v>0</v>
      </c>
      <c r="EQ177" s="5">
        <f t="shared" si="207"/>
        <v>0</v>
      </c>
      <c r="ER177" s="5">
        <f t="shared" si="207"/>
        <v>0</v>
      </c>
      <c r="ES177" s="5">
        <f t="shared" si="207"/>
        <v>0</v>
      </c>
      <c r="ET177" s="5">
        <f t="shared" si="207"/>
        <v>0</v>
      </c>
      <c r="EU177" s="5">
        <f t="shared" si="207"/>
        <v>1.2384999999999999</v>
      </c>
      <c r="EV177" s="5">
        <f t="shared" si="207"/>
        <v>0</v>
      </c>
      <c r="EW177" s="5">
        <f t="shared" si="207"/>
        <v>0</v>
      </c>
      <c r="EX177" s="5">
        <f t="shared" si="207"/>
        <v>0</v>
      </c>
      <c r="EY177" s="5">
        <f t="shared" si="207"/>
        <v>1.2384999999999999</v>
      </c>
      <c r="EZ177" s="5">
        <f t="shared" si="207"/>
        <v>0</v>
      </c>
      <c r="FA177" s="5">
        <f t="shared" si="207"/>
        <v>0</v>
      </c>
      <c r="FB177" s="5">
        <f t="shared" si="207"/>
        <v>0</v>
      </c>
      <c r="FC177" s="5">
        <f t="shared" si="207"/>
        <v>0</v>
      </c>
      <c r="FD177" s="5">
        <f t="shared" si="207"/>
        <v>0</v>
      </c>
      <c r="FE177" s="5">
        <f t="shared" si="207"/>
        <v>0</v>
      </c>
      <c r="FF177" s="5">
        <f t="shared" si="207"/>
        <v>0</v>
      </c>
      <c r="FG177" s="5">
        <f t="shared" si="207"/>
        <v>0</v>
      </c>
      <c r="FH177" s="5">
        <f t="shared" si="207"/>
        <v>0</v>
      </c>
      <c r="FI177" s="5">
        <f t="shared" si="207"/>
        <v>1.2384999999999999</v>
      </c>
      <c r="FJ177" s="5">
        <f t="shared" si="207"/>
        <v>0</v>
      </c>
      <c r="FK177" s="5">
        <f t="shared" si="207"/>
        <v>0</v>
      </c>
      <c r="FL177" s="5">
        <f t="shared" si="207"/>
        <v>0</v>
      </c>
      <c r="FM177" s="5">
        <f t="shared" si="207"/>
        <v>0</v>
      </c>
      <c r="FN177" s="5">
        <f t="shared" si="207"/>
        <v>1.2384999999999999</v>
      </c>
      <c r="FO177" s="5">
        <f t="shared" si="207"/>
        <v>1.2384999999999999</v>
      </c>
      <c r="FP177" s="5">
        <f t="shared" si="207"/>
        <v>1.2384999999999999</v>
      </c>
      <c r="FQ177" s="5">
        <f t="shared" si="207"/>
        <v>1.2384999999999999</v>
      </c>
      <c r="FR177" s="5">
        <f t="shared" si="207"/>
        <v>0</v>
      </c>
      <c r="FS177" s="5">
        <f t="shared" si="207"/>
        <v>0</v>
      </c>
      <c r="FT177" s="5">
        <f t="shared" si="207"/>
        <v>0</v>
      </c>
      <c r="FU177" s="5">
        <f t="shared" si="207"/>
        <v>1.2384999999999999</v>
      </c>
      <c r="FV177" s="5">
        <f t="shared" si="207"/>
        <v>1.2384999999999999</v>
      </c>
      <c r="FW177" s="5">
        <f t="shared" si="207"/>
        <v>0</v>
      </c>
      <c r="FX177" s="5">
        <f t="shared" si="207"/>
        <v>0</v>
      </c>
      <c r="FY177" s="110"/>
      <c r="FZ177" s="109"/>
      <c r="GA177" s="59"/>
      <c r="GB177" s="59"/>
      <c r="GC177" s="59"/>
      <c r="GD177" s="59"/>
      <c r="GE177" s="9"/>
    </row>
    <row r="178" spans="1:187" x14ac:dyDescent="0.2">
      <c r="A178" s="6"/>
      <c r="B178" s="16" t="s">
        <v>696</v>
      </c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59"/>
      <c r="GA178" s="59"/>
      <c r="GB178" s="59"/>
      <c r="GC178" s="59"/>
      <c r="GD178" s="59"/>
      <c r="GE178" s="9"/>
    </row>
    <row r="179" spans="1:187" x14ac:dyDescent="0.2">
      <c r="A179" s="8" t="s">
        <v>697</v>
      </c>
      <c r="B179" s="16" t="s">
        <v>698</v>
      </c>
      <c r="C179" s="42">
        <f t="shared" ref="C179:BN179" si="208">ROUND(IF((OR(C173=1,C174=1))=TRUE(),0,C175*C177),8)</f>
        <v>10325.380304419999</v>
      </c>
      <c r="D179" s="42">
        <f t="shared" si="208"/>
        <v>0</v>
      </c>
      <c r="E179" s="42">
        <f t="shared" si="208"/>
        <v>10240.201652969999</v>
      </c>
      <c r="F179" s="42">
        <f t="shared" si="208"/>
        <v>0</v>
      </c>
      <c r="G179" s="42">
        <f t="shared" si="208"/>
        <v>0</v>
      </c>
      <c r="H179" s="42">
        <f t="shared" si="208"/>
        <v>0</v>
      </c>
      <c r="I179" s="42">
        <f t="shared" si="208"/>
        <v>10252.079277639999</v>
      </c>
      <c r="J179" s="42">
        <f t="shared" si="208"/>
        <v>9583.8113626800005</v>
      </c>
      <c r="K179" s="42">
        <f t="shared" si="208"/>
        <v>0</v>
      </c>
      <c r="L179" s="42">
        <f t="shared" si="208"/>
        <v>10418.50980132</v>
      </c>
      <c r="M179" s="42">
        <f t="shared" si="208"/>
        <v>10393.823007319999</v>
      </c>
      <c r="N179" s="42">
        <f t="shared" si="208"/>
        <v>0</v>
      </c>
      <c r="O179" s="42">
        <f t="shared" si="208"/>
        <v>0</v>
      </c>
      <c r="P179" s="42">
        <f t="shared" si="208"/>
        <v>0</v>
      </c>
      <c r="Q179" s="42">
        <f t="shared" si="208"/>
        <v>10502.82147916</v>
      </c>
      <c r="R179" s="42">
        <f t="shared" si="208"/>
        <v>0</v>
      </c>
      <c r="S179" s="42">
        <f t="shared" si="208"/>
        <v>9972.3076655099994</v>
      </c>
      <c r="T179" s="42">
        <f t="shared" si="208"/>
        <v>0</v>
      </c>
      <c r="U179" s="42">
        <f t="shared" si="208"/>
        <v>0</v>
      </c>
      <c r="V179" s="42">
        <f t="shared" si="208"/>
        <v>0</v>
      </c>
      <c r="W179" s="42">
        <f t="shared" si="208"/>
        <v>0</v>
      </c>
      <c r="X179" s="42">
        <f t="shared" si="208"/>
        <v>0</v>
      </c>
      <c r="Y179" s="42">
        <f t="shared" si="208"/>
        <v>9145.1097970299998</v>
      </c>
      <c r="Z179" s="42">
        <f t="shared" si="208"/>
        <v>0</v>
      </c>
      <c r="AA179" s="42">
        <f t="shared" si="208"/>
        <v>0</v>
      </c>
      <c r="AB179" s="42">
        <f t="shared" si="208"/>
        <v>0</v>
      </c>
      <c r="AC179" s="42">
        <f t="shared" si="208"/>
        <v>0</v>
      </c>
      <c r="AD179" s="42">
        <f t="shared" si="208"/>
        <v>0</v>
      </c>
      <c r="AE179" s="42">
        <f t="shared" si="208"/>
        <v>0</v>
      </c>
      <c r="AF179" s="42">
        <f t="shared" si="208"/>
        <v>0</v>
      </c>
      <c r="AG179" s="42">
        <f t="shared" si="208"/>
        <v>0</v>
      </c>
      <c r="AH179" s="42">
        <f t="shared" si="208"/>
        <v>9409.2466118200009</v>
      </c>
      <c r="AI179" s="42">
        <f t="shared" si="208"/>
        <v>0</v>
      </c>
      <c r="AJ179" s="42">
        <f t="shared" si="208"/>
        <v>0</v>
      </c>
      <c r="AK179" s="42">
        <f t="shared" si="208"/>
        <v>0</v>
      </c>
      <c r="AL179" s="42">
        <f t="shared" si="208"/>
        <v>0</v>
      </c>
      <c r="AM179" s="42">
        <f t="shared" si="208"/>
        <v>9398.3599371399996</v>
      </c>
      <c r="AN179" s="42">
        <f t="shared" si="208"/>
        <v>0</v>
      </c>
      <c r="AO179" s="42">
        <f t="shared" si="208"/>
        <v>10064.391111819999</v>
      </c>
      <c r="AP179" s="42">
        <f t="shared" si="208"/>
        <v>10518.40461969</v>
      </c>
      <c r="AQ179" s="42">
        <f t="shared" si="208"/>
        <v>0</v>
      </c>
      <c r="AR179" s="42">
        <f t="shared" si="208"/>
        <v>0</v>
      </c>
      <c r="AS179" s="42">
        <f t="shared" si="208"/>
        <v>0</v>
      </c>
      <c r="AT179" s="42">
        <f t="shared" si="208"/>
        <v>0</v>
      </c>
      <c r="AU179" s="42">
        <f t="shared" si="208"/>
        <v>0</v>
      </c>
      <c r="AV179" s="42">
        <f t="shared" si="208"/>
        <v>0</v>
      </c>
      <c r="AW179" s="42">
        <f t="shared" si="208"/>
        <v>0</v>
      </c>
      <c r="AX179" s="42">
        <f t="shared" si="208"/>
        <v>0</v>
      </c>
      <c r="AY179" s="42">
        <f t="shared" si="208"/>
        <v>0</v>
      </c>
      <c r="AZ179" s="42">
        <f t="shared" si="208"/>
        <v>10193.27573725</v>
      </c>
      <c r="BA179" s="42">
        <f t="shared" si="208"/>
        <v>9960.2337449099996</v>
      </c>
      <c r="BB179" s="42">
        <f t="shared" si="208"/>
        <v>10034.7771182</v>
      </c>
      <c r="BC179" s="42">
        <f t="shared" si="208"/>
        <v>10214.533379390001</v>
      </c>
      <c r="BD179" s="42">
        <f t="shared" si="208"/>
        <v>0</v>
      </c>
      <c r="BE179" s="42">
        <f t="shared" si="208"/>
        <v>0</v>
      </c>
      <c r="BF179" s="42">
        <f t="shared" si="208"/>
        <v>0</v>
      </c>
      <c r="BG179" s="42">
        <f t="shared" si="208"/>
        <v>10012.714490619999</v>
      </c>
      <c r="BH179" s="42">
        <f t="shared" si="208"/>
        <v>0</v>
      </c>
      <c r="BI179" s="42">
        <f t="shared" si="208"/>
        <v>0</v>
      </c>
      <c r="BJ179" s="42">
        <f t="shared" si="208"/>
        <v>0</v>
      </c>
      <c r="BK179" s="42">
        <f t="shared" si="208"/>
        <v>0</v>
      </c>
      <c r="BL179" s="42">
        <f t="shared" si="208"/>
        <v>0</v>
      </c>
      <c r="BM179" s="42">
        <f t="shared" si="208"/>
        <v>0</v>
      </c>
      <c r="BN179" s="42">
        <f t="shared" si="208"/>
        <v>9763.2318545399994</v>
      </c>
      <c r="BO179" s="42">
        <f t="shared" ref="BO179:DZ179" si="209">ROUND(IF((OR(BO173=1,BO174=1))=TRUE(),0,BO175*BO177),8)</f>
        <v>9608.9398224899996</v>
      </c>
      <c r="BP179" s="42">
        <f t="shared" si="209"/>
        <v>0</v>
      </c>
      <c r="BQ179" s="42">
        <f t="shared" si="209"/>
        <v>0</v>
      </c>
      <c r="BR179" s="42">
        <f t="shared" si="209"/>
        <v>10162.568340940001</v>
      </c>
      <c r="BS179" s="42">
        <f t="shared" si="209"/>
        <v>10165.096942239999</v>
      </c>
      <c r="BT179" s="42">
        <f t="shared" si="209"/>
        <v>0</v>
      </c>
      <c r="BU179" s="42">
        <f t="shared" si="209"/>
        <v>0</v>
      </c>
      <c r="BV179" s="42">
        <f t="shared" si="209"/>
        <v>0</v>
      </c>
      <c r="BW179" s="42">
        <f t="shared" si="209"/>
        <v>0</v>
      </c>
      <c r="BX179" s="42">
        <f t="shared" si="209"/>
        <v>0</v>
      </c>
      <c r="BY179" s="42">
        <f t="shared" si="209"/>
        <v>9207.7695190100003</v>
      </c>
      <c r="BZ179" s="42">
        <f t="shared" si="209"/>
        <v>0</v>
      </c>
      <c r="CA179" s="42">
        <f t="shared" si="209"/>
        <v>0</v>
      </c>
      <c r="CB179" s="42">
        <f t="shared" si="209"/>
        <v>0</v>
      </c>
      <c r="CC179" s="42">
        <f t="shared" si="209"/>
        <v>0</v>
      </c>
      <c r="CD179" s="42">
        <f t="shared" si="209"/>
        <v>0</v>
      </c>
      <c r="CE179" s="42">
        <f t="shared" si="209"/>
        <v>0</v>
      </c>
      <c r="CF179" s="42">
        <f t="shared" si="209"/>
        <v>0</v>
      </c>
      <c r="CG179" s="42">
        <f t="shared" si="209"/>
        <v>0</v>
      </c>
      <c r="CH179" s="42">
        <f t="shared" si="209"/>
        <v>0</v>
      </c>
      <c r="CI179" s="42">
        <f t="shared" si="209"/>
        <v>9162.3528433600004</v>
      </c>
      <c r="CJ179" s="42">
        <f t="shared" si="209"/>
        <v>9958.2966141800007</v>
      </c>
      <c r="CK179" s="42">
        <f t="shared" si="209"/>
        <v>0</v>
      </c>
      <c r="CL179" s="42">
        <f t="shared" si="209"/>
        <v>0</v>
      </c>
      <c r="CM179" s="42">
        <f t="shared" si="209"/>
        <v>10231.429464070001</v>
      </c>
      <c r="CN179" s="42">
        <f t="shared" si="209"/>
        <v>0</v>
      </c>
      <c r="CO179" s="42">
        <f t="shared" si="209"/>
        <v>0</v>
      </c>
      <c r="CP179" s="42">
        <f t="shared" si="209"/>
        <v>0</v>
      </c>
      <c r="CQ179" s="42">
        <f t="shared" si="209"/>
        <v>9785.0912986300009</v>
      </c>
      <c r="CR179" s="42">
        <f t="shared" si="209"/>
        <v>0</v>
      </c>
      <c r="CS179" s="42">
        <f t="shared" si="209"/>
        <v>0</v>
      </c>
      <c r="CT179" s="42">
        <f t="shared" si="209"/>
        <v>0</v>
      </c>
      <c r="CU179" s="42">
        <f t="shared" si="209"/>
        <v>0</v>
      </c>
      <c r="CV179" s="42">
        <f t="shared" si="209"/>
        <v>0</v>
      </c>
      <c r="CW179" s="42">
        <f t="shared" si="209"/>
        <v>0</v>
      </c>
      <c r="CX179" s="42">
        <f t="shared" si="209"/>
        <v>9626.7726174899999</v>
      </c>
      <c r="CY179" s="42">
        <f t="shared" si="209"/>
        <v>0</v>
      </c>
      <c r="CZ179" s="42">
        <f t="shared" si="209"/>
        <v>9797.8522549299996</v>
      </c>
      <c r="DA179" s="42">
        <f t="shared" si="209"/>
        <v>0</v>
      </c>
      <c r="DB179" s="42">
        <f t="shared" si="209"/>
        <v>0</v>
      </c>
      <c r="DC179" s="42">
        <f t="shared" si="209"/>
        <v>0</v>
      </c>
      <c r="DD179" s="42">
        <f t="shared" si="209"/>
        <v>0</v>
      </c>
      <c r="DE179" s="42">
        <f t="shared" si="209"/>
        <v>0</v>
      </c>
      <c r="DF179" s="42">
        <f t="shared" si="209"/>
        <v>9730.3841440100005</v>
      </c>
      <c r="DG179" s="42">
        <f t="shared" si="209"/>
        <v>0</v>
      </c>
      <c r="DH179" s="42">
        <f t="shared" si="209"/>
        <v>0</v>
      </c>
      <c r="DI179" s="42">
        <f t="shared" si="209"/>
        <v>9712.2913430099998</v>
      </c>
      <c r="DJ179" s="42">
        <f t="shared" si="209"/>
        <v>9741.7804993299997</v>
      </c>
      <c r="DK179" s="42">
        <f t="shared" si="209"/>
        <v>9654.2161637699992</v>
      </c>
      <c r="DL179" s="42">
        <f t="shared" si="209"/>
        <v>10325.02903804</v>
      </c>
      <c r="DM179" s="42">
        <f t="shared" si="209"/>
        <v>0</v>
      </c>
      <c r="DN179" s="42">
        <f t="shared" si="209"/>
        <v>9989.3759395899997</v>
      </c>
      <c r="DO179" s="42">
        <f t="shared" si="209"/>
        <v>10059.9038561</v>
      </c>
      <c r="DP179" s="42">
        <f t="shared" si="209"/>
        <v>0</v>
      </c>
      <c r="DQ179" s="42">
        <f t="shared" si="209"/>
        <v>0</v>
      </c>
      <c r="DR179" s="42">
        <f t="shared" si="209"/>
        <v>9663.4610125500003</v>
      </c>
      <c r="DS179" s="42">
        <f t="shared" si="209"/>
        <v>9559.7694179600003</v>
      </c>
      <c r="DT179" s="42">
        <f t="shared" si="209"/>
        <v>0</v>
      </c>
      <c r="DU179" s="42">
        <f t="shared" si="209"/>
        <v>0</v>
      </c>
      <c r="DV179" s="42">
        <f t="shared" si="209"/>
        <v>0</v>
      </c>
      <c r="DW179" s="42">
        <f t="shared" si="209"/>
        <v>0</v>
      </c>
      <c r="DX179" s="42">
        <f t="shared" si="209"/>
        <v>0</v>
      </c>
      <c r="DY179" s="42">
        <f t="shared" si="209"/>
        <v>0</v>
      </c>
      <c r="DZ179" s="42">
        <f t="shared" si="209"/>
        <v>0</v>
      </c>
      <c r="EA179" s="42">
        <f t="shared" ref="EA179:FX179" si="210">ROUND(IF((OR(EA173=1,EA174=1))=TRUE(),0,EA175*EA177),8)</f>
        <v>0</v>
      </c>
      <c r="EB179" s="42">
        <f t="shared" si="210"/>
        <v>9445.13260429</v>
      </c>
      <c r="EC179" s="42">
        <f t="shared" si="210"/>
        <v>0</v>
      </c>
      <c r="ED179" s="42">
        <f t="shared" si="210"/>
        <v>0</v>
      </c>
      <c r="EE179" s="42">
        <f t="shared" si="210"/>
        <v>0</v>
      </c>
      <c r="EF179" s="42">
        <f t="shared" si="210"/>
        <v>9584.8849635700008</v>
      </c>
      <c r="EG179" s="42">
        <f t="shared" si="210"/>
        <v>0</v>
      </c>
      <c r="EH179" s="42">
        <f t="shared" si="210"/>
        <v>0</v>
      </c>
      <c r="EI179" s="42">
        <f t="shared" si="210"/>
        <v>9954.9148143999992</v>
      </c>
      <c r="EJ179" s="42">
        <f t="shared" si="210"/>
        <v>0</v>
      </c>
      <c r="EK179" s="42">
        <f t="shared" si="210"/>
        <v>0</v>
      </c>
      <c r="EL179" s="42">
        <f t="shared" si="210"/>
        <v>0</v>
      </c>
      <c r="EM179" s="42">
        <f t="shared" si="210"/>
        <v>0</v>
      </c>
      <c r="EN179" s="42">
        <f t="shared" si="210"/>
        <v>9498.0705128299996</v>
      </c>
      <c r="EO179" s="42">
        <f t="shared" si="210"/>
        <v>0</v>
      </c>
      <c r="EP179" s="42">
        <f t="shared" si="210"/>
        <v>0</v>
      </c>
      <c r="EQ179" s="42">
        <f t="shared" si="210"/>
        <v>0</v>
      </c>
      <c r="ER179" s="42">
        <f t="shared" si="210"/>
        <v>0</v>
      </c>
      <c r="ES179" s="42">
        <f t="shared" si="210"/>
        <v>0</v>
      </c>
      <c r="ET179" s="42">
        <f t="shared" si="210"/>
        <v>0</v>
      </c>
      <c r="EU179" s="42">
        <f t="shared" si="210"/>
        <v>9261.1533980999993</v>
      </c>
      <c r="EV179" s="42">
        <f t="shared" si="210"/>
        <v>0</v>
      </c>
      <c r="EW179" s="42">
        <f t="shared" si="210"/>
        <v>0</v>
      </c>
      <c r="EX179" s="42">
        <f t="shared" si="210"/>
        <v>0</v>
      </c>
      <c r="EY179" s="42">
        <f t="shared" si="210"/>
        <v>9428.5705670200005</v>
      </c>
      <c r="EZ179" s="42">
        <f t="shared" si="210"/>
        <v>0</v>
      </c>
      <c r="FA179" s="42">
        <f t="shared" si="210"/>
        <v>0</v>
      </c>
      <c r="FB179" s="42">
        <f t="shared" si="210"/>
        <v>0</v>
      </c>
      <c r="FC179" s="42">
        <f t="shared" si="210"/>
        <v>0</v>
      </c>
      <c r="FD179" s="42">
        <f t="shared" si="210"/>
        <v>0</v>
      </c>
      <c r="FE179" s="42">
        <f t="shared" si="210"/>
        <v>0</v>
      </c>
      <c r="FF179" s="42">
        <f t="shared" si="210"/>
        <v>0</v>
      </c>
      <c r="FG179" s="42">
        <f t="shared" si="210"/>
        <v>0</v>
      </c>
      <c r="FH179" s="42">
        <f t="shared" si="210"/>
        <v>0</v>
      </c>
      <c r="FI179" s="42">
        <f t="shared" si="210"/>
        <v>9906.8524486700007</v>
      </c>
      <c r="FJ179" s="42">
        <f t="shared" si="210"/>
        <v>0</v>
      </c>
      <c r="FK179" s="42">
        <f t="shared" si="210"/>
        <v>0</v>
      </c>
      <c r="FL179" s="42">
        <f t="shared" si="210"/>
        <v>0</v>
      </c>
      <c r="FM179" s="42">
        <f t="shared" si="210"/>
        <v>0</v>
      </c>
      <c r="FN179" s="42">
        <f t="shared" si="210"/>
        <v>10032.50507909</v>
      </c>
      <c r="FO179" s="42">
        <f t="shared" si="210"/>
        <v>9884.7045873299994</v>
      </c>
      <c r="FP179" s="42">
        <f t="shared" si="210"/>
        <v>10134.026226309999</v>
      </c>
      <c r="FQ179" s="42">
        <f t="shared" si="210"/>
        <v>9811.6893949500009</v>
      </c>
      <c r="FR179" s="42">
        <f t="shared" si="210"/>
        <v>0</v>
      </c>
      <c r="FS179" s="42">
        <f t="shared" si="210"/>
        <v>0</v>
      </c>
      <c r="FT179" s="42">
        <f t="shared" si="210"/>
        <v>0</v>
      </c>
      <c r="FU179" s="42">
        <f t="shared" si="210"/>
        <v>10006.45626694</v>
      </c>
      <c r="FV179" s="42">
        <f t="shared" si="210"/>
        <v>9649.6144021</v>
      </c>
      <c r="FW179" s="42">
        <f t="shared" si="210"/>
        <v>0</v>
      </c>
      <c r="FX179" s="42">
        <f t="shared" si="210"/>
        <v>0</v>
      </c>
      <c r="FY179" s="5"/>
      <c r="FZ179" s="109"/>
      <c r="GA179" s="59"/>
      <c r="GB179" s="59"/>
      <c r="GC179" s="109"/>
      <c r="GD179" s="109"/>
      <c r="GE179" s="109"/>
    </row>
    <row r="180" spans="1:187" x14ac:dyDescent="0.2">
      <c r="A180" s="6"/>
      <c r="B180" s="16" t="s">
        <v>699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59"/>
      <c r="GA180" s="59"/>
      <c r="GB180" s="59"/>
      <c r="GC180" s="59"/>
      <c r="GD180" s="59"/>
      <c r="GE180" s="6"/>
    </row>
    <row r="181" spans="1:187" x14ac:dyDescent="0.2">
      <c r="A181" s="8" t="s">
        <v>700</v>
      </c>
      <c r="B181" s="16" t="s">
        <v>701</v>
      </c>
      <c r="C181" s="45">
        <f t="shared" ref="C181:BN181" si="211">ROUND(IF((OR(C173=1,C174=1))=TRUE(),0,(C179*459)+(C38*C179*C134)),2)</f>
        <v>9769131.4199999999</v>
      </c>
      <c r="D181" s="45">
        <f t="shared" si="211"/>
        <v>0</v>
      </c>
      <c r="E181" s="45">
        <f t="shared" si="211"/>
        <v>10690647.640000001</v>
      </c>
      <c r="F181" s="45">
        <f t="shared" si="211"/>
        <v>0</v>
      </c>
      <c r="G181" s="45">
        <f t="shared" si="211"/>
        <v>0</v>
      </c>
      <c r="H181" s="45">
        <f t="shared" si="211"/>
        <v>0</v>
      </c>
      <c r="I181" s="45">
        <f t="shared" si="211"/>
        <v>12286870.960000001</v>
      </c>
      <c r="J181" s="45">
        <f t="shared" si="211"/>
        <v>6036766.1100000003</v>
      </c>
      <c r="K181" s="45">
        <f t="shared" si="211"/>
        <v>0</v>
      </c>
      <c r="L181" s="45">
        <f t="shared" si="211"/>
        <v>6349498.29</v>
      </c>
      <c r="M181" s="45">
        <f t="shared" si="211"/>
        <v>6030995.0099999998</v>
      </c>
      <c r="N181" s="45">
        <f t="shared" si="211"/>
        <v>0</v>
      </c>
      <c r="O181" s="45">
        <f t="shared" si="211"/>
        <v>0</v>
      </c>
      <c r="P181" s="45">
        <f t="shared" si="211"/>
        <v>0</v>
      </c>
      <c r="Q181" s="45">
        <f t="shared" si="211"/>
        <v>33532820.260000002</v>
      </c>
      <c r="R181" s="45">
        <f t="shared" si="211"/>
        <v>0</v>
      </c>
      <c r="S181" s="45">
        <f t="shared" si="211"/>
        <v>5464505.4900000002</v>
      </c>
      <c r="T181" s="45">
        <f t="shared" si="211"/>
        <v>0</v>
      </c>
      <c r="U181" s="45">
        <f t="shared" si="211"/>
        <v>0</v>
      </c>
      <c r="V181" s="45">
        <f t="shared" si="211"/>
        <v>0</v>
      </c>
      <c r="W181" s="45">
        <f t="shared" si="211"/>
        <v>0</v>
      </c>
      <c r="X181" s="45">
        <f t="shared" si="211"/>
        <v>0</v>
      </c>
      <c r="Y181" s="45">
        <f t="shared" si="211"/>
        <v>6181947.9000000004</v>
      </c>
      <c r="Z181" s="45">
        <f t="shared" si="211"/>
        <v>0</v>
      </c>
      <c r="AA181" s="45">
        <f t="shared" si="211"/>
        <v>0</v>
      </c>
      <c r="AB181" s="45">
        <f t="shared" si="211"/>
        <v>0</v>
      </c>
      <c r="AC181" s="45">
        <f t="shared" si="211"/>
        <v>0</v>
      </c>
      <c r="AD181" s="45">
        <f t="shared" si="211"/>
        <v>0</v>
      </c>
      <c r="AE181" s="45">
        <f t="shared" si="211"/>
        <v>0</v>
      </c>
      <c r="AF181" s="45">
        <f t="shared" si="211"/>
        <v>0</v>
      </c>
      <c r="AG181" s="45">
        <f t="shared" si="211"/>
        <v>0</v>
      </c>
      <c r="AH181" s="45">
        <f t="shared" si="211"/>
        <v>4899771.08</v>
      </c>
      <c r="AI181" s="45">
        <f t="shared" si="211"/>
        <v>0</v>
      </c>
      <c r="AJ181" s="45">
        <f t="shared" si="211"/>
        <v>0</v>
      </c>
      <c r="AK181" s="45">
        <f t="shared" si="211"/>
        <v>0</v>
      </c>
      <c r="AL181" s="45">
        <f t="shared" si="211"/>
        <v>0</v>
      </c>
      <c r="AM181" s="45">
        <f t="shared" si="211"/>
        <v>4598166.4000000004</v>
      </c>
      <c r="AN181" s="45">
        <f t="shared" si="211"/>
        <v>0</v>
      </c>
      <c r="AO181" s="45">
        <f t="shared" si="211"/>
        <v>7065081.79</v>
      </c>
      <c r="AP181" s="45">
        <f t="shared" si="211"/>
        <v>64372888.710000001</v>
      </c>
      <c r="AQ181" s="45">
        <f t="shared" si="211"/>
        <v>0</v>
      </c>
      <c r="AR181" s="45">
        <f t="shared" si="211"/>
        <v>0</v>
      </c>
      <c r="AS181" s="45">
        <f t="shared" si="211"/>
        <v>0</v>
      </c>
      <c r="AT181" s="45">
        <f t="shared" si="211"/>
        <v>0</v>
      </c>
      <c r="AU181" s="45">
        <f t="shared" si="211"/>
        <v>0</v>
      </c>
      <c r="AV181" s="45">
        <f t="shared" si="211"/>
        <v>0</v>
      </c>
      <c r="AW181" s="45">
        <f t="shared" si="211"/>
        <v>0</v>
      </c>
      <c r="AX181" s="45">
        <f t="shared" si="211"/>
        <v>0</v>
      </c>
      <c r="AY181" s="45">
        <f t="shared" si="211"/>
        <v>0</v>
      </c>
      <c r="AZ181" s="45">
        <f t="shared" si="211"/>
        <v>13343813.4</v>
      </c>
      <c r="BA181" s="45">
        <f t="shared" si="211"/>
        <v>8274802.8300000001</v>
      </c>
      <c r="BB181" s="45">
        <f t="shared" si="211"/>
        <v>7737053.9900000002</v>
      </c>
      <c r="BC181" s="45">
        <f t="shared" si="211"/>
        <v>21527129.100000001</v>
      </c>
      <c r="BD181" s="45">
        <f t="shared" si="211"/>
        <v>0</v>
      </c>
      <c r="BE181" s="45">
        <f t="shared" si="211"/>
        <v>0</v>
      </c>
      <c r="BF181" s="45">
        <f t="shared" si="211"/>
        <v>0</v>
      </c>
      <c r="BG181" s="45">
        <f t="shared" si="211"/>
        <v>5146855.66</v>
      </c>
      <c r="BH181" s="45">
        <f t="shared" si="211"/>
        <v>0</v>
      </c>
      <c r="BI181" s="45">
        <f t="shared" si="211"/>
        <v>0</v>
      </c>
      <c r="BJ181" s="45">
        <f t="shared" si="211"/>
        <v>0</v>
      </c>
      <c r="BK181" s="45">
        <f t="shared" si="211"/>
        <v>0</v>
      </c>
      <c r="BL181" s="45">
        <f t="shared" si="211"/>
        <v>0</v>
      </c>
      <c r="BM181" s="45">
        <f t="shared" si="211"/>
        <v>0</v>
      </c>
      <c r="BN181" s="45">
        <f t="shared" si="211"/>
        <v>6359730.1799999997</v>
      </c>
      <c r="BO181" s="45">
        <f t="shared" ref="BO181:DZ181" si="212">ROUND(IF((OR(BO173=1,BO174=1))=TRUE(),0,(BO179*459)+(BO38*BO179*BO134)),2)</f>
        <v>5117913.53</v>
      </c>
      <c r="BP181" s="45">
        <f t="shared" si="212"/>
        <v>0</v>
      </c>
      <c r="BQ181" s="45">
        <f t="shared" si="212"/>
        <v>0</v>
      </c>
      <c r="BR181" s="45">
        <f t="shared" si="212"/>
        <v>6651929.4299999997</v>
      </c>
      <c r="BS181" s="45">
        <f t="shared" si="212"/>
        <v>5256046.3499999996</v>
      </c>
      <c r="BT181" s="45">
        <f t="shared" si="212"/>
        <v>0</v>
      </c>
      <c r="BU181" s="45">
        <f t="shared" si="212"/>
        <v>0</v>
      </c>
      <c r="BV181" s="45">
        <f t="shared" si="212"/>
        <v>0</v>
      </c>
      <c r="BW181" s="45">
        <f t="shared" si="212"/>
        <v>0</v>
      </c>
      <c r="BX181" s="45">
        <f t="shared" si="212"/>
        <v>0</v>
      </c>
      <c r="BY181" s="45">
        <f t="shared" si="212"/>
        <v>4621821.49</v>
      </c>
      <c r="BZ181" s="45">
        <f t="shared" si="212"/>
        <v>0</v>
      </c>
      <c r="CA181" s="45">
        <f t="shared" si="212"/>
        <v>0</v>
      </c>
      <c r="CB181" s="45">
        <f t="shared" si="212"/>
        <v>0</v>
      </c>
      <c r="CC181" s="45">
        <f t="shared" si="212"/>
        <v>0</v>
      </c>
      <c r="CD181" s="45">
        <f t="shared" si="212"/>
        <v>0</v>
      </c>
      <c r="CE181" s="45">
        <f t="shared" si="212"/>
        <v>0</v>
      </c>
      <c r="CF181" s="45">
        <f t="shared" si="212"/>
        <v>0</v>
      </c>
      <c r="CG181" s="45">
        <f t="shared" si="212"/>
        <v>0</v>
      </c>
      <c r="CH181" s="45">
        <f t="shared" si="212"/>
        <v>0</v>
      </c>
      <c r="CI181" s="45">
        <f t="shared" si="212"/>
        <v>4643443.7699999996</v>
      </c>
      <c r="CJ181" s="45">
        <f t="shared" si="212"/>
        <v>5054472.8600000003</v>
      </c>
      <c r="CK181" s="45">
        <f t="shared" si="212"/>
        <v>0</v>
      </c>
      <c r="CL181" s="45">
        <f t="shared" si="212"/>
        <v>0</v>
      </c>
      <c r="CM181" s="45">
        <f t="shared" si="212"/>
        <v>5226746.2</v>
      </c>
      <c r="CN181" s="45">
        <f t="shared" si="212"/>
        <v>0</v>
      </c>
      <c r="CO181" s="45">
        <f t="shared" si="212"/>
        <v>0</v>
      </c>
      <c r="CP181" s="45">
        <f t="shared" si="212"/>
        <v>0</v>
      </c>
      <c r="CQ181" s="45">
        <f t="shared" si="212"/>
        <v>5161479.0999999996</v>
      </c>
      <c r="CR181" s="45">
        <f t="shared" si="212"/>
        <v>0</v>
      </c>
      <c r="CS181" s="45">
        <f t="shared" si="212"/>
        <v>0</v>
      </c>
      <c r="CT181" s="45">
        <f t="shared" si="212"/>
        <v>0</v>
      </c>
      <c r="CU181" s="45">
        <f t="shared" si="212"/>
        <v>0</v>
      </c>
      <c r="CV181" s="45">
        <f t="shared" si="212"/>
        <v>0</v>
      </c>
      <c r="CW181" s="45">
        <f t="shared" si="212"/>
        <v>0</v>
      </c>
      <c r="CX181" s="45">
        <f t="shared" si="212"/>
        <v>4650539.82</v>
      </c>
      <c r="CY181" s="45">
        <f t="shared" si="212"/>
        <v>0</v>
      </c>
      <c r="CZ181" s="45">
        <f t="shared" si="212"/>
        <v>5578897.0700000003</v>
      </c>
      <c r="DA181" s="45">
        <f t="shared" si="212"/>
        <v>0</v>
      </c>
      <c r="DB181" s="45">
        <f t="shared" si="212"/>
        <v>0</v>
      </c>
      <c r="DC181" s="45">
        <f t="shared" si="212"/>
        <v>0</v>
      </c>
      <c r="DD181" s="45">
        <f t="shared" si="212"/>
        <v>0</v>
      </c>
      <c r="DE181" s="45">
        <f t="shared" si="212"/>
        <v>0</v>
      </c>
      <c r="DF181" s="45">
        <f t="shared" si="212"/>
        <v>14664117.039999999</v>
      </c>
      <c r="DG181" s="45">
        <f t="shared" si="212"/>
        <v>0</v>
      </c>
      <c r="DH181" s="45">
        <f t="shared" si="212"/>
        <v>0</v>
      </c>
      <c r="DI181" s="45">
        <f t="shared" si="212"/>
        <v>6140188.29</v>
      </c>
      <c r="DJ181" s="45">
        <f t="shared" si="212"/>
        <v>4786760.2300000004</v>
      </c>
      <c r="DK181" s="45">
        <f t="shared" si="212"/>
        <v>4665187.57</v>
      </c>
      <c r="DL181" s="45">
        <f t="shared" si="212"/>
        <v>8140128.9900000002</v>
      </c>
      <c r="DM181" s="45">
        <f t="shared" si="212"/>
        <v>0</v>
      </c>
      <c r="DN181" s="45">
        <f t="shared" si="212"/>
        <v>5424590.75</v>
      </c>
      <c r="DO181" s="45">
        <f t="shared" si="212"/>
        <v>6903427.9400000004</v>
      </c>
      <c r="DP181" s="45">
        <f t="shared" si="212"/>
        <v>0</v>
      </c>
      <c r="DQ181" s="45">
        <f t="shared" si="212"/>
        <v>0</v>
      </c>
      <c r="DR181" s="45">
        <f t="shared" si="212"/>
        <v>5521508.3499999996</v>
      </c>
      <c r="DS181" s="45">
        <f t="shared" si="212"/>
        <v>5004768.72</v>
      </c>
      <c r="DT181" s="45">
        <f t="shared" si="212"/>
        <v>0</v>
      </c>
      <c r="DU181" s="45">
        <f t="shared" si="212"/>
        <v>0</v>
      </c>
      <c r="DV181" s="45">
        <f t="shared" si="212"/>
        <v>0</v>
      </c>
      <c r="DW181" s="45">
        <f t="shared" si="212"/>
        <v>0</v>
      </c>
      <c r="DX181" s="45">
        <f t="shared" si="212"/>
        <v>0</v>
      </c>
      <c r="DY181" s="45">
        <f t="shared" si="212"/>
        <v>0</v>
      </c>
      <c r="DZ181" s="45">
        <f t="shared" si="212"/>
        <v>0</v>
      </c>
      <c r="EA181" s="45">
        <f t="shared" ref="EA181:FX181" si="213">ROUND(IF((OR(EA173=1,EA174=1))=TRUE(),0,(EA179*459)+(EA38*EA179*EA134)),2)</f>
        <v>0</v>
      </c>
      <c r="EB181" s="45">
        <f t="shared" si="213"/>
        <v>4596908.26</v>
      </c>
      <c r="EC181" s="45">
        <f t="shared" si="213"/>
        <v>0</v>
      </c>
      <c r="ED181" s="45">
        <f t="shared" si="213"/>
        <v>0</v>
      </c>
      <c r="EE181" s="45">
        <f t="shared" si="213"/>
        <v>0</v>
      </c>
      <c r="EF181" s="45">
        <f t="shared" si="213"/>
        <v>5341579.71</v>
      </c>
      <c r="EG181" s="45">
        <f t="shared" si="213"/>
        <v>0</v>
      </c>
      <c r="EH181" s="45">
        <f t="shared" si="213"/>
        <v>0</v>
      </c>
      <c r="EI181" s="45">
        <f t="shared" si="213"/>
        <v>18369923.77</v>
      </c>
      <c r="EJ181" s="45">
        <f t="shared" si="213"/>
        <v>0</v>
      </c>
      <c r="EK181" s="45">
        <f t="shared" si="213"/>
        <v>0</v>
      </c>
      <c r="EL181" s="45">
        <f t="shared" si="213"/>
        <v>0</v>
      </c>
      <c r="EM181" s="45">
        <f t="shared" si="213"/>
        <v>0</v>
      </c>
      <c r="EN181" s="45">
        <f t="shared" si="213"/>
        <v>5064219.2300000004</v>
      </c>
      <c r="EO181" s="45">
        <f t="shared" si="213"/>
        <v>0</v>
      </c>
      <c r="EP181" s="45">
        <f t="shared" si="213"/>
        <v>0</v>
      </c>
      <c r="EQ181" s="45">
        <f t="shared" si="213"/>
        <v>0</v>
      </c>
      <c r="ER181" s="45">
        <f t="shared" si="213"/>
        <v>0</v>
      </c>
      <c r="ES181" s="45">
        <f t="shared" si="213"/>
        <v>0</v>
      </c>
      <c r="ET181" s="45">
        <f t="shared" si="213"/>
        <v>0</v>
      </c>
      <c r="EU181" s="45">
        <f t="shared" si="213"/>
        <v>4769086.51</v>
      </c>
      <c r="EV181" s="45">
        <f t="shared" si="213"/>
        <v>0</v>
      </c>
      <c r="EW181" s="45">
        <f t="shared" si="213"/>
        <v>0</v>
      </c>
      <c r="EX181" s="45">
        <f t="shared" si="213"/>
        <v>0</v>
      </c>
      <c r="EY181" s="45">
        <f t="shared" si="213"/>
        <v>4581945.87</v>
      </c>
      <c r="EZ181" s="45">
        <f t="shared" si="213"/>
        <v>0</v>
      </c>
      <c r="FA181" s="45">
        <f t="shared" si="213"/>
        <v>0</v>
      </c>
      <c r="FB181" s="45">
        <f t="shared" si="213"/>
        <v>0</v>
      </c>
      <c r="FC181" s="45">
        <f t="shared" si="213"/>
        <v>0</v>
      </c>
      <c r="FD181" s="45">
        <f t="shared" si="213"/>
        <v>0</v>
      </c>
      <c r="FE181" s="45">
        <f t="shared" si="213"/>
        <v>0</v>
      </c>
      <c r="FF181" s="45">
        <f t="shared" si="213"/>
        <v>0</v>
      </c>
      <c r="FG181" s="45">
        <f t="shared" si="213"/>
        <v>0</v>
      </c>
      <c r="FH181" s="45">
        <f t="shared" si="213"/>
        <v>0</v>
      </c>
      <c r="FI181" s="45">
        <f t="shared" si="213"/>
        <v>5368840.3600000003</v>
      </c>
      <c r="FJ181" s="45">
        <f t="shared" si="213"/>
        <v>0</v>
      </c>
      <c r="FK181" s="45">
        <f t="shared" si="213"/>
        <v>0</v>
      </c>
      <c r="FL181" s="45">
        <f t="shared" si="213"/>
        <v>0</v>
      </c>
      <c r="FM181" s="45">
        <f t="shared" si="213"/>
        <v>0</v>
      </c>
      <c r="FN181" s="45">
        <f t="shared" si="213"/>
        <v>18794694.370000001</v>
      </c>
      <c r="FO181" s="45">
        <f t="shared" si="213"/>
        <v>5036573.3</v>
      </c>
      <c r="FP181" s="45">
        <f t="shared" si="213"/>
        <v>6259666.3899999997</v>
      </c>
      <c r="FQ181" s="45">
        <f t="shared" si="213"/>
        <v>4894934.0999999996</v>
      </c>
      <c r="FR181" s="45">
        <f t="shared" si="213"/>
        <v>0</v>
      </c>
      <c r="FS181" s="45">
        <f t="shared" si="213"/>
        <v>0</v>
      </c>
      <c r="FT181" s="45">
        <f t="shared" si="213"/>
        <v>0</v>
      </c>
      <c r="FU181" s="45">
        <f t="shared" si="213"/>
        <v>5097048.67</v>
      </c>
      <c r="FV181" s="45">
        <f t="shared" si="213"/>
        <v>4752126.3099999996</v>
      </c>
      <c r="FW181" s="45">
        <f t="shared" si="213"/>
        <v>0</v>
      </c>
      <c r="FX181" s="45">
        <f t="shared" si="213"/>
        <v>0</v>
      </c>
      <c r="FY181" s="42"/>
      <c r="FZ181" s="86"/>
      <c r="GA181" s="59"/>
      <c r="GB181" s="59"/>
      <c r="GC181" s="109"/>
      <c r="GD181" s="109"/>
      <c r="GE181" s="109"/>
    </row>
    <row r="182" spans="1:187" x14ac:dyDescent="0.2">
      <c r="A182" s="6"/>
      <c r="B182" s="16" t="s">
        <v>702</v>
      </c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59"/>
      <c r="GA182" s="59"/>
      <c r="GB182" s="59"/>
      <c r="GC182" s="59"/>
      <c r="GD182" s="59"/>
      <c r="GE182" s="6"/>
    </row>
    <row r="183" spans="1:187" x14ac:dyDescent="0.2">
      <c r="A183" s="8" t="s">
        <v>703</v>
      </c>
      <c r="B183" s="16" t="s">
        <v>704</v>
      </c>
      <c r="C183" s="18">
        <f t="shared" ref="C183:BN183" si="214">IF((OR(C173=1,C174=1))=TRUE(),0,C94)</f>
        <v>6496.0999999999995</v>
      </c>
      <c r="D183" s="18">
        <f t="shared" si="214"/>
        <v>0</v>
      </c>
      <c r="E183" s="18">
        <f t="shared" si="214"/>
        <v>7904.5999999999995</v>
      </c>
      <c r="F183" s="18">
        <f t="shared" si="214"/>
        <v>0</v>
      </c>
      <c r="G183" s="18">
        <f t="shared" si="214"/>
        <v>0</v>
      </c>
      <c r="H183" s="18">
        <f t="shared" si="214"/>
        <v>0</v>
      </c>
      <c r="I183" s="18">
        <f t="shared" si="214"/>
        <v>10457.800000000001</v>
      </c>
      <c r="J183" s="18">
        <f t="shared" si="214"/>
        <v>2458.4</v>
      </c>
      <c r="K183" s="18">
        <f t="shared" si="214"/>
        <v>0</v>
      </c>
      <c r="L183" s="18">
        <f t="shared" si="214"/>
        <v>2616.6999999999998</v>
      </c>
      <c r="M183" s="18">
        <f t="shared" si="214"/>
        <v>1354.6</v>
      </c>
      <c r="N183" s="18">
        <f t="shared" si="214"/>
        <v>0</v>
      </c>
      <c r="O183" s="18">
        <f t="shared" si="214"/>
        <v>0</v>
      </c>
      <c r="P183" s="18">
        <f t="shared" si="214"/>
        <v>0</v>
      </c>
      <c r="Q183" s="18">
        <f t="shared" si="214"/>
        <v>40212.300000000003</v>
      </c>
      <c r="R183" s="18">
        <f t="shared" si="214"/>
        <v>0</v>
      </c>
      <c r="S183" s="18">
        <f t="shared" si="214"/>
        <v>1749.7</v>
      </c>
      <c r="T183" s="18">
        <f t="shared" si="214"/>
        <v>0</v>
      </c>
      <c r="U183" s="18">
        <f t="shared" si="214"/>
        <v>0</v>
      </c>
      <c r="V183" s="18">
        <f t="shared" si="214"/>
        <v>0</v>
      </c>
      <c r="W183" s="18">
        <f t="shared" si="214"/>
        <v>0</v>
      </c>
      <c r="X183" s="18">
        <f t="shared" si="214"/>
        <v>0</v>
      </c>
      <c r="Y183" s="18">
        <f t="shared" si="214"/>
        <v>498.8</v>
      </c>
      <c r="Z183" s="18">
        <f t="shared" si="214"/>
        <v>0</v>
      </c>
      <c r="AA183" s="18">
        <f t="shared" si="214"/>
        <v>0</v>
      </c>
      <c r="AB183" s="18">
        <f t="shared" si="214"/>
        <v>0</v>
      </c>
      <c r="AC183" s="18">
        <f t="shared" si="214"/>
        <v>0</v>
      </c>
      <c r="AD183" s="18">
        <f t="shared" si="214"/>
        <v>0</v>
      </c>
      <c r="AE183" s="18">
        <f t="shared" si="214"/>
        <v>0</v>
      </c>
      <c r="AF183" s="18">
        <f t="shared" si="214"/>
        <v>0</v>
      </c>
      <c r="AG183" s="18">
        <f t="shared" si="214"/>
        <v>0</v>
      </c>
      <c r="AH183" s="18">
        <f t="shared" si="214"/>
        <v>1084.0999999999999</v>
      </c>
      <c r="AI183" s="18">
        <f t="shared" si="214"/>
        <v>0</v>
      </c>
      <c r="AJ183" s="18">
        <f t="shared" si="214"/>
        <v>0</v>
      </c>
      <c r="AK183" s="18">
        <f t="shared" si="214"/>
        <v>0</v>
      </c>
      <c r="AL183" s="18">
        <f t="shared" si="214"/>
        <v>0</v>
      </c>
      <c r="AM183" s="18">
        <f t="shared" si="214"/>
        <v>469.90000000000003</v>
      </c>
      <c r="AN183" s="18">
        <f t="shared" si="214"/>
        <v>0</v>
      </c>
      <c r="AO183" s="18">
        <f t="shared" si="214"/>
        <v>4800.8000000000011</v>
      </c>
      <c r="AP183" s="18">
        <f t="shared" si="214"/>
        <v>89798.7</v>
      </c>
      <c r="AQ183" s="18">
        <f t="shared" si="214"/>
        <v>0</v>
      </c>
      <c r="AR183" s="18">
        <f t="shared" si="214"/>
        <v>0</v>
      </c>
      <c r="AS183" s="18">
        <f t="shared" si="214"/>
        <v>0</v>
      </c>
      <c r="AT183" s="18">
        <f t="shared" si="214"/>
        <v>0</v>
      </c>
      <c r="AU183" s="18">
        <f t="shared" si="214"/>
        <v>0</v>
      </c>
      <c r="AV183" s="18">
        <f t="shared" si="214"/>
        <v>0</v>
      </c>
      <c r="AW183" s="18">
        <f t="shared" si="214"/>
        <v>0</v>
      </c>
      <c r="AX183" s="18">
        <f t="shared" si="214"/>
        <v>0</v>
      </c>
      <c r="AY183" s="18">
        <f t="shared" si="214"/>
        <v>0</v>
      </c>
      <c r="AZ183" s="18">
        <f t="shared" si="214"/>
        <v>11866.4</v>
      </c>
      <c r="BA183" s="18">
        <f t="shared" si="214"/>
        <v>9309.6</v>
      </c>
      <c r="BB183" s="18">
        <f t="shared" si="214"/>
        <v>8117.4</v>
      </c>
      <c r="BC183" s="18">
        <f t="shared" si="214"/>
        <v>30353.1</v>
      </c>
      <c r="BD183" s="18">
        <f t="shared" si="214"/>
        <v>0</v>
      </c>
      <c r="BE183" s="18">
        <f t="shared" si="214"/>
        <v>0</v>
      </c>
      <c r="BF183" s="18">
        <f t="shared" si="214"/>
        <v>0</v>
      </c>
      <c r="BG183" s="18">
        <f t="shared" si="214"/>
        <v>1085</v>
      </c>
      <c r="BH183" s="18">
        <f t="shared" si="214"/>
        <v>0</v>
      </c>
      <c r="BI183" s="18">
        <f t="shared" si="214"/>
        <v>0</v>
      </c>
      <c r="BJ183" s="18">
        <f t="shared" si="214"/>
        <v>0</v>
      </c>
      <c r="BK183" s="18">
        <f t="shared" si="214"/>
        <v>0</v>
      </c>
      <c r="BL183" s="18">
        <f t="shared" si="214"/>
        <v>0</v>
      </c>
      <c r="BM183" s="18">
        <f t="shared" si="214"/>
        <v>0</v>
      </c>
      <c r="BN183" s="18">
        <f t="shared" si="214"/>
        <v>3725.5</v>
      </c>
      <c r="BO183" s="18">
        <f t="shared" ref="BO183:DZ183" si="215">IF((OR(BO173=1,BO174=1))=TRUE(),0,BO94)</f>
        <v>1378.7</v>
      </c>
      <c r="BP183" s="18">
        <f t="shared" si="215"/>
        <v>0</v>
      </c>
      <c r="BQ183" s="18">
        <f t="shared" si="215"/>
        <v>0</v>
      </c>
      <c r="BR183" s="18">
        <f t="shared" si="215"/>
        <v>4826.7</v>
      </c>
      <c r="BS183" s="18">
        <f t="shared" si="215"/>
        <v>1206.3</v>
      </c>
      <c r="BT183" s="18">
        <f t="shared" si="215"/>
        <v>0</v>
      </c>
      <c r="BU183" s="18">
        <f t="shared" si="215"/>
        <v>0</v>
      </c>
      <c r="BV183" s="18">
        <f t="shared" si="215"/>
        <v>0</v>
      </c>
      <c r="BW183" s="18">
        <f t="shared" si="215"/>
        <v>0</v>
      </c>
      <c r="BX183" s="18">
        <f t="shared" si="215"/>
        <v>0</v>
      </c>
      <c r="BY183" s="18">
        <f t="shared" si="215"/>
        <v>528.4</v>
      </c>
      <c r="BZ183" s="18">
        <f t="shared" si="215"/>
        <v>0</v>
      </c>
      <c r="CA183" s="18">
        <f t="shared" si="215"/>
        <v>0</v>
      </c>
      <c r="CB183" s="18">
        <f t="shared" si="215"/>
        <v>0</v>
      </c>
      <c r="CC183" s="18">
        <f t="shared" si="215"/>
        <v>0</v>
      </c>
      <c r="CD183" s="18">
        <f t="shared" si="215"/>
        <v>0</v>
      </c>
      <c r="CE183" s="18">
        <f t="shared" si="215"/>
        <v>0</v>
      </c>
      <c r="CF183" s="18">
        <f t="shared" si="215"/>
        <v>0</v>
      </c>
      <c r="CG183" s="18">
        <f t="shared" si="215"/>
        <v>0</v>
      </c>
      <c r="CH183" s="18">
        <f t="shared" si="215"/>
        <v>0</v>
      </c>
      <c r="CI183" s="18">
        <f t="shared" si="215"/>
        <v>743.5</v>
      </c>
      <c r="CJ183" s="18">
        <f t="shared" si="215"/>
        <v>1013</v>
      </c>
      <c r="CK183" s="18">
        <f t="shared" si="215"/>
        <v>0</v>
      </c>
      <c r="CL183" s="18">
        <f t="shared" si="215"/>
        <v>0</v>
      </c>
      <c r="CM183" s="18">
        <f t="shared" si="215"/>
        <v>825.2</v>
      </c>
      <c r="CN183" s="18">
        <f t="shared" si="215"/>
        <v>0</v>
      </c>
      <c r="CO183" s="18">
        <f t="shared" si="215"/>
        <v>0</v>
      </c>
      <c r="CP183" s="18">
        <f t="shared" si="215"/>
        <v>0</v>
      </c>
      <c r="CQ183" s="18">
        <f t="shared" si="215"/>
        <v>1032.0999999999999</v>
      </c>
      <c r="CR183" s="18">
        <f t="shared" si="215"/>
        <v>0</v>
      </c>
      <c r="CS183" s="18">
        <f t="shared" si="215"/>
        <v>0</v>
      </c>
      <c r="CT183" s="18">
        <f t="shared" si="215"/>
        <v>0</v>
      </c>
      <c r="CU183" s="18">
        <f t="shared" si="215"/>
        <v>0</v>
      </c>
      <c r="CV183" s="18">
        <f t="shared" si="215"/>
        <v>0</v>
      </c>
      <c r="CW183" s="18">
        <f t="shared" si="215"/>
        <v>0</v>
      </c>
      <c r="CX183" s="18">
        <f t="shared" si="215"/>
        <v>495.1</v>
      </c>
      <c r="CY183" s="18">
        <f t="shared" si="215"/>
        <v>0</v>
      </c>
      <c r="CZ183" s="18">
        <f t="shared" si="215"/>
        <v>2227</v>
      </c>
      <c r="DA183" s="18">
        <f t="shared" si="215"/>
        <v>0</v>
      </c>
      <c r="DB183" s="18">
        <f t="shared" si="215"/>
        <v>0</v>
      </c>
      <c r="DC183" s="18">
        <f t="shared" si="215"/>
        <v>0</v>
      </c>
      <c r="DD183" s="18">
        <f t="shared" si="215"/>
        <v>0</v>
      </c>
      <c r="DE183" s="18">
        <f t="shared" si="215"/>
        <v>0</v>
      </c>
      <c r="DF183" s="18">
        <f t="shared" si="215"/>
        <v>22128.400000000001</v>
      </c>
      <c r="DG183" s="18">
        <f t="shared" si="215"/>
        <v>0</v>
      </c>
      <c r="DH183" s="18">
        <f t="shared" si="215"/>
        <v>0</v>
      </c>
      <c r="DI183" s="18">
        <f t="shared" si="215"/>
        <v>2782.6</v>
      </c>
      <c r="DJ183" s="18">
        <f t="shared" si="215"/>
        <v>688.8</v>
      </c>
      <c r="DK183" s="18">
        <f t="shared" si="215"/>
        <v>469.4</v>
      </c>
      <c r="DL183" s="18">
        <f t="shared" si="215"/>
        <v>6021.5</v>
      </c>
      <c r="DM183" s="18">
        <f t="shared" si="215"/>
        <v>0</v>
      </c>
      <c r="DN183" s="18">
        <f t="shared" si="215"/>
        <v>1490.4</v>
      </c>
      <c r="DO183" s="18">
        <f t="shared" si="215"/>
        <v>3355.2</v>
      </c>
      <c r="DP183" s="18">
        <f t="shared" si="215"/>
        <v>0</v>
      </c>
      <c r="DQ183" s="18">
        <f t="shared" si="215"/>
        <v>0</v>
      </c>
      <c r="DR183" s="18">
        <f t="shared" si="215"/>
        <v>1459.4</v>
      </c>
      <c r="DS183" s="18">
        <f t="shared" si="215"/>
        <v>815.3</v>
      </c>
      <c r="DT183" s="18">
        <f t="shared" si="215"/>
        <v>0</v>
      </c>
      <c r="DU183" s="18">
        <f t="shared" si="215"/>
        <v>0</v>
      </c>
      <c r="DV183" s="18">
        <f t="shared" si="215"/>
        <v>0</v>
      </c>
      <c r="DW183" s="18">
        <f t="shared" si="215"/>
        <v>0</v>
      </c>
      <c r="DX183" s="18">
        <f t="shared" si="215"/>
        <v>0</v>
      </c>
      <c r="DY183" s="18">
        <f t="shared" si="215"/>
        <v>0</v>
      </c>
      <c r="DZ183" s="18">
        <f t="shared" si="215"/>
        <v>0</v>
      </c>
      <c r="EA183" s="18">
        <f t="shared" ref="EA183:FX183" si="216">IF((OR(EA173=1,EA174=1))=TRUE(),0,EA94)</f>
        <v>0</v>
      </c>
      <c r="EB183" s="18">
        <f t="shared" si="216"/>
        <v>602.9</v>
      </c>
      <c r="EC183" s="18">
        <f t="shared" si="216"/>
        <v>0</v>
      </c>
      <c r="ED183" s="18">
        <f t="shared" si="216"/>
        <v>0</v>
      </c>
      <c r="EE183" s="18">
        <f t="shared" si="216"/>
        <v>0</v>
      </c>
      <c r="EF183" s="18">
        <f t="shared" si="216"/>
        <v>1525</v>
      </c>
      <c r="EG183" s="18">
        <f t="shared" si="216"/>
        <v>0</v>
      </c>
      <c r="EH183" s="18">
        <f t="shared" si="216"/>
        <v>0</v>
      </c>
      <c r="EI183" s="18">
        <f t="shared" si="216"/>
        <v>16658.2</v>
      </c>
      <c r="EJ183" s="18">
        <f t="shared" si="216"/>
        <v>0</v>
      </c>
      <c r="EK183" s="18">
        <f t="shared" si="216"/>
        <v>0</v>
      </c>
      <c r="EL183" s="18">
        <f t="shared" si="216"/>
        <v>0</v>
      </c>
      <c r="EM183" s="18">
        <f t="shared" si="216"/>
        <v>0</v>
      </c>
      <c r="EN183" s="18">
        <f t="shared" si="216"/>
        <v>1016.5</v>
      </c>
      <c r="EO183" s="18">
        <f t="shared" si="216"/>
        <v>0</v>
      </c>
      <c r="EP183" s="18">
        <f t="shared" si="216"/>
        <v>0</v>
      </c>
      <c r="EQ183" s="18">
        <f t="shared" si="216"/>
        <v>0</v>
      </c>
      <c r="ER183" s="18">
        <f t="shared" si="216"/>
        <v>0</v>
      </c>
      <c r="ES183" s="18">
        <f t="shared" si="216"/>
        <v>0</v>
      </c>
      <c r="ET183" s="18">
        <f t="shared" si="216"/>
        <v>0</v>
      </c>
      <c r="EU183" s="18">
        <f t="shared" si="216"/>
        <v>673</v>
      </c>
      <c r="EV183" s="18">
        <f t="shared" si="216"/>
        <v>0</v>
      </c>
      <c r="EW183" s="18">
        <f t="shared" si="216"/>
        <v>0</v>
      </c>
      <c r="EX183" s="18">
        <f t="shared" si="216"/>
        <v>0</v>
      </c>
      <c r="EY183" s="18">
        <f t="shared" si="216"/>
        <v>265.10000000000002</v>
      </c>
      <c r="EZ183" s="18">
        <f t="shared" si="216"/>
        <v>0</v>
      </c>
      <c r="FA183" s="18">
        <f t="shared" si="216"/>
        <v>0</v>
      </c>
      <c r="FB183" s="18">
        <f t="shared" si="216"/>
        <v>0</v>
      </c>
      <c r="FC183" s="18">
        <f t="shared" si="216"/>
        <v>0</v>
      </c>
      <c r="FD183" s="18">
        <f t="shared" si="216"/>
        <v>0</v>
      </c>
      <c r="FE183" s="18">
        <f t="shared" si="216"/>
        <v>0</v>
      </c>
      <c r="FF183" s="18">
        <f t="shared" si="216"/>
        <v>0</v>
      </c>
      <c r="FG183" s="18">
        <f t="shared" si="216"/>
        <v>0</v>
      </c>
      <c r="FH183" s="18">
        <f t="shared" si="216"/>
        <v>0</v>
      </c>
      <c r="FI183" s="18">
        <f t="shared" si="216"/>
        <v>1909.6</v>
      </c>
      <c r="FJ183" s="18">
        <f t="shared" si="216"/>
        <v>0</v>
      </c>
      <c r="FK183" s="18">
        <f t="shared" si="216"/>
        <v>0</v>
      </c>
      <c r="FL183" s="18">
        <f t="shared" si="216"/>
        <v>0</v>
      </c>
      <c r="FM183" s="18">
        <f t="shared" si="216"/>
        <v>0</v>
      </c>
      <c r="FN183" s="18">
        <f t="shared" si="216"/>
        <v>22535.199999999997</v>
      </c>
      <c r="FO183" s="18">
        <f t="shared" si="216"/>
        <v>1143.5999999999999</v>
      </c>
      <c r="FP183" s="18">
        <f t="shared" si="216"/>
        <v>2443.1</v>
      </c>
      <c r="FQ183" s="18">
        <f t="shared" si="216"/>
        <v>976.8</v>
      </c>
      <c r="FR183" s="18">
        <f t="shared" si="216"/>
        <v>0</v>
      </c>
      <c r="FS183" s="18">
        <f t="shared" si="216"/>
        <v>0</v>
      </c>
      <c r="FT183" s="18">
        <f t="shared" si="216"/>
        <v>0</v>
      </c>
      <c r="FU183" s="18">
        <f t="shared" si="216"/>
        <v>822.9</v>
      </c>
      <c r="FV183" s="18">
        <f t="shared" si="216"/>
        <v>719.8</v>
      </c>
      <c r="FW183" s="18">
        <f t="shared" si="216"/>
        <v>0</v>
      </c>
      <c r="FX183" s="18">
        <f t="shared" si="216"/>
        <v>0</v>
      </c>
      <c r="FY183" s="45"/>
      <c r="FZ183" s="19"/>
      <c r="GA183" s="59"/>
      <c r="GB183" s="59"/>
      <c r="GC183" s="109"/>
      <c r="GD183" s="109"/>
      <c r="GE183" s="109"/>
    </row>
    <row r="184" spans="1:187" x14ac:dyDescent="0.2">
      <c r="A184" s="8" t="s">
        <v>705</v>
      </c>
      <c r="B184" s="16" t="s">
        <v>706</v>
      </c>
      <c r="C184" s="45">
        <f t="shared" ref="C184:BN184" si="217">ROUND(IF((OR(C173=1,C174=1))=TRUE(),0,(C181/459*C183)+C170),2)</f>
        <v>156580351.38</v>
      </c>
      <c r="D184" s="45">
        <f t="shared" si="217"/>
        <v>0</v>
      </c>
      <c r="E184" s="45">
        <f t="shared" si="217"/>
        <v>184107392.88999999</v>
      </c>
      <c r="F184" s="45">
        <f t="shared" si="217"/>
        <v>0</v>
      </c>
      <c r="G184" s="45">
        <f t="shared" si="217"/>
        <v>0</v>
      </c>
      <c r="H184" s="45">
        <f t="shared" si="217"/>
        <v>0</v>
      </c>
      <c r="I184" s="45">
        <f t="shared" si="217"/>
        <v>279997051.89999998</v>
      </c>
      <c r="J184" s="45">
        <f t="shared" si="217"/>
        <v>32345439.68</v>
      </c>
      <c r="K184" s="45">
        <f t="shared" si="217"/>
        <v>0</v>
      </c>
      <c r="L184" s="45">
        <f t="shared" si="217"/>
        <v>36197673.579999998</v>
      </c>
      <c r="M184" s="45">
        <f t="shared" si="217"/>
        <v>17798661.960000001</v>
      </c>
      <c r="N184" s="45">
        <f t="shared" si="217"/>
        <v>0</v>
      </c>
      <c r="O184" s="45">
        <f t="shared" si="217"/>
        <v>0</v>
      </c>
      <c r="P184" s="45">
        <f t="shared" si="217"/>
        <v>0</v>
      </c>
      <c r="Q184" s="45">
        <f t="shared" si="217"/>
        <v>2938954409.1599998</v>
      </c>
      <c r="R184" s="45">
        <f t="shared" si="217"/>
        <v>0</v>
      </c>
      <c r="S184" s="45">
        <f t="shared" si="217"/>
        <v>20838981.690000001</v>
      </c>
      <c r="T184" s="45">
        <f t="shared" si="217"/>
        <v>0</v>
      </c>
      <c r="U184" s="45">
        <f t="shared" si="217"/>
        <v>0</v>
      </c>
      <c r="V184" s="45">
        <f t="shared" si="217"/>
        <v>0</v>
      </c>
      <c r="W184" s="45">
        <f t="shared" si="217"/>
        <v>0</v>
      </c>
      <c r="X184" s="45">
        <f t="shared" si="217"/>
        <v>0</v>
      </c>
      <c r="Y184" s="45">
        <f t="shared" si="217"/>
        <v>23490368.079999998</v>
      </c>
      <c r="Z184" s="45">
        <f t="shared" si="217"/>
        <v>0</v>
      </c>
      <c r="AA184" s="45">
        <f t="shared" si="217"/>
        <v>0</v>
      </c>
      <c r="AB184" s="45">
        <f t="shared" si="217"/>
        <v>0</v>
      </c>
      <c r="AC184" s="45">
        <f t="shared" si="217"/>
        <v>0</v>
      </c>
      <c r="AD184" s="45">
        <f t="shared" si="217"/>
        <v>0</v>
      </c>
      <c r="AE184" s="45">
        <f t="shared" si="217"/>
        <v>0</v>
      </c>
      <c r="AF184" s="45">
        <f t="shared" si="217"/>
        <v>0</v>
      </c>
      <c r="AG184" s="45">
        <f t="shared" si="217"/>
        <v>0</v>
      </c>
      <c r="AH184" s="45">
        <f t="shared" si="217"/>
        <v>11572640.15</v>
      </c>
      <c r="AI184" s="45">
        <f t="shared" si="217"/>
        <v>0</v>
      </c>
      <c r="AJ184" s="45">
        <f t="shared" si="217"/>
        <v>0</v>
      </c>
      <c r="AK184" s="45">
        <f t="shared" si="217"/>
        <v>0</v>
      </c>
      <c r="AL184" s="45">
        <f t="shared" si="217"/>
        <v>0</v>
      </c>
      <c r="AM184" s="45">
        <f t="shared" si="217"/>
        <v>4707360.33</v>
      </c>
      <c r="AN184" s="45">
        <f t="shared" si="217"/>
        <v>0</v>
      </c>
      <c r="AO184" s="45">
        <f t="shared" si="217"/>
        <v>73908095.129999995</v>
      </c>
      <c r="AP184" s="45">
        <f t="shared" si="217"/>
        <v>12596631873.469999</v>
      </c>
      <c r="AQ184" s="45">
        <f t="shared" si="217"/>
        <v>0</v>
      </c>
      <c r="AR184" s="45">
        <f t="shared" si="217"/>
        <v>0</v>
      </c>
      <c r="AS184" s="45">
        <f t="shared" si="217"/>
        <v>0</v>
      </c>
      <c r="AT184" s="45">
        <f t="shared" si="217"/>
        <v>0</v>
      </c>
      <c r="AU184" s="45">
        <f t="shared" si="217"/>
        <v>0</v>
      </c>
      <c r="AV184" s="45">
        <f t="shared" si="217"/>
        <v>0</v>
      </c>
      <c r="AW184" s="45">
        <f t="shared" si="217"/>
        <v>0</v>
      </c>
      <c r="AX184" s="45">
        <f t="shared" si="217"/>
        <v>0</v>
      </c>
      <c r="AY184" s="45">
        <f t="shared" si="217"/>
        <v>0</v>
      </c>
      <c r="AZ184" s="45">
        <f t="shared" si="217"/>
        <v>344973915.75</v>
      </c>
      <c r="BA184" s="45">
        <f t="shared" si="217"/>
        <v>167899527.52000001</v>
      </c>
      <c r="BB184" s="45">
        <f t="shared" si="217"/>
        <v>136837928.97</v>
      </c>
      <c r="BC184" s="45">
        <f t="shared" si="217"/>
        <v>1425691342.3499999</v>
      </c>
      <c r="BD184" s="45">
        <f t="shared" si="217"/>
        <v>0</v>
      </c>
      <c r="BE184" s="45">
        <f t="shared" si="217"/>
        <v>0</v>
      </c>
      <c r="BF184" s="45">
        <f t="shared" si="217"/>
        <v>0</v>
      </c>
      <c r="BG184" s="45">
        <f t="shared" si="217"/>
        <v>12166314.58</v>
      </c>
      <c r="BH184" s="45">
        <f t="shared" si="217"/>
        <v>0</v>
      </c>
      <c r="BI184" s="45">
        <f t="shared" si="217"/>
        <v>0</v>
      </c>
      <c r="BJ184" s="45">
        <f t="shared" si="217"/>
        <v>0</v>
      </c>
      <c r="BK184" s="45">
        <f t="shared" si="217"/>
        <v>0</v>
      </c>
      <c r="BL184" s="45">
        <f t="shared" si="217"/>
        <v>0</v>
      </c>
      <c r="BM184" s="45">
        <f t="shared" si="217"/>
        <v>0</v>
      </c>
      <c r="BN184" s="45">
        <f t="shared" si="217"/>
        <v>51619117.18</v>
      </c>
      <c r="BO184" s="45">
        <f t="shared" ref="BO184:DZ184" si="218">ROUND(IF((OR(BO173=1,BO174=1))=TRUE(),0,(BO181/459*BO183)+BO170),2)</f>
        <v>15372695.83</v>
      </c>
      <c r="BP184" s="45">
        <f t="shared" si="218"/>
        <v>0</v>
      </c>
      <c r="BQ184" s="45">
        <f t="shared" si="218"/>
        <v>0</v>
      </c>
      <c r="BR184" s="45">
        <f t="shared" si="218"/>
        <v>69949603.010000005</v>
      </c>
      <c r="BS184" s="45">
        <f t="shared" si="218"/>
        <v>13813439.460000001</v>
      </c>
      <c r="BT184" s="45">
        <f t="shared" si="218"/>
        <v>0</v>
      </c>
      <c r="BU184" s="45">
        <f t="shared" si="218"/>
        <v>0</v>
      </c>
      <c r="BV184" s="45">
        <f t="shared" si="218"/>
        <v>0</v>
      </c>
      <c r="BW184" s="45">
        <f t="shared" si="218"/>
        <v>0</v>
      </c>
      <c r="BX184" s="45">
        <f t="shared" si="218"/>
        <v>0</v>
      </c>
      <c r="BY184" s="45">
        <f t="shared" si="218"/>
        <v>5320632.84</v>
      </c>
      <c r="BZ184" s="45">
        <f t="shared" si="218"/>
        <v>0</v>
      </c>
      <c r="CA184" s="45">
        <f t="shared" si="218"/>
        <v>0</v>
      </c>
      <c r="CB184" s="45">
        <f t="shared" si="218"/>
        <v>0</v>
      </c>
      <c r="CC184" s="45">
        <f t="shared" si="218"/>
        <v>0</v>
      </c>
      <c r="CD184" s="45">
        <f t="shared" si="218"/>
        <v>0</v>
      </c>
      <c r="CE184" s="45">
        <f t="shared" si="218"/>
        <v>0</v>
      </c>
      <c r="CF184" s="45">
        <f t="shared" si="218"/>
        <v>0</v>
      </c>
      <c r="CG184" s="45">
        <f t="shared" si="218"/>
        <v>0</v>
      </c>
      <c r="CH184" s="45">
        <f t="shared" si="218"/>
        <v>0</v>
      </c>
      <c r="CI184" s="45">
        <f t="shared" si="218"/>
        <v>7521569.5899999999</v>
      </c>
      <c r="CJ184" s="45">
        <f t="shared" si="218"/>
        <v>11155078.449999999</v>
      </c>
      <c r="CK184" s="45">
        <f t="shared" si="218"/>
        <v>0</v>
      </c>
      <c r="CL184" s="45">
        <f t="shared" si="218"/>
        <v>0</v>
      </c>
      <c r="CM184" s="45">
        <f t="shared" si="218"/>
        <v>9623069.9100000001</v>
      </c>
      <c r="CN184" s="45">
        <f t="shared" si="218"/>
        <v>0</v>
      </c>
      <c r="CO184" s="45">
        <f t="shared" si="218"/>
        <v>0</v>
      </c>
      <c r="CP184" s="45">
        <f t="shared" si="218"/>
        <v>0</v>
      </c>
      <c r="CQ184" s="45">
        <f t="shared" si="218"/>
        <v>11606018.689999999</v>
      </c>
      <c r="CR184" s="45">
        <f t="shared" si="218"/>
        <v>0</v>
      </c>
      <c r="CS184" s="45">
        <f t="shared" si="218"/>
        <v>0</v>
      </c>
      <c r="CT184" s="45">
        <f t="shared" si="218"/>
        <v>0</v>
      </c>
      <c r="CU184" s="45">
        <f t="shared" si="218"/>
        <v>0</v>
      </c>
      <c r="CV184" s="45">
        <f t="shared" si="218"/>
        <v>0</v>
      </c>
      <c r="CW184" s="45">
        <f t="shared" si="218"/>
        <v>0</v>
      </c>
      <c r="CX184" s="45">
        <f t="shared" si="218"/>
        <v>5016301.2300000004</v>
      </c>
      <c r="CY184" s="45">
        <f t="shared" si="218"/>
        <v>0</v>
      </c>
      <c r="CZ184" s="45">
        <f t="shared" si="218"/>
        <v>27067982.079999998</v>
      </c>
      <c r="DA184" s="45">
        <f t="shared" si="218"/>
        <v>0</v>
      </c>
      <c r="DB184" s="45">
        <f t="shared" si="218"/>
        <v>0</v>
      </c>
      <c r="DC184" s="45">
        <f t="shared" si="218"/>
        <v>0</v>
      </c>
      <c r="DD184" s="45">
        <f t="shared" si="218"/>
        <v>0</v>
      </c>
      <c r="DE184" s="45">
        <f t="shared" si="218"/>
        <v>0</v>
      </c>
      <c r="DF184" s="45">
        <f t="shared" si="218"/>
        <v>707125041.98000002</v>
      </c>
      <c r="DG184" s="45">
        <f t="shared" si="218"/>
        <v>0</v>
      </c>
      <c r="DH184" s="45">
        <f t="shared" si="218"/>
        <v>0</v>
      </c>
      <c r="DI184" s="45">
        <f t="shared" si="218"/>
        <v>37269821.990000002</v>
      </c>
      <c r="DJ184" s="45">
        <f t="shared" si="218"/>
        <v>7216796.9500000002</v>
      </c>
      <c r="DK184" s="45">
        <f t="shared" si="218"/>
        <v>4770891.17</v>
      </c>
      <c r="DL184" s="45">
        <f t="shared" si="218"/>
        <v>106788206.34999999</v>
      </c>
      <c r="DM184" s="45">
        <f t="shared" si="218"/>
        <v>0</v>
      </c>
      <c r="DN184" s="45">
        <f t="shared" si="218"/>
        <v>17613965.260000002</v>
      </c>
      <c r="DO184" s="45">
        <f t="shared" si="218"/>
        <v>50462704.630000003</v>
      </c>
      <c r="DP184" s="45">
        <f t="shared" si="218"/>
        <v>0</v>
      </c>
      <c r="DQ184" s="45">
        <f t="shared" si="218"/>
        <v>0</v>
      </c>
      <c r="DR184" s="45">
        <f t="shared" si="218"/>
        <v>17555750.079999998</v>
      </c>
      <c r="DS184" s="45">
        <f t="shared" si="218"/>
        <v>8889734.0700000003</v>
      </c>
      <c r="DT184" s="45">
        <f t="shared" si="218"/>
        <v>0</v>
      </c>
      <c r="DU184" s="45">
        <f t="shared" si="218"/>
        <v>0</v>
      </c>
      <c r="DV184" s="45">
        <f t="shared" si="218"/>
        <v>0</v>
      </c>
      <c r="DW184" s="45">
        <f t="shared" si="218"/>
        <v>0</v>
      </c>
      <c r="DX184" s="45">
        <f t="shared" si="218"/>
        <v>0</v>
      </c>
      <c r="DY184" s="45">
        <f t="shared" si="218"/>
        <v>0</v>
      </c>
      <c r="DZ184" s="45">
        <f t="shared" si="218"/>
        <v>0</v>
      </c>
      <c r="EA184" s="45">
        <f t="shared" ref="EA184:FX184" si="219">ROUND(IF((OR(EA173=1,EA174=1))=TRUE(),0,(EA181/459*EA183)+EA170),2)</f>
        <v>0</v>
      </c>
      <c r="EB184" s="45">
        <f t="shared" si="219"/>
        <v>6038074.0499999998</v>
      </c>
      <c r="EC184" s="45">
        <f t="shared" si="219"/>
        <v>0</v>
      </c>
      <c r="ED184" s="45">
        <f t="shared" si="219"/>
        <v>0</v>
      </c>
      <c r="EE184" s="45">
        <f t="shared" si="219"/>
        <v>0</v>
      </c>
      <c r="EF184" s="45">
        <f t="shared" si="219"/>
        <v>17780606.559999999</v>
      </c>
      <c r="EG184" s="45">
        <f t="shared" si="219"/>
        <v>0</v>
      </c>
      <c r="EH184" s="45">
        <f t="shared" si="219"/>
        <v>0</v>
      </c>
      <c r="EI184" s="45">
        <f t="shared" si="219"/>
        <v>666721685.17999995</v>
      </c>
      <c r="EJ184" s="45">
        <f t="shared" si="219"/>
        <v>0</v>
      </c>
      <c r="EK184" s="45">
        <f t="shared" si="219"/>
        <v>0</v>
      </c>
      <c r="EL184" s="45">
        <f t="shared" si="219"/>
        <v>0</v>
      </c>
      <c r="EM184" s="45">
        <f t="shared" si="219"/>
        <v>0</v>
      </c>
      <c r="EN184" s="45">
        <f t="shared" si="219"/>
        <v>12187516.460000001</v>
      </c>
      <c r="EO184" s="45">
        <f t="shared" si="219"/>
        <v>0</v>
      </c>
      <c r="EP184" s="45">
        <f t="shared" si="219"/>
        <v>0</v>
      </c>
      <c r="EQ184" s="45">
        <f t="shared" si="219"/>
        <v>0</v>
      </c>
      <c r="ER184" s="45">
        <f t="shared" si="219"/>
        <v>0</v>
      </c>
      <c r="ES184" s="45">
        <f t="shared" si="219"/>
        <v>0</v>
      </c>
      <c r="ET184" s="45">
        <f t="shared" si="219"/>
        <v>0</v>
      </c>
      <c r="EU184" s="45">
        <f t="shared" si="219"/>
        <v>6992582.1799999997</v>
      </c>
      <c r="EV184" s="45">
        <f t="shared" si="219"/>
        <v>0</v>
      </c>
      <c r="EW184" s="45">
        <f t="shared" si="219"/>
        <v>0</v>
      </c>
      <c r="EX184" s="45">
        <f t="shared" si="219"/>
        <v>0</v>
      </c>
      <c r="EY184" s="45">
        <f t="shared" si="219"/>
        <v>4859196.26</v>
      </c>
      <c r="EZ184" s="45">
        <f t="shared" si="219"/>
        <v>0</v>
      </c>
      <c r="FA184" s="45">
        <f t="shared" si="219"/>
        <v>0</v>
      </c>
      <c r="FB184" s="45">
        <f t="shared" si="219"/>
        <v>0</v>
      </c>
      <c r="FC184" s="45">
        <f t="shared" si="219"/>
        <v>0</v>
      </c>
      <c r="FD184" s="45">
        <f t="shared" si="219"/>
        <v>0</v>
      </c>
      <c r="FE184" s="45">
        <f t="shared" si="219"/>
        <v>0</v>
      </c>
      <c r="FF184" s="45">
        <f t="shared" si="219"/>
        <v>0</v>
      </c>
      <c r="FG184" s="45">
        <f t="shared" si="219"/>
        <v>0</v>
      </c>
      <c r="FH184" s="45">
        <f t="shared" si="219"/>
        <v>0</v>
      </c>
      <c r="FI184" s="45">
        <f t="shared" si="219"/>
        <v>22336247.390000001</v>
      </c>
      <c r="FJ184" s="45">
        <f t="shared" si="219"/>
        <v>0</v>
      </c>
      <c r="FK184" s="45">
        <f t="shared" si="219"/>
        <v>0</v>
      </c>
      <c r="FL184" s="45">
        <f t="shared" si="219"/>
        <v>0</v>
      </c>
      <c r="FM184" s="45">
        <f t="shared" si="219"/>
        <v>0</v>
      </c>
      <c r="FN184" s="45">
        <f t="shared" si="219"/>
        <v>922783411.59000003</v>
      </c>
      <c r="FO184" s="45">
        <f t="shared" si="219"/>
        <v>12548638.84</v>
      </c>
      <c r="FP184" s="45">
        <f t="shared" si="219"/>
        <v>33318063.09</v>
      </c>
      <c r="FQ184" s="45">
        <f t="shared" si="219"/>
        <v>10416931.65</v>
      </c>
      <c r="FR184" s="45">
        <f t="shared" si="219"/>
        <v>0</v>
      </c>
      <c r="FS184" s="45">
        <f t="shared" si="219"/>
        <v>0</v>
      </c>
      <c r="FT184" s="45">
        <f t="shared" si="219"/>
        <v>0</v>
      </c>
      <c r="FU184" s="45">
        <f t="shared" si="219"/>
        <v>9138042.1600000001</v>
      </c>
      <c r="FV184" s="45">
        <f t="shared" si="219"/>
        <v>7452245.1399999997</v>
      </c>
      <c r="FW184" s="45">
        <f t="shared" si="219"/>
        <v>0</v>
      </c>
      <c r="FX184" s="45">
        <f t="shared" si="219"/>
        <v>0</v>
      </c>
      <c r="FY184" s="45"/>
      <c r="FZ184" s="59">
        <f>SUM(C184:FX184)</f>
        <v>21383030989.869999</v>
      </c>
      <c r="GA184" s="59"/>
      <c r="GB184" s="59"/>
      <c r="GC184" s="59"/>
      <c r="GD184" s="59"/>
      <c r="GE184" s="6"/>
    </row>
    <row r="185" spans="1:187" x14ac:dyDescent="0.2">
      <c r="A185" s="6"/>
      <c r="B185" s="16" t="s">
        <v>707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18"/>
      <c r="FZ185" s="59"/>
      <c r="GA185" s="59"/>
      <c r="GB185" s="59"/>
      <c r="GC185" s="86"/>
      <c r="GD185" s="86"/>
      <c r="GE185" s="86"/>
    </row>
    <row r="186" spans="1:187" x14ac:dyDescent="0.2">
      <c r="A186" s="8" t="s">
        <v>597</v>
      </c>
      <c r="B186" s="16" t="s">
        <v>597</v>
      </c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59"/>
      <c r="GA186" s="59"/>
      <c r="GB186" s="59"/>
      <c r="GC186" s="59"/>
      <c r="GD186" s="59"/>
      <c r="GE186" s="9"/>
    </row>
    <row r="187" spans="1:187" ht="15.75" x14ac:dyDescent="0.25">
      <c r="A187" s="8" t="s">
        <v>597</v>
      </c>
      <c r="B187" s="43" t="s">
        <v>708</v>
      </c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59"/>
      <c r="GA187" s="59"/>
      <c r="GB187" s="59"/>
      <c r="GC187" s="19"/>
      <c r="GD187" s="19"/>
      <c r="GE187" s="36"/>
    </row>
    <row r="188" spans="1:187" x14ac:dyDescent="0.2">
      <c r="A188" s="8" t="s">
        <v>709</v>
      </c>
      <c r="B188" s="16" t="s">
        <v>710</v>
      </c>
      <c r="C188" s="45">
        <f t="shared" ref="C188:BN188" si="220">+C48</f>
        <v>74636882.719999999</v>
      </c>
      <c r="D188" s="45">
        <f t="shared" si="220"/>
        <v>364338782.17000002</v>
      </c>
      <c r="E188" s="45">
        <f t="shared" si="220"/>
        <v>72698665.680000007</v>
      </c>
      <c r="F188" s="45">
        <f t="shared" si="220"/>
        <v>159686578.85999998</v>
      </c>
      <c r="G188" s="45">
        <f t="shared" si="220"/>
        <v>9519297.0800000001</v>
      </c>
      <c r="H188" s="45">
        <f t="shared" si="220"/>
        <v>8992066.6799999997</v>
      </c>
      <c r="I188" s="45">
        <f t="shared" si="220"/>
        <v>94798397.439999998</v>
      </c>
      <c r="J188" s="45">
        <f t="shared" si="220"/>
        <v>20531486.52</v>
      </c>
      <c r="K188" s="45">
        <f t="shared" si="220"/>
        <v>3494898.62</v>
      </c>
      <c r="L188" s="45">
        <f t="shared" si="220"/>
        <v>23855635.950000003</v>
      </c>
      <c r="M188" s="45">
        <f t="shared" si="220"/>
        <v>14103676.25</v>
      </c>
      <c r="N188" s="45">
        <f t="shared" si="220"/>
        <v>468612594.66000003</v>
      </c>
      <c r="O188" s="45">
        <f t="shared" si="220"/>
        <v>125450156.66</v>
      </c>
      <c r="P188" s="45">
        <f t="shared" si="220"/>
        <v>2838193.37</v>
      </c>
      <c r="Q188" s="45">
        <f t="shared" si="220"/>
        <v>368075734.57999998</v>
      </c>
      <c r="R188" s="45">
        <f t="shared" si="220"/>
        <v>23521857</v>
      </c>
      <c r="S188" s="45">
        <f t="shared" si="220"/>
        <v>14862182.039999999</v>
      </c>
      <c r="T188" s="45">
        <f t="shared" si="220"/>
        <v>2311127.27</v>
      </c>
      <c r="U188" s="45">
        <f t="shared" si="220"/>
        <v>947777.03</v>
      </c>
      <c r="V188" s="45">
        <f t="shared" si="220"/>
        <v>3369674.6300000004</v>
      </c>
      <c r="W188" s="45">
        <f t="shared" si="220"/>
        <v>910860.01</v>
      </c>
      <c r="X188" s="45">
        <f t="shared" si="220"/>
        <v>899738.57</v>
      </c>
      <c r="Y188" s="45">
        <f t="shared" si="220"/>
        <v>20693512.939999998</v>
      </c>
      <c r="Z188" s="45">
        <f t="shared" si="220"/>
        <v>3007950.13</v>
      </c>
      <c r="AA188" s="45">
        <f t="shared" si="220"/>
        <v>261780157.72</v>
      </c>
      <c r="AB188" s="45">
        <f t="shared" si="220"/>
        <v>263061532.63</v>
      </c>
      <c r="AC188" s="45">
        <f t="shared" si="220"/>
        <v>9036791.7799999993</v>
      </c>
      <c r="AD188" s="45">
        <f t="shared" si="220"/>
        <v>11293714.279999999</v>
      </c>
      <c r="AE188" s="45">
        <f t="shared" si="220"/>
        <v>1704762.76</v>
      </c>
      <c r="AF188" s="45">
        <f t="shared" si="220"/>
        <v>2545050.1799999997</v>
      </c>
      <c r="AG188" s="45">
        <f t="shared" si="220"/>
        <v>7330007.8700000001</v>
      </c>
      <c r="AH188" s="45">
        <f t="shared" si="220"/>
        <v>9169405.8800000008</v>
      </c>
      <c r="AI188" s="45">
        <f t="shared" si="220"/>
        <v>3898405.74</v>
      </c>
      <c r="AJ188" s="45">
        <f t="shared" si="220"/>
        <v>2790267.4699999997</v>
      </c>
      <c r="AK188" s="45">
        <f t="shared" si="220"/>
        <v>3016303.29</v>
      </c>
      <c r="AL188" s="45">
        <f t="shared" si="220"/>
        <v>3413878.2600000002</v>
      </c>
      <c r="AM188" s="45">
        <f t="shared" si="220"/>
        <v>4425597.3199999994</v>
      </c>
      <c r="AN188" s="45">
        <f t="shared" si="220"/>
        <v>4007450.47</v>
      </c>
      <c r="AO188" s="45">
        <f t="shared" si="220"/>
        <v>40255240.900000006</v>
      </c>
      <c r="AP188" s="45">
        <f t="shared" si="220"/>
        <v>807552982.95000005</v>
      </c>
      <c r="AQ188" s="45">
        <f t="shared" si="220"/>
        <v>3225697.71</v>
      </c>
      <c r="AR188" s="45">
        <f t="shared" si="220"/>
        <v>554568375.36000001</v>
      </c>
      <c r="AS188" s="45">
        <f t="shared" si="220"/>
        <v>63786376.090000004</v>
      </c>
      <c r="AT188" s="45">
        <f t="shared" si="220"/>
        <v>20139100.669999998</v>
      </c>
      <c r="AU188" s="45">
        <f t="shared" si="220"/>
        <v>3357323.63</v>
      </c>
      <c r="AV188" s="45">
        <f t="shared" si="220"/>
        <v>3696776.42</v>
      </c>
      <c r="AW188" s="45">
        <f t="shared" si="220"/>
        <v>3149591.81</v>
      </c>
      <c r="AX188" s="45">
        <f t="shared" si="220"/>
        <v>986893.94</v>
      </c>
      <c r="AY188" s="45">
        <f t="shared" si="220"/>
        <v>4708668.3899999997</v>
      </c>
      <c r="AZ188" s="45">
        <f t="shared" si="220"/>
        <v>103764537.84</v>
      </c>
      <c r="BA188" s="45">
        <f t="shared" si="220"/>
        <v>76224114.414999992</v>
      </c>
      <c r="BB188" s="45">
        <f t="shared" si="220"/>
        <v>65986269.379999995</v>
      </c>
      <c r="BC188" s="45">
        <f t="shared" si="220"/>
        <v>263323939.22</v>
      </c>
      <c r="BD188" s="45">
        <f t="shared" si="220"/>
        <v>42221424.519000001</v>
      </c>
      <c r="BE188" s="45">
        <f t="shared" si="220"/>
        <v>12961253.32</v>
      </c>
      <c r="BF188" s="45">
        <f t="shared" si="220"/>
        <v>208268500.06599998</v>
      </c>
      <c r="BG188" s="45">
        <f t="shared" si="220"/>
        <v>9620968.9299999997</v>
      </c>
      <c r="BH188" s="45">
        <f t="shared" si="220"/>
        <v>6040312.2400000002</v>
      </c>
      <c r="BI188" s="45">
        <f t="shared" si="220"/>
        <v>3306529.13</v>
      </c>
      <c r="BJ188" s="45">
        <f t="shared" si="220"/>
        <v>54653085.460000001</v>
      </c>
      <c r="BK188" s="45">
        <f t="shared" si="220"/>
        <v>200780060.34999999</v>
      </c>
      <c r="BL188" s="45">
        <f t="shared" si="220"/>
        <v>2878579.29</v>
      </c>
      <c r="BM188" s="45">
        <f t="shared" si="220"/>
        <v>3497987.17</v>
      </c>
      <c r="BN188" s="45">
        <f t="shared" si="220"/>
        <v>30810914.018999998</v>
      </c>
      <c r="BO188" s="45">
        <f t="shared" ref="BO188:DZ188" si="221">+BO48</f>
        <v>11814988.950000001</v>
      </c>
      <c r="BP188" s="45">
        <f t="shared" si="221"/>
        <v>2919182.6999999997</v>
      </c>
      <c r="BQ188" s="45">
        <f t="shared" si="221"/>
        <v>56319401.120000005</v>
      </c>
      <c r="BR188" s="45">
        <f t="shared" si="221"/>
        <v>40693858.769999996</v>
      </c>
      <c r="BS188" s="45">
        <f t="shared" si="221"/>
        <v>10892898.810000001</v>
      </c>
      <c r="BT188" s="45">
        <f t="shared" si="221"/>
        <v>4655577.1899999995</v>
      </c>
      <c r="BU188" s="45">
        <f t="shared" si="221"/>
        <v>4566543.1399999997</v>
      </c>
      <c r="BV188" s="45">
        <f t="shared" si="221"/>
        <v>11679295.41</v>
      </c>
      <c r="BW188" s="45">
        <f t="shared" si="221"/>
        <v>17502426.640000001</v>
      </c>
      <c r="BX188" s="45">
        <f t="shared" si="221"/>
        <v>1587225.9700000002</v>
      </c>
      <c r="BY188" s="45">
        <f t="shared" si="221"/>
        <v>5076331.58</v>
      </c>
      <c r="BZ188" s="45">
        <f t="shared" si="221"/>
        <v>2861583.18</v>
      </c>
      <c r="CA188" s="45">
        <f t="shared" si="221"/>
        <v>2620460.23</v>
      </c>
      <c r="CB188" s="45">
        <f t="shared" si="221"/>
        <v>706409258.67999995</v>
      </c>
      <c r="CC188" s="45">
        <f t="shared" si="221"/>
        <v>2480816.77</v>
      </c>
      <c r="CD188" s="45">
        <f t="shared" si="221"/>
        <v>985032.58</v>
      </c>
      <c r="CE188" s="45">
        <f t="shared" si="221"/>
        <v>2371559.25</v>
      </c>
      <c r="CF188" s="45">
        <f t="shared" si="221"/>
        <v>1804061.6199999999</v>
      </c>
      <c r="CG188" s="45">
        <f t="shared" si="221"/>
        <v>2856439.78</v>
      </c>
      <c r="CH188" s="45">
        <f t="shared" si="221"/>
        <v>1757175.6</v>
      </c>
      <c r="CI188" s="45">
        <f t="shared" si="221"/>
        <v>6645051.9899999993</v>
      </c>
      <c r="CJ188" s="45">
        <f t="shared" si="221"/>
        <v>9106474.4100000001</v>
      </c>
      <c r="CK188" s="45">
        <f t="shared" si="221"/>
        <v>49534884.780000001</v>
      </c>
      <c r="CL188" s="45">
        <f t="shared" si="221"/>
        <v>12510678.449999999</v>
      </c>
      <c r="CM188" s="45">
        <f t="shared" si="221"/>
        <v>8412117.3399999999</v>
      </c>
      <c r="CN188" s="45">
        <f t="shared" si="221"/>
        <v>257455408.73499998</v>
      </c>
      <c r="CO188" s="45">
        <f t="shared" si="221"/>
        <v>128418992.065</v>
      </c>
      <c r="CP188" s="45">
        <f t="shared" si="221"/>
        <v>9874528.0099999998</v>
      </c>
      <c r="CQ188" s="45">
        <f t="shared" si="221"/>
        <v>9676769.5</v>
      </c>
      <c r="CR188" s="45">
        <f t="shared" si="221"/>
        <v>2670052.27</v>
      </c>
      <c r="CS188" s="45">
        <f t="shared" si="221"/>
        <v>3932540.97</v>
      </c>
      <c r="CT188" s="45">
        <f t="shared" si="221"/>
        <v>1823700.92</v>
      </c>
      <c r="CU188" s="45">
        <f t="shared" si="221"/>
        <v>3844657.87</v>
      </c>
      <c r="CV188" s="45">
        <f t="shared" si="221"/>
        <v>857399.69</v>
      </c>
      <c r="CW188" s="45">
        <f t="shared" si="221"/>
        <v>2688625.92</v>
      </c>
      <c r="CX188" s="45">
        <f t="shared" si="221"/>
        <v>4738159.3</v>
      </c>
      <c r="CY188" s="45">
        <f t="shared" si="221"/>
        <v>921680.97000000009</v>
      </c>
      <c r="CZ188" s="45">
        <f t="shared" si="221"/>
        <v>18297447.380000003</v>
      </c>
      <c r="DA188" s="45">
        <f t="shared" si="221"/>
        <v>2660895.15</v>
      </c>
      <c r="DB188" s="45">
        <f t="shared" si="221"/>
        <v>3559433.93</v>
      </c>
      <c r="DC188" s="45">
        <f t="shared" si="221"/>
        <v>2395222.86</v>
      </c>
      <c r="DD188" s="45">
        <f t="shared" si="221"/>
        <v>2461829.9</v>
      </c>
      <c r="DE188" s="45">
        <f t="shared" si="221"/>
        <v>4387266.8099999996</v>
      </c>
      <c r="DF188" s="45">
        <f t="shared" si="221"/>
        <v>185263696.10799998</v>
      </c>
      <c r="DG188" s="45">
        <f t="shared" si="221"/>
        <v>1635358.3</v>
      </c>
      <c r="DH188" s="45">
        <f t="shared" si="221"/>
        <v>17801241.603</v>
      </c>
      <c r="DI188" s="45">
        <f t="shared" si="221"/>
        <v>23275805</v>
      </c>
      <c r="DJ188" s="45">
        <f t="shared" si="221"/>
        <v>6561034.5599999996</v>
      </c>
      <c r="DK188" s="45">
        <f t="shared" si="221"/>
        <v>4536661.1900000004</v>
      </c>
      <c r="DL188" s="45">
        <f t="shared" si="221"/>
        <v>52074081.409999996</v>
      </c>
      <c r="DM188" s="45">
        <f t="shared" si="221"/>
        <v>3757708.2399999998</v>
      </c>
      <c r="DN188" s="45">
        <f t="shared" si="221"/>
        <v>13360209.369999999</v>
      </c>
      <c r="DO188" s="45">
        <f t="shared" si="221"/>
        <v>28498195.830000002</v>
      </c>
      <c r="DP188" s="45">
        <f t="shared" si="221"/>
        <v>2985120.73</v>
      </c>
      <c r="DQ188" s="45">
        <f t="shared" si="221"/>
        <v>6119529.6500000004</v>
      </c>
      <c r="DR188" s="45">
        <f t="shared" si="221"/>
        <v>13215030.9</v>
      </c>
      <c r="DS188" s="45">
        <f t="shared" si="221"/>
        <v>7787834.5999999996</v>
      </c>
      <c r="DT188" s="45">
        <f t="shared" si="221"/>
        <v>2283177.27</v>
      </c>
      <c r="DU188" s="45">
        <f t="shared" si="221"/>
        <v>4148227.84</v>
      </c>
      <c r="DV188" s="45">
        <f t="shared" si="221"/>
        <v>2902449.1999999997</v>
      </c>
      <c r="DW188" s="45">
        <f t="shared" si="221"/>
        <v>3898335.5</v>
      </c>
      <c r="DX188" s="45">
        <f t="shared" si="221"/>
        <v>2846680.94</v>
      </c>
      <c r="DY188" s="45">
        <f t="shared" si="221"/>
        <v>4098449.84</v>
      </c>
      <c r="DZ188" s="45">
        <f t="shared" si="221"/>
        <v>8601399.1099999994</v>
      </c>
      <c r="EA188" s="45">
        <f t="shared" ref="EA188:FX188" si="222">+EA48</f>
        <v>6404904.4500000002</v>
      </c>
      <c r="EB188" s="45">
        <f t="shared" si="222"/>
        <v>5524806.2300000004</v>
      </c>
      <c r="EC188" s="45">
        <f t="shared" si="222"/>
        <v>3499379.79</v>
      </c>
      <c r="ED188" s="45">
        <f t="shared" si="222"/>
        <v>19031472.560000002</v>
      </c>
      <c r="EE188" s="45">
        <f t="shared" si="222"/>
        <v>2750396.4000000004</v>
      </c>
      <c r="EF188" s="45">
        <f t="shared" si="222"/>
        <v>13295429.300000001</v>
      </c>
      <c r="EG188" s="45">
        <f t="shared" si="222"/>
        <v>3255126.6</v>
      </c>
      <c r="EH188" s="45">
        <f t="shared" si="222"/>
        <v>2931031.17</v>
      </c>
      <c r="EI188" s="45">
        <f t="shared" si="222"/>
        <v>150615239.92000002</v>
      </c>
      <c r="EJ188" s="45">
        <f t="shared" si="222"/>
        <v>80901468.473000005</v>
      </c>
      <c r="EK188" s="45">
        <f t="shared" si="222"/>
        <v>6456223.8200000003</v>
      </c>
      <c r="EL188" s="45">
        <f t="shared" si="222"/>
        <v>4512632.4000000004</v>
      </c>
      <c r="EM188" s="45">
        <f t="shared" si="222"/>
        <v>4362804.7399999993</v>
      </c>
      <c r="EN188" s="45">
        <f t="shared" si="222"/>
        <v>9956045.0099999998</v>
      </c>
      <c r="EO188" s="45">
        <f t="shared" si="222"/>
        <v>4022715.8699999996</v>
      </c>
      <c r="EP188" s="45">
        <f t="shared" si="222"/>
        <v>4472717.54</v>
      </c>
      <c r="EQ188" s="45">
        <f t="shared" si="222"/>
        <v>24207069.390000001</v>
      </c>
      <c r="ER188" s="45">
        <f t="shared" si="222"/>
        <v>4066763.0700000003</v>
      </c>
      <c r="ES188" s="45">
        <f t="shared" si="222"/>
        <v>2114271.1100000003</v>
      </c>
      <c r="ET188" s="45">
        <f t="shared" si="222"/>
        <v>3409018.6799999997</v>
      </c>
      <c r="EU188" s="45">
        <f t="shared" si="222"/>
        <v>6499864.6099999994</v>
      </c>
      <c r="EV188" s="45">
        <f t="shared" si="222"/>
        <v>1259566.2999999998</v>
      </c>
      <c r="EW188" s="45">
        <f t="shared" si="222"/>
        <v>10774374.9</v>
      </c>
      <c r="EX188" s="45">
        <f t="shared" si="222"/>
        <v>3249012.01</v>
      </c>
      <c r="EY188" s="45">
        <f t="shared" si="222"/>
        <v>4605933.05</v>
      </c>
      <c r="EZ188" s="45">
        <f t="shared" si="222"/>
        <v>2199486.7199999997</v>
      </c>
      <c r="FA188" s="45">
        <f t="shared" si="222"/>
        <v>31374849.239999998</v>
      </c>
      <c r="FB188" s="45">
        <f t="shared" si="222"/>
        <v>4047552.4899999998</v>
      </c>
      <c r="FC188" s="45">
        <f t="shared" si="222"/>
        <v>19666262.68</v>
      </c>
      <c r="FD188" s="45">
        <f t="shared" si="222"/>
        <v>4045665.0500000003</v>
      </c>
      <c r="FE188" s="45">
        <f t="shared" si="222"/>
        <v>1807425.3499999999</v>
      </c>
      <c r="FF188" s="45">
        <f t="shared" si="222"/>
        <v>3071949.5</v>
      </c>
      <c r="FG188" s="45">
        <f t="shared" si="222"/>
        <v>1972075.05</v>
      </c>
      <c r="FH188" s="45">
        <f t="shared" si="222"/>
        <v>1627240.23</v>
      </c>
      <c r="FI188" s="45">
        <f t="shared" si="222"/>
        <v>16286430.67</v>
      </c>
      <c r="FJ188" s="45">
        <f t="shared" si="222"/>
        <v>16332887.74</v>
      </c>
      <c r="FK188" s="45">
        <f t="shared" si="222"/>
        <v>20006938.68</v>
      </c>
      <c r="FL188" s="45">
        <f t="shared" si="222"/>
        <v>54347838.899999999</v>
      </c>
      <c r="FM188" s="45">
        <f t="shared" si="222"/>
        <v>32033106.476999998</v>
      </c>
      <c r="FN188" s="45">
        <f t="shared" si="222"/>
        <v>190056889.82000002</v>
      </c>
      <c r="FO188" s="45">
        <f t="shared" si="222"/>
        <v>10153187.199999999</v>
      </c>
      <c r="FP188" s="45">
        <f t="shared" si="222"/>
        <v>21125241.030000001</v>
      </c>
      <c r="FQ188" s="45">
        <f t="shared" si="222"/>
        <v>8487219.4000000004</v>
      </c>
      <c r="FR188" s="45">
        <f t="shared" si="222"/>
        <v>2548848.9099999997</v>
      </c>
      <c r="FS188" s="45">
        <f t="shared" si="222"/>
        <v>2777035.23</v>
      </c>
      <c r="FT188" s="45">
        <f t="shared" si="222"/>
        <v>1435226.51</v>
      </c>
      <c r="FU188" s="45">
        <f t="shared" si="222"/>
        <v>7875578.0700000003</v>
      </c>
      <c r="FV188" s="45">
        <f t="shared" si="222"/>
        <v>6436398.3100000005</v>
      </c>
      <c r="FW188" s="45">
        <f t="shared" si="222"/>
        <v>2880237.5100000002</v>
      </c>
      <c r="FX188" s="45">
        <f t="shared" si="222"/>
        <v>1184430.1400000001</v>
      </c>
      <c r="FY188" s="45"/>
      <c r="FZ188" s="59"/>
      <c r="GA188" s="59"/>
      <c r="GB188" s="59"/>
      <c r="GC188" s="59"/>
      <c r="GD188" s="59"/>
      <c r="GE188" s="9"/>
    </row>
    <row r="189" spans="1:187" x14ac:dyDescent="0.2">
      <c r="A189" s="8" t="s">
        <v>711</v>
      </c>
      <c r="B189" s="16" t="s">
        <v>712</v>
      </c>
      <c r="C189" s="48">
        <f t="shared" ref="C189:BN189" si="223">C63</f>
        <v>2.7E-2</v>
      </c>
      <c r="D189" s="48">
        <f t="shared" si="223"/>
        <v>2.7E-2</v>
      </c>
      <c r="E189" s="48">
        <f t="shared" si="223"/>
        <v>2.7E-2</v>
      </c>
      <c r="F189" s="48">
        <f t="shared" si="223"/>
        <v>2.7E-2</v>
      </c>
      <c r="G189" s="48">
        <f t="shared" si="223"/>
        <v>2.7E-2</v>
      </c>
      <c r="H189" s="48">
        <f t="shared" si="223"/>
        <v>2.7E-2</v>
      </c>
      <c r="I189" s="48">
        <f t="shared" si="223"/>
        <v>2.7E-2</v>
      </c>
      <c r="J189" s="48">
        <f t="shared" si="223"/>
        <v>2.7E-2</v>
      </c>
      <c r="K189" s="48">
        <f t="shared" si="223"/>
        <v>2.7E-2</v>
      </c>
      <c r="L189" s="48">
        <f t="shared" si="223"/>
        <v>2.7E-2</v>
      </c>
      <c r="M189" s="48">
        <f t="shared" si="223"/>
        <v>2.7E-2</v>
      </c>
      <c r="N189" s="48">
        <f t="shared" si="223"/>
        <v>2.7E-2</v>
      </c>
      <c r="O189" s="48">
        <f t="shared" si="223"/>
        <v>2.7E-2</v>
      </c>
      <c r="P189" s="48">
        <f t="shared" si="223"/>
        <v>2.7E-2</v>
      </c>
      <c r="Q189" s="48">
        <f t="shared" si="223"/>
        <v>2.7E-2</v>
      </c>
      <c r="R189" s="48">
        <f t="shared" si="223"/>
        <v>2.7E-2</v>
      </c>
      <c r="S189" s="48">
        <f t="shared" si="223"/>
        <v>2.7E-2</v>
      </c>
      <c r="T189" s="48">
        <f t="shared" si="223"/>
        <v>2.7E-2</v>
      </c>
      <c r="U189" s="48">
        <f t="shared" si="223"/>
        <v>2.7E-2</v>
      </c>
      <c r="V189" s="48">
        <f t="shared" si="223"/>
        <v>2.7E-2</v>
      </c>
      <c r="W189" s="48">
        <f t="shared" si="223"/>
        <v>2.7E-2</v>
      </c>
      <c r="X189" s="48">
        <f t="shared" si="223"/>
        <v>2.7E-2</v>
      </c>
      <c r="Y189" s="48">
        <f t="shared" si="223"/>
        <v>2.7E-2</v>
      </c>
      <c r="Z189" s="48">
        <f t="shared" si="223"/>
        <v>2.7E-2</v>
      </c>
      <c r="AA189" s="48">
        <f t="shared" si="223"/>
        <v>2.7E-2</v>
      </c>
      <c r="AB189" s="48">
        <f t="shared" si="223"/>
        <v>2.7E-2</v>
      </c>
      <c r="AC189" s="48">
        <f t="shared" si="223"/>
        <v>2.7E-2</v>
      </c>
      <c r="AD189" s="48">
        <f t="shared" si="223"/>
        <v>2.7E-2</v>
      </c>
      <c r="AE189" s="48">
        <f t="shared" si="223"/>
        <v>2.7E-2</v>
      </c>
      <c r="AF189" s="48">
        <f t="shared" si="223"/>
        <v>2.7E-2</v>
      </c>
      <c r="AG189" s="48">
        <f t="shared" si="223"/>
        <v>2.7E-2</v>
      </c>
      <c r="AH189" s="48">
        <f t="shared" si="223"/>
        <v>2.7E-2</v>
      </c>
      <c r="AI189" s="48">
        <f t="shared" si="223"/>
        <v>2.7E-2</v>
      </c>
      <c r="AJ189" s="48">
        <f t="shared" si="223"/>
        <v>2.7E-2</v>
      </c>
      <c r="AK189" s="48">
        <f t="shared" si="223"/>
        <v>2.7E-2</v>
      </c>
      <c r="AL189" s="48">
        <f t="shared" si="223"/>
        <v>2.7E-2</v>
      </c>
      <c r="AM189" s="48">
        <f t="shared" si="223"/>
        <v>2.7E-2</v>
      </c>
      <c r="AN189" s="48">
        <f t="shared" si="223"/>
        <v>2.7E-2</v>
      </c>
      <c r="AO189" s="48">
        <f t="shared" si="223"/>
        <v>2.7E-2</v>
      </c>
      <c r="AP189" s="48">
        <f t="shared" si="223"/>
        <v>2.7E-2</v>
      </c>
      <c r="AQ189" s="48">
        <f t="shared" si="223"/>
        <v>2.7E-2</v>
      </c>
      <c r="AR189" s="48">
        <f t="shared" si="223"/>
        <v>2.7E-2</v>
      </c>
      <c r="AS189" s="48">
        <f t="shared" si="223"/>
        <v>2.7E-2</v>
      </c>
      <c r="AT189" s="48">
        <f t="shared" si="223"/>
        <v>2.7E-2</v>
      </c>
      <c r="AU189" s="48">
        <f t="shared" si="223"/>
        <v>2.7E-2</v>
      </c>
      <c r="AV189" s="48">
        <f t="shared" si="223"/>
        <v>2.7E-2</v>
      </c>
      <c r="AW189" s="48">
        <f t="shared" si="223"/>
        <v>2.7E-2</v>
      </c>
      <c r="AX189" s="48">
        <f t="shared" si="223"/>
        <v>2.7E-2</v>
      </c>
      <c r="AY189" s="48">
        <f t="shared" si="223"/>
        <v>2.7E-2</v>
      </c>
      <c r="AZ189" s="48">
        <f t="shared" si="223"/>
        <v>2.7E-2</v>
      </c>
      <c r="BA189" s="48">
        <f t="shared" si="223"/>
        <v>2.7E-2</v>
      </c>
      <c r="BB189" s="48">
        <f t="shared" si="223"/>
        <v>2.7E-2</v>
      </c>
      <c r="BC189" s="48">
        <f t="shared" si="223"/>
        <v>2.7E-2</v>
      </c>
      <c r="BD189" s="48">
        <f t="shared" si="223"/>
        <v>2.7E-2</v>
      </c>
      <c r="BE189" s="48">
        <f t="shared" si="223"/>
        <v>2.7E-2</v>
      </c>
      <c r="BF189" s="48">
        <f t="shared" si="223"/>
        <v>2.7E-2</v>
      </c>
      <c r="BG189" s="48">
        <f t="shared" si="223"/>
        <v>2.7E-2</v>
      </c>
      <c r="BH189" s="48">
        <f t="shared" si="223"/>
        <v>2.7E-2</v>
      </c>
      <c r="BI189" s="48">
        <f t="shared" si="223"/>
        <v>2.7E-2</v>
      </c>
      <c r="BJ189" s="48">
        <f t="shared" si="223"/>
        <v>2.7E-2</v>
      </c>
      <c r="BK189" s="48">
        <f t="shared" si="223"/>
        <v>2.7E-2</v>
      </c>
      <c r="BL189" s="48">
        <f t="shared" si="223"/>
        <v>2.7E-2</v>
      </c>
      <c r="BM189" s="48">
        <f t="shared" si="223"/>
        <v>2.7E-2</v>
      </c>
      <c r="BN189" s="48">
        <f t="shared" si="223"/>
        <v>2.7E-2</v>
      </c>
      <c r="BO189" s="48">
        <f t="shared" ref="BO189:DZ189" si="224">BO63</f>
        <v>2.7E-2</v>
      </c>
      <c r="BP189" s="48">
        <f t="shared" si="224"/>
        <v>2.7E-2</v>
      </c>
      <c r="BQ189" s="48">
        <f t="shared" si="224"/>
        <v>2.7E-2</v>
      </c>
      <c r="BR189" s="48">
        <f t="shared" si="224"/>
        <v>2.7E-2</v>
      </c>
      <c r="BS189" s="48">
        <f t="shared" si="224"/>
        <v>2.7E-2</v>
      </c>
      <c r="BT189" s="48">
        <f t="shared" si="224"/>
        <v>2.7E-2</v>
      </c>
      <c r="BU189" s="48">
        <f t="shared" si="224"/>
        <v>2.7E-2</v>
      </c>
      <c r="BV189" s="48">
        <f t="shared" si="224"/>
        <v>2.7E-2</v>
      </c>
      <c r="BW189" s="48">
        <f t="shared" si="224"/>
        <v>2.7E-2</v>
      </c>
      <c r="BX189" s="48">
        <f t="shared" si="224"/>
        <v>2.7E-2</v>
      </c>
      <c r="BY189" s="48">
        <f t="shared" si="224"/>
        <v>2.7E-2</v>
      </c>
      <c r="BZ189" s="48">
        <f t="shared" si="224"/>
        <v>2.7E-2</v>
      </c>
      <c r="CA189" s="48">
        <f t="shared" si="224"/>
        <v>2.7E-2</v>
      </c>
      <c r="CB189" s="48">
        <f t="shared" si="224"/>
        <v>2.7E-2</v>
      </c>
      <c r="CC189" s="48">
        <f t="shared" si="224"/>
        <v>2.7E-2</v>
      </c>
      <c r="CD189" s="48">
        <f t="shared" si="224"/>
        <v>2.7E-2</v>
      </c>
      <c r="CE189" s="48">
        <f t="shared" si="224"/>
        <v>2.7E-2</v>
      </c>
      <c r="CF189" s="48">
        <f t="shared" si="224"/>
        <v>2.7E-2</v>
      </c>
      <c r="CG189" s="48">
        <f t="shared" si="224"/>
        <v>2.7E-2</v>
      </c>
      <c r="CH189" s="48">
        <f t="shared" si="224"/>
        <v>2.7E-2</v>
      </c>
      <c r="CI189" s="48">
        <f t="shared" si="224"/>
        <v>2.7E-2</v>
      </c>
      <c r="CJ189" s="48">
        <f t="shared" si="224"/>
        <v>2.7E-2</v>
      </c>
      <c r="CK189" s="48">
        <f t="shared" si="224"/>
        <v>2.7E-2</v>
      </c>
      <c r="CL189" s="48">
        <f t="shared" si="224"/>
        <v>2.7E-2</v>
      </c>
      <c r="CM189" s="48">
        <f t="shared" si="224"/>
        <v>2.7E-2</v>
      </c>
      <c r="CN189" s="48">
        <f t="shared" si="224"/>
        <v>2.7E-2</v>
      </c>
      <c r="CO189" s="48">
        <f t="shared" si="224"/>
        <v>2.7E-2</v>
      </c>
      <c r="CP189" s="48">
        <f t="shared" si="224"/>
        <v>2.7E-2</v>
      </c>
      <c r="CQ189" s="48">
        <f t="shared" si="224"/>
        <v>2.7E-2</v>
      </c>
      <c r="CR189" s="48">
        <f t="shared" si="224"/>
        <v>2.7E-2</v>
      </c>
      <c r="CS189" s="48">
        <f t="shared" si="224"/>
        <v>2.7E-2</v>
      </c>
      <c r="CT189" s="48">
        <f t="shared" si="224"/>
        <v>2.7E-2</v>
      </c>
      <c r="CU189" s="48">
        <f t="shared" si="224"/>
        <v>2.7E-2</v>
      </c>
      <c r="CV189" s="48">
        <f t="shared" si="224"/>
        <v>2.7E-2</v>
      </c>
      <c r="CW189" s="48">
        <f t="shared" si="224"/>
        <v>2.7E-2</v>
      </c>
      <c r="CX189" s="48">
        <f t="shared" si="224"/>
        <v>2.7E-2</v>
      </c>
      <c r="CY189" s="48">
        <f t="shared" si="224"/>
        <v>2.7E-2</v>
      </c>
      <c r="CZ189" s="48">
        <f t="shared" si="224"/>
        <v>2.7E-2</v>
      </c>
      <c r="DA189" s="48">
        <f t="shared" si="224"/>
        <v>2.7E-2</v>
      </c>
      <c r="DB189" s="48">
        <f t="shared" si="224"/>
        <v>2.7E-2</v>
      </c>
      <c r="DC189" s="48">
        <f t="shared" si="224"/>
        <v>2.7E-2</v>
      </c>
      <c r="DD189" s="48">
        <f t="shared" si="224"/>
        <v>2.7E-2</v>
      </c>
      <c r="DE189" s="48">
        <f t="shared" si="224"/>
        <v>2.7E-2</v>
      </c>
      <c r="DF189" s="48">
        <f t="shared" si="224"/>
        <v>2.7E-2</v>
      </c>
      <c r="DG189" s="48">
        <f t="shared" si="224"/>
        <v>2.7E-2</v>
      </c>
      <c r="DH189" s="48">
        <f t="shared" si="224"/>
        <v>2.7E-2</v>
      </c>
      <c r="DI189" s="48">
        <f t="shared" si="224"/>
        <v>2.7E-2</v>
      </c>
      <c r="DJ189" s="48">
        <f t="shared" si="224"/>
        <v>2.7E-2</v>
      </c>
      <c r="DK189" s="48">
        <f t="shared" si="224"/>
        <v>2.7E-2</v>
      </c>
      <c r="DL189" s="48">
        <f t="shared" si="224"/>
        <v>2.7E-2</v>
      </c>
      <c r="DM189" s="48">
        <f t="shared" si="224"/>
        <v>2.7E-2</v>
      </c>
      <c r="DN189" s="48">
        <f t="shared" si="224"/>
        <v>2.7E-2</v>
      </c>
      <c r="DO189" s="48">
        <f t="shared" si="224"/>
        <v>2.7E-2</v>
      </c>
      <c r="DP189" s="48">
        <f t="shared" si="224"/>
        <v>2.7E-2</v>
      </c>
      <c r="DQ189" s="48">
        <f t="shared" si="224"/>
        <v>2.7E-2</v>
      </c>
      <c r="DR189" s="48">
        <f t="shared" si="224"/>
        <v>2.7E-2</v>
      </c>
      <c r="DS189" s="48">
        <f t="shared" si="224"/>
        <v>2.7E-2</v>
      </c>
      <c r="DT189" s="48">
        <f t="shared" si="224"/>
        <v>2.7E-2</v>
      </c>
      <c r="DU189" s="48">
        <f t="shared" si="224"/>
        <v>2.7E-2</v>
      </c>
      <c r="DV189" s="48">
        <f t="shared" si="224"/>
        <v>2.7E-2</v>
      </c>
      <c r="DW189" s="48">
        <f t="shared" si="224"/>
        <v>2.7E-2</v>
      </c>
      <c r="DX189" s="48">
        <f t="shared" si="224"/>
        <v>2.7E-2</v>
      </c>
      <c r="DY189" s="48">
        <f t="shared" si="224"/>
        <v>2.7E-2</v>
      </c>
      <c r="DZ189" s="48">
        <f t="shared" si="224"/>
        <v>2.7E-2</v>
      </c>
      <c r="EA189" s="48">
        <f t="shared" ref="EA189:FX189" si="225">EA63</f>
        <v>2.7E-2</v>
      </c>
      <c r="EB189" s="48">
        <f t="shared" si="225"/>
        <v>2.7E-2</v>
      </c>
      <c r="EC189" s="48">
        <f t="shared" si="225"/>
        <v>2.7E-2</v>
      </c>
      <c r="ED189" s="48">
        <f t="shared" si="225"/>
        <v>2.7E-2</v>
      </c>
      <c r="EE189" s="48">
        <f t="shared" si="225"/>
        <v>2.7E-2</v>
      </c>
      <c r="EF189" s="48">
        <f t="shared" si="225"/>
        <v>2.7E-2</v>
      </c>
      <c r="EG189" s="48">
        <f t="shared" si="225"/>
        <v>2.7E-2</v>
      </c>
      <c r="EH189" s="48">
        <f t="shared" si="225"/>
        <v>2.7E-2</v>
      </c>
      <c r="EI189" s="48">
        <f t="shared" si="225"/>
        <v>2.7E-2</v>
      </c>
      <c r="EJ189" s="48">
        <f t="shared" si="225"/>
        <v>2.7E-2</v>
      </c>
      <c r="EK189" s="48">
        <f t="shared" si="225"/>
        <v>2.7E-2</v>
      </c>
      <c r="EL189" s="48">
        <f t="shared" si="225"/>
        <v>2.7E-2</v>
      </c>
      <c r="EM189" s="48">
        <f t="shared" si="225"/>
        <v>2.7E-2</v>
      </c>
      <c r="EN189" s="48">
        <f t="shared" si="225"/>
        <v>2.7E-2</v>
      </c>
      <c r="EO189" s="48">
        <f t="shared" si="225"/>
        <v>2.7E-2</v>
      </c>
      <c r="EP189" s="48">
        <f t="shared" si="225"/>
        <v>2.7E-2</v>
      </c>
      <c r="EQ189" s="48">
        <f t="shared" si="225"/>
        <v>2.7E-2</v>
      </c>
      <c r="ER189" s="48">
        <f t="shared" si="225"/>
        <v>2.7E-2</v>
      </c>
      <c r="ES189" s="48">
        <f t="shared" si="225"/>
        <v>2.7E-2</v>
      </c>
      <c r="ET189" s="48">
        <f t="shared" si="225"/>
        <v>2.7E-2</v>
      </c>
      <c r="EU189" s="48">
        <f t="shared" si="225"/>
        <v>2.7E-2</v>
      </c>
      <c r="EV189" s="48">
        <f t="shared" si="225"/>
        <v>2.7E-2</v>
      </c>
      <c r="EW189" s="48">
        <f t="shared" si="225"/>
        <v>2.7E-2</v>
      </c>
      <c r="EX189" s="48">
        <f t="shared" si="225"/>
        <v>2.7E-2</v>
      </c>
      <c r="EY189" s="48">
        <f t="shared" si="225"/>
        <v>2.7E-2</v>
      </c>
      <c r="EZ189" s="48">
        <f t="shared" si="225"/>
        <v>2.7E-2</v>
      </c>
      <c r="FA189" s="48">
        <f t="shared" si="225"/>
        <v>2.7E-2</v>
      </c>
      <c r="FB189" s="48">
        <f t="shared" si="225"/>
        <v>2.7E-2</v>
      </c>
      <c r="FC189" s="48">
        <f t="shared" si="225"/>
        <v>2.7E-2</v>
      </c>
      <c r="FD189" s="48">
        <f t="shared" si="225"/>
        <v>2.7E-2</v>
      </c>
      <c r="FE189" s="48">
        <f t="shared" si="225"/>
        <v>2.7E-2</v>
      </c>
      <c r="FF189" s="48">
        <f t="shared" si="225"/>
        <v>2.7E-2</v>
      </c>
      <c r="FG189" s="48">
        <f t="shared" si="225"/>
        <v>2.7E-2</v>
      </c>
      <c r="FH189" s="48">
        <f t="shared" si="225"/>
        <v>2.7E-2</v>
      </c>
      <c r="FI189" s="48">
        <f t="shared" si="225"/>
        <v>2.7E-2</v>
      </c>
      <c r="FJ189" s="48">
        <f t="shared" si="225"/>
        <v>2.7E-2</v>
      </c>
      <c r="FK189" s="48">
        <f t="shared" si="225"/>
        <v>2.7E-2</v>
      </c>
      <c r="FL189" s="48">
        <f t="shared" si="225"/>
        <v>2.7E-2</v>
      </c>
      <c r="FM189" s="48">
        <f t="shared" si="225"/>
        <v>2.7E-2</v>
      </c>
      <c r="FN189" s="48">
        <f t="shared" si="225"/>
        <v>2.7E-2</v>
      </c>
      <c r="FO189" s="48">
        <f t="shared" si="225"/>
        <v>2.7E-2</v>
      </c>
      <c r="FP189" s="48">
        <f t="shared" si="225"/>
        <v>2.7E-2</v>
      </c>
      <c r="FQ189" s="48">
        <f t="shared" si="225"/>
        <v>2.7E-2</v>
      </c>
      <c r="FR189" s="48">
        <f t="shared" si="225"/>
        <v>2.7E-2</v>
      </c>
      <c r="FS189" s="48">
        <f t="shared" si="225"/>
        <v>2.7E-2</v>
      </c>
      <c r="FT189" s="48">
        <f t="shared" si="225"/>
        <v>2.7E-2</v>
      </c>
      <c r="FU189" s="48">
        <f t="shared" si="225"/>
        <v>2.7E-2</v>
      </c>
      <c r="FV189" s="48">
        <f t="shared" si="225"/>
        <v>2.7E-2</v>
      </c>
      <c r="FW189" s="48">
        <f t="shared" si="225"/>
        <v>2.7E-2</v>
      </c>
      <c r="FX189" s="48">
        <f t="shared" si="225"/>
        <v>2.7E-2</v>
      </c>
      <c r="FY189" s="45"/>
      <c r="FZ189" s="59"/>
      <c r="GA189" s="59"/>
      <c r="GB189" s="59"/>
      <c r="GC189" s="59"/>
      <c r="GD189" s="59"/>
      <c r="GE189" s="9"/>
    </row>
    <row r="190" spans="1:187" x14ac:dyDescent="0.2">
      <c r="A190" s="8" t="s">
        <v>713</v>
      </c>
      <c r="B190" s="16" t="s">
        <v>714</v>
      </c>
      <c r="C190" s="29">
        <f t="shared" ref="C190:BN190" si="226">ROUND((C99-C18)/C18,4)</f>
        <v>2.8199999999999999E-2</v>
      </c>
      <c r="D190" s="29">
        <f t="shared" si="226"/>
        <v>2.4799999999999999E-2</v>
      </c>
      <c r="E190" s="29">
        <f t="shared" si="226"/>
        <v>4.7999999999999996E-3</v>
      </c>
      <c r="F190" s="29">
        <f t="shared" si="226"/>
        <v>6.8900000000000003E-2</v>
      </c>
      <c r="G190" s="29">
        <f t="shared" si="226"/>
        <v>-6.1999999999999998E-3</v>
      </c>
      <c r="H190" s="29">
        <f t="shared" si="226"/>
        <v>7.3700000000000002E-2</v>
      </c>
      <c r="I190" s="29">
        <f t="shared" si="226"/>
        <v>6.7000000000000002E-3</v>
      </c>
      <c r="J190" s="29">
        <f t="shared" si="226"/>
        <v>3.8899999999999997E-2</v>
      </c>
      <c r="K190" s="29">
        <f t="shared" si="226"/>
        <v>4.0000000000000001E-3</v>
      </c>
      <c r="L190" s="29">
        <f t="shared" si="226"/>
        <v>1.0200000000000001E-2</v>
      </c>
      <c r="M190" s="29">
        <f t="shared" si="226"/>
        <v>5.3E-3</v>
      </c>
      <c r="N190" s="29">
        <f t="shared" si="226"/>
        <v>3.7199999999999997E-2</v>
      </c>
      <c r="O190" s="29">
        <f t="shared" si="226"/>
        <v>2.8E-3</v>
      </c>
      <c r="P190" s="29">
        <f t="shared" si="226"/>
        <v>3.1099999999999999E-2</v>
      </c>
      <c r="Q190" s="29">
        <f t="shared" si="226"/>
        <v>1.77E-2</v>
      </c>
      <c r="R190" s="29">
        <f t="shared" si="226"/>
        <v>1.24E-2</v>
      </c>
      <c r="S190" s="29">
        <f t="shared" si="226"/>
        <v>5.9400000000000001E-2</v>
      </c>
      <c r="T190" s="29">
        <f t="shared" si="226"/>
        <v>2.2599999999999999E-2</v>
      </c>
      <c r="U190" s="29">
        <f t="shared" si="226"/>
        <v>2.3300000000000001E-2</v>
      </c>
      <c r="V190" s="29">
        <f t="shared" si="226"/>
        <v>2.3699999999999999E-2</v>
      </c>
      <c r="W190" s="29">
        <f t="shared" si="226"/>
        <v>0</v>
      </c>
      <c r="X190" s="29">
        <f t="shared" si="226"/>
        <v>0</v>
      </c>
      <c r="Y190" s="29">
        <f t="shared" si="226"/>
        <v>9.0399999999999994E-2</v>
      </c>
      <c r="Z190" s="29">
        <f t="shared" si="226"/>
        <v>4.7E-2</v>
      </c>
      <c r="AA190" s="29">
        <f t="shared" si="226"/>
        <v>2.7699999999999999E-2</v>
      </c>
      <c r="AB190" s="29">
        <f t="shared" si="226"/>
        <v>6.7000000000000002E-3</v>
      </c>
      <c r="AC190" s="29">
        <f t="shared" si="226"/>
        <v>1.9E-2</v>
      </c>
      <c r="AD190" s="29">
        <f t="shared" si="226"/>
        <v>2.9499999999999998E-2</v>
      </c>
      <c r="AE190" s="29">
        <f t="shared" si="226"/>
        <v>1.9E-2</v>
      </c>
      <c r="AF190" s="29">
        <f t="shared" si="226"/>
        <v>3.7999999999999999E-2</v>
      </c>
      <c r="AG190" s="29">
        <f t="shared" si="226"/>
        <v>-1.2699999999999999E-2</v>
      </c>
      <c r="AH190" s="29">
        <f t="shared" si="226"/>
        <v>4.4600000000000001E-2</v>
      </c>
      <c r="AI190" s="29">
        <f t="shared" si="226"/>
        <v>1.5299999999999999E-2</v>
      </c>
      <c r="AJ190" s="29">
        <f t="shared" si="226"/>
        <v>-5.0599999999999999E-2</v>
      </c>
      <c r="AK190" s="29">
        <f t="shared" si="226"/>
        <v>4.4699999999999997E-2</v>
      </c>
      <c r="AL190" s="29">
        <f t="shared" si="226"/>
        <v>5.4300000000000001E-2</v>
      </c>
      <c r="AM190" s="29">
        <f t="shared" si="226"/>
        <v>5.45E-2</v>
      </c>
      <c r="AN190" s="29">
        <f t="shared" si="226"/>
        <v>1.72E-2</v>
      </c>
      <c r="AO190" s="29">
        <f t="shared" si="226"/>
        <v>2.5999999999999999E-2</v>
      </c>
      <c r="AP190" s="29">
        <f t="shared" si="226"/>
        <v>2.8299999999999999E-2</v>
      </c>
      <c r="AQ190" s="29">
        <f t="shared" si="226"/>
        <v>7.1999999999999998E-3</v>
      </c>
      <c r="AR190" s="29">
        <f t="shared" si="226"/>
        <v>2.4199999999999999E-2</v>
      </c>
      <c r="AS190" s="29">
        <f t="shared" si="226"/>
        <v>4.4600000000000001E-2</v>
      </c>
      <c r="AT190" s="29">
        <f t="shared" si="226"/>
        <v>9.7000000000000003E-3</v>
      </c>
      <c r="AU190" s="29">
        <f t="shared" si="226"/>
        <v>1.6899999999999998E-2</v>
      </c>
      <c r="AV190" s="29">
        <f t="shared" si="226"/>
        <v>7.3000000000000001E-3</v>
      </c>
      <c r="AW190" s="29">
        <f t="shared" si="226"/>
        <v>2.64E-2</v>
      </c>
      <c r="AX190" s="29">
        <f t="shared" si="226"/>
        <v>0</v>
      </c>
      <c r="AY190" s="29">
        <f t="shared" si="226"/>
        <v>-2.6800000000000001E-2</v>
      </c>
      <c r="AZ190" s="29">
        <f t="shared" si="226"/>
        <v>3.6400000000000002E-2</v>
      </c>
      <c r="BA190" s="29">
        <f t="shared" si="226"/>
        <v>3.32E-2</v>
      </c>
      <c r="BB190" s="29">
        <f t="shared" si="226"/>
        <v>3.9899999999999998E-2</v>
      </c>
      <c r="BC190" s="29">
        <f t="shared" si="226"/>
        <v>1.9900000000000001E-2</v>
      </c>
      <c r="BD190" s="29">
        <f t="shared" si="226"/>
        <v>4.0599999999999997E-2</v>
      </c>
      <c r="BE190" s="29">
        <f t="shared" si="226"/>
        <v>2.8799999999999999E-2</v>
      </c>
      <c r="BF190" s="29">
        <f t="shared" si="226"/>
        <v>3.9600000000000003E-2</v>
      </c>
      <c r="BG190" s="29">
        <f t="shared" si="226"/>
        <v>5.0900000000000001E-2</v>
      </c>
      <c r="BH190" s="29">
        <f t="shared" si="226"/>
        <v>-1.2E-2</v>
      </c>
      <c r="BI190" s="29">
        <f t="shared" si="226"/>
        <v>1.6E-2</v>
      </c>
      <c r="BJ190" s="29">
        <f t="shared" si="226"/>
        <v>3.6200000000000003E-2</v>
      </c>
      <c r="BK190" s="29">
        <f t="shared" si="226"/>
        <v>6.2700000000000006E-2</v>
      </c>
      <c r="BL190" s="29">
        <f t="shared" si="226"/>
        <v>1.49E-2</v>
      </c>
      <c r="BM190" s="29">
        <f t="shared" si="226"/>
        <v>2.7199999999999998E-2</v>
      </c>
      <c r="BN190" s="29">
        <f t="shared" si="226"/>
        <v>2.1999999999999999E-2</v>
      </c>
      <c r="BO190" s="29">
        <f t="shared" ref="BO190:DZ190" si="227">ROUND((BO99-BO18)/BO18,4)</f>
        <v>3.15E-2</v>
      </c>
      <c r="BP190" s="29">
        <f t="shared" si="227"/>
        <v>2.0500000000000001E-2</v>
      </c>
      <c r="BQ190" s="29">
        <f t="shared" si="227"/>
        <v>2.81E-2</v>
      </c>
      <c r="BR190" s="29">
        <f t="shared" si="227"/>
        <v>1.8100000000000002E-2</v>
      </c>
      <c r="BS190" s="29">
        <f t="shared" si="227"/>
        <v>3.6900000000000002E-2</v>
      </c>
      <c r="BT190" s="29">
        <f t="shared" si="227"/>
        <v>3.15E-2</v>
      </c>
      <c r="BU190" s="29">
        <f t="shared" si="227"/>
        <v>2.6599999999999999E-2</v>
      </c>
      <c r="BV190" s="29">
        <f t="shared" si="227"/>
        <v>4.2799999999999998E-2</v>
      </c>
      <c r="BW190" s="29">
        <f t="shared" si="227"/>
        <v>4.7199999999999999E-2</v>
      </c>
      <c r="BX190" s="29">
        <f t="shared" si="227"/>
        <v>1.83E-2</v>
      </c>
      <c r="BY190" s="29">
        <f t="shared" si="227"/>
        <v>2.2100000000000002E-2</v>
      </c>
      <c r="BZ190" s="29">
        <f t="shared" si="227"/>
        <v>1.7399999999999999E-2</v>
      </c>
      <c r="CA190" s="29">
        <f t="shared" si="227"/>
        <v>1.83E-2</v>
      </c>
      <c r="CB190" s="29">
        <f t="shared" si="227"/>
        <v>1.8700000000000001E-2</v>
      </c>
      <c r="CC190" s="29">
        <f t="shared" si="227"/>
        <v>2.6800000000000001E-2</v>
      </c>
      <c r="CD190" s="29">
        <f t="shared" si="227"/>
        <v>-1.24E-2</v>
      </c>
      <c r="CE190" s="29">
        <f t="shared" si="227"/>
        <v>7.4000000000000003E-3</v>
      </c>
      <c r="CF190" s="29">
        <f t="shared" si="227"/>
        <v>1.6400000000000001E-2</v>
      </c>
      <c r="CG190" s="29">
        <f t="shared" si="227"/>
        <v>4.9099999999999998E-2</v>
      </c>
      <c r="CH190" s="29">
        <f t="shared" si="227"/>
        <v>8.5000000000000006E-3</v>
      </c>
      <c r="CI190" s="29">
        <f t="shared" si="227"/>
        <v>3.2399999999999998E-2</v>
      </c>
      <c r="CJ190" s="29">
        <f t="shared" si="227"/>
        <v>3.5799999999999998E-2</v>
      </c>
      <c r="CK190" s="29">
        <f t="shared" si="227"/>
        <v>2.7400000000000001E-2</v>
      </c>
      <c r="CL190" s="29">
        <f t="shared" si="227"/>
        <v>4.6399999999999997E-2</v>
      </c>
      <c r="CM190" s="29">
        <f t="shared" si="227"/>
        <v>1.9599999999999999E-2</v>
      </c>
      <c r="CN190" s="29">
        <f t="shared" si="227"/>
        <v>3.6499999999999998E-2</v>
      </c>
      <c r="CO190" s="29">
        <f t="shared" si="227"/>
        <v>1.9400000000000001E-2</v>
      </c>
      <c r="CP190" s="29">
        <f t="shared" si="227"/>
        <v>2.58E-2</v>
      </c>
      <c r="CQ190" s="29">
        <f t="shared" si="227"/>
        <v>6.6E-3</v>
      </c>
      <c r="CR190" s="29">
        <f t="shared" si="227"/>
        <v>2.7699999999999999E-2</v>
      </c>
      <c r="CS190" s="29">
        <f t="shared" si="227"/>
        <v>-5.0000000000000001E-4</v>
      </c>
      <c r="CT190" s="29">
        <f t="shared" si="227"/>
        <v>2.4400000000000002E-2</v>
      </c>
      <c r="CU190" s="29">
        <f t="shared" si="227"/>
        <v>2.4199999999999999E-2</v>
      </c>
      <c r="CV190" s="29">
        <f t="shared" si="227"/>
        <v>0</v>
      </c>
      <c r="CW190" s="29">
        <f t="shared" si="227"/>
        <v>3.6200000000000003E-2</v>
      </c>
      <c r="CX190" s="29">
        <f t="shared" si="227"/>
        <v>2.7E-2</v>
      </c>
      <c r="CY190" s="29">
        <f t="shared" si="227"/>
        <v>0</v>
      </c>
      <c r="CZ190" s="29">
        <f t="shared" si="227"/>
        <v>5.0200000000000002E-2</v>
      </c>
      <c r="DA190" s="29">
        <f t="shared" si="227"/>
        <v>4.5499999999999999E-2</v>
      </c>
      <c r="DB190" s="29">
        <f t="shared" si="227"/>
        <v>3.6999999999999998E-2</v>
      </c>
      <c r="DC190" s="29">
        <f t="shared" si="227"/>
        <v>1.7399999999999999E-2</v>
      </c>
      <c r="DD190" s="29">
        <f t="shared" si="227"/>
        <v>5.6599999999999998E-2</v>
      </c>
      <c r="DE190" s="29">
        <f t="shared" si="227"/>
        <v>3.0000000000000001E-3</v>
      </c>
      <c r="DF190" s="29">
        <f t="shared" si="227"/>
        <v>1.04E-2</v>
      </c>
      <c r="DG190" s="29">
        <f t="shared" si="227"/>
        <v>3.0099999999999998E-2</v>
      </c>
      <c r="DH190" s="29">
        <f t="shared" si="227"/>
        <v>4.2000000000000003E-2</v>
      </c>
      <c r="DI190" s="29">
        <f t="shared" si="227"/>
        <v>3.2099999999999997E-2</v>
      </c>
      <c r="DJ190" s="29">
        <f t="shared" si="227"/>
        <v>9.4999999999999998E-3</v>
      </c>
      <c r="DK190" s="29">
        <f t="shared" si="227"/>
        <v>2.5999999999999999E-2</v>
      </c>
      <c r="DL190" s="29">
        <f t="shared" si="227"/>
        <v>2.6100000000000002E-2</v>
      </c>
      <c r="DM190" s="29">
        <f t="shared" si="227"/>
        <v>4.3700000000000003E-2</v>
      </c>
      <c r="DN190" s="29">
        <f t="shared" si="227"/>
        <v>2.5399999999999999E-2</v>
      </c>
      <c r="DO190" s="29">
        <f t="shared" si="227"/>
        <v>5.5100000000000003E-2</v>
      </c>
      <c r="DP190" s="29">
        <f t="shared" si="227"/>
        <v>-2.2499999999999999E-2</v>
      </c>
      <c r="DQ190" s="29">
        <f t="shared" si="227"/>
        <v>4.0099999999999997E-2</v>
      </c>
      <c r="DR190" s="29">
        <f t="shared" si="227"/>
        <v>2.87E-2</v>
      </c>
      <c r="DS190" s="29">
        <f t="shared" si="227"/>
        <v>3.1099999999999999E-2</v>
      </c>
      <c r="DT190" s="29">
        <f t="shared" si="227"/>
        <v>1.7500000000000002E-2</v>
      </c>
      <c r="DU190" s="29">
        <f t="shared" si="227"/>
        <v>3.2599999999999997E-2</v>
      </c>
      <c r="DV190" s="29">
        <f t="shared" si="227"/>
        <v>2.58E-2</v>
      </c>
      <c r="DW190" s="29">
        <f t="shared" si="227"/>
        <v>2.63E-2</v>
      </c>
      <c r="DX190" s="29">
        <f t="shared" si="227"/>
        <v>6.6E-3</v>
      </c>
      <c r="DY190" s="29">
        <f t="shared" si="227"/>
        <v>6.7199999999999996E-2</v>
      </c>
      <c r="DZ190" s="29">
        <f t="shared" si="227"/>
        <v>-8.0999999999999996E-3</v>
      </c>
      <c r="EA190" s="29">
        <f t="shared" ref="EA190:FX190" si="228">ROUND((EA99-EA18)/EA18,4)</f>
        <v>1.4200000000000001E-2</v>
      </c>
      <c r="EB190" s="29">
        <f t="shared" si="228"/>
        <v>2.9899999999999999E-2</v>
      </c>
      <c r="EC190" s="29">
        <f t="shared" si="228"/>
        <v>0.05</v>
      </c>
      <c r="ED190" s="29">
        <f t="shared" si="228"/>
        <v>2.18E-2</v>
      </c>
      <c r="EE190" s="29">
        <f t="shared" si="228"/>
        <v>1.89E-2</v>
      </c>
      <c r="EF190" s="29">
        <f t="shared" si="228"/>
        <v>2.8000000000000001E-2</v>
      </c>
      <c r="EG190" s="29">
        <f t="shared" si="228"/>
        <v>1.9599999999999999E-2</v>
      </c>
      <c r="EH190" s="29">
        <f t="shared" si="228"/>
        <v>1.6299999999999999E-2</v>
      </c>
      <c r="EI190" s="29">
        <f t="shared" si="228"/>
        <v>1.4999999999999999E-2</v>
      </c>
      <c r="EJ190" s="29">
        <f t="shared" si="228"/>
        <v>2.8899999999999999E-2</v>
      </c>
      <c r="EK190" s="29">
        <f t="shared" si="228"/>
        <v>4.3200000000000002E-2</v>
      </c>
      <c r="EL190" s="29">
        <f t="shared" si="228"/>
        <v>1.67E-2</v>
      </c>
      <c r="EM190" s="29">
        <f t="shared" si="228"/>
        <v>3.7199999999999997E-2</v>
      </c>
      <c r="EN190" s="29">
        <f t="shared" si="228"/>
        <v>2.63E-2</v>
      </c>
      <c r="EO190" s="29">
        <f t="shared" si="228"/>
        <v>-8.9999999999999993E-3</v>
      </c>
      <c r="EP190" s="29">
        <f t="shared" si="228"/>
        <v>1.6299999999999999E-2</v>
      </c>
      <c r="EQ190" s="29">
        <f t="shared" si="228"/>
        <v>3.1800000000000002E-2</v>
      </c>
      <c r="ER190" s="29">
        <f t="shared" si="228"/>
        <v>-4.1999999999999997E-3</v>
      </c>
      <c r="ES190" s="29">
        <f t="shared" si="228"/>
        <v>1.9800000000000002E-2</v>
      </c>
      <c r="ET190" s="29">
        <f t="shared" si="228"/>
        <v>2.64E-2</v>
      </c>
      <c r="EU190" s="29">
        <f t="shared" si="228"/>
        <v>3.2199999999999999E-2</v>
      </c>
      <c r="EV190" s="29">
        <f t="shared" si="228"/>
        <v>1.66E-2</v>
      </c>
      <c r="EW190" s="29">
        <f t="shared" si="228"/>
        <v>3.4799999999999998E-2</v>
      </c>
      <c r="EX190" s="29">
        <f t="shared" si="228"/>
        <v>-3.9E-2</v>
      </c>
      <c r="EY190" s="29">
        <f t="shared" si="228"/>
        <v>2.4799999999999999E-2</v>
      </c>
      <c r="EZ190" s="29">
        <f t="shared" si="228"/>
        <v>9.2999999999999992E-3</v>
      </c>
      <c r="FA190" s="29">
        <f t="shared" si="228"/>
        <v>4.4699999999999997E-2</v>
      </c>
      <c r="FB190" s="29">
        <f t="shared" si="228"/>
        <v>4.9200000000000001E-2</v>
      </c>
      <c r="FC190" s="29">
        <f t="shared" si="228"/>
        <v>1.8700000000000001E-2</v>
      </c>
      <c r="FD190" s="29">
        <f t="shared" si="228"/>
        <v>3.3300000000000003E-2</v>
      </c>
      <c r="FE190" s="29">
        <f t="shared" si="228"/>
        <v>5.7000000000000002E-3</v>
      </c>
      <c r="FF190" s="29">
        <f t="shared" si="228"/>
        <v>1.1900000000000001E-2</v>
      </c>
      <c r="FG190" s="29">
        <f t="shared" si="228"/>
        <v>1.8700000000000001E-2</v>
      </c>
      <c r="FH190" s="29">
        <f t="shared" si="228"/>
        <v>2.8899999999999999E-2</v>
      </c>
      <c r="FI190" s="29">
        <f t="shared" si="228"/>
        <v>2.7900000000000001E-2</v>
      </c>
      <c r="FJ190" s="29">
        <f t="shared" si="228"/>
        <v>4.4699999999999997E-2</v>
      </c>
      <c r="FK190" s="29">
        <f t="shared" si="228"/>
        <v>6.0100000000000001E-2</v>
      </c>
      <c r="FL190" s="29">
        <f t="shared" si="228"/>
        <v>9.0499999999999997E-2</v>
      </c>
      <c r="FM190" s="29">
        <f t="shared" si="228"/>
        <v>4.3700000000000003E-2</v>
      </c>
      <c r="FN190" s="29">
        <f t="shared" si="228"/>
        <v>3.6200000000000003E-2</v>
      </c>
      <c r="FO190" s="29">
        <f t="shared" si="228"/>
        <v>2.2599999999999999E-2</v>
      </c>
      <c r="FP190" s="29">
        <f t="shared" si="228"/>
        <v>5.0599999999999999E-2</v>
      </c>
      <c r="FQ190" s="29">
        <f t="shared" si="228"/>
        <v>5.67E-2</v>
      </c>
      <c r="FR190" s="29">
        <f t="shared" si="228"/>
        <v>5.3699999999999998E-2</v>
      </c>
      <c r="FS190" s="29">
        <f t="shared" si="228"/>
        <v>6.08E-2</v>
      </c>
      <c r="FT190" s="29">
        <f t="shared" si="228"/>
        <v>6.4000000000000003E-3</v>
      </c>
      <c r="FU190" s="29">
        <f t="shared" si="228"/>
        <v>3.2199999999999999E-2</v>
      </c>
      <c r="FV190" s="29">
        <f t="shared" si="228"/>
        <v>6.2300000000000001E-2</v>
      </c>
      <c r="FW190" s="29">
        <f t="shared" si="228"/>
        <v>2.3599999999999999E-2</v>
      </c>
      <c r="FX190" s="29">
        <f t="shared" si="228"/>
        <v>-3.2000000000000002E-3</v>
      </c>
      <c r="FY190" s="45"/>
      <c r="FZ190" s="59"/>
      <c r="GA190" s="59"/>
      <c r="GB190" s="59"/>
      <c r="GC190" s="59"/>
      <c r="GD190" s="59"/>
      <c r="GE190" s="6"/>
    </row>
    <row r="191" spans="1:187" x14ac:dyDescent="0.2">
      <c r="A191" s="6"/>
      <c r="B191" s="16" t="s">
        <v>715</v>
      </c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8"/>
      <c r="FZ191" s="59"/>
      <c r="GA191" s="59"/>
      <c r="GB191" s="59"/>
      <c r="GC191" s="59"/>
      <c r="GD191" s="59"/>
      <c r="GE191" s="9"/>
    </row>
    <row r="192" spans="1:187" x14ac:dyDescent="0.2">
      <c r="A192" s="8" t="s">
        <v>716</v>
      </c>
      <c r="B192" s="16" t="s">
        <v>717</v>
      </c>
      <c r="C192" s="45">
        <f t="shared" ref="C192:BN192" si="229">ROUND((C188)*(1+C189+C190),2)</f>
        <v>78756838.650000006</v>
      </c>
      <c r="D192" s="45">
        <f t="shared" si="229"/>
        <v>383211531.08999997</v>
      </c>
      <c r="E192" s="45">
        <f t="shared" si="229"/>
        <v>75010483.25</v>
      </c>
      <c r="F192" s="45">
        <f t="shared" si="229"/>
        <v>175000521.77000001</v>
      </c>
      <c r="G192" s="45">
        <f t="shared" si="229"/>
        <v>9717298.4600000009</v>
      </c>
      <c r="H192" s="45">
        <f t="shared" si="229"/>
        <v>9897567.7899999991</v>
      </c>
      <c r="I192" s="45">
        <f t="shared" si="229"/>
        <v>97993103.430000007</v>
      </c>
      <c r="J192" s="45">
        <f t="shared" si="229"/>
        <v>21884511.48</v>
      </c>
      <c r="K192" s="45">
        <f t="shared" si="229"/>
        <v>3603240.48</v>
      </c>
      <c r="L192" s="45">
        <f t="shared" si="229"/>
        <v>24743065.609999999</v>
      </c>
      <c r="M192" s="45">
        <f t="shared" si="229"/>
        <v>14559224.99</v>
      </c>
      <c r="N192" s="45">
        <f t="shared" si="229"/>
        <v>498697523.24000001</v>
      </c>
      <c r="O192" s="45">
        <f t="shared" si="229"/>
        <v>129188571.33</v>
      </c>
      <c r="P192" s="45">
        <f t="shared" si="229"/>
        <v>3003092.4</v>
      </c>
      <c r="Q192" s="45">
        <f t="shared" si="229"/>
        <v>384528719.92000002</v>
      </c>
      <c r="R192" s="45">
        <f t="shared" si="229"/>
        <v>24448618.170000002</v>
      </c>
      <c r="S192" s="45">
        <f t="shared" si="229"/>
        <v>16146274.57</v>
      </c>
      <c r="T192" s="45">
        <f t="shared" si="229"/>
        <v>2425759.1800000002</v>
      </c>
      <c r="U192" s="45">
        <f t="shared" si="229"/>
        <v>995450.21</v>
      </c>
      <c r="V192" s="45">
        <f t="shared" si="229"/>
        <v>3540517.13</v>
      </c>
      <c r="W192" s="45">
        <f t="shared" si="229"/>
        <v>935453.23</v>
      </c>
      <c r="X192" s="45">
        <f t="shared" si="229"/>
        <v>924031.51</v>
      </c>
      <c r="Y192" s="45">
        <f t="shared" si="229"/>
        <v>23122931.359999999</v>
      </c>
      <c r="Z192" s="45">
        <f t="shared" si="229"/>
        <v>3230538.44</v>
      </c>
      <c r="AA192" s="45">
        <f t="shared" si="229"/>
        <v>276099532.35000002</v>
      </c>
      <c r="AB192" s="45">
        <f t="shared" si="229"/>
        <v>271926706.27999997</v>
      </c>
      <c r="AC192" s="45">
        <f t="shared" si="229"/>
        <v>9452484.1999999993</v>
      </c>
      <c r="AD192" s="45">
        <f t="shared" si="229"/>
        <v>11931809.140000001</v>
      </c>
      <c r="AE192" s="45">
        <f t="shared" si="229"/>
        <v>1783181.85</v>
      </c>
      <c r="AF192" s="45">
        <f t="shared" si="229"/>
        <v>2710478.44</v>
      </c>
      <c r="AG192" s="45">
        <f t="shared" si="229"/>
        <v>7434826.9800000004</v>
      </c>
      <c r="AH192" s="45">
        <f t="shared" si="229"/>
        <v>9825935.3399999999</v>
      </c>
      <c r="AI192" s="45">
        <f t="shared" si="229"/>
        <v>4063308.3</v>
      </c>
      <c r="AJ192" s="45">
        <f t="shared" si="229"/>
        <v>2724417.16</v>
      </c>
      <c r="AK192" s="45">
        <f t="shared" si="229"/>
        <v>3232572.24</v>
      </c>
      <c r="AL192" s="45">
        <f t="shared" si="229"/>
        <v>3691426.56</v>
      </c>
      <c r="AM192" s="45">
        <f t="shared" si="229"/>
        <v>4786283.5</v>
      </c>
      <c r="AN192" s="45">
        <f t="shared" si="229"/>
        <v>4184579.78</v>
      </c>
      <c r="AO192" s="45">
        <f t="shared" si="229"/>
        <v>42388768.670000002</v>
      </c>
      <c r="AP192" s="45">
        <f t="shared" si="229"/>
        <v>852210662.90999997</v>
      </c>
      <c r="AQ192" s="45">
        <f t="shared" si="229"/>
        <v>3336016.57</v>
      </c>
      <c r="AR192" s="45">
        <f t="shared" si="229"/>
        <v>582962276.17999995</v>
      </c>
      <c r="AS192" s="45">
        <f t="shared" si="229"/>
        <v>68353480.620000005</v>
      </c>
      <c r="AT192" s="45">
        <f t="shared" si="229"/>
        <v>20878205.66</v>
      </c>
      <c r="AU192" s="45">
        <f t="shared" si="229"/>
        <v>3504710.14</v>
      </c>
      <c r="AV192" s="45">
        <f t="shared" si="229"/>
        <v>3823575.85</v>
      </c>
      <c r="AW192" s="45">
        <f t="shared" si="229"/>
        <v>3317780.01</v>
      </c>
      <c r="AX192" s="45">
        <f t="shared" si="229"/>
        <v>1013540.08</v>
      </c>
      <c r="AY192" s="45">
        <f t="shared" si="229"/>
        <v>4709610.12</v>
      </c>
      <c r="AZ192" s="45">
        <f t="shared" si="229"/>
        <v>110343209.54000001</v>
      </c>
      <c r="BA192" s="45">
        <f t="shared" si="229"/>
        <v>80812806.099999994</v>
      </c>
      <c r="BB192" s="45">
        <f t="shared" si="229"/>
        <v>70400750.799999997</v>
      </c>
      <c r="BC192" s="45">
        <f t="shared" si="229"/>
        <v>275673831.97000003</v>
      </c>
      <c r="BD192" s="45">
        <f t="shared" si="229"/>
        <v>45075592.82</v>
      </c>
      <c r="BE192" s="45">
        <f t="shared" si="229"/>
        <v>13684491.26</v>
      </c>
      <c r="BF192" s="45">
        <f t="shared" si="229"/>
        <v>222139182.16999999</v>
      </c>
      <c r="BG192" s="45">
        <f t="shared" si="229"/>
        <v>10370442.41</v>
      </c>
      <c r="BH192" s="45">
        <f t="shared" si="229"/>
        <v>6130916.9199999999</v>
      </c>
      <c r="BI192" s="45">
        <f t="shared" si="229"/>
        <v>3448709.88</v>
      </c>
      <c r="BJ192" s="45">
        <f t="shared" si="229"/>
        <v>58107160.460000001</v>
      </c>
      <c r="BK192" s="45">
        <f t="shared" si="229"/>
        <v>218790031.75999999</v>
      </c>
      <c r="BL192" s="45">
        <f t="shared" si="229"/>
        <v>2999191.76</v>
      </c>
      <c r="BM192" s="45">
        <f t="shared" si="229"/>
        <v>3687578.07</v>
      </c>
      <c r="BN192" s="45">
        <f t="shared" si="229"/>
        <v>32320648.809999999</v>
      </c>
      <c r="BO192" s="45">
        <f t="shared" ref="BO192:DZ192" si="230">ROUND((BO188)*(1+BO189+BO190),2)</f>
        <v>12506165.800000001</v>
      </c>
      <c r="BP192" s="45">
        <f t="shared" si="230"/>
        <v>3057843.88</v>
      </c>
      <c r="BQ192" s="45">
        <f t="shared" si="230"/>
        <v>59422600.119999997</v>
      </c>
      <c r="BR192" s="45">
        <f t="shared" si="230"/>
        <v>42529151.799999997</v>
      </c>
      <c r="BS192" s="45">
        <f t="shared" si="230"/>
        <v>11588955.039999999</v>
      </c>
      <c r="BT192" s="45">
        <f t="shared" si="230"/>
        <v>4927928.46</v>
      </c>
      <c r="BU192" s="45">
        <f t="shared" si="230"/>
        <v>4811309.8499999996</v>
      </c>
      <c r="BV192" s="45">
        <f t="shared" si="230"/>
        <v>12494510.23</v>
      </c>
      <c r="BW192" s="45">
        <f t="shared" si="230"/>
        <v>18801106.699999999</v>
      </c>
      <c r="BX192" s="45">
        <f t="shared" si="230"/>
        <v>1659127.31</v>
      </c>
      <c r="BY192" s="45">
        <f t="shared" si="230"/>
        <v>5325579.46</v>
      </c>
      <c r="BZ192" s="45">
        <f t="shared" si="230"/>
        <v>2988637.47</v>
      </c>
      <c r="CA192" s="45">
        <f t="shared" si="230"/>
        <v>2739167.08</v>
      </c>
      <c r="CB192" s="45">
        <f t="shared" si="230"/>
        <v>738692161.79999995</v>
      </c>
      <c r="CC192" s="45">
        <f t="shared" si="230"/>
        <v>2614284.71</v>
      </c>
      <c r="CD192" s="45">
        <f t="shared" si="230"/>
        <v>999414.06</v>
      </c>
      <c r="CE192" s="45">
        <f t="shared" si="230"/>
        <v>2453140.89</v>
      </c>
      <c r="CF192" s="45">
        <f t="shared" si="230"/>
        <v>1882357.89</v>
      </c>
      <c r="CG192" s="45">
        <f t="shared" si="230"/>
        <v>3073814.85</v>
      </c>
      <c r="CH192" s="45">
        <f t="shared" si="230"/>
        <v>1819555.33</v>
      </c>
      <c r="CI192" s="45">
        <f t="shared" si="230"/>
        <v>7039768.0800000001</v>
      </c>
      <c r="CJ192" s="45">
        <f t="shared" si="230"/>
        <v>9678361</v>
      </c>
      <c r="CK192" s="45">
        <f t="shared" si="230"/>
        <v>52229582.509999998</v>
      </c>
      <c r="CL192" s="45">
        <f t="shared" si="230"/>
        <v>13428962.25</v>
      </c>
      <c r="CM192" s="45">
        <f t="shared" si="230"/>
        <v>8804122.0099999998</v>
      </c>
      <c r="CN192" s="45">
        <f t="shared" si="230"/>
        <v>273803827.19</v>
      </c>
      <c r="CO192" s="45">
        <f t="shared" si="230"/>
        <v>134377633.30000001</v>
      </c>
      <c r="CP192" s="45">
        <f t="shared" si="230"/>
        <v>10395903.09</v>
      </c>
      <c r="CQ192" s="45">
        <f t="shared" si="230"/>
        <v>10001908.960000001</v>
      </c>
      <c r="CR192" s="45">
        <f t="shared" si="230"/>
        <v>2816104.13</v>
      </c>
      <c r="CS192" s="45">
        <f t="shared" si="230"/>
        <v>4036753.31</v>
      </c>
      <c r="CT192" s="45">
        <f t="shared" si="230"/>
        <v>1917439.15</v>
      </c>
      <c r="CU192" s="45">
        <f t="shared" si="230"/>
        <v>4041504.35</v>
      </c>
      <c r="CV192" s="45">
        <f t="shared" si="230"/>
        <v>880549.48</v>
      </c>
      <c r="CW192" s="45">
        <f t="shared" si="230"/>
        <v>2858547.08</v>
      </c>
      <c r="CX192" s="45">
        <f t="shared" si="230"/>
        <v>4994019.9000000004</v>
      </c>
      <c r="CY192" s="45">
        <f t="shared" si="230"/>
        <v>946566.36</v>
      </c>
      <c r="CZ192" s="45">
        <f t="shared" si="230"/>
        <v>19710010.32</v>
      </c>
      <c r="DA192" s="45">
        <f t="shared" si="230"/>
        <v>2853810.05</v>
      </c>
      <c r="DB192" s="45">
        <f t="shared" si="230"/>
        <v>3787237.7</v>
      </c>
      <c r="DC192" s="45">
        <f t="shared" si="230"/>
        <v>2501570.75</v>
      </c>
      <c r="DD192" s="45">
        <f t="shared" si="230"/>
        <v>2667638.88</v>
      </c>
      <c r="DE192" s="45">
        <f t="shared" si="230"/>
        <v>4518884.8099999996</v>
      </c>
      <c r="DF192" s="45">
        <f t="shared" si="230"/>
        <v>192192558.34</v>
      </c>
      <c r="DG192" s="45">
        <f t="shared" si="230"/>
        <v>1728737.26</v>
      </c>
      <c r="DH192" s="45">
        <f t="shared" si="230"/>
        <v>19029527.27</v>
      </c>
      <c r="DI192" s="45">
        <f t="shared" si="230"/>
        <v>24651405.079999998</v>
      </c>
      <c r="DJ192" s="45">
        <f t="shared" si="230"/>
        <v>6800512.3200000003</v>
      </c>
      <c r="DK192" s="45">
        <f t="shared" si="230"/>
        <v>4777104.2300000004</v>
      </c>
      <c r="DL192" s="45">
        <f t="shared" si="230"/>
        <v>54839215.130000003</v>
      </c>
      <c r="DM192" s="45">
        <f t="shared" si="230"/>
        <v>4023378.21</v>
      </c>
      <c r="DN192" s="45">
        <f t="shared" si="230"/>
        <v>14060284.34</v>
      </c>
      <c r="DO192" s="45">
        <f t="shared" si="230"/>
        <v>30837897.710000001</v>
      </c>
      <c r="DP192" s="45">
        <f t="shared" si="230"/>
        <v>2998553.77</v>
      </c>
      <c r="DQ192" s="45">
        <f t="shared" si="230"/>
        <v>6530150.0899999999</v>
      </c>
      <c r="DR192" s="45">
        <f t="shared" si="230"/>
        <v>13951108.119999999</v>
      </c>
      <c r="DS192" s="45">
        <f t="shared" si="230"/>
        <v>8240307.79</v>
      </c>
      <c r="DT192" s="45">
        <f t="shared" si="230"/>
        <v>2384778.66</v>
      </c>
      <c r="DU192" s="45">
        <f t="shared" si="230"/>
        <v>4395462.22</v>
      </c>
      <c r="DV192" s="45">
        <f t="shared" si="230"/>
        <v>3055698.52</v>
      </c>
      <c r="DW192" s="45">
        <f t="shared" si="230"/>
        <v>4106116.78</v>
      </c>
      <c r="DX192" s="45">
        <f t="shared" si="230"/>
        <v>2942329.42</v>
      </c>
      <c r="DY192" s="45">
        <f t="shared" si="230"/>
        <v>4484523.8099999996</v>
      </c>
      <c r="DZ192" s="45">
        <f t="shared" si="230"/>
        <v>8763965.5500000007</v>
      </c>
      <c r="EA192" s="45">
        <f t="shared" ref="EA192:FX192" si="231">ROUND((EA188)*(1+EA189+EA190),2)</f>
        <v>6668786.5099999998</v>
      </c>
      <c r="EB192" s="45">
        <f t="shared" si="231"/>
        <v>5839167.7000000002</v>
      </c>
      <c r="EC192" s="45">
        <f t="shared" si="231"/>
        <v>3768832.03</v>
      </c>
      <c r="ED192" s="45">
        <f t="shared" si="231"/>
        <v>19960208.420000002</v>
      </c>
      <c r="EE192" s="45">
        <f t="shared" si="231"/>
        <v>2876639.59</v>
      </c>
      <c r="EF192" s="45">
        <f t="shared" si="231"/>
        <v>14026677.91</v>
      </c>
      <c r="EG192" s="45">
        <f t="shared" si="231"/>
        <v>3406815.5</v>
      </c>
      <c r="EH192" s="45">
        <f t="shared" si="231"/>
        <v>3057944.82</v>
      </c>
      <c r="EI192" s="45">
        <f t="shared" si="231"/>
        <v>156941080</v>
      </c>
      <c r="EJ192" s="45">
        <f t="shared" si="231"/>
        <v>85423860.560000002</v>
      </c>
      <c r="EK192" s="45">
        <f t="shared" si="231"/>
        <v>6909450.7300000004</v>
      </c>
      <c r="EL192" s="45">
        <f t="shared" si="231"/>
        <v>4709834.4400000004</v>
      </c>
      <c r="EM192" s="45">
        <f t="shared" si="231"/>
        <v>4642896.8</v>
      </c>
      <c r="EN192" s="45">
        <f t="shared" si="231"/>
        <v>10486702.210000001</v>
      </c>
      <c r="EO192" s="45">
        <f t="shared" si="231"/>
        <v>4095124.76</v>
      </c>
      <c r="EP192" s="45">
        <f t="shared" si="231"/>
        <v>4666386.21</v>
      </c>
      <c r="EQ192" s="45">
        <f t="shared" si="231"/>
        <v>25630445.07</v>
      </c>
      <c r="ER192" s="45">
        <f t="shared" si="231"/>
        <v>4159485.27</v>
      </c>
      <c r="ES192" s="45">
        <f t="shared" si="231"/>
        <v>2213219</v>
      </c>
      <c r="ET192" s="45">
        <f t="shared" si="231"/>
        <v>3591060.28</v>
      </c>
      <c r="EU192" s="45">
        <f t="shared" si="231"/>
        <v>6884656.5899999999</v>
      </c>
      <c r="EV192" s="45">
        <f t="shared" si="231"/>
        <v>1314483.3899999999</v>
      </c>
      <c r="EW192" s="45">
        <f t="shared" si="231"/>
        <v>11440231.27</v>
      </c>
      <c r="EX192" s="45">
        <f t="shared" si="231"/>
        <v>3210023.87</v>
      </c>
      <c r="EY192" s="45">
        <f t="shared" si="231"/>
        <v>4844520.38</v>
      </c>
      <c r="EZ192" s="45">
        <f t="shared" si="231"/>
        <v>2279328.09</v>
      </c>
      <c r="FA192" s="45">
        <f t="shared" si="231"/>
        <v>33624425.93</v>
      </c>
      <c r="FB192" s="45">
        <f t="shared" si="231"/>
        <v>4355975.99</v>
      </c>
      <c r="FC192" s="45">
        <f t="shared" si="231"/>
        <v>20565010.879999999</v>
      </c>
      <c r="FD192" s="45">
        <f t="shared" si="231"/>
        <v>4289618.6500000004</v>
      </c>
      <c r="FE192" s="45">
        <f t="shared" si="231"/>
        <v>1866528.16</v>
      </c>
      <c r="FF192" s="45">
        <f t="shared" si="231"/>
        <v>3191448.34</v>
      </c>
      <c r="FG192" s="45">
        <f t="shared" si="231"/>
        <v>2062198.88</v>
      </c>
      <c r="FH192" s="45">
        <f t="shared" si="231"/>
        <v>1718202.96</v>
      </c>
      <c r="FI192" s="45">
        <f t="shared" si="231"/>
        <v>17180555.710000001</v>
      </c>
      <c r="FJ192" s="45">
        <f t="shared" si="231"/>
        <v>17503955.789999999</v>
      </c>
      <c r="FK192" s="45">
        <f t="shared" si="231"/>
        <v>21749543.039999999</v>
      </c>
      <c r="FL192" s="45">
        <f t="shared" si="231"/>
        <v>60733709.969999999</v>
      </c>
      <c r="FM192" s="45">
        <f t="shared" si="231"/>
        <v>34297847.100000001</v>
      </c>
      <c r="FN192" s="45">
        <f t="shared" si="231"/>
        <v>202068485.25999999</v>
      </c>
      <c r="FO192" s="45">
        <f t="shared" si="231"/>
        <v>10656785.289999999</v>
      </c>
      <c r="FP192" s="45">
        <f t="shared" si="231"/>
        <v>22764559.73</v>
      </c>
      <c r="FQ192" s="45">
        <f t="shared" si="231"/>
        <v>9197599.6600000001</v>
      </c>
      <c r="FR192" s="45">
        <f t="shared" si="231"/>
        <v>2754541.02</v>
      </c>
      <c r="FS192" s="45">
        <f t="shared" si="231"/>
        <v>3020858.92</v>
      </c>
      <c r="FT192" s="45">
        <f t="shared" si="231"/>
        <v>1483163.08</v>
      </c>
      <c r="FU192" s="45">
        <f t="shared" si="231"/>
        <v>8341812.29</v>
      </c>
      <c r="FV192" s="45">
        <f t="shared" si="231"/>
        <v>7011168.6799999997</v>
      </c>
      <c r="FW192" s="45">
        <f t="shared" si="231"/>
        <v>3025977.53</v>
      </c>
      <c r="FX192" s="45">
        <f t="shared" si="231"/>
        <v>1212619.58</v>
      </c>
      <c r="FY192" s="29"/>
      <c r="FZ192" s="59">
        <f>SUM(C192:FX192)</f>
        <v>8165091167.2000065</v>
      </c>
      <c r="GA192" s="59"/>
      <c r="GB192" s="59"/>
      <c r="GC192" s="59"/>
      <c r="GD192" s="59"/>
      <c r="GE192" s="9"/>
    </row>
    <row r="193" spans="1:187" x14ac:dyDescent="0.2">
      <c r="A193" s="6"/>
      <c r="B193" s="16" t="s">
        <v>718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59"/>
      <c r="GA193" s="59"/>
      <c r="GB193" s="59"/>
      <c r="GC193" s="65"/>
      <c r="GD193" s="65"/>
      <c r="GE193" s="69"/>
    </row>
    <row r="194" spans="1:187" x14ac:dyDescent="0.2">
      <c r="A194" s="6"/>
      <c r="B194" s="16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59"/>
      <c r="GA194" s="59"/>
      <c r="GB194" s="59"/>
      <c r="GC194" s="59"/>
      <c r="GD194" s="59"/>
      <c r="GE194" s="9"/>
    </row>
    <row r="195" spans="1:187" ht="15.75" x14ac:dyDescent="0.25">
      <c r="A195" s="6"/>
      <c r="B195" s="43" t="s">
        <v>719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59"/>
      <c r="GA195" s="59"/>
      <c r="GB195" s="59"/>
      <c r="GC195" s="59"/>
      <c r="GD195" s="59"/>
      <c r="GE195" s="9"/>
    </row>
    <row r="196" spans="1:187" x14ac:dyDescent="0.2">
      <c r="A196" s="8" t="s">
        <v>720</v>
      </c>
      <c r="B196" s="16" t="s">
        <v>721</v>
      </c>
      <c r="C196" s="45">
        <f t="shared" ref="C196:BN196" si="232">(C35)</f>
        <v>8663.68</v>
      </c>
      <c r="D196" s="45">
        <f t="shared" si="232"/>
        <v>8663.68</v>
      </c>
      <c r="E196" s="45">
        <f t="shared" si="232"/>
        <v>8663.68</v>
      </c>
      <c r="F196" s="45">
        <f t="shared" si="232"/>
        <v>8663.68</v>
      </c>
      <c r="G196" s="45">
        <f t="shared" si="232"/>
        <v>8663.68</v>
      </c>
      <c r="H196" s="45">
        <f t="shared" si="232"/>
        <v>8663.68</v>
      </c>
      <c r="I196" s="45">
        <f t="shared" si="232"/>
        <v>8663.68</v>
      </c>
      <c r="J196" s="45">
        <f t="shared" si="232"/>
        <v>8663.68</v>
      </c>
      <c r="K196" s="45">
        <f t="shared" si="232"/>
        <v>8663.68</v>
      </c>
      <c r="L196" s="45">
        <f t="shared" si="232"/>
        <v>8663.68</v>
      </c>
      <c r="M196" s="45">
        <f t="shared" si="232"/>
        <v>8663.68</v>
      </c>
      <c r="N196" s="45">
        <f t="shared" si="232"/>
        <v>8663.68</v>
      </c>
      <c r="O196" s="45">
        <f t="shared" si="232"/>
        <v>8663.68</v>
      </c>
      <c r="P196" s="45">
        <f t="shared" si="232"/>
        <v>8663.68</v>
      </c>
      <c r="Q196" s="45">
        <f t="shared" si="232"/>
        <v>8663.68</v>
      </c>
      <c r="R196" s="45">
        <f t="shared" si="232"/>
        <v>8663.68</v>
      </c>
      <c r="S196" s="45">
        <f t="shared" si="232"/>
        <v>8663.68</v>
      </c>
      <c r="T196" s="45">
        <f t="shared" si="232"/>
        <v>8663.68</v>
      </c>
      <c r="U196" s="45">
        <f t="shared" si="232"/>
        <v>8663.68</v>
      </c>
      <c r="V196" s="45">
        <f t="shared" si="232"/>
        <v>8663.68</v>
      </c>
      <c r="W196" s="45">
        <f t="shared" si="232"/>
        <v>8663.68</v>
      </c>
      <c r="X196" s="45">
        <f t="shared" si="232"/>
        <v>8663.68</v>
      </c>
      <c r="Y196" s="45">
        <f t="shared" si="232"/>
        <v>8663.68</v>
      </c>
      <c r="Z196" s="45">
        <f t="shared" si="232"/>
        <v>8663.68</v>
      </c>
      <c r="AA196" s="45">
        <f t="shared" si="232"/>
        <v>8663.68</v>
      </c>
      <c r="AB196" s="45">
        <f t="shared" si="232"/>
        <v>8663.68</v>
      </c>
      <c r="AC196" s="45">
        <f t="shared" si="232"/>
        <v>8663.68</v>
      </c>
      <c r="AD196" s="45">
        <f t="shared" si="232"/>
        <v>8663.68</v>
      </c>
      <c r="AE196" s="45">
        <f t="shared" si="232"/>
        <v>8663.68</v>
      </c>
      <c r="AF196" s="45">
        <f t="shared" si="232"/>
        <v>8663.68</v>
      </c>
      <c r="AG196" s="45">
        <f t="shared" si="232"/>
        <v>8663.68</v>
      </c>
      <c r="AH196" s="45">
        <f t="shared" si="232"/>
        <v>8663.68</v>
      </c>
      <c r="AI196" s="45">
        <f t="shared" si="232"/>
        <v>8663.68</v>
      </c>
      <c r="AJ196" s="45">
        <f t="shared" si="232"/>
        <v>8663.68</v>
      </c>
      <c r="AK196" s="45">
        <f t="shared" si="232"/>
        <v>8663.68</v>
      </c>
      <c r="AL196" s="45">
        <f t="shared" si="232"/>
        <v>8663.68</v>
      </c>
      <c r="AM196" s="45">
        <f t="shared" si="232"/>
        <v>8663.68</v>
      </c>
      <c r="AN196" s="45">
        <f t="shared" si="232"/>
        <v>8663.68</v>
      </c>
      <c r="AO196" s="45">
        <f t="shared" si="232"/>
        <v>8663.68</v>
      </c>
      <c r="AP196" s="45">
        <f t="shared" si="232"/>
        <v>8663.68</v>
      </c>
      <c r="AQ196" s="45">
        <f t="shared" si="232"/>
        <v>8663.68</v>
      </c>
      <c r="AR196" s="45">
        <f t="shared" si="232"/>
        <v>8663.68</v>
      </c>
      <c r="AS196" s="45">
        <f t="shared" si="232"/>
        <v>8663.68</v>
      </c>
      <c r="AT196" s="45">
        <f t="shared" si="232"/>
        <v>8663.68</v>
      </c>
      <c r="AU196" s="45">
        <f t="shared" si="232"/>
        <v>8663.68</v>
      </c>
      <c r="AV196" s="45">
        <f t="shared" si="232"/>
        <v>8663.68</v>
      </c>
      <c r="AW196" s="45">
        <f t="shared" si="232"/>
        <v>8663.68</v>
      </c>
      <c r="AX196" s="45">
        <f t="shared" si="232"/>
        <v>8663.68</v>
      </c>
      <c r="AY196" s="45">
        <f t="shared" si="232"/>
        <v>8663.68</v>
      </c>
      <c r="AZ196" s="45">
        <f t="shared" si="232"/>
        <v>8663.68</v>
      </c>
      <c r="BA196" s="45">
        <f t="shared" si="232"/>
        <v>8663.68</v>
      </c>
      <c r="BB196" s="45">
        <f t="shared" si="232"/>
        <v>8663.68</v>
      </c>
      <c r="BC196" s="45">
        <f t="shared" si="232"/>
        <v>8663.68</v>
      </c>
      <c r="BD196" s="45">
        <f t="shared" si="232"/>
        <v>8663.68</v>
      </c>
      <c r="BE196" s="45">
        <f t="shared" si="232"/>
        <v>8663.68</v>
      </c>
      <c r="BF196" s="45">
        <f t="shared" si="232"/>
        <v>8663.68</v>
      </c>
      <c r="BG196" s="45">
        <f t="shared" si="232"/>
        <v>8663.68</v>
      </c>
      <c r="BH196" s="45">
        <f t="shared" si="232"/>
        <v>8663.68</v>
      </c>
      <c r="BI196" s="45">
        <f t="shared" si="232"/>
        <v>8663.68</v>
      </c>
      <c r="BJ196" s="45">
        <f t="shared" si="232"/>
        <v>8663.68</v>
      </c>
      <c r="BK196" s="45">
        <f t="shared" si="232"/>
        <v>8663.68</v>
      </c>
      <c r="BL196" s="45">
        <f t="shared" si="232"/>
        <v>8663.68</v>
      </c>
      <c r="BM196" s="45">
        <f t="shared" si="232"/>
        <v>8663.68</v>
      </c>
      <c r="BN196" s="45">
        <f t="shared" si="232"/>
        <v>8663.68</v>
      </c>
      <c r="BO196" s="45">
        <f t="shared" ref="BO196:DZ196" si="233">(BO35)</f>
        <v>8663.68</v>
      </c>
      <c r="BP196" s="45">
        <f t="shared" si="233"/>
        <v>8663.68</v>
      </c>
      <c r="BQ196" s="45">
        <f t="shared" si="233"/>
        <v>8663.68</v>
      </c>
      <c r="BR196" s="45">
        <f t="shared" si="233"/>
        <v>8663.68</v>
      </c>
      <c r="BS196" s="45">
        <f t="shared" si="233"/>
        <v>8663.68</v>
      </c>
      <c r="BT196" s="45">
        <f t="shared" si="233"/>
        <v>8663.68</v>
      </c>
      <c r="BU196" s="45">
        <f t="shared" si="233"/>
        <v>8663.68</v>
      </c>
      <c r="BV196" s="45">
        <f t="shared" si="233"/>
        <v>8663.68</v>
      </c>
      <c r="BW196" s="45">
        <f t="shared" si="233"/>
        <v>8663.68</v>
      </c>
      <c r="BX196" s="45">
        <f t="shared" si="233"/>
        <v>8663.68</v>
      </c>
      <c r="BY196" s="45">
        <f t="shared" si="233"/>
        <v>8663.68</v>
      </c>
      <c r="BZ196" s="45">
        <f t="shared" si="233"/>
        <v>8663.68</v>
      </c>
      <c r="CA196" s="45">
        <f t="shared" si="233"/>
        <v>8663.68</v>
      </c>
      <c r="CB196" s="45">
        <f t="shared" si="233"/>
        <v>8663.68</v>
      </c>
      <c r="CC196" s="45">
        <f t="shared" si="233"/>
        <v>8663.68</v>
      </c>
      <c r="CD196" s="45">
        <f t="shared" si="233"/>
        <v>8663.68</v>
      </c>
      <c r="CE196" s="45">
        <f t="shared" si="233"/>
        <v>8663.68</v>
      </c>
      <c r="CF196" s="45">
        <f t="shared" si="233"/>
        <v>8663.68</v>
      </c>
      <c r="CG196" s="45">
        <f t="shared" si="233"/>
        <v>8663.68</v>
      </c>
      <c r="CH196" s="45">
        <f t="shared" si="233"/>
        <v>8663.68</v>
      </c>
      <c r="CI196" s="45">
        <f t="shared" si="233"/>
        <v>8663.68</v>
      </c>
      <c r="CJ196" s="45">
        <f t="shared" si="233"/>
        <v>8663.68</v>
      </c>
      <c r="CK196" s="45">
        <f t="shared" si="233"/>
        <v>8663.68</v>
      </c>
      <c r="CL196" s="45">
        <f t="shared" si="233"/>
        <v>8663.68</v>
      </c>
      <c r="CM196" s="45">
        <f t="shared" si="233"/>
        <v>8663.68</v>
      </c>
      <c r="CN196" s="45">
        <f t="shared" si="233"/>
        <v>8663.68</v>
      </c>
      <c r="CO196" s="45">
        <f t="shared" si="233"/>
        <v>8663.68</v>
      </c>
      <c r="CP196" s="45">
        <f t="shared" si="233"/>
        <v>8663.68</v>
      </c>
      <c r="CQ196" s="45">
        <f t="shared" si="233"/>
        <v>8663.68</v>
      </c>
      <c r="CR196" s="45">
        <f t="shared" si="233"/>
        <v>8663.68</v>
      </c>
      <c r="CS196" s="45">
        <f t="shared" si="233"/>
        <v>8663.68</v>
      </c>
      <c r="CT196" s="45">
        <f t="shared" si="233"/>
        <v>8663.68</v>
      </c>
      <c r="CU196" s="45">
        <f t="shared" si="233"/>
        <v>8663.68</v>
      </c>
      <c r="CV196" s="45">
        <f t="shared" si="233"/>
        <v>8663.68</v>
      </c>
      <c r="CW196" s="45">
        <f t="shared" si="233"/>
        <v>8663.68</v>
      </c>
      <c r="CX196" s="45">
        <f t="shared" si="233"/>
        <v>8663.68</v>
      </c>
      <c r="CY196" s="45">
        <f t="shared" si="233"/>
        <v>8663.68</v>
      </c>
      <c r="CZ196" s="45">
        <f t="shared" si="233"/>
        <v>8663.68</v>
      </c>
      <c r="DA196" s="45">
        <f t="shared" si="233"/>
        <v>8663.68</v>
      </c>
      <c r="DB196" s="45">
        <f t="shared" si="233"/>
        <v>8663.68</v>
      </c>
      <c r="DC196" s="45">
        <f t="shared" si="233"/>
        <v>8663.68</v>
      </c>
      <c r="DD196" s="45">
        <f t="shared" si="233"/>
        <v>8663.68</v>
      </c>
      <c r="DE196" s="45">
        <f t="shared" si="233"/>
        <v>8663.68</v>
      </c>
      <c r="DF196" s="45">
        <f t="shared" si="233"/>
        <v>8663.68</v>
      </c>
      <c r="DG196" s="45">
        <f t="shared" si="233"/>
        <v>8663.68</v>
      </c>
      <c r="DH196" s="45">
        <f t="shared" si="233"/>
        <v>8663.68</v>
      </c>
      <c r="DI196" s="45">
        <f t="shared" si="233"/>
        <v>8663.68</v>
      </c>
      <c r="DJ196" s="45">
        <f t="shared" si="233"/>
        <v>8663.68</v>
      </c>
      <c r="DK196" s="45">
        <f t="shared" si="233"/>
        <v>8663.68</v>
      </c>
      <c r="DL196" s="45">
        <f t="shared" si="233"/>
        <v>8663.68</v>
      </c>
      <c r="DM196" s="45">
        <f t="shared" si="233"/>
        <v>8663.68</v>
      </c>
      <c r="DN196" s="45">
        <f t="shared" si="233"/>
        <v>8663.68</v>
      </c>
      <c r="DO196" s="45">
        <f t="shared" si="233"/>
        <v>8663.68</v>
      </c>
      <c r="DP196" s="45">
        <f t="shared" si="233"/>
        <v>8663.68</v>
      </c>
      <c r="DQ196" s="45">
        <f t="shared" si="233"/>
        <v>8663.68</v>
      </c>
      <c r="DR196" s="45">
        <f t="shared" si="233"/>
        <v>8663.68</v>
      </c>
      <c r="DS196" s="45">
        <f t="shared" si="233"/>
        <v>8663.68</v>
      </c>
      <c r="DT196" s="45">
        <f t="shared" si="233"/>
        <v>8663.68</v>
      </c>
      <c r="DU196" s="45">
        <f t="shared" si="233"/>
        <v>8663.68</v>
      </c>
      <c r="DV196" s="45">
        <f t="shared" si="233"/>
        <v>8663.68</v>
      </c>
      <c r="DW196" s="45">
        <f t="shared" si="233"/>
        <v>8663.68</v>
      </c>
      <c r="DX196" s="45">
        <f t="shared" si="233"/>
        <v>8663.68</v>
      </c>
      <c r="DY196" s="45">
        <f t="shared" si="233"/>
        <v>8663.68</v>
      </c>
      <c r="DZ196" s="45">
        <f t="shared" si="233"/>
        <v>8663.68</v>
      </c>
      <c r="EA196" s="45">
        <f t="shared" ref="EA196:FX196" si="234">(EA35)</f>
        <v>8663.68</v>
      </c>
      <c r="EB196" s="45">
        <f t="shared" si="234"/>
        <v>8663.68</v>
      </c>
      <c r="EC196" s="45">
        <f t="shared" si="234"/>
        <v>8663.68</v>
      </c>
      <c r="ED196" s="45">
        <f t="shared" si="234"/>
        <v>8663.68</v>
      </c>
      <c r="EE196" s="45">
        <f t="shared" si="234"/>
        <v>8663.68</v>
      </c>
      <c r="EF196" s="45">
        <f t="shared" si="234"/>
        <v>8663.68</v>
      </c>
      <c r="EG196" s="45">
        <f t="shared" si="234"/>
        <v>8663.68</v>
      </c>
      <c r="EH196" s="45">
        <f t="shared" si="234"/>
        <v>8663.68</v>
      </c>
      <c r="EI196" s="45">
        <f t="shared" si="234"/>
        <v>8663.68</v>
      </c>
      <c r="EJ196" s="45">
        <f t="shared" si="234"/>
        <v>8663.68</v>
      </c>
      <c r="EK196" s="45">
        <f t="shared" si="234"/>
        <v>8663.68</v>
      </c>
      <c r="EL196" s="45">
        <f t="shared" si="234"/>
        <v>8663.68</v>
      </c>
      <c r="EM196" s="45">
        <f t="shared" si="234"/>
        <v>8663.68</v>
      </c>
      <c r="EN196" s="45">
        <f t="shared" si="234"/>
        <v>8663.68</v>
      </c>
      <c r="EO196" s="45">
        <f t="shared" si="234"/>
        <v>8663.68</v>
      </c>
      <c r="EP196" s="45">
        <f t="shared" si="234"/>
        <v>8663.68</v>
      </c>
      <c r="EQ196" s="45">
        <f t="shared" si="234"/>
        <v>8663.68</v>
      </c>
      <c r="ER196" s="45">
        <f t="shared" si="234"/>
        <v>8663.68</v>
      </c>
      <c r="ES196" s="45">
        <f t="shared" si="234"/>
        <v>8663.68</v>
      </c>
      <c r="ET196" s="45">
        <f t="shared" si="234"/>
        <v>8663.68</v>
      </c>
      <c r="EU196" s="45">
        <f t="shared" si="234"/>
        <v>8663.68</v>
      </c>
      <c r="EV196" s="45">
        <f t="shared" si="234"/>
        <v>8663.68</v>
      </c>
      <c r="EW196" s="45">
        <f t="shared" si="234"/>
        <v>8663.68</v>
      </c>
      <c r="EX196" s="45">
        <f t="shared" si="234"/>
        <v>8663.68</v>
      </c>
      <c r="EY196" s="45">
        <f t="shared" si="234"/>
        <v>8663.68</v>
      </c>
      <c r="EZ196" s="45">
        <f t="shared" si="234"/>
        <v>8663.68</v>
      </c>
      <c r="FA196" s="45">
        <f t="shared" si="234"/>
        <v>8663.68</v>
      </c>
      <c r="FB196" s="45">
        <f t="shared" si="234"/>
        <v>8663.68</v>
      </c>
      <c r="FC196" s="45">
        <f t="shared" si="234"/>
        <v>8663.68</v>
      </c>
      <c r="FD196" s="45">
        <f t="shared" si="234"/>
        <v>8663.68</v>
      </c>
      <c r="FE196" s="45">
        <f t="shared" si="234"/>
        <v>8663.68</v>
      </c>
      <c r="FF196" s="45">
        <f t="shared" si="234"/>
        <v>8663.68</v>
      </c>
      <c r="FG196" s="45">
        <f t="shared" si="234"/>
        <v>8663.68</v>
      </c>
      <c r="FH196" s="45">
        <f t="shared" si="234"/>
        <v>8663.68</v>
      </c>
      <c r="FI196" s="45">
        <f t="shared" si="234"/>
        <v>8663.68</v>
      </c>
      <c r="FJ196" s="45">
        <f t="shared" si="234"/>
        <v>8663.68</v>
      </c>
      <c r="FK196" s="45">
        <f t="shared" si="234"/>
        <v>8663.68</v>
      </c>
      <c r="FL196" s="45">
        <f t="shared" si="234"/>
        <v>8663.68</v>
      </c>
      <c r="FM196" s="45">
        <f t="shared" si="234"/>
        <v>8663.68</v>
      </c>
      <c r="FN196" s="45">
        <f t="shared" si="234"/>
        <v>8663.68</v>
      </c>
      <c r="FO196" s="45">
        <f t="shared" si="234"/>
        <v>8663.68</v>
      </c>
      <c r="FP196" s="45">
        <f t="shared" si="234"/>
        <v>8663.68</v>
      </c>
      <c r="FQ196" s="45">
        <f t="shared" si="234"/>
        <v>8663.68</v>
      </c>
      <c r="FR196" s="45">
        <f t="shared" si="234"/>
        <v>8663.68</v>
      </c>
      <c r="FS196" s="45">
        <f t="shared" si="234"/>
        <v>8663.68</v>
      </c>
      <c r="FT196" s="45">
        <f t="shared" si="234"/>
        <v>8663.68</v>
      </c>
      <c r="FU196" s="45">
        <f t="shared" si="234"/>
        <v>8663.68</v>
      </c>
      <c r="FV196" s="45">
        <f t="shared" si="234"/>
        <v>8663.68</v>
      </c>
      <c r="FW196" s="45">
        <f t="shared" si="234"/>
        <v>8663.68</v>
      </c>
      <c r="FX196" s="45">
        <f t="shared" si="234"/>
        <v>8663.68</v>
      </c>
      <c r="FY196" s="45"/>
      <c r="FZ196" s="59"/>
      <c r="GA196" s="59"/>
      <c r="GB196" s="59"/>
      <c r="GC196" s="59"/>
      <c r="GD196" s="59"/>
      <c r="GE196" s="9"/>
    </row>
    <row r="197" spans="1:187" x14ac:dyDescent="0.2">
      <c r="A197" s="8" t="s">
        <v>722</v>
      </c>
      <c r="B197" s="16" t="s">
        <v>723</v>
      </c>
      <c r="C197" s="18">
        <f t="shared" ref="C197:BN197" si="235">(C94)</f>
        <v>6496.0999999999995</v>
      </c>
      <c r="D197" s="18">
        <f t="shared" si="235"/>
        <v>42921.7</v>
      </c>
      <c r="E197" s="18">
        <f t="shared" si="235"/>
        <v>7904.5999999999995</v>
      </c>
      <c r="F197" s="18">
        <f t="shared" si="235"/>
        <v>19871.699999999997</v>
      </c>
      <c r="G197" s="18">
        <f t="shared" si="235"/>
        <v>1024.4000000000001</v>
      </c>
      <c r="H197" s="18">
        <f t="shared" si="235"/>
        <v>1048.9000000000001</v>
      </c>
      <c r="I197" s="18">
        <f t="shared" si="235"/>
        <v>10457.800000000001</v>
      </c>
      <c r="J197" s="18">
        <f t="shared" si="235"/>
        <v>2458.4</v>
      </c>
      <c r="K197" s="18">
        <f t="shared" si="235"/>
        <v>297.60000000000002</v>
      </c>
      <c r="L197" s="18">
        <f t="shared" si="235"/>
        <v>2616.6999999999998</v>
      </c>
      <c r="M197" s="18">
        <f t="shared" si="235"/>
        <v>1354.6</v>
      </c>
      <c r="N197" s="18">
        <f t="shared" si="235"/>
        <v>54821.700000000004</v>
      </c>
      <c r="O197" s="18">
        <f t="shared" si="235"/>
        <v>14683.5</v>
      </c>
      <c r="P197" s="18">
        <f t="shared" si="235"/>
        <v>185.6</v>
      </c>
      <c r="Q197" s="18">
        <f t="shared" si="235"/>
        <v>40212.300000000003</v>
      </c>
      <c r="R197" s="18">
        <f t="shared" si="235"/>
        <v>519.89999999999975</v>
      </c>
      <c r="S197" s="18">
        <f t="shared" si="235"/>
        <v>1749.7</v>
      </c>
      <c r="T197" s="18">
        <f t="shared" si="235"/>
        <v>154</v>
      </c>
      <c r="U197" s="18">
        <f t="shared" si="235"/>
        <v>52.7</v>
      </c>
      <c r="V197" s="18">
        <f t="shared" si="235"/>
        <v>298.60000000000002</v>
      </c>
      <c r="W197" s="18">
        <f t="shared" si="235"/>
        <v>50</v>
      </c>
      <c r="X197" s="18">
        <f t="shared" si="235"/>
        <v>50</v>
      </c>
      <c r="Y197" s="18">
        <f t="shared" si="235"/>
        <v>498.8</v>
      </c>
      <c r="Z197" s="18">
        <f t="shared" si="235"/>
        <v>255</v>
      </c>
      <c r="AA197" s="18">
        <f t="shared" si="235"/>
        <v>31023.600000000002</v>
      </c>
      <c r="AB197" s="18">
        <f t="shared" si="235"/>
        <v>29934.5</v>
      </c>
      <c r="AC197" s="18">
        <f t="shared" si="235"/>
        <v>1021.5</v>
      </c>
      <c r="AD197" s="18">
        <f t="shared" si="235"/>
        <v>1326.9999999999998</v>
      </c>
      <c r="AE197" s="18">
        <f t="shared" si="235"/>
        <v>107</v>
      </c>
      <c r="AF197" s="18">
        <f t="shared" si="235"/>
        <v>173.8</v>
      </c>
      <c r="AG197" s="18">
        <f t="shared" si="235"/>
        <v>756</v>
      </c>
      <c r="AH197" s="18">
        <f t="shared" si="235"/>
        <v>1084.0999999999999</v>
      </c>
      <c r="AI197" s="18">
        <f t="shared" si="235"/>
        <v>365.3</v>
      </c>
      <c r="AJ197" s="18">
        <f t="shared" si="235"/>
        <v>184</v>
      </c>
      <c r="AK197" s="18">
        <f t="shared" si="235"/>
        <v>226.6</v>
      </c>
      <c r="AL197" s="18">
        <f t="shared" si="235"/>
        <v>293.10000000000002</v>
      </c>
      <c r="AM197" s="18">
        <f t="shared" si="235"/>
        <v>469.90000000000003</v>
      </c>
      <c r="AN197" s="18">
        <f t="shared" si="235"/>
        <v>366.3</v>
      </c>
      <c r="AO197" s="18">
        <f t="shared" si="235"/>
        <v>4800.8000000000011</v>
      </c>
      <c r="AP197" s="18">
        <f t="shared" si="235"/>
        <v>89798.7</v>
      </c>
      <c r="AQ197" s="18">
        <f t="shared" si="235"/>
        <v>239.3</v>
      </c>
      <c r="AR197" s="18">
        <f t="shared" si="235"/>
        <v>64075.899999999994</v>
      </c>
      <c r="AS197" s="18">
        <f t="shared" si="235"/>
        <v>7210.9</v>
      </c>
      <c r="AT197" s="18">
        <f t="shared" si="235"/>
        <v>2304.6</v>
      </c>
      <c r="AU197" s="18">
        <f t="shared" si="235"/>
        <v>253</v>
      </c>
      <c r="AV197" s="18">
        <f t="shared" si="235"/>
        <v>301.8</v>
      </c>
      <c r="AW197" s="18">
        <f t="shared" si="235"/>
        <v>229.3</v>
      </c>
      <c r="AX197" s="18">
        <f t="shared" si="235"/>
        <v>50</v>
      </c>
      <c r="AY197" s="18">
        <f t="shared" si="235"/>
        <v>446.4</v>
      </c>
      <c r="AZ197" s="18">
        <f t="shared" si="235"/>
        <v>11866.4</v>
      </c>
      <c r="BA197" s="18">
        <f t="shared" si="235"/>
        <v>9309.6</v>
      </c>
      <c r="BB197" s="18">
        <f t="shared" si="235"/>
        <v>8117.4</v>
      </c>
      <c r="BC197" s="18">
        <f t="shared" si="235"/>
        <v>30353.1</v>
      </c>
      <c r="BD197" s="18">
        <f t="shared" si="235"/>
        <v>5198.2999999999993</v>
      </c>
      <c r="BE197" s="18">
        <f t="shared" si="235"/>
        <v>1472.7</v>
      </c>
      <c r="BF197" s="18">
        <f t="shared" si="235"/>
        <v>24819.799999999996</v>
      </c>
      <c r="BG197" s="18">
        <f t="shared" si="235"/>
        <v>1085</v>
      </c>
      <c r="BH197" s="18">
        <f t="shared" si="235"/>
        <v>585.29999999999995</v>
      </c>
      <c r="BI197" s="18">
        <f t="shared" si="235"/>
        <v>245.6</v>
      </c>
      <c r="BJ197" s="18">
        <f t="shared" si="235"/>
        <v>6695.8</v>
      </c>
      <c r="BK197" s="18">
        <f t="shared" si="235"/>
        <v>17794.400000000001</v>
      </c>
      <c r="BL197" s="18">
        <f t="shared" si="235"/>
        <v>189.60000000000002</v>
      </c>
      <c r="BM197" s="18">
        <f t="shared" si="235"/>
        <v>289.2</v>
      </c>
      <c r="BN197" s="18">
        <f t="shared" si="235"/>
        <v>3725.5</v>
      </c>
      <c r="BO197" s="18">
        <f t="shared" ref="BO197:DZ197" si="236">(BO94)</f>
        <v>1378.7</v>
      </c>
      <c r="BP197" s="18">
        <f t="shared" si="236"/>
        <v>209.5</v>
      </c>
      <c r="BQ197" s="18">
        <f t="shared" si="236"/>
        <v>6304.5999999999995</v>
      </c>
      <c r="BR197" s="18">
        <f t="shared" si="236"/>
        <v>4826.7</v>
      </c>
      <c r="BS197" s="18">
        <f t="shared" si="236"/>
        <v>1206.3</v>
      </c>
      <c r="BT197" s="18">
        <f t="shared" si="236"/>
        <v>455.5</v>
      </c>
      <c r="BU197" s="18">
        <f t="shared" si="236"/>
        <v>432</v>
      </c>
      <c r="BV197" s="18">
        <f t="shared" si="236"/>
        <v>1358.2</v>
      </c>
      <c r="BW197" s="18">
        <f t="shared" si="236"/>
        <v>2081.5</v>
      </c>
      <c r="BX197" s="18">
        <f t="shared" si="236"/>
        <v>88.9</v>
      </c>
      <c r="BY197" s="18">
        <f t="shared" si="236"/>
        <v>528.4</v>
      </c>
      <c r="BZ197" s="18">
        <f t="shared" si="236"/>
        <v>216.6</v>
      </c>
      <c r="CA197" s="18">
        <f t="shared" si="236"/>
        <v>172.9</v>
      </c>
      <c r="CB197" s="18">
        <f t="shared" si="236"/>
        <v>82504.100000000006</v>
      </c>
      <c r="CC197" s="18">
        <f t="shared" si="236"/>
        <v>180.2</v>
      </c>
      <c r="CD197" s="18">
        <f t="shared" si="236"/>
        <v>55.6</v>
      </c>
      <c r="CE197" s="18">
        <f t="shared" si="236"/>
        <v>162.30000000000001</v>
      </c>
      <c r="CF197" s="18">
        <f t="shared" si="236"/>
        <v>117.5</v>
      </c>
      <c r="CG197" s="18">
        <f t="shared" si="236"/>
        <v>226.5</v>
      </c>
      <c r="CH197" s="18">
        <f t="shared" si="236"/>
        <v>106.3</v>
      </c>
      <c r="CI197" s="18">
        <f t="shared" si="236"/>
        <v>743.5</v>
      </c>
      <c r="CJ197" s="18">
        <f t="shared" si="236"/>
        <v>1013</v>
      </c>
      <c r="CK197" s="18">
        <f t="shared" si="236"/>
        <v>5099.5</v>
      </c>
      <c r="CL197" s="18">
        <f t="shared" si="236"/>
        <v>1410.1</v>
      </c>
      <c r="CM197" s="18">
        <f t="shared" si="236"/>
        <v>825.2</v>
      </c>
      <c r="CN197" s="18">
        <f>ROUND((CN94),1)</f>
        <v>31308.1</v>
      </c>
      <c r="CO197" s="18">
        <f t="shared" si="236"/>
        <v>15459.800000000001</v>
      </c>
      <c r="CP197" s="18">
        <f t="shared" si="236"/>
        <v>1091.8</v>
      </c>
      <c r="CQ197" s="18">
        <f t="shared" si="236"/>
        <v>1032.0999999999999</v>
      </c>
      <c r="CR197" s="18">
        <f t="shared" si="236"/>
        <v>185.8</v>
      </c>
      <c r="CS197" s="18">
        <f t="shared" si="236"/>
        <v>366.8</v>
      </c>
      <c r="CT197" s="18">
        <f t="shared" si="236"/>
        <v>113.4</v>
      </c>
      <c r="CU197" s="18">
        <f t="shared" si="236"/>
        <v>81.2</v>
      </c>
      <c r="CV197" s="18">
        <f t="shared" si="236"/>
        <v>50</v>
      </c>
      <c r="CW197" s="18">
        <f t="shared" si="236"/>
        <v>191.6</v>
      </c>
      <c r="CX197" s="18">
        <f t="shared" si="236"/>
        <v>495.1</v>
      </c>
      <c r="CY197" s="18">
        <f t="shared" si="236"/>
        <v>50</v>
      </c>
      <c r="CZ197" s="18">
        <f t="shared" si="236"/>
        <v>2227</v>
      </c>
      <c r="DA197" s="18">
        <f t="shared" si="236"/>
        <v>190.6</v>
      </c>
      <c r="DB197" s="18">
        <f t="shared" si="236"/>
        <v>314.3</v>
      </c>
      <c r="DC197" s="18">
        <f t="shared" si="236"/>
        <v>157.5</v>
      </c>
      <c r="DD197" s="18">
        <f t="shared" si="236"/>
        <v>171.7</v>
      </c>
      <c r="DE197" s="18">
        <f t="shared" si="236"/>
        <v>439</v>
      </c>
      <c r="DF197" s="18">
        <f>ROUND((DF94),1)</f>
        <v>22128.400000000001</v>
      </c>
      <c r="DG197" s="18">
        <f t="shared" si="236"/>
        <v>95.8</v>
      </c>
      <c r="DH197" s="18">
        <f t="shared" si="236"/>
        <v>2194.6</v>
      </c>
      <c r="DI197" s="18">
        <f t="shared" si="236"/>
        <v>2782.6</v>
      </c>
      <c r="DJ197" s="18">
        <f t="shared" si="236"/>
        <v>688.8</v>
      </c>
      <c r="DK197" s="18">
        <f t="shared" si="236"/>
        <v>469.4</v>
      </c>
      <c r="DL197" s="18">
        <f t="shared" si="236"/>
        <v>6021.5</v>
      </c>
      <c r="DM197" s="18">
        <f t="shared" si="236"/>
        <v>279.60000000000002</v>
      </c>
      <c r="DN197" s="18">
        <f t="shared" si="236"/>
        <v>1490.4</v>
      </c>
      <c r="DO197" s="18">
        <f t="shared" si="236"/>
        <v>3355.2</v>
      </c>
      <c r="DP197" s="18">
        <f t="shared" si="236"/>
        <v>204.6</v>
      </c>
      <c r="DQ197" s="18">
        <f t="shared" si="236"/>
        <v>663.3</v>
      </c>
      <c r="DR197" s="18">
        <f t="shared" si="236"/>
        <v>1459.4</v>
      </c>
      <c r="DS197" s="18">
        <f t="shared" si="236"/>
        <v>815.3</v>
      </c>
      <c r="DT197" s="18">
        <f t="shared" si="236"/>
        <v>139.69999999999999</v>
      </c>
      <c r="DU197" s="18">
        <f t="shared" si="236"/>
        <v>401.70000000000005</v>
      </c>
      <c r="DV197" s="18">
        <f t="shared" si="236"/>
        <v>214.9</v>
      </c>
      <c r="DW197" s="18">
        <f t="shared" si="236"/>
        <v>363.1</v>
      </c>
      <c r="DX197" s="18">
        <f t="shared" si="236"/>
        <v>168.8</v>
      </c>
      <c r="DY197" s="18">
        <f t="shared" si="236"/>
        <v>354.09999999999997</v>
      </c>
      <c r="DZ197" s="18">
        <f t="shared" si="236"/>
        <v>894.4</v>
      </c>
      <c r="EA197" s="18">
        <f t="shared" ref="EA197:FX197" si="237">(EA94)</f>
        <v>656.90000000000009</v>
      </c>
      <c r="EB197" s="18">
        <f t="shared" si="237"/>
        <v>602.9</v>
      </c>
      <c r="EC197" s="18">
        <f t="shared" si="237"/>
        <v>338.20000000000005</v>
      </c>
      <c r="ED197" s="18">
        <f t="shared" si="237"/>
        <v>1688.4</v>
      </c>
      <c r="EE197" s="18">
        <f t="shared" si="237"/>
        <v>195</v>
      </c>
      <c r="EF197" s="18">
        <f t="shared" si="237"/>
        <v>1525</v>
      </c>
      <c r="EG197" s="18">
        <f t="shared" si="237"/>
        <v>291.89999999999998</v>
      </c>
      <c r="EH197" s="18">
        <f t="shared" si="237"/>
        <v>235</v>
      </c>
      <c r="EI197" s="18">
        <f t="shared" si="237"/>
        <v>16658.2</v>
      </c>
      <c r="EJ197" s="18">
        <f t="shared" si="237"/>
        <v>9651.5</v>
      </c>
      <c r="EK197" s="18">
        <f t="shared" si="237"/>
        <v>731</v>
      </c>
      <c r="EL197" s="18">
        <f t="shared" si="237"/>
        <v>491.8</v>
      </c>
      <c r="EM197" s="18">
        <f t="shared" si="237"/>
        <v>448.9</v>
      </c>
      <c r="EN197" s="18">
        <f t="shared" si="237"/>
        <v>1016.5</v>
      </c>
      <c r="EO197" s="18">
        <f t="shared" si="237"/>
        <v>384</v>
      </c>
      <c r="EP197" s="18">
        <f t="shared" si="237"/>
        <v>404.7</v>
      </c>
      <c r="EQ197" s="18">
        <f t="shared" si="237"/>
        <v>2812.4</v>
      </c>
      <c r="ER197" s="18">
        <f t="shared" si="237"/>
        <v>327.60000000000002</v>
      </c>
      <c r="ES197" s="18">
        <f t="shared" si="237"/>
        <v>133.80000000000001</v>
      </c>
      <c r="ET197" s="18">
        <f t="shared" si="237"/>
        <v>224.8</v>
      </c>
      <c r="EU197" s="18">
        <f t="shared" si="237"/>
        <v>673</v>
      </c>
      <c r="EV197" s="18">
        <f t="shared" si="237"/>
        <v>67.2</v>
      </c>
      <c r="EW197" s="18">
        <f t="shared" si="237"/>
        <v>942.1</v>
      </c>
      <c r="EX197" s="18">
        <f t="shared" si="237"/>
        <v>221.8</v>
      </c>
      <c r="EY197" s="18">
        <f t="shared" si="237"/>
        <v>265.10000000000002</v>
      </c>
      <c r="EZ197" s="18">
        <f t="shared" si="237"/>
        <v>140.69999999999999</v>
      </c>
      <c r="FA197" s="18">
        <f t="shared" si="237"/>
        <v>3548.4</v>
      </c>
      <c r="FB197" s="18">
        <f t="shared" si="237"/>
        <v>375.5</v>
      </c>
      <c r="FC197" s="18">
        <f t="shared" si="237"/>
        <v>2343</v>
      </c>
      <c r="FD197" s="18">
        <f t="shared" si="237"/>
        <v>375</v>
      </c>
      <c r="FE197" s="18">
        <f t="shared" si="237"/>
        <v>106.2</v>
      </c>
      <c r="FF197" s="18">
        <f t="shared" si="237"/>
        <v>229</v>
      </c>
      <c r="FG197" s="18">
        <f t="shared" si="237"/>
        <v>119.8</v>
      </c>
      <c r="FH197" s="18">
        <f t="shared" si="237"/>
        <v>96.199999999999989</v>
      </c>
      <c r="FI197" s="18">
        <f t="shared" si="237"/>
        <v>1909.6</v>
      </c>
      <c r="FJ197" s="18">
        <f t="shared" si="237"/>
        <v>1996.8</v>
      </c>
      <c r="FK197" s="18">
        <f t="shared" si="237"/>
        <v>2488.1</v>
      </c>
      <c r="FL197" s="18">
        <f t="shared" si="237"/>
        <v>7011.7</v>
      </c>
      <c r="FM197" s="18">
        <f t="shared" si="237"/>
        <v>3955.5</v>
      </c>
      <c r="FN197" s="18">
        <f t="shared" si="237"/>
        <v>22535.199999999997</v>
      </c>
      <c r="FO197" s="18">
        <f t="shared" si="237"/>
        <v>1143.5999999999999</v>
      </c>
      <c r="FP197" s="18">
        <f t="shared" si="237"/>
        <v>2443.1</v>
      </c>
      <c r="FQ197" s="18">
        <f t="shared" si="237"/>
        <v>976.8</v>
      </c>
      <c r="FR197" s="18">
        <f t="shared" si="237"/>
        <v>176.5</v>
      </c>
      <c r="FS197" s="18">
        <f t="shared" si="237"/>
        <v>206</v>
      </c>
      <c r="FT197" s="18">
        <f t="shared" si="237"/>
        <v>79.2</v>
      </c>
      <c r="FU197" s="18">
        <f t="shared" si="237"/>
        <v>822.9</v>
      </c>
      <c r="FV197" s="18">
        <f t="shared" si="237"/>
        <v>719.8</v>
      </c>
      <c r="FW197" s="18">
        <f t="shared" si="237"/>
        <v>203.5</v>
      </c>
      <c r="FX197" s="18">
        <f t="shared" si="237"/>
        <v>63.1</v>
      </c>
      <c r="FY197" s="45"/>
      <c r="FZ197" s="59"/>
      <c r="GA197" s="59"/>
      <c r="GB197" s="59"/>
      <c r="GC197" s="59"/>
      <c r="GD197" s="59"/>
      <c r="GE197" s="9"/>
    </row>
    <row r="198" spans="1:187" x14ac:dyDescent="0.2">
      <c r="A198" s="8" t="s">
        <v>724</v>
      </c>
      <c r="B198" s="16" t="s">
        <v>725</v>
      </c>
      <c r="C198" s="18">
        <f t="shared" ref="C198:BN198" si="238">C36</f>
        <v>8382</v>
      </c>
      <c r="D198" s="18">
        <f t="shared" si="238"/>
        <v>8382</v>
      </c>
      <c r="E198" s="18">
        <f t="shared" si="238"/>
        <v>8382</v>
      </c>
      <c r="F198" s="18">
        <f t="shared" si="238"/>
        <v>8382</v>
      </c>
      <c r="G198" s="18">
        <f t="shared" si="238"/>
        <v>8382</v>
      </c>
      <c r="H198" s="18">
        <f t="shared" si="238"/>
        <v>8382</v>
      </c>
      <c r="I198" s="18">
        <f t="shared" si="238"/>
        <v>8382</v>
      </c>
      <c r="J198" s="18">
        <f t="shared" si="238"/>
        <v>8382</v>
      </c>
      <c r="K198" s="18">
        <f t="shared" si="238"/>
        <v>8382</v>
      </c>
      <c r="L198" s="18">
        <f t="shared" si="238"/>
        <v>8382</v>
      </c>
      <c r="M198" s="18">
        <f t="shared" si="238"/>
        <v>8382</v>
      </c>
      <c r="N198" s="18">
        <f t="shared" si="238"/>
        <v>8382</v>
      </c>
      <c r="O198" s="18">
        <f t="shared" si="238"/>
        <v>8382</v>
      </c>
      <c r="P198" s="18">
        <f t="shared" si="238"/>
        <v>8382</v>
      </c>
      <c r="Q198" s="18">
        <f t="shared" si="238"/>
        <v>8382</v>
      </c>
      <c r="R198" s="18">
        <f t="shared" si="238"/>
        <v>8382</v>
      </c>
      <c r="S198" s="18">
        <f t="shared" si="238"/>
        <v>8382</v>
      </c>
      <c r="T198" s="18">
        <f t="shared" si="238"/>
        <v>8382</v>
      </c>
      <c r="U198" s="18">
        <f t="shared" si="238"/>
        <v>8382</v>
      </c>
      <c r="V198" s="18">
        <f t="shared" si="238"/>
        <v>8382</v>
      </c>
      <c r="W198" s="18">
        <f t="shared" si="238"/>
        <v>8382</v>
      </c>
      <c r="X198" s="18">
        <f t="shared" si="238"/>
        <v>8382</v>
      </c>
      <c r="Y198" s="18">
        <f t="shared" si="238"/>
        <v>8382</v>
      </c>
      <c r="Z198" s="18">
        <f t="shared" si="238"/>
        <v>8382</v>
      </c>
      <c r="AA198" s="18">
        <f t="shared" si="238"/>
        <v>8382</v>
      </c>
      <c r="AB198" s="18">
        <f t="shared" si="238"/>
        <v>8382</v>
      </c>
      <c r="AC198" s="18">
        <f t="shared" si="238"/>
        <v>8382</v>
      </c>
      <c r="AD198" s="18">
        <f t="shared" si="238"/>
        <v>8382</v>
      </c>
      <c r="AE198" s="18">
        <f t="shared" si="238"/>
        <v>8382</v>
      </c>
      <c r="AF198" s="18">
        <f t="shared" si="238"/>
        <v>8382</v>
      </c>
      <c r="AG198" s="18">
        <f t="shared" si="238"/>
        <v>8382</v>
      </c>
      <c r="AH198" s="18">
        <f t="shared" si="238"/>
        <v>8382</v>
      </c>
      <c r="AI198" s="18">
        <f t="shared" si="238"/>
        <v>8382</v>
      </c>
      <c r="AJ198" s="18">
        <f t="shared" si="238"/>
        <v>8382</v>
      </c>
      <c r="AK198" s="18">
        <f t="shared" si="238"/>
        <v>8382</v>
      </c>
      <c r="AL198" s="18">
        <f t="shared" si="238"/>
        <v>8382</v>
      </c>
      <c r="AM198" s="18">
        <f t="shared" si="238"/>
        <v>8382</v>
      </c>
      <c r="AN198" s="18">
        <f t="shared" si="238"/>
        <v>8382</v>
      </c>
      <c r="AO198" s="18">
        <f t="shared" si="238"/>
        <v>8382</v>
      </c>
      <c r="AP198" s="18">
        <f t="shared" si="238"/>
        <v>8382</v>
      </c>
      <c r="AQ198" s="18">
        <f t="shared" si="238"/>
        <v>8382</v>
      </c>
      <c r="AR198" s="18">
        <f t="shared" si="238"/>
        <v>8382</v>
      </c>
      <c r="AS198" s="18">
        <f t="shared" si="238"/>
        <v>8382</v>
      </c>
      <c r="AT198" s="18">
        <f t="shared" si="238"/>
        <v>8382</v>
      </c>
      <c r="AU198" s="18">
        <f t="shared" si="238"/>
        <v>8382</v>
      </c>
      <c r="AV198" s="18">
        <f t="shared" si="238"/>
        <v>8382</v>
      </c>
      <c r="AW198" s="18">
        <f t="shared" si="238"/>
        <v>8382</v>
      </c>
      <c r="AX198" s="18">
        <f t="shared" si="238"/>
        <v>8382</v>
      </c>
      <c r="AY198" s="18">
        <f t="shared" si="238"/>
        <v>8382</v>
      </c>
      <c r="AZ198" s="18">
        <f t="shared" si="238"/>
        <v>8382</v>
      </c>
      <c r="BA198" s="18">
        <f t="shared" si="238"/>
        <v>8382</v>
      </c>
      <c r="BB198" s="18">
        <f t="shared" si="238"/>
        <v>8382</v>
      </c>
      <c r="BC198" s="18">
        <f t="shared" si="238"/>
        <v>8382</v>
      </c>
      <c r="BD198" s="18">
        <f t="shared" si="238"/>
        <v>8382</v>
      </c>
      <c r="BE198" s="18">
        <f t="shared" si="238"/>
        <v>8382</v>
      </c>
      <c r="BF198" s="18">
        <f t="shared" si="238"/>
        <v>8382</v>
      </c>
      <c r="BG198" s="18">
        <f t="shared" si="238"/>
        <v>8382</v>
      </c>
      <c r="BH198" s="18">
        <f t="shared" si="238"/>
        <v>8382</v>
      </c>
      <c r="BI198" s="18">
        <f t="shared" si="238"/>
        <v>8382</v>
      </c>
      <c r="BJ198" s="18">
        <f t="shared" si="238"/>
        <v>8382</v>
      </c>
      <c r="BK198" s="18">
        <f t="shared" si="238"/>
        <v>8382</v>
      </c>
      <c r="BL198" s="18">
        <f t="shared" si="238"/>
        <v>8382</v>
      </c>
      <c r="BM198" s="18">
        <f t="shared" si="238"/>
        <v>8382</v>
      </c>
      <c r="BN198" s="18">
        <f t="shared" si="238"/>
        <v>8382</v>
      </c>
      <c r="BO198" s="18">
        <f t="shared" ref="BO198:DZ198" si="239">BO36</f>
        <v>8382</v>
      </c>
      <c r="BP198" s="18">
        <f t="shared" si="239"/>
        <v>8382</v>
      </c>
      <c r="BQ198" s="18">
        <f t="shared" si="239"/>
        <v>8382</v>
      </c>
      <c r="BR198" s="18">
        <f t="shared" si="239"/>
        <v>8382</v>
      </c>
      <c r="BS198" s="18">
        <f t="shared" si="239"/>
        <v>8382</v>
      </c>
      <c r="BT198" s="18">
        <f t="shared" si="239"/>
        <v>8382</v>
      </c>
      <c r="BU198" s="18">
        <f t="shared" si="239"/>
        <v>8382</v>
      </c>
      <c r="BV198" s="18">
        <f t="shared" si="239"/>
        <v>8382</v>
      </c>
      <c r="BW198" s="18">
        <f t="shared" si="239"/>
        <v>8382</v>
      </c>
      <c r="BX198" s="18">
        <f t="shared" si="239"/>
        <v>8382</v>
      </c>
      <c r="BY198" s="18">
        <f t="shared" si="239"/>
        <v>8382</v>
      </c>
      <c r="BZ198" s="18">
        <f t="shared" si="239"/>
        <v>8382</v>
      </c>
      <c r="CA198" s="18">
        <f t="shared" si="239"/>
        <v>8382</v>
      </c>
      <c r="CB198" s="18">
        <f t="shared" si="239"/>
        <v>8382</v>
      </c>
      <c r="CC198" s="18">
        <f t="shared" si="239"/>
        <v>8382</v>
      </c>
      <c r="CD198" s="18">
        <f t="shared" si="239"/>
        <v>8382</v>
      </c>
      <c r="CE198" s="18">
        <f t="shared" si="239"/>
        <v>8382</v>
      </c>
      <c r="CF198" s="18">
        <f t="shared" si="239"/>
        <v>8382</v>
      </c>
      <c r="CG198" s="18">
        <f t="shared" si="239"/>
        <v>8382</v>
      </c>
      <c r="CH198" s="18">
        <f t="shared" si="239"/>
        <v>8382</v>
      </c>
      <c r="CI198" s="18">
        <f t="shared" si="239"/>
        <v>8382</v>
      </c>
      <c r="CJ198" s="18">
        <f t="shared" si="239"/>
        <v>8382</v>
      </c>
      <c r="CK198" s="18">
        <f t="shared" si="239"/>
        <v>8382</v>
      </c>
      <c r="CL198" s="18">
        <f t="shared" si="239"/>
        <v>8382</v>
      </c>
      <c r="CM198" s="18">
        <f t="shared" si="239"/>
        <v>8382</v>
      </c>
      <c r="CN198" s="18">
        <f t="shared" si="239"/>
        <v>8382</v>
      </c>
      <c r="CO198" s="18">
        <f t="shared" si="239"/>
        <v>8382</v>
      </c>
      <c r="CP198" s="18">
        <f t="shared" si="239"/>
        <v>8382</v>
      </c>
      <c r="CQ198" s="18">
        <f t="shared" si="239"/>
        <v>8382</v>
      </c>
      <c r="CR198" s="18">
        <f t="shared" si="239"/>
        <v>8382</v>
      </c>
      <c r="CS198" s="18">
        <f t="shared" si="239"/>
        <v>8382</v>
      </c>
      <c r="CT198" s="18">
        <f t="shared" si="239"/>
        <v>8382</v>
      </c>
      <c r="CU198" s="18">
        <f t="shared" si="239"/>
        <v>8382</v>
      </c>
      <c r="CV198" s="18">
        <f t="shared" si="239"/>
        <v>8382</v>
      </c>
      <c r="CW198" s="18">
        <f t="shared" si="239"/>
        <v>8382</v>
      </c>
      <c r="CX198" s="18">
        <f t="shared" si="239"/>
        <v>8382</v>
      </c>
      <c r="CY198" s="18">
        <f t="shared" si="239"/>
        <v>8382</v>
      </c>
      <c r="CZ198" s="18">
        <f t="shared" si="239"/>
        <v>8382</v>
      </c>
      <c r="DA198" s="18">
        <f t="shared" si="239"/>
        <v>8382</v>
      </c>
      <c r="DB198" s="18">
        <f t="shared" si="239"/>
        <v>8382</v>
      </c>
      <c r="DC198" s="18">
        <f t="shared" si="239"/>
        <v>8382</v>
      </c>
      <c r="DD198" s="18">
        <f t="shared" si="239"/>
        <v>8382</v>
      </c>
      <c r="DE198" s="18">
        <f t="shared" si="239"/>
        <v>8382</v>
      </c>
      <c r="DF198" s="18">
        <f t="shared" si="239"/>
        <v>8382</v>
      </c>
      <c r="DG198" s="18">
        <f t="shared" si="239"/>
        <v>8382</v>
      </c>
      <c r="DH198" s="18">
        <f t="shared" si="239"/>
        <v>8382</v>
      </c>
      <c r="DI198" s="18">
        <f t="shared" si="239"/>
        <v>8382</v>
      </c>
      <c r="DJ198" s="18">
        <f t="shared" si="239"/>
        <v>8382</v>
      </c>
      <c r="DK198" s="18">
        <f t="shared" si="239"/>
        <v>8382</v>
      </c>
      <c r="DL198" s="18">
        <f t="shared" si="239"/>
        <v>8382</v>
      </c>
      <c r="DM198" s="18">
        <f t="shared" si="239"/>
        <v>8382</v>
      </c>
      <c r="DN198" s="18">
        <f t="shared" si="239"/>
        <v>8382</v>
      </c>
      <c r="DO198" s="18">
        <f t="shared" si="239"/>
        <v>8382</v>
      </c>
      <c r="DP198" s="18">
        <f t="shared" si="239"/>
        <v>8382</v>
      </c>
      <c r="DQ198" s="18">
        <f t="shared" si="239"/>
        <v>8382</v>
      </c>
      <c r="DR198" s="18">
        <f t="shared" si="239"/>
        <v>8382</v>
      </c>
      <c r="DS198" s="18">
        <f t="shared" si="239"/>
        <v>8382</v>
      </c>
      <c r="DT198" s="18">
        <f t="shared" si="239"/>
        <v>8382</v>
      </c>
      <c r="DU198" s="18">
        <f t="shared" si="239"/>
        <v>8382</v>
      </c>
      <c r="DV198" s="18">
        <f t="shared" si="239"/>
        <v>8382</v>
      </c>
      <c r="DW198" s="18">
        <f t="shared" si="239"/>
        <v>8382</v>
      </c>
      <c r="DX198" s="18">
        <f t="shared" si="239"/>
        <v>8382</v>
      </c>
      <c r="DY198" s="18">
        <f t="shared" si="239"/>
        <v>8382</v>
      </c>
      <c r="DZ198" s="18">
        <f t="shared" si="239"/>
        <v>8382</v>
      </c>
      <c r="EA198" s="18">
        <f t="shared" ref="EA198:FX198" si="240">EA36</f>
        <v>8382</v>
      </c>
      <c r="EB198" s="18">
        <f t="shared" si="240"/>
        <v>8382</v>
      </c>
      <c r="EC198" s="18">
        <f t="shared" si="240"/>
        <v>8382</v>
      </c>
      <c r="ED198" s="18">
        <f t="shared" si="240"/>
        <v>8382</v>
      </c>
      <c r="EE198" s="18">
        <f t="shared" si="240"/>
        <v>8382</v>
      </c>
      <c r="EF198" s="18">
        <f t="shared" si="240"/>
        <v>8382</v>
      </c>
      <c r="EG198" s="18">
        <f t="shared" si="240"/>
        <v>8382</v>
      </c>
      <c r="EH198" s="18">
        <f t="shared" si="240"/>
        <v>8382</v>
      </c>
      <c r="EI198" s="18">
        <f t="shared" si="240"/>
        <v>8382</v>
      </c>
      <c r="EJ198" s="18">
        <f t="shared" si="240"/>
        <v>8382</v>
      </c>
      <c r="EK198" s="18">
        <f t="shared" si="240"/>
        <v>8382</v>
      </c>
      <c r="EL198" s="18">
        <f t="shared" si="240"/>
        <v>8382</v>
      </c>
      <c r="EM198" s="18">
        <f t="shared" si="240"/>
        <v>8382</v>
      </c>
      <c r="EN198" s="18">
        <f t="shared" si="240"/>
        <v>8382</v>
      </c>
      <c r="EO198" s="18">
        <f t="shared" si="240"/>
        <v>8382</v>
      </c>
      <c r="EP198" s="18">
        <f t="shared" si="240"/>
        <v>8382</v>
      </c>
      <c r="EQ198" s="18">
        <f t="shared" si="240"/>
        <v>8382</v>
      </c>
      <c r="ER198" s="18">
        <f t="shared" si="240"/>
        <v>8382</v>
      </c>
      <c r="ES198" s="18">
        <f t="shared" si="240"/>
        <v>8382</v>
      </c>
      <c r="ET198" s="18">
        <f t="shared" si="240"/>
        <v>8382</v>
      </c>
      <c r="EU198" s="18">
        <f t="shared" si="240"/>
        <v>8382</v>
      </c>
      <c r="EV198" s="18">
        <f t="shared" si="240"/>
        <v>8382</v>
      </c>
      <c r="EW198" s="18">
        <f t="shared" si="240"/>
        <v>8382</v>
      </c>
      <c r="EX198" s="18">
        <f t="shared" si="240"/>
        <v>8382</v>
      </c>
      <c r="EY198" s="18">
        <f t="shared" si="240"/>
        <v>8382</v>
      </c>
      <c r="EZ198" s="18">
        <f t="shared" si="240"/>
        <v>8382</v>
      </c>
      <c r="FA198" s="18">
        <f t="shared" si="240"/>
        <v>8382</v>
      </c>
      <c r="FB198" s="18">
        <f t="shared" si="240"/>
        <v>8382</v>
      </c>
      <c r="FC198" s="18">
        <f t="shared" si="240"/>
        <v>8382</v>
      </c>
      <c r="FD198" s="18">
        <f t="shared" si="240"/>
        <v>8382</v>
      </c>
      <c r="FE198" s="18">
        <f t="shared" si="240"/>
        <v>8382</v>
      </c>
      <c r="FF198" s="18">
        <f t="shared" si="240"/>
        <v>8382</v>
      </c>
      <c r="FG198" s="18">
        <f t="shared" si="240"/>
        <v>8382</v>
      </c>
      <c r="FH198" s="18">
        <f t="shared" si="240"/>
        <v>8382</v>
      </c>
      <c r="FI198" s="18">
        <f t="shared" si="240"/>
        <v>8382</v>
      </c>
      <c r="FJ198" s="18">
        <f t="shared" si="240"/>
        <v>8382</v>
      </c>
      <c r="FK198" s="18">
        <f t="shared" si="240"/>
        <v>8382</v>
      </c>
      <c r="FL198" s="18">
        <f t="shared" si="240"/>
        <v>8382</v>
      </c>
      <c r="FM198" s="18">
        <f t="shared" si="240"/>
        <v>8382</v>
      </c>
      <c r="FN198" s="18">
        <f t="shared" si="240"/>
        <v>8382</v>
      </c>
      <c r="FO198" s="18">
        <f t="shared" si="240"/>
        <v>8382</v>
      </c>
      <c r="FP198" s="18">
        <f t="shared" si="240"/>
        <v>8382</v>
      </c>
      <c r="FQ198" s="18">
        <f t="shared" si="240"/>
        <v>8382</v>
      </c>
      <c r="FR198" s="18">
        <f t="shared" si="240"/>
        <v>8382</v>
      </c>
      <c r="FS198" s="18">
        <f t="shared" si="240"/>
        <v>8382</v>
      </c>
      <c r="FT198" s="18">
        <f t="shared" si="240"/>
        <v>8382</v>
      </c>
      <c r="FU198" s="18">
        <f t="shared" si="240"/>
        <v>8382</v>
      </c>
      <c r="FV198" s="18">
        <f t="shared" si="240"/>
        <v>8382</v>
      </c>
      <c r="FW198" s="18">
        <f t="shared" si="240"/>
        <v>8382</v>
      </c>
      <c r="FX198" s="18">
        <f t="shared" si="240"/>
        <v>8382</v>
      </c>
      <c r="FY198" s="45"/>
      <c r="FZ198" s="59"/>
      <c r="GA198" s="59"/>
      <c r="GB198" s="59"/>
      <c r="GC198" s="59"/>
      <c r="GD198" s="59"/>
      <c r="GE198" s="9"/>
    </row>
    <row r="199" spans="1:187" x14ac:dyDescent="0.2">
      <c r="A199" s="8" t="s">
        <v>726</v>
      </c>
      <c r="B199" s="16" t="s">
        <v>727</v>
      </c>
      <c r="C199" s="18">
        <f t="shared" ref="C199:BN199" si="241">C97+C98+C95+C96</f>
        <v>2185.6999999999998</v>
      </c>
      <c r="D199" s="18">
        <f t="shared" si="241"/>
        <v>6</v>
      </c>
      <c r="E199" s="18">
        <f t="shared" si="241"/>
        <v>0</v>
      </c>
      <c r="F199" s="18">
        <f t="shared" si="241"/>
        <v>0</v>
      </c>
      <c r="G199" s="18">
        <f t="shared" si="241"/>
        <v>1</v>
      </c>
      <c r="H199" s="18">
        <f t="shared" si="241"/>
        <v>0</v>
      </c>
      <c r="I199" s="18">
        <f t="shared" si="241"/>
        <v>6.5</v>
      </c>
      <c r="J199" s="18">
        <f t="shared" si="241"/>
        <v>1.5</v>
      </c>
      <c r="K199" s="18">
        <f t="shared" si="241"/>
        <v>0</v>
      </c>
      <c r="L199" s="18">
        <f t="shared" si="241"/>
        <v>0</v>
      </c>
      <c r="M199" s="18">
        <f t="shared" si="241"/>
        <v>0</v>
      </c>
      <c r="N199" s="18">
        <f t="shared" si="241"/>
        <v>16.5</v>
      </c>
      <c r="O199" s="18">
        <f t="shared" si="241"/>
        <v>0</v>
      </c>
      <c r="P199" s="18">
        <f t="shared" si="241"/>
        <v>0</v>
      </c>
      <c r="Q199" s="18">
        <f t="shared" si="241"/>
        <v>142.5</v>
      </c>
      <c r="R199" s="18">
        <f t="shared" si="241"/>
        <v>2279.8000000000002</v>
      </c>
      <c r="S199" s="18">
        <f t="shared" si="241"/>
        <v>1</v>
      </c>
      <c r="T199" s="18">
        <f t="shared" si="241"/>
        <v>0</v>
      </c>
      <c r="U199" s="18">
        <f t="shared" si="241"/>
        <v>0</v>
      </c>
      <c r="V199" s="18">
        <f t="shared" si="241"/>
        <v>0</v>
      </c>
      <c r="W199" s="18">
        <f t="shared" si="241"/>
        <v>0</v>
      </c>
      <c r="X199" s="18">
        <f t="shared" si="241"/>
        <v>0</v>
      </c>
      <c r="Y199" s="18">
        <f t="shared" si="241"/>
        <v>2001</v>
      </c>
      <c r="Z199" s="18">
        <f t="shared" si="241"/>
        <v>1</v>
      </c>
      <c r="AA199" s="18">
        <f t="shared" si="241"/>
        <v>0</v>
      </c>
      <c r="AB199" s="18">
        <f t="shared" si="241"/>
        <v>58</v>
      </c>
      <c r="AC199" s="18">
        <f t="shared" si="241"/>
        <v>0</v>
      </c>
      <c r="AD199" s="18">
        <f t="shared" si="241"/>
        <v>0</v>
      </c>
      <c r="AE199" s="18">
        <f t="shared" si="241"/>
        <v>0</v>
      </c>
      <c r="AF199" s="18">
        <f t="shared" si="241"/>
        <v>1</v>
      </c>
      <c r="AG199" s="18">
        <f t="shared" si="241"/>
        <v>0</v>
      </c>
      <c r="AH199" s="18">
        <f t="shared" si="241"/>
        <v>0</v>
      </c>
      <c r="AI199" s="18">
        <f t="shared" si="241"/>
        <v>0</v>
      </c>
      <c r="AJ199" s="18">
        <f t="shared" si="241"/>
        <v>0</v>
      </c>
      <c r="AK199" s="18">
        <f t="shared" si="241"/>
        <v>0</v>
      </c>
      <c r="AL199" s="18">
        <f t="shared" si="241"/>
        <v>0</v>
      </c>
      <c r="AM199" s="18">
        <f t="shared" si="241"/>
        <v>0</v>
      </c>
      <c r="AN199" s="18">
        <f t="shared" si="241"/>
        <v>0</v>
      </c>
      <c r="AO199" s="18">
        <f t="shared" si="241"/>
        <v>1.5</v>
      </c>
      <c r="AP199" s="18">
        <f t="shared" si="241"/>
        <v>325.5</v>
      </c>
      <c r="AQ199" s="18">
        <f t="shared" si="241"/>
        <v>0</v>
      </c>
      <c r="AR199" s="18">
        <f t="shared" si="241"/>
        <v>2002.3</v>
      </c>
      <c r="AS199" s="18">
        <f t="shared" si="241"/>
        <v>0</v>
      </c>
      <c r="AT199" s="18">
        <f t="shared" si="241"/>
        <v>2</v>
      </c>
      <c r="AU199" s="18">
        <f t="shared" si="241"/>
        <v>0</v>
      </c>
      <c r="AV199" s="18">
        <f t="shared" si="241"/>
        <v>0</v>
      </c>
      <c r="AW199" s="18">
        <f t="shared" si="241"/>
        <v>0</v>
      </c>
      <c r="AX199" s="18">
        <f t="shared" si="241"/>
        <v>0</v>
      </c>
      <c r="AY199" s="18">
        <f t="shared" si="241"/>
        <v>0</v>
      </c>
      <c r="AZ199" s="18">
        <f t="shared" si="241"/>
        <v>0</v>
      </c>
      <c r="BA199" s="18">
        <f t="shared" si="241"/>
        <v>8</v>
      </c>
      <c r="BB199" s="18">
        <f t="shared" si="241"/>
        <v>1</v>
      </c>
      <c r="BC199" s="18">
        <f t="shared" si="241"/>
        <v>254</v>
      </c>
      <c r="BD199" s="18">
        <f t="shared" si="241"/>
        <v>0</v>
      </c>
      <c r="BE199" s="18">
        <f t="shared" si="241"/>
        <v>0</v>
      </c>
      <c r="BF199" s="18">
        <f t="shared" si="241"/>
        <v>825.4</v>
      </c>
      <c r="BG199" s="18">
        <f t="shared" si="241"/>
        <v>0</v>
      </c>
      <c r="BH199" s="18">
        <f t="shared" si="241"/>
        <v>32</v>
      </c>
      <c r="BI199" s="18">
        <f t="shared" si="241"/>
        <v>2</v>
      </c>
      <c r="BJ199" s="18">
        <f t="shared" si="241"/>
        <v>2.5</v>
      </c>
      <c r="BK199" s="18">
        <f t="shared" si="241"/>
        <v>7353.5</v>
      </c>
      <c r="BL199" s="18">
        <f t="shared" si="241"/>
        <v>8.5</v>
      </c>
      <c r="BM199" s="18">
        <f t="shared" si="241"/>
        <v>1.5</v>
      </c>
      <c r="BN199" s="18">
        <f t="shared" si="241"/>
        <v>0</v>
      </c>
      <c r="BO199" s="18">
        <f t="shared" ref="BO199:DZ199" si="242">BO97+BO98+BO95+BO96</f>
        <v>0</v>
      </c>
      <c r="BP199" s="18">
        <f t="shared" si="242"/>
        <v>0</v>
      </c>
      <c r="BQ199" s="18">
        <f t="shared" si="242"/>
        <v>1</v>
      </c>
      <c r="BR199" s="18">
        <f t="shared" si="242"/>
        <v>0</v>
      </c>
      <c r="BS199" s="18">
        <f t="shared" si="242"/>
        <v>0</v>
      </c>
      <c r="BT199" s="18">
        <f t="shared" si="242"/>
        <v>0</v>
      </c>
      <c r="BU199" s="18">
        <f t="shared" si="242"/>
        <v>0</v>
      </c>
      <c r="BV199" s="18">
        <f t="shared" si="242"/>
        <v>0</v>
      </c>
      <c r="BW199" s="18">
        <f t="shared" si="242"/>
        <v>0</v>
      </c>
      <c r="BX199" s="18">
        <f t="shared" si="242"/>
        <v>0</v>
      </c>
      <c r="BY199" s="18">
        <f t="shared" si="242"/>
        <v>0</v>
      </c>
      <c r="BZ199" s="18">
        <f t="shared" si="242"/>
        <v>0</v>
      </c>
      <c r="CA199" s="18">
        <f t="shared" si="242"/>
        <v>0</v>
      </c>
      <c r="CB199" s="18">
        <f t="shared" si="242"/>
        <v>309</v>
      </c>
      <c r="CC199" s="18">
        <f t="shared" si="242"/>
        <v>0</v>
      </c>
      <c r="CD199" s="18">
        <f t="shared" si="242"/>
        <v>0</v>
      </c>
      <c r="CE199" s="18">
        <f t="shared" si="242"/>
        <v>0</v>
      </c>
      <c r="CF199" s="18">
        <f t="shared" si="242"/>
        <v>0</v>
      </c>
      <c r="CG199" s="18">
        <f t="shared" si="242"/>
        <v>0</v>
      </c>
      <c r="CH199" s="18">
        <f t="shared" si="242"/>
        <v>0</v>
      </c>
      <c r="CI199" s="18">
        <f t="shared" si="242"/>
        <v>0</v>
      </c>
      <c r="CJ199" s="18">
        <f t="shared" si="242"/>
        <v>0</v>
      </c>
      <c r="CK199" s="18">
        <f t="shared" si="242"/>
        <v>727</v>
      </c>
      <c r="CL199" s="18">
        <f t="shared" si="242"/>
        <v>11.5</v>
      </c>
      <c r="CM199" s="18">
        <f t="shared" si="242"/>
        <v>27</v>
      </c>
      <c r="CN199" s="18">
        <f t="shared" si="242"/>
        <v>275</v>
      </c>
      <c r="CO199" s="18">
        <f t="shared" si="242"/>
        <v>29</v>
      </c>
      <c r="CP199" s="18">
        <f t="shared" si="242"/>
        <v>0</v>
      </c>
      <c r="CQ199" s="18">
        <f t="shared" si="242"/>
        <v>0</v>
      </c>
      <c r="CR199" s="18">
        <f t="shared" si="242"/>
        <v>0</v>
      </c>
      <c r="CS199" s="18">
        <f t="shared" si="242"/>
        <v>0</v>
      </c>
      <c r="CT199" s="18">
        <f t="shared" si="242"/>
        <v>0</v>
      </c>
      <c r="CU199" s="18">
        <f t="shared" si="242"/>
        <v>388.8</v>
      </c>
      <c r="CV199" s="18">
        <f t="shared" si="242"/>
        <v>0</v>
      </c>
      <c r="CW199" s="18">
        <f t="shared" si="242"/>
        <v>0</v>
      </c>
      <c r="CX199" s="18">
        <f t="shared" si="242"/>
        <v>0</v>
      </c>
      <c r="CY199" s="18">
        <f t="shared" si="242"/>
        <v>0</v>
      </c>
      <c r="CZ199" s="18">
        <f t="shared" si="242"/>
        <v>0</v>
      </c>
      <c r="DA199" s="18">
        <f t="shared" si="242"/>
        <v>0</v>
      </c>
      <c r="DB199" s="18">
        <f t="shared" si="242"/>
        <v>0</v>
      </c>
      <c r="DC199" s="18">
        <f t="shared" si="242"/>
        <v>0</v>
      </c>
      <c r="DD199" s="18">
        <f t="shared" si="242"/>
        <v>0</v>
      </c>
      <c r="DE199" s="18">
        <f t="shared" si="242"/>
        <v>0</v>
      </c>
      <c r="DF199" s="18">
        <f t="shared" si="242"/>
        <v>20</v>
      </c>
      <c r="DG199" s="18">
        <f t="shared" si="242"/>
        <v>0</v>
      </c>
      <c r="DH199" s="18">
        <f t="shared" si="242"/>
        <v>0</v>
      </c>
      <c r="DI199" s="18">
        <f t="shared" si="242"/>
        <v>5.5</v>
      </c>
      <c r="DJ199" s="18">
        <f t="shared" si="242"/>
        <v>4</v>
      </c>
      <c r="DK199" s="18">
        <f t="shared" si="242"/>
        <v>0</v>
      </c>
      <c r="DL199" s="18">
        <f t="shared" si="242"/>
        <v>0</v>
      </c>
      <c r="DM199" s="18">
        <f t="shared" si="242"/>
        <v>0</v>
      </c>
      <c r="DN199" s="18">
        <f t="shared" si="242"/>
        <v>0</v>
      </c>
      <c r="DO199" s="18">
        <f t="shared" si="242"/>
        <v>0</v>
      </c>
      <c r="DP199" s="18">
        <f t="shared" si="242"/>
        <v>0</v>
      </c>
      <c r="DQ199" s="18">
        <f t="shared" si="242"/>
        <v>0</v>
      </c>
      <c r="DR199" s="18">
        <f t="shared" si="242"/>
        <v>0</v>
      </c>
      <c r="DS199" s="18">
        <f t="shared" si="242"/>
        <v>0</v>
      </c>
      <c r="DT199" s="18">
        <f t="shared" si="242"/>
        <v>0</v>
      </c>
      <c r="DU199" s="18">
        <f t="shared" si="242"/>
        <v>0</v>
      </c>
      <c r="DV199" s="18">
        <f t="shared" si="242"/>
        <v>0</v>
      </c>
      <c r="DW199" s="18">
        <f t="shared" si="242"/>
        <v>0</v>
      </c>
      <c r="DX199" s="18">
        <f t="shared" si="242"/>
        <v>0</v>
      </c>
      <c r="DY199" s="18">
        <f t="shared" si="242"/>
        <v>0</v>
      </c>
      <c r="DZ199" s="18">
        <f t="shared" si="242"/>
        <v>1</v>
      </c>
      <c r="EA199" s="18">
        <f t="shared" ref="EA199:FX199" si="243">EA97+EA98+EA95+EA96</f>
        <v>0</v>
      </c>
      <c r="EB199" s="18">
        <f t="shared" si="243"/>
        <v>0</v>
      </c>
      <c r="EC199" s="18">
        <f t="shared" si="243"/>
        <v>0</v>
      </c>
      <c r="ED199" s="18">
        <f t="shared" si="243"/>
        <v>0</v>
      </c>
      <c r="EE199" s="18">
        <f t="shared" si="243"/>
        <v>4</v>
      </c>
      <c r="EF199" s="18">
        <f t="shared" si="243"/>
        <v>4</v>
      </c>
      <c r="EG199" s="18">
        <f t="shared" si="243"/>
        <v>0</v>
      </c>
      <c r="EH199" s="18">
        <f t="shared" si="243"/>
        <v>2</v>
      </c>
      <c r="EI199" s="18">
        <f t="shared" si="243"/>
        <v>4</v>
      </c>
      <c r="EJ199" s="18">
        <f t="shared" si="243"/>
        <v>203.5</v>
      </c>
      <c r="EK199" s="18">
        <f t="shared" si="243"/>
        <v>0</v>
      </c>
      <c r="EL199" s="18">
        <f t="shared" si="243"/>
        <v>0</v>
      </c>
      <c r="EM199" s="18">
        <f t="shared" si="243"/>
        <v>0</v>
      </c>
      <c r="EN199" s="18">
        <f t="shared" si="243"/>
        <v>116</v>
      </c>
      <c r="EO199" s="18">
        <f t="shared" si="243"/>
        <v>0</v>
      </c>
      <c r="EP199" s="18">
        <f t="shared" si="243"/>
        <v>0</v>
      </c>
      <c r="EQ199" s="18">
        <f t="shared" si="243"/>
        <v>0</v>
      </c>
      <c r="ER199" s="18">
        <f t="shared" si="243"/>
        <v>1.5</v>
      </c>
      <c r="ES199" s="18">
        <f t="shared" si="243"/>
        <v>0</v>
      </c>
      <c r="ET199" s="18">
        <f t="shared" si="243"/>
        <v>1</v>
      </c>
      <c r="EU199" s="18">
        <f t="shared" si="243"/>
        <v>0</v>
      </c>
      <c r="EV199" s="18">
        <f t="shared" si="243"/>
        <v>0</v>
      </c>
      <c r="EW199" s="18">
        <f t="shared" si="243"/>
        <v>0</v>
      </c>
      <c r="EX199" s="18">
        <f t="shared" si="243"/>
        <v>0</v>
      </c>
      <c r="EY199" s="18">
        <f t="shared" si="243"/>
        <v>264</v>
      </c>
      <c r="EZ199" s="18">
        <f t="shared" si="243"/>
        <v>0</v>
      </c>
      <c r="FA199" s="18">
        <f t="shared" si="243"/>
        <v>1</v>
      </c>
      <c r="FB199" s="18">
        <f t="shared" si="243"/>
        <v>0</v>
      </c>
      <c r="FC199" s="18">
        <f t="shared" si="243"/>
        <v>1</v>
      </c>
      <c r="FD199" s="18">
        <f t="shared" si="243"/>
        <v>0</v>
      </c>
      <c r="FE199" s="18">
        <f t="shared" si="243"/>
        <v>0</v>
      </c>
      <c r="FF199" s="18">
        <f t="shared" si="243"/>
        <v>0</v>
      </c>
      <c r="FG199" s="18">
        <f t="shared" si="243"/>
        <v>0</v>
      </c>
      <c r="FH199" s="18">
        <f t="shared" si="243"/>
        <v>0</v>
      </c>
      <c r="FI199" s="18">
        <f t="shared" si="243"/>
        <v>0</v>
      </c>
      <c r="FJ199" s="18">
        <f t="shared" si="243"/>
        <v>0</v>
      </c>
      <c r="FK199" s="18">
        <f t="shared" si="243"/>
        <v>0</v>
      </c>
      <c r="FL199" s="18">
        <f t="shared" si="243"/>
        <v>0</v>
      </c>
      <c r="FM199" s="18">
        <f t="shared" si="243"/>
        <v>0</v>
      </c>
      <c r="FN199" s="18">
        <f t="shared" si="243"/>
        <v>4</v>
      </c>
      <c r="FO199" s="18">
        <f t="shared" si="243"/>
        <v>0</v>
      </c>
      <c r="FP199" s="18">
        <f t="shared" si="243"/>
        <v>0</v>
      </c>
      <c r="FQ199" s="18">
        <f t="shared" si="243"/>
        <v>0</v>
      </c>
      <c r="FR199" s="18">
        <f t="shared" si="243"/>
        <v>0</v>
      </c>
      <c r="FS199" s="18">
        <f t="shared" si="243"/>
        <v>0</v>
      </c>
      <c r="FT199" s="18">
        <f t="shared" si="243"/>
        <v>0</v>
      </c>
      <c r="FU199" s="18">
        <f t="shared" si="243"/>
        <v>0</v>
      </c>
      <c r="FV199" s="18">
        <f t="shared" si="243"/>
        <v>0</v>
      </c>
      <c r="FW199" s="18">
        <f t="shared" si="243"/>
        <v>0</v>
      </c>
      <c r="FX199" s="18">
        <f t="shared" si="243"/>
        <v>0</v>
      </c>
      <c r="FY199" s="18"/>
      <c r="FZ199" s="59"/>
      <c r="GA199" s="59"/>
      <c r="GB199" s="59"/>
      <c r="GC199" s="59"/>
      <c r="GD199" s="59"/>
      <c r="GE199" s="9"/>
    </row>
    <row r="200" spans="1:187" x14ac:dyDescent="0.2">
      <c r="A200" s="8" t="s">
        <v>728</v>
      </c>
      <c r="B200" s="16" t="s">
        <v>729</v>
      </c>
      <c r="C200" s="45">
        <f t="shared" ref="C200:BN200" si="244">(C196*C197)+(C198*C199)</f>
        <v>74600669.047999993</v>
      </c>
      <c r="D200" s="45">
        <f t="shared" si="244"/>
        <v>371910165.85600001</v>
      </c>
      <c r="E200" s="45">
        <f t="shared" si="244"/>
        <v>68482924.928000003</v>
      </c>
      <c r="F200" s="45">
        <f t="shared" si="244"/>
        <v>172162049.85599998</v>
      </c>
      <c r="G200" s="45">
        <f t="shared" si="244"/>
        <v>8883455.7920000013</v>
      </c>
      <c r="H200" s="45">
        <f t="shared" si="244"/>
        <v>9087333.9520000014</v>
      </c>
      <c r="I200" s="45">
        <f t="shared" si="244"/>
        <v>90657515.704000011</v>
      </c>
      <c r="J200" s="45">
        <f t="shared" si="244"/>
        <v>21311363.912</v>
      </c>
      <c r="K200" s="45">
        <f t="shared" si="244"/>
        <v>2578311.1680000001</v>
      </c>
      <c r="L200" s="45">
        <f t="shared" si="244"/>
        <v>22670251.456</v>
      </c>
      <c r="M200" s="45">
        <f t="shared" si="244"/>
        <v>11735820.927999999</v>
      </c>
      <c r="N200" s="45">
        <f t="shared" si="244"/>
        <v>475095968.85600007</v>
      </c>
      <c r="O200" s="45">
        <f t="shared" si="244"/>
        <v>127213145.28</v>
      </c>
      <c r="P200" s="45">
        <f t="shared" si="244"/>
        <v>1607979.0079999999</v>
      </c>
      <c r="Q200" s="45">
        <f t="shared" si="244"/>
        <v>349580934.26400006</v>
      </c>
      <c r="R200" s="45">
        <f t="shared" si="244"/>
        <v>23613530.831999999</v>
      </c>
      <c r="S200" s="45">
        <f t="shared" si="244"/>
        <v>15167222.896000002</v>
      </c>
      <c r="T200" s="45">
        <f t="shared" si="244"/>
        <v>1334206.72</v>
      </c>
      <c r="U200" s="45">
        <f t="shared" si="244"/>
        <v>456575.93600000005</v>
      </c>
      <c r="V200" s="45">
        <f t="shared" si="244"/>
        <v>2586974.8480000002</v>
      </c>
      <c r="W200" s="45">
        <f t="shared" si="244"/>
        <v>433184</v>
      </c>
      <c r="X200" s="45">
        <f t="shared" si="244"/>
        <v>433184</v>
      </c>
      <c r="Y200" s="45">
        <f t="shared" si="244"/>
        <v>21093825.583999999</v>
      </c>
      <c r="Z200" s="45">
        <f t="shared" si="244"/>
        <v>2217620.4</v>
      </c>
      <c r="AA200" s="45">
        <f t="shared" si="244"/>
        <v>268778542.84800005</v>
      </c>
      <c r="AB200" s="45">
        <f t="shared" si="244"/>
        <v>259829084.96000001</v>
      </c>
      <c r="AC200" s="45">
        <f t="shared" si="244"/>
        <v>8849949.120000001</v>
      </c>
      <c r="AD200" s="45">
        <f t="shared" si="244"/>
        <v>11496703.359999998</v>
      </c>
      <c r="AE200" s="45">
        <f t="shared" si="244"/>
        <v>927013.76</v>
      </c>
      <c r="AF200" s="45">
        <f t="shared" si="244"/>
        <v>1514129.5840000003</v>
      </c>
      <c r="AG200" s="45">
        <f t="shared" si="244"/>
        <v>6549742.0800000001</v>
      </c>
      <c r="AH200" s="45">
        <f t="shared" si="244"/>
        <v>9392295.4879999999</v>
      </c>
      <c r="AI200" s="45">
        <f t="shared" si="244"/>
        <v>3164842.304</v>
      </c>
      <c r="AJ200" s="45">
        <f t="shared" si="244"/>
        <v>1594117.1200000001</v>
      </c>
      <c r="AK200" s="45">
        <f t="shared" si="244"/>
        <v>1963189.888</v>
      </c>
      <c r="AL200" s="45">
        <f t="shared" si="244"/>
        <v>2539324.6080000005</v>
      </c>
      <c r="AM200" s="45">
        <f t="shared" si="244"/>
        <v>4071063.2320000003</v>
      </c>
      <c r="AN200" s="45">
        <f t="shared" si="244"/>
        <v>3173505.9840000002</v>
      </c>
      <c r="AO200" s="45">
        <f t="shared" si="244"/>
        <v>41605167.944000013</v>
      </c>
      <c r="AP200" s="45">
        <f t="shared" si="244"/>
        <v>780715542.21599996</v>
      </c>
      <c r="AQ200" s="45">
        <f t="shared" si="244"/>
        <v>2073218.6240000001</v>
      </c>
      <c r="AR200" s="45">
        <f t="shared" si="244"/>
        <v>571916371.91199994</v>
      </c>
      <c r="AS200" s="45">
        <f t="shared" si="244"/>
        <v>62472930.111999996</v>
      </c>
      <c r="AT200" s="45">
        <f t="shared" si="244"/>
        <v>19983080.927999999</v>
      </c>
      <c r="AU200" s="45">
        <f t="shared" si="244"/>
        <v>2191911.04</v>
      </c>
      <c r="AV200" s="45">
        <f t="shared" si="244"/>
        <v>2614698.6240000003</v>
      </c>
      <c r="AW200" s="45">
        <f t="shared" si="244"/>
        <v>1986581.8240000003</v>
      </c>
      <c r="AX200" s="45">
        <f t="shared" si="244"/>
        <v>433184</v>
      </c>
      <c r="AY200" s="45">
        <f t="shared" si="244"/>
        <v>3867466.7519999999</v>
      </c>
      <c r="AZ200" s="45">
        <f t="shared" si="244"/>
        <v>102806692.352</v>
      </c>
      <c r="BA200" s="45">
        <f t="shared" si="244"/>
        <v>80722451.328000009</v>
      </c>
      <c r="BB200" s="45">
        <f t="shared" si="244"/>
        <v>70334938.032000005</v>
      </c>
      <c r="BC200" s="45">
        <f t="shared" si="244"/>
        <v>265098573.40799999</v>
      </c>
      <c r="BD200" s="45">
        <f t="shared" si="244"/>
        <v>45036407.743999995</v>
      </c>
      <c r="BE200" s="45">
        <f t="shared" si="244"/>
        <v>12759001.536</v>
      </c>
      <c r="BF200" s="45">
        <f t="shared" si="244"/>
        <v>221949307.66399997</v>
      </c>
      <c r="BG200" s="45">
        <f t="shared" si="244"/>
        <v>9400092.8000000007</v>
      </c>
      <c r="BH200" s="45">
        <f t="shared" si="244"/>
        <v>5339075.9040000001</v>
      </c>
      <c r="BI200" s="45">
        <f t="shared" si="244"/>
        <v>2144563.8080000002</v>
      </c>
      <c r="BJ200" s="45">
        <f t="shared" si="244"/>
        <v>58031223.544000007</v>
      </c>
      <c r="BK200" s="45">
        <f t="shared" si="244"/>
        <v>215802024.39200002</v>
      </c>
      <c r="BL200" s="45">
        <f t="shared" si="244"/>
        <v>1713880.7280000004</v>
      </c>
      <c r="BM200" s="45">
        <f t="shared" si="244"/>
        <v>2518109.2560000001</v>
      </c>
      <c r="BN200" s="45">
        <f t="shared" si="244"/>
        <v>32276539.84</v>
      </c>
      <c r="BO200" s="45">
        <f t="shared" ref="BO200:DZ200" si="245">(BO196*BO197)+(BO198*BO199)</f>
        <v>11944615.616</v>
      </c>
      <c r="BP200" s="45">
        <f t="shared" si="245"/>
        <v>1815040.96</v>
      </c>
      <c r="BQ200" s="45">
        <f t="shared" si="245"/>
        <v>54629418.927999996</v>
      </c>
      <c r="BR200" s="45">
        <f t="shared" si="245"/>
        <v>41816984.255999997</v>
      </c>
      <c r="BS200" s="45">
        <f t="shared" si="245"/>
        <v>10450997.184</v>
      </c>
      <c r="BT200" s="45">
        <f t="shared" si="245"/>
        <v>3946306.24</v>
      </c>
      <c r="BU200" s="45">
        <f t="shared" si="245"/>
        <v>3742709.7600000002</v>
      </c>
      <c r="BV200" s="45">
        <f t="shared" si="245"/>
        <v>11767010.176000001</v>
      </c>
      <c r="BW200" s="45">
        <f t="shared" si="245"/>
        <v>18033449.920000002</v>
      </c>
      <c r="BX200" s="45">
        <f t="shared" si="245"/>
        <v>770201.15200000012</v>
      </c>
      <c r="BY200" s="45">
        <f t="shared" si="245"/>
        <v>4577888.5120000001</v>
      </c>
      <c r="BZ200" s="45">
        <f t="shared" si="245"/>
        <v>1876553.088</v>
      </c>
      <c r="CA200" s="45">
        <f t="shared" si="245"/>
        <v>1497950.2720000001</v>
      </c>
      <c r="CB200" s="45">
        <f t="shared" si="245"/>
        <v>717379159.08800006</v>
      </c>
      <c r="CC200" s="45">
        <f t="shared" si="245"/>
        <v>1561195.1359999999</v>
      </c>
      <c r="CD200" s="45">
        <f t="shared" si="245"/>
        <v>481700.60800000001</v>
      </c>
      <c r="CE200" s="45">
        <f t="shared" si="245"/>
        <v>1406115.2640000002</v>
      </c>
      <c r="CF200" s="45">
        <f t="shared" si="245"/>
        <v>1017982.4</v>
      </c>
      <c r="CG200" s="45">
        <f t="shared" si="245"/>
        <v>1962323.52</v>
      </c>
      <c r="CH200" s="45">
        <f t="shared" si="245"/>
        <v>920949.18400000001</v>
      </c>
      <c r="CI200" s="45">
        <f t="shared" si="245"/>
        <v>6441446.0800000001</v>
      </c>
      <c r="CJ200" s="45">
        <f t="shared" si="245"/>
        <v>8776307.8399999999</v>
      </c>
      <c r="CK200" s="45">
        <f t="shared" si="245"/>
        <v>50274150.160000004</v>
      </c>
      <c r="CL200" s="45">
        <f t="shared" si="245"/>
        <v>12313048.168</v>
      </c>
      <c r="CM200" s="45">
        <f t="shared" si="245"/>
        <v>7375582.7360000005</v>
      </c>
      <c r="CN200" s="45">
        <f t="shared" si="245"/>
        <v>273548409.80799997</v>
      </c>
      <c r="CO200" s="45">
        <f t="shared" si="245"/>
        <v>134181838.06400001</v>
      </c>
      <c r="CP200" s="45">
        <f t="shared" si="245"/>
        <v>9459005.8239999991</v>
      </c>
      <c r="CQ200" s="45">
        <f t="shared" si="245"/>
        <v>8941784.1279999986</v>
      </c>
      <c r="CR200" s="45">
        <f t="shared" si="245"/>
        <v>1609711.7440000002</v>
      </c>
      <c r="CS200" s="45">
        <f t="shared" si="245"/>
        <v>3177837.824</v>
      </c>
      <c r="CT200" s="45">
        <f t="shared" si="245"/>
        <v>982461.31200000003</v>
      </c>
      <c r="CU200" s="45">
        <f t="shared" si="245"/>
        <v>3962412.4160000002</v>
      </c>
      <c r="CV200" s="45">
        <f t="shared" si="245"/>
        <v>433184</v>
      </c>
      <c r="CW200" s="45">
        <f t="shared" si="245"/>
        <v>1659961.088</v>
      </c>
      <c r="CX200" s="45">
        <f t="shared" si="245"/>
        <v>4289387.9680000003</v>
      </c>
      <c r="CY200" s="45">
        <f t="shared" si="245"/>
        <v>433184</v>
      </c>
      <c r="CZ200" s="45">
        <f t="shared" si="245"/>
        <v>19294015.359999999</v>
      </c>
      <c r="DA200" s="45">
        <f t="shared" si="245"/>
        <v>1651297.4080000001</v>
      </c>
      <c r="DB200" s="45">
        <f t="shared" si="245"/>
        <v>2722994.6240000003</v>
      </c>
      <c r="DC200" s="45">
        <f t="shared" si="245"/>
        <v>1364529.6</v>
      </c>
      <c r="DD200" s="45">
        <f t="shared" si="245"/>
        <v>1487553.8559999999</v>
      </c>
      <c r="DE200" s="45">
        <f t="shared" si="245"/>
        <v>3803355.52</v>
      </c>
      <c r="DF200" s="45">
        <f t="shared" si="245"/>
        <v>191881016.51200002</v>
      </c>
      <c r="DG200" s="45">
        <f t="shared" si="245"/>
        <v>829980.54399999999</v>
      </c>
      <c r="DH200" s="45">
        <f t="shared" si="245"/>
        <v>19013312.127999999</v>
      </c>
      <c r="DI200" s="45">
        <f t="shared" si="245"/>
        <v>24153656.967999998</v>
      </c>
      <c r="DJ200" s="45">
        <f t="shared" si="245"/>
        <v>6001070.784</v>
      </c>
      <c r="DK200" s="45">
        <f t="shared" si="245"/>
        <v>4066731.392</v>
      </c>
      <c r="DL200" s="45">
        <f t="shared" si="245"/>
        <v>52168349.120000005</v>
      </c>
      <c r="DM200" s="45">
        <f t="shared" si="245"/>
        <v>2422364.9280000003</v>
      </c>
      <c r="DN200" s="45">
        <f t="shared" si="245"/>
        <v>12912348.672000002</v>
      </c>
      <c r="DO200" s="45">
        <f t="shared" si="245"/>
        <v>29068379.136</v>
      </c>
      <c r="DP200" s="45">
        <f t="shared" si="245"/>
        <v>1772588.9280000001</v>
      </c>
      <c r="DQ200" s="45">
        <f t="shared" si="245"/>
        <v>5746618.9440000001</v>
      </c>
      <c r="DR200" s="45">
        <f t="shared" si="245"/>
        <v>12643774.592000002</v>
      </c>
      <c r="DS200" s="45">
        <f t="shared" si="245"/>
        <v>7063498.3039999995</v>
      </c>
      <c r="DT200" s="45">
        <f t="shared" si="245"/>
        <v>1210316.0959999999</v>
      </c>
      <c r="DU200" s="45">
        <f t="shared" si="245"/>
        <v>3480200.2560000005</v>
      </c>
      <c r="DV200" s="45">
        <f t="shared" si="245"/>
        <v>1861824.8320000002</v>
      </c>
      <c r="DW200" s="45">
        <f t="shared" si="245"/>
        <v>3145782.2080000001</v>
      </c>
      <c r="DX200" s="45">
        <f t="shared" si="245"/>
        <v>1462429.1840000001</v>
      </c>
      <c r="DY200" s="45">
        <f t="shared" si="245"/>
        <v>3067809.088</v>
      </c>
      <c r="DZ200" s="45">
        <f t="shared" si="245"/>
        <v>7757177.392</v>
      </c>
      <c r="EA200" s="45">
        <f t="shared" ref="EA200:FX200" si="246">(EA196*EA197)+(EA198*EA199)</f>
        <v>5691171.3920000009</v>
      </c>
      <c r="EB200" s="45">
        <f t="shared" si="246"/>
        <v>5223332.6720000003</v>
      </c>
      <c r="EC200" s="45">
        <f t="shared" si="246"/>
        <v>2930056.5760000004</v>
      </c>
      <c r="ED200" s="45">
        <f t="shared" si="246"/>
        <v>14627757.312000001</v>
      </c>
      <c r="EE200" s="45">
        <f t="shared" si="246"/>
        <v>1722945.6</v>
      </c>
      <c r="EF200" s="45">
        <f t="shared" si="246"/>
        <v>13245640</v>
      </c>
      <c r="EG200" s="45">
        <f t="shared" si="246"/>
        <v>2528928.1919999998</v>
      </c>
      <c r="EH200" s="45">
        <f t="shared" si="246"/>
        <v>2052728.8</v>
      </c>
      <c r="EI200" s="45">
        <f t="shared" si="246"/>
        <v>144354842.176</v>
      </c>
      <c r="EJ200" s="45">
        <f t="shared" si="246"/>
        <v>85323244.519999996</v>
      </c>
      <c r="EK200" s="45">
        <f t="shared" si="246"/>
        <v>6333150.0800000001</v>
      </c>
      <c r="EL200" s="45">
        <f t="shared" si="246"/>
        <v>4260797.824</v>
      </c>
      <c r="EM200" s="45">
        <f t="shared" si="246"/>
        <v>3889125.952</v>
      </c>
      <c r="EN200" s="45">
        <f t="shared" si="246"/>
        <v>9778942.7200000007</v>
      </c>
      <c r="EO200" s="45">
        <f t="shared" si="246"/>
        <v>3326853.1200000001</v>
      </c>
      <c r="EP200" s="45">
        <f t="shared" si="246"/>
        <v>3506191.2960000001</v>
      </c>
      <c r="EQ200" s="45">
        <f t="shared" si="246"/>
        <v>24365733.632000003</v>
      </c>
      <c r="ER200" s="45">
        <f t="shared" si="246"/>
        <v>2850794.5680000004</v>
      </c>
      <c r="ES200" s="45">
        <f t="shared" si="246"/>
        <v>1159200.3840000001</v>
      </c>
      <c r="ET200" s="45">
        <f t="shared" si="246"/>
        <v>1955977.2640000002</v>
      </c>
      <c r="EU200" s="45">
        <f t="shared" si="246"/>
        <v>5830656.6400000006</v>
      </c>
      <c r="EV200" s="45">
        <f t="shared" si="246"/>
        <v>582199.29600000009</v>
      </c>
      <c r="EW200" s="45">
        <f t="shared" si="246"/>
        <v>8162052.9280000003</v>
      </c>
      <c r="EX200" s="45">
        <f t="shared" si="246"/>
        <v>1921604.2240000002</v>
      </c>
      <c r="EY200" s="45">
        <f t="shared" si="246"/>
        <v>4509589.568</v>
      </c>
      <c r="EZ200" s="45">
        <f t="shared" si="246"/>
        <v>1218979.7759999998</v>
      </c>
      <c r="FA200" s="45">
        <f t="shared" si="246"/>
        <v>30750584.112000003</v>
      </c>
      <c r="FB200" s="45">
        <f t="shared" si="246"/>
        <v>3253211.8400000003</v>
      </c>
      <c r="FC200" s="45">
        <f t="shared" si="246"/>
        <v>20307384.240000002</v>
      </c>
      <c r="FD200" s="45">
        <f t="shared" si="246"/>
        <v>3248880</v>
      </c>
      <c r="FE200" s="45">
        <f t="shared" si="246"/>
        <v>920082.81600000011</v>
      </c>
      <c r="FF200" s="45">
        <f t="shared" si="246"/>
        <v>1983982.72</v>
      </c>
      <c r="FG200" s="45">
        <f t="shared" si="246"/>
        <v>1037908.8640000001</v>
      </c>
      <c r="FH200" s="45">
        <f t="shared" si="246"/>
        <v>833446.01599999995</v>
      </c>
      <c r="FI200" s="45">
        <f t="shared" si="246"/>
        <v>16544163.328</v>
      </c>
      <c r="FJ200" s="45">
        <f t="shared" si="246"/>
        <v>17299636.223999999</v>
      </c>
      <c r="FK200" s="45">
        <f t="shared" si="246"/>
        <v>21556102.208000001</v>
      </c>
      <c r="FL200" s="45">
        <f t="shared" si="246"/>
        <v>60747125.056000002</v>
      </c>
      <c r="FM200" s="45">
        <f t="shared" si="246"/>
        <v>34269186.240000002</v>
      </c>
      <c r="FN200" s="45">
        <f t="shared" si="246"/>
        <v>195271289.53599998</v>
      </c>
      <c r="FO200" s="45">
        <f t="shared" si="246"/>
        <v>9907784.4479999989</v>
      </c>
      <c r="FP200" s="45">
        <f t="shared" si="246"/>
        <v>21166236.607999999</v>
      </c>
      <c r="FQ200" s="45">
        <f t="shared" si="246"/>
        <v>8462682.6239999998</v>
      </c>
      <c r="FR200" s="45">
        <f t="shared" si="246"/>
        <v>1529139.52</v>
      </c>
      <c r="FS200" s="45">
        <f t="shared" si="246"/>
        <v>1784718.08</v>
      </c>
      <c r="FT200" s="45">
        <f t="shared" si="246"/>
        <v>686163.45600000001</v>
      </c>
      <c r="FU200" s="45">
        <f t="shared" si="246"/>
        <v>7129342.2719999999</v>
      </c>
      <c r="FV200" s="45">
        <f t="shared" si="246"/>
        <v>6236116.8640000001</v>
      </c>
      <c r="FW200" s="45">
        <f t="shared" si="246"/>
        <v>1763058.8800000001</v>
      </c>
      <c r="FX200" s="45">
        <f t="shared" si="246"/>
        <v>546678.20799999998</v>
      </c>
      <c r="FY200" s="18"/>
      <c r="FZ200" s="59">
        <f>SUM(C200:FX200)</f>
        <v>7744649397.3440075</v>
      </c>
      <c r="GA200" s="59"/>
      <c r="GB200" s="59"/>
      <c r="GC200" s="59"/>
      <c r="GD200" s="59"/>
      <c r="GE200" s="9"/>
    </row>
    <row r="201" spans="1:187" x14ac:dyDescent="0.2">
      <c r="A201" s="6"/>
      <c r="B201" s="16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>
        <v>2033264</v>
      </c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  <c r="FI201" s="58"/>
      <c r="FJ201" s="58"/>
      <c r="FK201" s="58"/>
      <c r="FL201" s="58"/>
      <c r="FM201" s="58"/>
      <c r="FN201" s="58"/>
      <c r="FO201" s="58"/>
      <c r="FP201" s="58"/>
      <c r="FQ201" s="58"/>
      <c r="FR201" s="58"/>
      <c r="FS201" s="58"/>
      <c r="FT201" s="58"/>
      <c r="FU201" s="58"/>
      <c r="FV201" s="58"/>
      <c r="FW201" s="58"/>
      <c r="FX201" s="58"/>
      <c r="FY201" s="18"/>
      <c r="FZ201" s="59"/>
      <c r="GA201" s="59"/>
      <c r="GB201" s="59">
        <v>12000000</v>
      </c>
      <c r="GC201" s="59"/>
      <c r="GD201" s="59"/>
      <c r="GE201" s="9"/>
    </row>
    <row r="202" spans="1:187" ht="15.75" x14ac:dyDescent="0.25">
      <c r="A202" s="8" t="s">
        <v>597</v>
      </c>
      <c r="B202" s="43" t="s">
        <v>730</v>
      </c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59"/>
      <c r="GA202" s="59"/>
      <c r="GB202" s="59"/>
      <c r="GC202" s="59"/>
      <c r="GD202" s="59"/>
      <c r="GE202" s="9"/>
    </row>
    <row r="203" spans="1:187" x14ac:dyDescent="0.2">
      <c r="A203" s="8" t="s">
        <v>731</v>
      </c>
      <c r="B203" s="16" t="s">
        <v>732</v>
      </c>
      <c r="C203" s="45">
        <f t="shared" ref="C203:BN203" si="247">+C124</f>
        <v>55766509.219999999</v>
      </c>
      <c r="D203" s="45">
        <f t="shared" si="247"/>
        <v>369515416.06</v>
      </c>
      <c r="E203" s="45">
        <f t="shared" si="247"/>
        <v>67298147.370000005</v>
      </c>
      <c r="F203" s="45">
        <f t="shared" si="247"/>
        <v>169512337.09</v>
      </c>
      <c r="G203" s="45">
        <f t="shared" si="247"/>
        <v>9442595.9700000007</v>
      </c>
      <c r="H203" s="45">
        <f t="shared" si="247"/>
        <v>9594731.5800000001</v>
      </c>
      <c r="I203" s="45">
        <f t="shared" si="247"/>
        <v>89138842.349999994</v>
      </c>
      <c r="J203" s="45">
        <f t="shared" si="247"/>
        <v>19993899.710000001</v>
      </c>
      <c r="K203" s="45">
        <f t="shared" si="247"/>
        <v>3405096.35</v>
      </c>
      <c r="L203" s="45">
        <f t="shared" si="247"/>
        <v>23088600.73</v>
      </c>
      <c r="M203" s="45">
        <f t="shared" si="247"/>
        <v>12549317.6</v>
      </c>
      <c r="N203" s="45">
        <f t="shared" si="247"/>
        <v>485813433.44</v>
      </c>
      <c r="O203" s="45">
        <f t="shared" si="247"/>
        <v>127022898.42</v>
      </c>
      <c r="P203" s="45">
        <f t="shared" si="247"/>
        <v>2853569.67</v>
      </c>
      <c r="Q203" s="45">
        <f t="shared" si="247"/>
        <v>351139429.66000003</v>
      </c>
      <c r="R203" s="45">
        <f t="shared" si="247"/>
        <v>4485601.83</v>
      </c>
      <c r="S203" s="45">
        <f t="shared" si="247"/>
        <v>15250748.35</v>
      </c>
      <c r="T203" s="45">
        <f t="shared" si="247"/>
        <v>2289540.71</v>
      </c>
      <c r="U203" s="45">
        <f t="shared" si="247"/>
        <v>924993.55</v>
      </c>
      <c r="V203" s="45">
        <f t="shared" si="247"/>
        <v>3336418.8</v>
      </c>
      <c r="W203" s="45">
        <f t="shared" si="247"/>
        <v>881306.22</v>
      </c>
      <c r="X203" s="45">
        <f t="shared" si="247"/>
        <v>881306.22</v>
      </c>
      <c r="Y203" s="45">
        <f t="shared" si="247"/>
        <v>3869148.64</v>
      </c>
      <c r="Z203" s="45">
        <f t="shared" si="247"/>
        <v>2996987.48</v>
      </c>
      <c r="AA203" s="45">
        <f t="shared" si="247"/>
        <v>269294653.25999999</v>
      </c>
      <c r="AB203" s="45">
        <f t="shared" si="247"/>
        <v>265658375.02000001</v>
      </c>
      <c r="AC203" s="45">
        <f t="shared" si="247"/>
        <v>9153733.5600000005</v>
      </c>
      <c r="AD203" s="45">
        <f t="shared" si="247"/>
        <v>11551215.1</v>
      </c>
      <c r="AE203" s="45">
        <f t="shared" si="247"/>
        <v>1708536.7</v>
      </c>
      <c r="AF203" s="45">
        <f t="shared" si="247"/>
        <v>2552874.27</v>
      </c>
      <c r="AG203" s="45">
        <f t="shared" si="247"/>
        <v>7291783.0999999996</v>
      </c>
      <c r="AH203" s="45">
        <f t="shared" si="247"/>
        <v>9211393.6699999999</v>
      </c>
      <c r="AI203" s="45">
        <f t="shared" si="247"/>
        <v>3837825.55</v>
      </c>
      <c r="AJ203" s="45">
        <f t="shared" si="247"/>
        <v>2642600.77</v>
      </c>
      <c r="AK203" s="45">
        <f t="shared" si="247"/>
        <v>2926444.3</v>
      </c>
      <c r="AL203" s="45">
        <f t="shared" si="247"/>
        <v>3347759.15</v>
      </c>
      <c r="AM203" s="45">
        <f t="shared" si="247"/>
        <v>4408444.49</v>
      </c>
      <c r="AN203" s="45">
        <f t="shared" si="247"/>
        <v>3971629.71</v>
      </c>
      <c r="AO203" s="45">
        <f t="shared" si="247"/>
        <v>40206405.32</v>
      </c>
      <c r="AP203" s="45">
        <f t="shared" si="247"/>
        <v>785298240.63999999</v>
      </c>
      <c r="AQ203" s="45">
        <f t="shared" si="247"/>
        <v>3180503</v>
      </c>
      <c r="AR203" s="45">
        <f t="shared" si="247"/>
        <v>559934806.07000005</v>
      </c>
      <c r="AS203" s="45">
        <f t="shared" si="247"/>
        <v>66179165.509999998</v>
      </c>
      <c r="AT203" s="45">
        <f t="shared" si="247"/>
        <v>20453318.109999999</v>
      </c>
      <c r="AU203" s="45">
        <f t="shared" si="247"/>
        <v>3369553.82</v>
      </c>
      <c r="AV203" s="45">
        <f t="shared" si="247"/>
        <v>3665956.7</v>
      </c>
      <c r="AW203" s="45">
        <f t="shared" si="247"/>
        <v>3195454.49</v>
      </c>
      <c r="AX203" s="45">
        <f t="shared" si="247"/>
        <v>946526.48</v>
      </c>
      <c r="AY203" s="45">
        <f t="shared" si="247"/>
        <v>4560103.53</v>
      </c>
      <c r="AZ203" s="45">
        <f t="shared" si="247"/>
        <v>100565138.94</v>
      </c>
      <c r="BA203" s="45">
        <f t="shared" si="247"/>
        <v>77093054.579999998</v>
      </c>
      <c r="BB203" s="45">
        <f t="shared" si="247"/>
        <v>67723497.680000007</v>
      </c>
      <c r="BC203" s="45">
        <f t="shared" si="247"/>
        <v>257772323.69</v>
      </c>
      <c r="BD203" s="45">
        <f t="shared" si="247"/>
        <v>44034266.969999999</v>
      </c>
      <c r="BE203" s="45">
        <f t="shared" si="247"/>
        <v>13227943.68</v>
      </c>
      <c r="BF203" s="45">
        <f t="shared" si="247"/>
        <v>212239185.97999999</v>
      </c>
      <c r="BG203" s="45">
        <f t="shared" si="247"/>
        <v>9810309.7100000009</v>
      </c>
      <c r="BH203" s="45">
        <f t="shared" si="247"/>
        <v>5737247.6699999999</v>
      </c>
      <c r="BI203" s="45">
        <f t="shared" si="247"/>
        <v>3226695.8</v>
      </c>
      <c r="BJ203" s="45">
        <f t="shared" si="247"/>
        <v>57588551.859999999</v>
      </c>
      <c r="BK203" s="45">
        <f t="shared" si="247"/>
        <v>151117395.36000001</v>
      </c>
      <c r="BL203" s="45">
        <f t="shared" si="247"/>
        <v>2740916.62</v>
      </c>
      <c r="BM203" s="45">
        <f t="shared" si="247"/>
        <v>3468786.48</v>
      </c>
      <c r="BN203" s="45">
        <f t="shared" si="247"/>
        <v>30416983.07</v>
      </c>
      <c r="BO203" s="45">
        <f t="shared" ref="BO203:DZ203" si="248">+BO124</f>
        <v>11794165.74</v>
      </c>
      <c r="BP203" s="45">
        <f t="shared" si="248"/>
        <v>2879908.83</v>
      </c>
      <c r="BQ203" s="45">
        <f t="shared" si="248"/>
        <v>57442773.140000001</v>
      </c>
      <c r="BR203" s="45">
        <f t="shared" si="248"/>
        <v>40813681.469999999</v>
      </c>
      <c r="BS203" s="45">
        <f t="shared" si="248"/>
        <v>11007723.48</v>
      </c>
      <c r="BT203" s="45">
        <f t="shared" si="248"/>
        <v>4704220.21</v>
      </c>
      <c r="BU203" s="45">
        <f t="shared" si="248"/>
        <v>4607863.79</v>
      </c>
      <c r="BV203" s="45">
        <f t="shared" si="248"/>
        <v>12100645.98</v>
      </c>
      <c r="BW203" s="45">
        <f t="shared" si="248"/>
        <v>18300788.52</v>
      </c>
      <c r="BX203" s="45">
        <f t="shared" si="248"/>
        <v>1632017.28</v>
      </c>
      <c r="BY203" s="45">
        <f t="shared" si="248"/>
        <v>4809208.58</v>
      </c>
      <c r="BZ203" s="45">
        <f t="shared" si="248"/>
        <v>2806122.11</v>
      </c>
      <c r="CA203" s="45">
        <f t="shared" si="248"/>
        <v>2631514.5699999998</v>
      </c>
      <c r="CB203" s="45">
        <f t="shared" si="248"/>
        <v>715092744.03999996</v>
      </c>
      <c r="CC203" s="45">
        <f t="shared" si="248"/>
        <v>2511102.75</v>
      </c>
      <c r="CD203" s="45">
        <f t="shared" si="248"/>
        <v>950165.18</v>
      </c>
      <c r="CE203" s="45">
        <f t="shared" si="248"/>
        <v>2361111.67</v>
      </c>
      <c r="CF203" s="45">
        <f t="shared" si="248"/>
        <v>1800120.59</v>
      </c>
      <c r="CG203" s="45">
        <f t="shared" si="248"/>
        <v>2892676.14</v>
      </c>
      <c r="CH203" s="45">
        <f t="shared" si="248"/>
        <v>1711032.25</v>
      </c>
      <c r="CI203" s="45">
        <f t="shared" si="248"/>
        <v>6489887.6100000003</v>
      </c>
      <c r="CJ203" s="45">
        <f t="shared" si="248"/>
        <v>9158394.1300000008</v>
      </c>
      <c r="CK203" s="45">
        <f t="shared" si="248"/>
        <v>44731922.810000002</v>
      </c>
      <c r="CL203" s="45">
        <f t="shared" si="248"/>
        <v>12960654.300000001</v>
      </c>
      <c r="CM203" s="45">
        <f t="shared" si="248"/>
        <v>7890790.6699999999</v>
      </c>
      <c r="CN203" s="45">
        <f t="shared" si="248"/>
        <v>261623538.78</v>
      </c>
      <c r="CO203" s="45">
        <f t="shared" si="248"/>
        <v>129019046.84999999</v>
      </c>
      <c r="CP203" s="45">
        <f t="shared" si="248"/>
        <v>10090973.140000001</v>
      </c>
      <c r="CQ203" s="45">
        <f t="shared" si="248"/>
        <v>9142684.6099999994</v>
      </c>
      <c r="CR203" s="45">
        <f t="shared" si="248"/>
        <v>2656921.4500000002</v>
      </c>
      <c r="CS203" s="45">
        <f t="shared" si="248"/>
        <v>3907857.87</v>
      </c>
      <c r="CT203" s="45">
        <f t="shared" si="248"/>
        <v>1800332.28</v>
      </c>
      <c r="CU203" s="45">
        <f t="shared" si="248"/>
        <v>705855.06</v>
      </c>
      <c r="CV203" s="45">
        <f t="shared" si="248"/>
        <v>841375.45</v>
      </c>
      <c r="CW203" s="45">
        <f t="shared" si="248"/>
        <v>2708286.59</v>
      </c>
      <c r="CX203" s="45">
        <f t="shared" si="248"/>
        <v>4737737.13</v>
      </c>
      <c r="CY203" s="45">
        <f t="shared" si="248"/>
        <v>887961.34</v>
      </c>
      <c r="CZ203" s="45">
        <f t="shared" si="248"/>
        <v>18620399.32</v>
      </c>
      <c r="DA203" s="45">
        <f t="shared" si="248"/>
        <v>2715466.78</v>
      </c>
      <c r="DB203" s="45">
        <f t="shared" si="248"/>
        <v>3635517.52</v>
      </c>
      <c r="DC203" s="45">
        <f t="shared" si="248"/>
        <v>2412313.0699999998</v>
      </c>
      <c r="DD203" s="45">
        <f t="shared" si="248"/>
        <v>2548359.67</v>
      </c>
      <c r="DE203" s="45">
        <f t="shared" si="248"/>
        <v>4345984.1500000004</v>
      </c>
      <c r="DF203" s="45">
        <f t="shared" si="248"/>
        <v>179017175.71000001</v>
      </c>
      <c r="DG203" s="45">
        <f t="shared" si="248"/>
        <v>1662474.55</v>
      </c>
      <c r="DH203" s="45">
        <f t="shared" si="248"/>
        <v>18030481.84</v>
      </c>
      <c r="DI203" s="45">
        <f t="shared" si="248"/>
        <v>22835772.309999999</v>
      </c>
      <c r="DJ203" s="45">
        <f t="shared" si="248"/>
        <v>6448992.9299999997</v>
      </c>
      <c r="DK203" s="45">
        <f t="shared" si="248"/>
        <v>4524005.1399999997</v>
      </c>
      <c r="DL203" s="45">
        <f t="shared" si="248"/>
        <v>51690493</v>
      </c>
      <c r="DM203" s="45">
        <f t="shared" si="248"/>
        <v>3708477.3</v>
      </c>
      <c r="DN203" s="45">
        <f t="shared" si="248"/>
        <v>13181165.85</v>
      </c>
      <c r="DO203" s="45">
        <f t="shared" si="248"/>
        <v>28310541.309999999</v>
      </c>
      <c r="DP203" s="45">
        <f t="shared" si="248"/>
        <v>2943732.38</v>
      </c>
      <c r="DQ203" s="45">
        <f t="shared" si="248"/>
        <v>6300917.9699999997</v>
      </c>
      <c r="DR203" s="45">
        <f t="shared" si="248"/>
        <v>12505252.609999999</v>
      </c>
      <c r="DS203" s="45">
        <f t="shared" si="248"/>
        <v>7332161.9800000004</v>
      </c>
      <c r="DT203" s="45">
        <f t="shared" si="248"/>
        <v>2209746.7400000002</v>
      </c>
      <c r="DU203" s="45">
        <f t="shared" si="248"/>
        <v>4103745.96</v>
      </c>
      <c r="DV203" s="45">
        <f t="shared" si="248"/>
        <v>2912287.3</v>
      </c>
      <c r="DW203" s="45">
        <f t="shared" si="248"/>
        <v>3914461.18</v>
      </c>
      <c r="DX203" s="45">
        <f t="shared" si="248"/>
        <v>2855150.45</v>
      </c>
      <c r="DY203" s="45">
        <f t="shared" si="248"/>
        <v>4294464.9800000004</v>
      </c>
      <c r="DZ203" s="45">
        <f t="shared" si="248"/>
        <v>8560863.2200000007</v>
      </c>
      <c r="EA203" s="45">
        <f t="shared" ref="EA203:FX203" si="249">+EA124</f>
        <v>6437672.21</v>
      </c>
      <c r="EB203" s="45">
        <f t="shared" si="249"/>
        <v>5558373.29</v>
      </c>
      <c r="EC203" s="45">
        <f t="shared" si="249"/>
        <v>3593519.84</v>
      </c>
      <c r="ED203" s="45">
        <f t="shared" si="249"/>
        <v>19869717.530000001</v>
      </c>
      <c r="EE203" s="45">
        <f t="shared" si="249"/>
        <v>2634707.65</v>
      </c>
      <c r="EF203" s="45">
        <f t="shared" si="249"/>
        <v>12917441.5</v>
      </c>
      <c r="EG203" s="45">
        <f t="shared" si="249"/>
        <v>3187748.94</v>
      </c>
      <c r="EH203" s="45">
        <f t="shared" si="249"/>
        <v>2926198.19</v>
      </c>
      <c r="EI203" s="45">
        <f t="shared" si="249"/>
        <v>137873348.03</v>
      </c>
      <c r="EJ203" s="45">
        <f t="shared" si="249"/>
        <v>79133918.670000002</v>
      </c>
      <c r="EK203" s="45">
        <f t="shared" si="249"/>
        <v>6640096.8099999996</v>
      </c>
      <c r="EL203" s="45">
        <f t="shared" si="249"/>
        <v>4576188.6100000003</v>
      </c>
      <c r="EM203" s="45">
        <f t="shared" si="249"/>
        <v>4312027.4800000004</v>
      </c>
      <c r="EN203" s="45">
        <f t="shared" si="249"/>
        <v>8698274.6899999995</v>
      </c>
      <c r="EO203" s="45">
        <f t="shared" si="249"/>
        <v>3979837.4</v>
      </c>
      <c r="EP203" s="45">
        <f t="shared" si="249"/>
        <v>4503320.63</v>
      </c>
      <c r="EQ203" s="45">
        <f t="shared" si="249"/>
        <v>25234546.239999998</v>
      </c>
      <c r="ER203" s="45">
        <f t="shared" si="249"/>
        <v>3986624.8</v>
      </c>
      <c r="ES203" s="45">
        <f t="shared" si="249"/>
        <v>2061318.47</v>
      </c>
      <c r="ET203" s="45">
        <f t="shared" si="249"/>
        <v>3273505.51</v>
      </c>
      <c r="EU203" s="45">
        <f t="shared" si="249"/>
        <v>6010822.8099999996</v>
      </c>
      <c r="EV203" s="45">
        <f t="shared" si="249"/>
        <v>1244953.68</v>
      </c>
      <c r="EW203" s="45">
        <f t="shared" si="249"/>
        <v>11181714.07</v>
      </c>
      <c r="EX203" s="45">
        <f t="shared" si="249"/>
        <v>3202495.87</v>
      </c>
      <c r="EY203" s="45">
        <f t="shared" si="249"/>
        <v>2470452.29</v>
      </c>
      <c r="EZ203" s="45">
        <f t="shared" si="249"/>
        <v>2176186.7000000002</v>
      </c>
      <c r="FA203" s="45">
        <f t="shared" si="249"/>
        <v>32660239.609999999</v>
      </c>
      <c r="FB203" s="45">
        <f t="shared" si="249"/>
        <v>4020817.57</v>
      </c>
      <c r="FC203" s="45">
        <f t="shared" si="249"/>
        <v>20000659.629999999</v>
      </c>
      <c r="FD203" s="45">
        <f t="shared" si="249"/>
        <v>4020742.43</v>
      </c>
      <c r="FE203" s="45">
        <f t="shared" si="249"/>
        <v>1761520.76</v>
      </c>
      <c r="FF203" s="45">
        <f t="shared" si="249"/>
        <v>3037704.54</v>
      </c>
      <c r="FG203" s="45">
        <f t="shared" si="249"/>
        <v>1980780.74</v>
      </c>
      <c r="FH203" s="45">
        <f t="shared" si="249"/>
        <v>1612287.75</v>
      </c>
      <c r="FI203" s="45">
        <f t="shared" si="249"/>
        <v>16405382.9</v>
      </c>
      <c r="FJ203" s="45">
        <f t="shared" si="249"/>
        <v>16965649.609999999</v>
      </c>
      <c r="FK203" s="45">
        <f t="shared" si="249"/>
        <v>21075782.670000002</v>
      </c>
      <c r="FL203" s="45">
        <f t="shared" si="249"/>
        <v>57912277.539999999</v>
      </c>
      <c r="FM203" s="45">
        <f t="shared" si="249"/>
        <v>32811158.109999999</v>
      </c>
      <c r="FN203" s="45">
        <f t="shared" si="249"/>
        <v>187968686.59999999</v>
      </c>
      <c r="FO203" s="45">
        <f t="shared" si="249"/>
        <v>10178753.359999999</v>
      </c>
      <c r="FP203" s="45">
        <f t="shared" si="249"/>
        <v>21014187.789999999</v>
      </c>
      <c r="FQ203" s="45">
        <f t="shared" si="249"/>
        <v>8758366.6300000008</v>
      </c>
      <c r="FR203" s="45">
        <f t="shared" si="249"/>
        <v>2635296.7999999998</v>
      </c>
      <c r="FS203" s="45">
        <f t="shared" si="249"/>
        <v>2892374.76</v>
      </c>
      <c r="FT203" s="45">
        <f t="shared" si="249"/>
        <v>1403770.95</v>
      </c>
      <c r="FU203" s="45">
        <f t="shared" si="249"/>
        <v>7735666.54</v>
      </c>
      <c r="FV203" s="45">
        <f t="shared" si="249"/>
        <v>6644630.5099999998</v>
      </c>
      <c r="FW203" s="45">
        <f t="shared" si="249"/>
        <v>2874127.17</v>
      </c>
      <c r="FX203" s="45">
        <f t="shared" si="249"/>
        <v>1189035.42</v>
      </c>
      <c r="FY203" s="58"/>
      <c r="FZ203" s="59">
        <f>SUM(C203:FX203)</f>
        <v>7625429601.3399982</v>
      </c>
      <c r="GA203" s="59"/>
      <c r="GB203" s="59"/>
      <c r="GC203" s="59"/>
      <c r="GD203" s="59"/>
      <c r="GE203" s="9"/>
    </row>
    <row r="204" spans="1:187" x14ac:dyDescent="0.2">
      <c r="A204" s="8" t="s">
        <v>733</v>
      </c>
      <c r="B204" s="16" t="s">
        <v>734</v>
      </c>
      <c r="C204" s="45">
        <f t="shared" ref="C204:BN204" si="250">+C159</f>
        <v>4638450.68</v>
      </c>
      <c r="D204" s="45">
        <f t="shared" si="250"/>
        <v>13608854.939999999</v>
      </c>
      <c r="E204" s="45">
        <f t="shared" si="250"/>
        <v>7370965.6799999997</v>
      </c>
      <c r="F204" s="45">
        <f t="shared" si="250"/>
        <v>5672402.4500000002</v>
      </c>
      <c r="G204" s="45">
        <f t="shared" si="250"/>
        <v>270999.92</v>
      </c>
      <c r="H204" s="45">
        <f t="shared" si="250"/>
        <v>216684.15</v>
      </c>
      <c r="I204" s="45">
        <f t="shared" si="250"/>
        <v>8703880.4299999997</v>
      </c>
      <c r="J204" s="45">
        <f t="shared" si="250"/>
        <v>1824649.68</v>
      </c>
      <c r="K204" s="45">
        <f t="shared" si="250"/>
        <v>187005.69</v>
      </c>
      <c r="L204" s="45">
        <f t="shared" si="250"/>
        <v>1589134.46</v>
      </c>
      <c r="M204" s="45">
        <f t="shared" si="250"/>
        <v>1961471.5</v>
      </c>
      <c r="N204" s="45">
        <f t="shared" si="250"/>
        <v>12842729.439999999</v>
      </c>
      <c r="O204" s="45">
        <f t="shared" si="250"/>
        <v>2146452.12</v>
      </c>
      <c r="P204" s="45">
        <f t="shared" si="250"/>
        <v>113097.3</v>
      </c>
      <c r="Q204" s="45">
        <f t="shared" si="250"/>
        <v>31091116.219999999</v>
      </c>
      <c r="R204" s="45">
        <f t="shared" si="250"/>
        <v>857881.06</v>
      </c>
      <c r="S204" s="45">
        <f t="shared" si="250"/>
        <v>811329</v>
      </c>
      <c r="T204" s="45">
        <f t="shared" si="250"/>
        <v>113644.48</v>
      </c>
      <c r="U204" s="45">
        <f t="shared" si="250"/>
        <v>65293.66</v>
      </c>
      <c r="V204" s="45">
        <f t="shared" si="250"/>
        <v>177793.36</v>
      </c>
      <c r="W204" s="45">
        <f t="shared" si="250"/>
        <v>57531.67</v>
      </c>
      <c r="X204" s="45">
        <f t="shared" si="250"/>
        <v>43783.29</v>
      </c>
      <c r="Y204" s="45">
        <f t="shared" si="250"/>
        <v>2536355.62</v>
      </c>
      <c r="Z204" s="45">
        <f t="shared" si="250"/>
        <v>141316.76999999999</v>
      </c>
      <c r="AA204" s="45">
        <f t="shared" si="250"/>
        <v>6824811.7000000002</v>
      </c>
      <c r="AB204" s="45">
        <f t="shared" si="250"/>
        <v>5773460.3799999999</v>
      </c>
      <c r="AC204" s="45">
        <f t="shared" si="250"/>
        <v>258401.43</v>
      </c>
      <c r="AD204" s="45">
        <f t="shared" si="250"/>
        <v>358810.16</v>
      </c>
      <c r="AE204" s="45">
        <f t="shared" si="250"/>
        <v>74728.52</v>
      </c>
      <c r="AF204" s="45">
        <f t="shared" si="250"/>
        <v>118448.67</v>
      </c>
      <c r="AG204" s="45">
        <f t="shared" si="250"/>
        <v>145372.69</v>
      </c>
      <c r="AH204" s="45">
        <f t="shared" si="250"/>
        <v>591405.64</v>
      </c>
      <c r="AI204" s="45">
        <f t="shared" si="250"/>
        <v>193519.7</v>
      </c>
      <c r="AJ204" s="45">
        <f t="shared" si="250"/>
        <v>122019.22</v>
      </c>
      <c r="AK204" s="45">
        <f t="shared" si="250"/>
        <v>239126.39999999999</v>
      </c>
      <c r="AL204" s="45">
        <f t="shared" si="250"/>
        <v>282075.26</v>
      </c>
      <c r="AM204" s="45">
        <f t="shared" si="250"/>
        <v>351240.91</v>
      </c>
      <c r="AN204" s="45">
        <f t="shared" si="250"/>
        <v>175519.35999999999</v>
      </c>
      <c r="AO204" s="45">
        <f t="shared" si="250"/>
        <v>2144751.27</v>
      </c>
      <c r="AP204" s="45">
        <f t="shared" si="250"/>
        <v>62478990.100000001</v>
      </c>
      <c r="AQ204" s="45">
        <f t="shared" si="250"/>
        <v>140192</v>
      </c>
      <c r="AR204" s="45">
        <f t="shared" si="250"/>
        <v>6515688.2699999996</v>
      </c>
      <c r="AS204" s="45">
        <f t="shared" si="250"/>
        <v>2199553.94</v>
      </c>
      <c r="AT204" s="45">
        <f t="shared" si="250"/>
        <v>392665.37</v>
      </c>
      <c r="AU204" s="45">
        <f t="shared" si="250"/>
        <v>101805.81</v>
      </c>
      <c r="AV204" s="45">
        <f t="shared" si="250"/>
        <v>149116.25</v>
      </c>
      <c r="AW204" s="45">
        <f t="shared" si="250"/>
        <v>80436.820000000007</v>
      </c>
      <c r="AX204" s="45">
        <f t="shared" si="250"/>
        <v>59744.75</v>
      </c>
      <c r="AY204" s="45">
        <f t="shared" si="250"/>
        <v>214643.58</v>
      </c>
      <c r="AZ204" s="45">
        <f t="shared" si="250"/>
        <v>9528387.0800000001</v>
      </c>
      <c r="BA204" s="45">
        <f t="shared" si="250"/>
        <v>3079055.07</v>
      </c>
      <c r="BB204" s="45">
        <f t="shared" si="250"/>
        <v>2603377.2999999998</v>
      </c>
      <c r="BC204" s="45">
        <f t="shared" si="250"/>
        <v>15445934.85</v>
      </c>
      <c r="BD204" s="45">
        <f t="shared" si="250"/>
        <v>610412.88</v>
      </c>
      <c r="BE204" s="45">
        <f t="shared" si="250"/>
        <v>432542.17</v>
      </c>
      <c r="BF204" s="45">
        <f t="shared" si="250"/>
        <v>2533961.33</v>
      </c>
      <c r="BG204" s="45">
        <f t="shared" si="250"/>
        <v>534210.15</v>
      </c>
      <c r="BH204" s="45">
        <f t="shared" si="250"/>
        <v>126095.94</v>
      </c>
      <c r="BI204" s="45">
        <f t="shared" si="250"/>
        <v>175313.64</v>
      </c>
      <c r="BJ204" s="45">
        <f t="shared" si="250"/>
        <v>546075.5</v>
      </c>
      <c r="BK204" s="45">
        <f t="shared" si="250"/>
        <v>6278610.8399999999</v>
      </c>
      <c r="BL204" s="45">
        <f t="shared" si="250"/>
        <v>169485.79</v>
      </c>
      <c r="BM204" s="45">
        <f t="shared" si="250"/>
        <v>172575.73</v>
      </c>
      <c r="BN204" s="45">
        <f t="shared" si="250"/>
        <v>1721593.48</v>
      </c>
      <c r="BO204" s="45">
        <f t="shared" ref="BO204:DZ204" si="251">+BO159</f>
        <v>681584.72</v>
      </c>
      <c r="BP204" s="45">
        <f t="shared" si="251"/>
        <v>146318.60999999999</v>
      </c>
      <c r="BQ204" s="45">
        <f t="shared" si="251"/>
        <v>1981477.74</v>
      </c>
      <c r="BR204" s="45">
        <f t="shared" si="251"/>
        <v>1660508.53</v>
      </c>
      <c r="BS204" s="45">
        <f t="shared" si="251"/>
        <v>554561.68000000005</v>
      </c>
      <c r="BT204" s="45">
        <f t="shared" si="251"/>
        <v>133721.72</v>
      </c>
      <c r="BU204" s="45">
        <f t="shared" si="251"/>
        <v>136059.98000000001</v>
      </c>
      <c r="BV204" s="45">
        <f t="shared" si="251"/>
        <v>366494.02</v>
      </c>
      <c r="BW204" s="45">
        <f t="shared" si="251"/>
        <v>424870.19</v>
      </c>
      <c r="BX204" s="45">
        <f t="shared" si="251"/>
        <v>25554.2</v>
      </c>
      <c r="BY204" s="45">
        <f t="shared" si="251"/>
        <v>618315.14</v>
      </c>
      <c r="BZ204" s="45">
        <f t="shared" si="251"/>
        <v>152354.54999999999</v>
      </c>
      <c r="CA204" s="45">
        <f t="shared" si="251"/>
        <v>88762.25</v>
      </c>
      <c r="CB204" s="45">
        <f t="shared" si="251"/>
        <v>20752780.32</v>
      </c>
      <c r="CC204" s="45">
        <f t="shared" si="251"/>
        <v>78259.45</v>
      </c>
      <c r="CD204" s="45">
        <f t="shared" si="251"/>
        <v>54343.98</v>
      </c>
      <c r="CE204" s="45">
        <f t="shared" si="251"/>
        <v>85541.2</v>
      </c>
      <c r="CF204" s="45">
        <f t="shared" si="251"/>
        <v>74088.37</v>
      </c>
      <c r="CG204" s="45">
        <f t="shared" si="251"/>
        <v>111415.92</v>
      </c>
      <c r="CH204" s="45">
        <f t="shared" si="251"/>
        <v>110098.41</v>
      </c>
      <c r="CI204" s="45">
        <f t="shared" si="251"/>
        <v>512925.19</v>
      </c>
      <c r="CJ204" s="45">
        <f t="shared" si="251"/>
        <v>454956.11</v>
      </c>
      <c r="CK204" s="45">
        <f t="shared" si="251"/>
        <v>1407246.38</v>
      </c>
      <c r="CL204" s="45">
        <f t="shared" si="251"/>
        <v>340923.76</v>
      </c>
      <c r="CM204" s="45">
        <f t="shared" si="251"/>
        <v>646081.72</v>
      </c>
      <c r="CN204" s="45">
        <f t="shared" si="251"/>
        <v>7586557.0099999998</v>
      </c>
      <c r="CO204" s="45">
        <f t="shared" si="251"/>
        <v>4533984.91</v>
      </c>
      <c r="CP204" s="45">
        <f t="shared" si="251"/>
        <v>292137.28000000003</v>
      </c>
      <c r="CQ204" s="45">
        <f t="shared" si="251"/>
        <v>823141.74</v>
      </c>
      <c r="CR204" s="45">
        <f t="shared" si="251"/>
        <v>131273.07999999999</v>
      </c>
      <c r="CS204" s="45">
        <f t="shared" si="251"/>
        <v>125162.25</v>
      </c>
      <c r="CT204" s="45">
        <f t="shared" si="251"/>
        <v>110115.56</v>
      </c>
      <c r="CU204" s="45">
        <f t="shared" si="251"/>
        <v>78130.850000000006</v>
      </c>
      <c r="CV204" s="45">
        <f t="shared" si="251"/>
        <v>41395.67</v>
      </c>
      <c r="CW204" s="45">
        <f t="shared" si="251"/>
        <v>110932.32</v>
      </c>
      <c r="CX204" s="45">
        <f t="shared" si="251"/>
        <v>242593.01</v>
      </c>
      <c r="CY204" s="45">
        <f t="shared" si="251"/>
        <v>63933.22</v>
      </c>
      <c r="CZ204" s="45">
        <f t="shared" si="251"/>
        <v>974005.91</v>
      </c>
      <c r="DA204" s="45">
        <f t="shared" si="251"/>
        <v>91123.43</v>
      </c>
      <c r="DB204" s="45">
        <f t="shared" si="251"/>
        <v>106185.34</v>
      </c>
      <c r="DC204" s="45">
        <f t="shared" si="251"/>
        <v>76458.84</v>
      </c>
      <c r="DD204" s="45">
        <f t="shared" si="251"/>
        <v>74447.13</v>
      </c>
      <c r="DE204" s="45">
        <f t="shared" si="251"/>
        <v>158474.98000000001</v>
      </c>
      <c r="DF204" s="45">
        <f t="shared" si="251"/>
        <v>8681642.1500000004</v>
      </c>
      <c r="DG204" s="45">
        <f t="shared" si="251"/>
        <v>56225.65</v>
      </c>
      <c r="DH204" s="45">
        <f t="shared" si="251"/>
        <v>591540.46</v>
      </c>
      <c r="DI204" s="45">
        <f t="shared" si="251"/>
        <v>1709037.21</v>
      </c>
      <c r="DJ204" s="45">
        <f t="shared" si="251"/>
        <v>313235.58</v>
      </c>
      <c r="DK204" s="45">
        <f t="shared" si="251"/>
        <v>249839.68</v>
      </c>
      <c r="DL204" s="45">
        <f t="shared" si="251"/>
        <v>3108397.05</v>
      </c>
      <c r="DM204" s="45">
        <f t="shared" si="251"/>
        <v>219325.4</v>
      </c>
      <c r="DN204" s="45">
        <f t="shared" si="251"/>
        <v>848363.5</v>
      </c>
      <c r="DO204" s="45">
        <f t="shared" si="251"/>
        <v>2436573.08</v>
      </c>
      <c r="DP204" s="45">
        <f t="shared" si="251"/>
        <v>85981.16</v>
      </c>
      <c r="DQ204" s="45">
        <f t="shared" si="251"/>
        <v>203362.06</v>
      </c>
      <c r="DR204" s="45">
        <f t="shared" si="251"/>
        <v>1386811.78</v>
      </c>
      <c r="DS204" s="45">
        <f t="shared" si="251"/>
        <v>862904.18</v>
      </c>
      <c r="DT204" s="45">
        <f t="shared" si="251"/>
        <v>163619.32999999999</v>
      </c>
      <c r="DU204" s="45">
        <f t="shared" si="251"/>
        <v>221522.6</v>
      </c>
      <c r="DV204" s="45">
        <f t="shared" si="251"/>
        <v>106029.48</v>
      </c>
      <c r="DW204" s="45">
        <f t="shared" si="251"/>
        <v>150196.29</v>
      </c>
      <c r="DX204" s="45">
        <f t="shared" si="251"/>
        <v>78956.41</v>
      </c>
      <c r="DY204" s="45">
        <f t="shared" si="251"/>
        <v>81062.42</v>
      </c>
      <c r="DZ204" s="45">
        <f t="shared" si="251"/>
        <v>197443.52</v>
      </c>
      <c r="EA204" s="45">
        <f t="shared" ref="EA204:FX204" si="252">+EA159</f>
        <v>220854.59</v>
      </c>
      <c r="EB204" s="45">
        <f t="shared" si="252"/>
        <v>261763.8</v>
      </c>
      <c r="EC204" s="45">
        <f t="shared" si="252"/>
        <v>107486.83</v>
      </c>
      <c r="ED204" s="45">
        <f t="shared" si="252"/>
        <v>65949.95</v>
      </c>
      <c r="EE204" s="45">
        <f t="shared" si="252"/>
        <v>183537.79</v>
      </c>
      <c r="EF204" s="45">
        <f t="shared" si="252"/>
        <v>1028845.68</v>
      </c>
      <c r="EG204" s="45">
        <f t="shared" si="252"/>
        <v>191592.56</v>
      </c>
      <c r="EH204" s="45">
        <f t="shared" si="252"/>
        <v>90998.54</v>
      </c>
      <c r="EI204" s="45">
        <f t="shared" si="252"/>
        <v>18501264.890000001</v>
      </c>
      <c r="EJ204" s="45">
        <f t="shared" si="252"/>
        <v>3051847.97</v>
      </c>
      <c r="EK204" s="45">
        <f t="shared" si="252"/>
        <v>234465.36</v>
      </c>
      <c r="EL204" s="45">
        <f t="shared" si="252"/>
        <v>128408.71</v>
      </c>
      <c r="EM204" s="45">
        <f t="shared" si="252"/>
        <v>233420.07</v>
      </c>
      <c r="EN204" s="45">
        <f t="shared" si="252"/>
        <v>790983.88</v>
      </c>
      <c r="EO204" s="45">
        <f t="shared" si="252"/>
        <v>134941.35999999999</v>
      </c>
      <c r="EP204" s="45">
        <f t="shared" si="252"/>
        <v>119643.45</v>
      </c>
      <c r="EQ204" s="45">
        <f t="shared" si="252"/>
        <v>381156.14</v>
      </c>
      <c r="ER204" s="45">
        <f t="shared" si="252"/>
        <v>167496.65</v>
      </c>
      <c r="ES204" s="45">
        <f t="shared" si="252"/>
        <v>138468.84</v>
      </c>
      <c r="ET204" s="45">
        <f t="shared" si="252"/>
        <v>268054.67</v>
      </c>
      <c r="EU204" s="45">
        <f t="shared" si="252"/>
        <v>830490.29</v>
      </c>
      <c r="EV204" s="45">
        <f t="shared" si="252"/>
        <v>69361.710000000006</v>
      </c>
      <c r="EW204" s="45">
        <f t="shared" si="252"/>
        <v>202958.61</v>
      </c>
      <c r="EX204" s="45">
        <f t="shared" si="252"/>
        <v>70171.91</v>
      </c>
      <c r="EY204" s="45">
        <f t="shared" si="252"/>
        <v>263766.86</v>
      </c>
      <c r="EZ204" s="45">
        <f t="shared" si="252"/>
        <v>93172.34</v>
      </c>
      <c r="FA204" s="45">
        <f t="shared" si="252"/>
        <v>918948.91</v>
      </c>
      <c r="FB204" s="45">
        <f t="shared" si="252"/>
        <v>240156.85</v>
      </c>
      <c r="FC204" s="45">
        <f t="shared" si="252"/>
        <v>547931</v>
      </c>
      <c r="FD204" s="45">
        <f t="shared" si="252"/>
        <v>204961.37</v>
      </c>
      <c r="FE204" s="45">
        <f t="shared" si="252"/>
        <v>98923.82</v>
      </c>
      <c r="FF204" s="45">
        <f t="shared" si="252"/>
        <v>134030.42000000001</v>
      </c>
      <c r="FG204" s="45">
        <f t="shared" si="252"/>
        <v>74204.87</v>
      </c>
      <c r="FH204" s="45">
        <f t="shared" si="252"/>
        <v>96133.91</v>
      </c>
      <c r="FI204" s="45">
        <f t="shared" si="252"/>
        <v>723080.48</v>
      </c>
      <c r="FJ204" s="45">
        <f t="shared" si="252"/>
        <v>468288.63</v>
      </c>
      <c r="FK204" s="45">
        <f t="shared" si="252"/>
        <v>645563.9</v>
      </c>
      <c r="FL204" s="45">
        <f t="shared" si="252"/>
        <v>825012.7</v>
      </c>
      <c r="FM204" s="45">
        <f t="shared" si="252"/>
        <v>865308.75</v>
      </c>
      <c r="FN204" s="45">
        <f t="shared" si="252"/>
        <v>13886772.6</v>
      </c>
      <c r="FO204" s="45">
        <f t="shared" si="252"/>
        <v>458776.6</v>
      </c>
      <c r="FP204" s="45">
        <f t="shared" si="252"/>
        <v>1696526.79</v>
      </c>
      <c r="FQ204" s="45">
        <f t="shared" si="252"/>
        <v>357857.01</v>
      </c>
      <c r="FR204" s="45">
        <f t="shared" si="252"/>
        <v>73997.34</v>
      </c>
      <c r="FS204" s="45">
        <f t="shared" si="252"/>
        <v>59644.7</v>
      </c>
      <c r="FT204" s="45">
        <f t="shared" si="252"/>
        <v>78696.25</v>
      </c>
      <c r="FU204" s="45">
        <f t="shared" si="252"/>
        <v>559568.17000000004</v>
      </c>
      <c r="FV204" s="45">
        <f t="shared" si="252"/>
        <v>316870.78000000003</v>
      </c>
      <c r="FW204" s="45">
        <f t="shared" si="252"/>
        <v>125246.98</v>
      </c>
      <c r="FX204" s="45">
        <f t="shared" si="252"/>
        <v>25778.14</v>
      </c>
      <c r="FY204" s="45"/>
      <c r="FZ204" s="59">
        <f>SUM(C204:FX204)</f>
        <v>351271733.60000002</v>
      </c>
      <c r="GA204" s="59"/>
      <c r="GB204" s="59"/>
      <c r="GC204" s="59"/>
      <c r="GD204" s="59"/>
      <c r="GE204" s="9"/>
    </row>
    <row r="205" spans="1:187" x14ac:dyDescent="0.2">
      <c r="A205" s="8" t="s">
        <v>735</v>
      </c>
      <c r="B205" s="16" t="s">
        <v>736</v>
      </c>
      <c r="C205" s="45">
        <f t="shared" ref="C205:BN205" si="253">+C203+C204</f>
        <v>60404959.899999999</v>
      </c>
      <c r="D205" s="45">
        <f t="shared" si="253"/>
        <v>383124271</v>
      </c>
      <c r="E205" s="45">
        <f t="shared" si="253"/>
        <v>74669113.050000012</v>
      </c>
      <c r="F205" s="45">
        <f t="shared" si="253"/>
        <v>175184739.53999999</v>
      </c>
      <c r="G205" s="45">
        <f t="shared" si="253"/>
        <v>9713595.8900000006</v>
      </c>
      <c r="H205" s="45">
        <f t="shared" si="253"/>
        <v>9811415.7300000004</v>
      </c>
      <c r="I205" s="45">
        <f t="shared" si="253"/>
        <v>97842722.780000001</v>
      </c>
      <c r="J205" s="45">
        <f t="shared" si="253"/>
        <v>21818549.390000001</v>
      </c>
      <c r="K205" s="45">
        <f t="shared" si="253"/>
        <v>3592102.04</v>
      </c>
      <c r="L205" s="45">
        <f t="shared" si="253"/>
        <v>24677735.190000001</v>
      </c>
      <c r="M205" s="45">
        <f t="shared" si="253"/>
        <v>14510789.1</v>
      </c>
      <c r="N205" s="45">
        <f t="shared" si="253"/>
        <v>498656162.88</v>
      </c>
      <c r="O205" s="45">
        <f t="shared" si="253"/>
        <v>129169350.54000001</v>
      </c>
      <c r="P205" s="45">
        <f t="shared" si="253"/>
        <v>2966666.9699999997</v>
      </c>
      <c r="Q205" s="45">
        <f t="shared" si="253"/>
        <v>382230545.88</v>
      </c>
      <c r="R205" s="45">
        <f t="shared" si="253"/>
        <v>5343482.8900000006</v>
      </c>
      <c r="S205" s="45">
        <f t="shared" si="253"/>
        <v>16062077.35</v>
      </c>
      <c r="T205" s="45">
        <f t="shared" si="253"/>
        <v>2403185.19</v>
      </c>
      <c r="U205" s="45">
        <f t="shared" si="253"/>
        <v>990287.21000000008</v>
      </c>
      <c r="V205" s="45">
        <f t="shared" si="253"/>
        <v>3514212.1599999997</v>
      </c>
      <c r="W205" s="45">
        <f t="shared" si="253"/>
        <v>938837.89</v>
      </c>
      <c r="X205" s="45">
        <f t="shared" si="253"/>
        <v>925089.51</v>
      </c>
      <c r="Y205" s="45">
        <f t="shared" si="253"/>
        <v>6405504.2599999998</v>
      </c>
      <c r="Z205" s="45">
        <f t="shared" si="253"/>
        <v>3138304.25</v>
      </c>
      <c r="AA205" s="45">
        <f t="shared" si="253"/>
        <v>276119464.95999998</v>
      </c>
      <c r="AB205" s="45">
        <f t="shared" si="253"/>
        <v>271431835.40000004</v>
      </c>
      <c r="AC205" s="45">
        <f t="shared" si="253"/>
        <v>9412134.9900000002</v>
      </c>
      <c r="AD205" s="45">
        <f t="shared" si="253"/>
        <v>11910025.26</v>
      </c>
      <c r="AE205" s="45">
        <f t="shared" si="253"/>
        <v>1783265.22</v>
      </c>
      <c r="AF205" s="45">
        <f t="shared" si="253"/>
        <v>2671322.94</v>
      </c>
      <c r="AG205" s="45">
        <f t="shared" si="253"/>
        <v>7437155.79</v>
      </c>
      <c r="AH205" s="45">
        <f t="shared" si="253"/>
        <v>9802799.3100000005</v>
      </c>
      <c r="AI205" s="45">
        <f t="shared" si="253"/>
        <v>4031345.25</v>
      </c>
      <c r="AJ205" s="45">
        <f t="shared" si="253"/>
        <v>2764619.99</v>
      </c>
      <c r="AK205" s="45">
        <f t="shared" si="253"/>
        <v>3165570.6999999997</v>
      </c>
      <c r="AL205" s="45">
        <f t="shared" si="253"/>
        <v>3629834.41</v>
      </c>
      <c r="AM205" s="45">
        <f t="shared" si="253"/>
        <v>4759685.4000000004</v>
      </c>
      <c r="AN205" s="45">
        <f t="shared" si="253"/>
        <v>4147149.07</v>
      </c>
      <c r="AO205" s="45">
        <f t="shared" si="253"/>
        <v>42351156.590000004</v>
      </c>
      <c r="AP205" s="45">
        <f t="shared" si="253"/>
        <v>847777230.74000001</v>
      </c>
      <c r="AQ205" s="45">
        <f t="shared" si="253"/>
        <v>3320695</v>
      </c>
      <c r="AR205" s="45">
        <f t="shared" si="253"/>
        <v>566450494.34000003</v>
      </c>
      <c r="AS205" s="45">
        <f t="shared" si="253"/>
        <v>68378719.450000003</v>
      </c>
      <c r="AT205" s="45">
        <f t="shared" si="253"/>
        <v>20845983.48</v>
      </c>
      <c r="AU205" s="45">
        <f t="shared" si="253"/>
        <v>3471359.63</v>
      </c>
      <c r="AV205" s="45">
        <f t="shared" si="253"/>
        <v>3815072.95</v>
      </c>
      <c r="AW205" s="45">
        <f t="shared" si="253"/>
        <v>3275891.31</v>
      </c>
      <c r="AX205" s="45">
        <f t="shared" si="253"/>
        <v>1006271.23</v>
      </c>
      <c r="AY205" s="45">
        <f t="shared" si="253"/>
        <v>4774747.1100000003</v>
      </c>
      <c r="AZ205" s="45">
        <f t="shared" si="253"/>
        <v>110093526.02</v>
      </c>
      <c r="BA205" s="45">
        <f t="shared" si="253"/>
        <v>80172109.649999991</v>
      </c>
      <c r="BB205" s="45">
        <f t="shared" si="253"/>
        <v>70326874.980000004</v>
      </c>
      <c r="BC205" s="45">
        <f t="shared" si="253"/>
        <v>273218258.54000002</v>
      </c>
      <c r="BD205" s="45">
        <f t="shared" si="253"/>
        <v>44644679.850000001</v>
      </c>
      <c r="BE205" s="45">
        <f t="shared" si="253"/>
        <v>13660485.85</v>
      </c>
      <c r="BF205" s="45">
        <f t="shared" si="253"/>
        <v>214773147.31</v>
      </c>
      <c r="BG205" s="45">
        <f t="shared" si="253"/>
        <v>10344519.860000001</v>
      </c>
      <c r="BH205" s="45">
        <f t="shared" si="253"/>
        <v>5863343.6100000003</v>
      </c>
      <c r="BI205" s="45">
        <f t="shared" si="253"/>
        <v>3402009.44</v>
      </c>
      <c r="BJ205" s="45">
        <f t="shared" si="253"/>
        <v>58134627.359999999</v>
      </c>
      <c r="BK205" s="45">
        <f t="shared" si="253"/>
        <v>157396006.20000002</v>
      </c>
      <c r="BL205" s="45">
        <f t="shared" si="253"/>
        <v>2910402.41</v>
      </c>
      <c r="BM205" s="45">
        <f t="shared" si="253"/>
        <v>3641362.21</v>
      </c>
      <c r="BN205" s="45">
        <f t="shared" si="253"/>
        <v>32138576.550000001</v>
      </c>
      <c r="BO205" s="45">
        <f t="shared" ref="BO205:DZ205" si="254">+BO203+BO204</f>
        <v>12475750.460000001</v>
      </c>
      <c r="BP205" s="45">
        <f t="shared" si="254"/>
        <v>3026227.44</v>
      </c>
      <c r="BQ205" s="45">
        <f t="shared" si="254"/>
        <v>59424250.880000003</v>
      </c>
      <c r="BR205" s="45">
        <f t="shared" si="254"/>
        <v>42474190</v>
      </c>
      <c r="BS205" s="45">
        <f t="shared" si="254"/>
        <v>11562285.16</v>
      </c>
      <c r="BT205" s="45">
        <f t="shared" si="254"/>
        <v>4837941.93</v>
      </c>
      <c r="BU205" s="45">
        <f t="shared" si="254"/>
        <v>4743923.7700000005</v>
      </c>
      <c r="BV205" s="45">
        <f t="shared" si="254"/>
        <v>12467140</v>
      </c>
      <c r="BW205" s="45">
        <f t="shared" si="254"/>
        <v>18725658.710000001</v>
      </c>
      <c r="BX205" s="45">
        <f t="shared" si="254"/>
        <v>1657571.48</v>
      </c>
      <c r="BY205" s="45">
        <f t="shared" si="254"/>
        <v>5427523.7199999997</v>
      </c>
      <c r="BZ205" s="45">
        <f t="shared" si="254"/>
        <v>2958476.6599999997</v>
      </c>
      <c r="CA205" s="45">
        <f t="shared" si="254"/>
        <v>2720276.82</v>
      </c>
      <c r="CB205" s="45">
        <f t="shared" si="254"/>
        <v>735845524.36000001</v>
      </c>
      <c r="CC205" s="45">
        <f t="shared" si="254"/>
        <v>2589362.2000000002</v>
      </c>
      <c r="CD205" s="45">
        <f t="shared" si="254"/>
        <v>1004509.16</v>
      </c>
      <c r="CE205" s="45">
        <f t="shared" si="254"/>
        <v>2446652.87</v>
      </c>
      <c r="CF205" s="45">
        <f t="shared" si="254"/>
        <v>1874208.96</v>
      </c>
      <c r="CG205" s="45">
        <f t="shared" si="254"/>
        <v>3004092.06</v>
      </c>
      <c r="CH205" s="45">
        <f t="shared" si="254"/>
        <v>1821130.66</v>
      </c>
      <c r="CI205" s="45">
        <f t="shared" si="254"/>
        <v>7002812.8000000007</v>
      </c>
      <c r="CJ205" s="45">
        <f t="shared" si="254"/>
        <v>9613350.2400000002</v>
      </c>
      <c r="CK205" s="45">
        <f t="shared" si="254"/>
        <v>46139169.190000005</v>
      </c>
      <c r="CL205" s="45">
        <f t="shared" si="254"/>
        <v>13301578.060000001</v>
      </c>
      <c r="CM205" s="45">
        <f t="shared" si="254"/>
        <v>8536872.3900000006</v>
      </c>
      <c r="CN205" s="45">
        <f t="shared" si="254"/>
        <v>269210095.79000002</v>
      </c>
      <c r="CO205" s="45">
        <f t="shared" si="254"/>
        <v>133553031.75999999</v>
      </c>
      <c r="CP205" s="45">
        <f t="shared" si="254"/>
        <v>10383110.42</v>
      </c>
      <c r="CQ205" s="45">
        <f t="shared" si="254"/>
        <v>9965826.3499999996</v>
      </c>
      <c r="CR205" s="45">
        <f t="shared" si="254"/>
        <v>2788194.5300000003</v>
      </c>
      <c r="CS205" s="45">
        <f t="shared" si="254"/>
        <v>4033020.12</v>
      </c>
      <c r="CT205" s="45">
        <f t="shared" si="254"/>
        <v>1910447.84</v>
      </c>
      <c r="CU205" s="45">
        <f t="shared" si="254"/>
        <v>783985.91</v>
      </c>
      <c r="CV205" s="45">
        <f t="shared" si="254"/>
        <v>882771.12</v>
      </c>
      <c r="CW205" s="45">
        <f t="shared" si="254"/>
        <v>2819218.9099999997</v>
      </c>
      <c r="CX205" s="45">
        <f t="shared" si="254"/>
        <v>4980330.1399999997</v>
      </c>
      <c r="CY205" s="45">
        <f t="shared" si="254"/>
        <v>951894.55999999994</v>
      </c>
      <c r="CZ205" s="45">
        <f t="shared" si="254"/>
        <v>19594405.23</v>
      </c>
      <c r="DA205" s="45">
        <f t="shared" si="254"/>
        <v>2806590.21</v>
      </c>
      <c r="DB205" s="45">
        <f t="shared" si="254"/>
        <v>3741702.86</v>
      </c>
      <c r="DC205" s="45">
        <f t="shared" si="254"/>
        <v>2488771.9099999997</v>
      </c>
      <c r="DD205" s="45">
        <f t="shared" si="254"/>
        <v>2622806.7999999998</v>
      </c>
      <c r="DE205" s="45">
        <f t="shared" si="254"/>
        <v>4504459.1300000008</v>
      </c>
      <c r="DF205" s="45">
        <f t="shared" si="254"/>
        <v>187698817.86000001</v>
      </c>
      <c r="DG205" s="45">
        <f t="shared" si="254"/>
        <v>1718700.2</v>
      </c>
      <c r="DH205" s="45">
        <f t="shared" si="254"/>
        <v>18622022.300000001</v>
      </c>
      <c r="DI205" s="45">
        <f t="shared" si="254"/>
        <v>24544809.52</v>
      </c>
      <c r="DJ205" s="45">
        <f t="shared" si="254"/>
        <v>6762228.5099999998</v>
      </c>
      <c r="DK205" s="45">
        <f t="shared" si="254"/>
        <v>4773844.8199999994</v>
      </c>
      <c r="DL205" s="45">
        <f t="shared" si="254"/>
        <v>54798890.049999997</v>
      </c>
      <c r="DM205" s="45">
        <f t="shared" si="254"/>
        <v>3927802.6999999997</v>
      </c>
      <c r="DN205" s="45">
        <f t="shared" si="254"/>
        <v>14029529.35</v>
      </c>
      <c r="DO205" s="45">
        <f t="shared" si="254"/>
        <v>30747114.390000001</v>
      </c>
      <c r="DP205" s="45">
        <f t="shared" si="254"/>
        <v>3029713.54</v>
      </c>
      <c r="DQ205" s="45">
        <f t="shared" si="254"/>
        <v>6504280.0299999993</v>
      </c>
      <c r="DR205" s="45">
        <f t="shared" si="254"/>
        <v>13892064.389999999</v>
      </c>
      <c r="DS205" s="45">
        <f t="shared" si="254"/>
        <v>8195066.1600000001</v>
      </c>
      <c r="DT205" s="45">
        <f t="shared" si="254"/>
        <v>2373366.0700000003</v>
      </c>
      <c r="DU205" s="45">
        <f t="shared" si="254"/>
        <v>4325268.5599999996</v>
      </c>
      <c r="DV205" s="45">
        <f t="shared" si="254"/>
        <v>3018316.78</v>
      </c>
      <c r="DW205" s="45">
        <f t="shared" si="254"/>
        <v>4064657.47</v>
      </c>
      <c r="DX205" s="45">
        <f t="shared" si="254"/>
        <v>2934106.8600000003</v>
      </c>
      <c r="DY205" s="45">
        <f t="shared" si="254"/>
        <v>4375527.4000000004</v>
      </c>
      <c r="DZ205" s="45">
        <f t="shared" si="254"/>
        <v>8758306.7400000002</v>
      </c>
      <c r="EA205" s="45">
        <f t="shared" ref="EA205:FX205" si="255">+EA203+EA204</f>
        <v>6658526.7999999998</v>
      </c>
      <c r="EB205" s="45">
        <f t="shared" si="255"/>
        <v>5820137.0899999999</v>
      </c>
      <c r="EC205" s="45">
        <f t="shared" si="255"/>
        <v>3701006.67</v>
      </c>
      <c r="ED205" s="45">
        <f t="shared" si="255"/>
        <v>19935667.48</v>
      </c>
      <c r="EE205" s="45">
        <f t="shared" si="255"/>
        <v>2818245.44</v>
      </c>
      <c r="EF205" s="45">
        <f t="shared" si="255"/>
        <v>13946287.18</v>
      </c>
      <c r="EG205" s="45">
        <f t="shared" si="255"/>
        <v>3379341.5</v>
      </c>
      <c r="EH205" s="45">
        <f t="shared" si="255"/>
        <v>3017196.73</v>
      </c>
      <c r="EI205" s="45">
        <f t="shared" si="255"/>
        <v>156374612.92000002</v>
      </c>
      <c r="EJ205" s="45">
        <f t="shared" si="255"/>
        <v>82185766.640000001</v>
      </c>
      <c r="EK205" s="45">
        <f t="shared" si="255"/>
        <v>6874562.1699999999</v>
      </c>
      <c r="EL205" s="45">
        <f t="shared" si="255"/>
        <v>4704597.32</v>
      </c>
      <c r="EM205" s="45">
        <f t="shared" si="255"/>
        <v>4545447.5500000007</v>
      </c>
      <c r="EN205" s="45">
        <f t="shared" si="255"/>
        <v>9489258.5700000003</v>
      </c>
      <c r="EO205" s="45">
        <f t="shared" si="255"/>
        <v>4114778.76</v>
      </c>
      <c r="EP205" s="45">
        <f t="shared" si="255"/>
        <v>4622964.08</v>
      </c>
      <c r="EQ205" s="45">
        <f t="shared" si="255"/>
        <v>25615702.379999999</v>
      </c>
      <c r="ER205" s="45">
        <f t="shared" si="255"/>
        <v>4154121.4499999997</v>
      </c>
      <c r="ES205" s="45">
        <f t="shared" si="255"/>
        <v>2199787.31</v>
      </c>
      <c r="ET205" s="45">
        <f t="shared" si="255"/>
        <v>3541560.1799999997</v>
      </c>
      <c r="EU205" s="45">
        <f t="shared" si="255"/>
        <v>6841313.0999999996</v>
      </c>
      <c r="EV205" s="45">
        <f t="shared" si="255"/>
        <v>1314315.3899999999</v>
      </c>
      <c r="EW205" s="45">
        <f t="shared" si="255"/>
        <v>11384672.68</v>
      </c>
      <c r="EX205" s="45">
        <f t="shared" si="255"/>
        <v>3272667.7800000003</v>
      </c>
      <c r="EY205" s="45">
        <f t="shared" si="255"/>
        <v>2734219.15</v>
      </c>
      <c r="EZ205" s="45">
        <f t="shared" si="255"/>
        <v>2269359.04</v>
      </c>
      <c r="FA205" s="45">
        <f t="shared" si="255"/>
        <v>33579188.519999996</v>
      </c>
      <c r="FB205" s="45">
        <f t="shared" si="255"/>
        <v>4260974.42</v>
      </c>
      <c r="FC205" s="45">
        <f t="shared" si="255"/>
        <v>20548590.629999999</v>
      </c>
      <c r="FD205" s="45">
        <f t="shared" si="255"/>
        <v>4225703.8</v>
      </c>
      <c r="FE205" s="45">
        <f t="shared" si="255"/>
        <v>1860444.58</v>
      </c>
      <c r="FF205" s="45">
        <f t="shared" si="255"/>
        <v>3171734.96</v>
      </c>
      <c r="FG205" s="45">
        <f t="shared" si="255"/>
        <v>2054985.6099999999</v>
      </c>
      <c r="FH205" s="45">
        <f t="shared" si="255"/>
        <v>1708421.66</v>
      </c>
      <c r="FI205" s="45">
        <f t="shared" si="255"/>
        <v>17128463.379999999</v>
      </c>
      <c r="FJ205" s="45">
        <f t="shared" si="255"/>
        <v>17433938.239999998</v>
      </c>
      <c r="FK205" s="45">
        <f t="shared" si="255"/>
        <v>21721346.57</v>
      </c>
      <c r="FL205" s="45">
        <f t="shared" si="255"/>
        <v>58737290.240000002</v>
      </c>
      <c r="FM205" s="45">
        <f t="shared" si="255"/>
        <v>33676466.859999999</v>
      </c>
      <c r="FN205" s="45">
        <f t="shared" si="255"/>
        <v>201855459.19999999</v>
      </c>
      <c r="FO205" s="45">
        <f t="shared" si="255"/>
        <v>10637529.959999999</v>
      </c>
      <c r="FP205" s="45">
        <f t="shared" si="255"/>
        <v>22710714.579999998</v>
      </c>
      <c r="FQ205" s="45">
        <f t="shared" si="255"/>
        <v>9116223.6400000006</v>
      </c>
      <c r="FR205" s="45">
        <f t="shared" si="255"/>
        <v>2709294.1399999997</v>
      </c>
      <c r="FS205" s="45">
        <f t="shared" si="255"/>
        <v>2952019.46</v>
      </c>
      <c r="FT205" s="45">
        <f t="shared" si="255"/>
        <v>1482467.2</v>
      </c>
      <c r="FU205" s="45">
        <f t="shared" si="255"/>
        <v>8295234.71</v>
      </c>
      <c r="FV205" s="45">
        <f t="shared" si="255"/>
        <v>6961501.29</v>
      </c>
      <c r="FW205" s="45">
        <f t="shared" si="255"/>
        <v>2999374.15</v>
      </c>
      <c r="FX205" s="45">
        <f t="shared" si="255"/>
        <v>1214813.5599999998</v>
      </c>
      <c r="FY205" s="45"/>
      <c r="FZ205" s="59">
        <f>SUM(C205:FX205)</f>
        <v>7976701334.9399986</v>
      </c>
      <c r="GA205" s="59"/>
      <c r="GB205" s="59"/>
      <c r="GC205" s="59"/>
      <c r="GD205" s="59"/>
      <c r="GE205" s="6"/>
    </row>
    <row r="206" spans="1:187" x14ac:dyDescent="0.2">
      <c r="A206" s="8" t="s">
        <v>737</v>
      </c>
      <c r="B206" s="16" t="s">
        <v>738</v>
      </c>
      <c r="C206" s="45">
        <f>C170</f>
        <v>18320537.399999999</v>
      </c>
      <c r="D206" s="45">
        <f t="shared" ref="D206:BO206" si="256">D170</f>
        <v>50292</v>
      </c>
      <c r="E206" s="45">
        <f t="shared" si="256"/>
        <v>0</v>
      </c>
      <c r="F206" s="45">
        <f t="shared" si="256"/>
        <v>0</v>
      </c>
      <c r="G206" s="45">
        <f t="shared" si="256"/>
        <v>8382</v>
      </c>
      <c r="H206" s="45">
        <f t="shared" si="256"/>
        <v>0</v>
      </c>
      <c r="I206" s="45">
        <f t="shared" si="256"/>
        <v>54483</v>
      </c>
      <c r="J206" s="45">
        <f t="shared" si="256"/>
        <v>12573</v>
      </c>
      <c r="K206" s="45">
        <f t="shared" si="256"/>
        <v>0</v>
      </c>
      <c r="L206" s="45">
        <f t="shared" si="256"/>
        <v>0</v>
      </c>
      <c r="M206" s="45">
        <f t="shared" si="256"/>
        <v>0</v>
      </c>
      <c r="N206" s="45">
        <f t="shared" si="256"/>
        <v>138303</v>
      </c>
      <c r="O206" s="45">
        <f t="shared" si="256"/>
        <v>0</v>
      </c>
      <c r="P206" s="45">
        <f t="shared" si="256"/>
        <v>0</v>
      </c>
      <c r="Q206" s="45">
        <f t="shared" si="256"/>
        <v>1194435</v>
      </c>
      <c r="R206" s="45">
        <f t="shared" si="256"/>
        <v>19109283.600000001</v>
      </c>
      <c r="S206" s="45">
        <f t="shared" si="256"/>
        <v>8382</v>
      </c>
      <c r="T206" s="45">
        <f t="shared" si="256"/>
        <v>0</v>
      </c>
      <c r="U206" s="45">
        <f t="shared" si="256"/>
        <v>0</v>
      </c>
      <c r="V206" s="45">
        <f t="shared" si="256"/>
        <v>0</v>
      </c>
      <c r="W206" s="45">
        <f t="shared" si="256"/>
        <v>0</v>
      </c>
      <c r="X206" s="45">
        <f t="shared" si="256"/>
        <v>0</v>
      </c>
      <c r="Y206" s="45">
        <f t="shared" si="256"/>
        <v>16772382</v>
      </c>
      <c r="Z206" s="45">
        <f t="shared" si="256"/>
        <v>8382</v>
      </c>
      <c r="AA206" s="45">
        <f t="shared" si="256"/>
        <v>0</v>
      </c>
      <c r="AB206" s="45">
        <f t="shared" si="256"/>
        <v>486156</v>
      </c>
      <c r="AC206" s="45">
        <f t="shared" si="256"/>
        <v>0</v>
      </c>
      <c r="AD206" s="45">
        <f t="shared" si="256"/>
        <v>0</v>
      </c>
      <c r="AE206" s="45">
        <f t="shared" si="256"/>
        <v>0</v>
      </c>
      <c r="AF206" s="45">
        <f t="shared" si="256"/>
        <v>8382</v>
      </c>
      <c r="AG206" s="45">
        <f t="shared" si="256"/>
        <v>0</v>
      </c>
      <c r="AH206" s="45">
        <f t="shared" si="256"/>
        <v>0</v>
      </c>
      <c r="AI206" s="45">
        <f t="shared" si="256"/>
        <v>0</v>
      </c>
      <c r="AJ206" s="45">
        <f t="shared" si="256"/>
        <v>0</v>
      </c>
      <c r="AK206" s="45">
        <f t="shared" si="256"/>
        <v>0</v>
      </c>
      <c r="AL206" s="45">
        <f t="shared" si="256"/>
        <v>0</v>
      </c>
      <c r="AM206" s="45">
        <f t="shared" si="256"/>
        <v>0</v>
      </c>
      <c r="AN206" s="45">
        <f t="shared" si="256"/>
        <v>0</v>
      </c>
      <c r="AO206" s="45">
        <f t="shared" si="256"/>
        <v>12573</v>
      </c>
      <c r="AP206" s="45">
        <f t="shared" si="256"/>
        <v>2728341</v>
      </c>
      <c r="AQ206" s="45">
        <f t="shared" si="256"/>
        <v>0</v>
      </c>
      <c r="AR206" s="45">
        <f t="shared" si="256"/>
        <v>16783278.600000001</v>
      </c>
      <c r="AS206" s="45">
        <f t="shared" si="256"/>
        <v>0</v>
      </c>
      <c r="AT206" s="45">
        <f t="shared" si="256"/>
        <v>16764</v>
      </c>
      <c r="AU206" s="45">
        <f t="shared" si="256"/>
        <v>0</v>
      </c>
      <c r="AV206" s="45">
        <f t="shared" si="256"/>
        <v>0</v>
      </c>
      <c r="AW206" s="45">
        <f t="shared" si="256"/>
        <v>0</v>
      </c>
      <c r="AX206" s="45">
        <f t="shared" si="256"/>
        <v>0</v>
      </c>
      <c r="AY206" s="45">
        <f t="shared" si="256"/>
        <v>0</v>
      </c>
      <c r="AZ206" s="45">
        <f t="shared" si="256"/>
        <v>0</v>
      </c>
      <c r="BA206" s="45">
        <f t="shared" si="256"/>
        <v>67056</v>
      </c>
      <c r="BB206" s="45">
        <f t="shared" si="256"/>
        <v>8382</v>
      </c>
      <c r="BC206" s="45">
        <f t="shared" si="256"/>
        <v>2129028</v>
      </c>
      <c r="BD206" s="45">
        <f t="shared" si="256"/>
        <v>0</v>
      </c>
      <c r="BE206" s="45">
        <f t="shared" si="256"/>
        <v>0</v>
      </c>
      <c r="BF206" s="45">
        <f t="shared" si="256"/>
        <v>6918502.7999999998</v>
      </c>
      <c r="BG206" s="45">
        <f t="shared" si="256"/>
        <v>0</v>
      </c>
      <c r="BH206" s="45">
        <f t="shared" si="256"/>
        <v>268224</v>
      </c>
      <c r="BI206" s="45">
        <f t="shared" si="256"/>
        <v>16764</v>
      </c>
      <c r="BJ206" s="45">
        <f t="shared" si="256"/>
        <v>20955</v>
      </c>
      <c r="BK206" s="45">
        <f t="shared" si="256"/>
        <v>61637037</v>
      </c>
      <c r="BL206" s="45">
        <f t="shared" si="256"/>
        <v>71247</v>
      </c>
      <c r="BM206" s="45">
        <f t="shared" si="256"/>
        <v>12573</v>
      </c>
      <c r="BN206" s="45">
        <f t="shared" si="256"/>
        <v>0</v>
      </c>
      <c r="BO206" s="45">
        <f t="shared" si="256"/>
        <v>0</v>
      </c>
      <c r="BP206" s="45">
        <f t="shared" ref="BP206:EA206" si="257">BP170</f>
        <v>0</v>
      </c>
      <c r="BQ206" s="45">
        <f t="shared" si="257"/>
        <v>8382</v>
      </c>
      <c r="BR206" s="45">
        <f t="shared" si="257"/>
        <v>0</v>
      </c>
      <c r="BS206" s="45">
        <f t="shared" si="257"/>
        <v>0</v>
      </c>
      <c r="BT206" s="45">
        <f t="shared" si="257"/>
        <v>0</v>
      </c>
      <c r="BU206" s="45">
        <f t="shared" si="257"/>
        <v>0</v>
      </c>
      <c r="BV206" s="45">
        <f t="shared" si="257"/>
        <v>0</v>
      </c>
      <c r="BW206" s="45">
        <f t="shared" si="257"/>
        <v>0</v>
      </c>
      <c r="BX206" s="45">
        <f t="shared" si="257"/>
        <v>0</v>
      </c>
      <c r="BY206" s="45">
        <f t="shared" si="257"/>
        <v>0</v>
      </c>
      <c r="BZ206" s="45">
        <f t="shared" si="257"/>
        <v>0</v>
      </c>
      <c r="CA206" s="45">
        <f t="shared" si="257"/>
        <v>0</v>
      </c>
      <c r="CB206" s="45">
        <f t="shared" si="257"/>
        <v>2590038</v>
      </c>
      <c r="CC206" s="45">
        <f t="shared" si="257"/>
        <v>0</v>
      </c>
      <c r="CD206" s="45">
        <f t="shared" si="257"/>
        <v>0</v>
      </c>
      <c r="CE206" s="45">
        <f t="shared" si="257"/>
        <v>0</v>
      </c>
      <c r="CF206" s="45">
        <f t="shared" si="257"/>
        <v>0</v>
      </c>
      <c r="CG206" s="45">
        <f t="shared" si="257"/>
        <v>0</v>
      </c>
      <c r="CH206" s="45">
        <f t="shared" si="257"/>
        <v>0</v>
      </c>
      <c r="CI206" s="45">
        <f t="shared" si="257"/>
        <v>0</v>
      </c>
      <c r="CJ206" s="45">
        <f t="shared" si="257"/>
        <v>0</v>
      </c>
      <c r="CK206" s="45">
        <f t="shared" si="257"/>
        <v>6093714</v>
      </c>
      <c r="CL206" s="45">
        <f t="shared" si="257"/>
        <v>96393</v>
      </c>
      <c r="CM206" s="45">
        <f t="shared" si="257"/>
        <v>226314</v>
      </c>
      <c r="CN206" s="45">
        <f t="shared" si="257"/>
        <v>2305050</v>
      </c>
      <c r="CO206" s="45">
        <f t="shared" si="257"/>
        <v>243078</v>
      </c>
      <c r="CP206" s="45">
        <f t="shared" si="257"/>
        <v>0</v>
      </c>
      <c r="CQ206" s="45">
        <f t="shared" si="257"/>
        <v>0</v>
      </c>
      <c r="CR206" s="45">
        <f t="shared" si="257"/>
        <v>0</v>
      </c>
      <c r="CS206" s="45">
        <f t="shared" si="257"/>
        <v>0</v>
      </c>
      <c r="CT206" s="45">
        <f t="shared" si="257"/>
        <v>0</v>
      </c>
      <c r="CU206" s="45">
        <f t="shared" si="257"/>
        <v>3258921.6</v>
      </c>
      <c r="CV206" s="45">
        <f t="shared" si="257"/>
        <v>0</v>
      </c>
      <c r="CW206" s="45">
        <f t="shared" si="257"/>
        <v>0</v>
      </c>
      <c r="CX206" s="45">
        <f t="shared" si="257"/>
        <v>0</v>
      </c>
      <c r="CY206" s="45">
        <f t="shared" si="257"/>
        <v>0</v>
      </c>
      <c r="CZ206" s="45">
        <f t="shared" si="257"/>
        <v>0</v>
      </c>
      <c r="DA206" s="45">
        <f t="shared" si="257"/>
        <v>0</v>
      </c>
      <c r="DB206" s="45">
        <f t="shared" si="257"/>
        <v>0</v>
      </c>
      <c r="DC206" s="45">
        <f t="shared" si="257"/>
        <v>0</v>
      </c>
      <c r="DD206" s="45">
        <f t="shared" si="257"/>
        <v>0</v>
      </c>
      <c r="DE206" s="45">
        <f t="shared" si="257"/>
        <v>0</v>
      </c>
      <c r="DF206" s="45">
        <f t="shared" si="257"/>
        <v>167640</v>
      </c>
      <c r="DG206" s="45">
        <f t="shared" si="257"/>
        <v>0</v>
      </c>
      <c r="DH206" s="45">
        <f t="shared" si="257"/>
        <v>0</v>
      </c>
      <c r="DI206" s="45">
        <f t="shared" si="257"/>
        <v>46101</v>
      </c>
      <c r="DJ206" s="45">
        <f t="shared" si="257"/>
        <v>33528</v>
      </c>
      <c r="DK206" s="45">
        <f t="shared" si="257"/>
        <v>0</v>
      </c>
      <c r="DL206" s="45">
        <f t="shared" si="257"/>
        <v>0</v>
      </c>
      <c r="DM206" s="45">
        <f t="shared" si="257"/>
        <v>0</v>
      </c>
      <c r="DN206" s="45">
        <f t="shared" si="257"/>
        <v>0</v>
      </c>
      <c r="DO206" s="45">
        <f t="shared" si="257"/>
        <v>0</v>
      </c>
      <c r="DP206" s="45">
        <f t="shared" si="257"/>
        <v>0</v>
      </c>
      <c r="DQ206" s="45">
        <f t="shared" si="257"/>
        <v>0</v>
      </c>
      <c r="DR206" s="45">
        <f t="shared" si="257"/>
        <v>0</v>
      </c>
      <c r="DS206" s="45">
        <f t="shared" si="257"/>
        <v>0</v>
      </c>
      <c r="DT206" s="45">
        <f t="shared" si="257"/>
        <v>0</v>
      </c>
      <c r="DU206" s="45">
        <f t="shared" si="257"/>
        <v>0</v>
      </c>
      <c r="DV206" s="45">
        <f t="shared" si="257"/>
        <v>0</v>
      </c>
      <c r="DW206" s="45">
        <f t="shared" si="257"/>
        <v>0</v>
      </c>
      <c r="DX206" s="45">
        <f t="shared" si="257"/>
        <v>0</v>
      </c>
      <c r="DY206" s="45">
        <f t="shared" si="257"/>
        <v>0</v>
      </c>
      <c r="DZ206" s="45">
        <f t="shared" si="257"/>
        <v>8382</v>
      </c>
      <c r="EA206" s="45">
        <f t="shared" si="257"/>
        <v>0</v>
      </c>
      <c r="EB206" s="45">
        <f t="shared" ref="EB206:FX206" si="258">EB170</f>
        <v>0</v>
      </c>
      <c r="EC206" s="45">
        <f t="shared" si="258"/>
        <v>0</v>
      </c>
      <c r="ED206" s="45">
        <f t="shared" si="258"/>
        <v>0</v>
      </c>
      <c r="EE206" s="45">
        <f t="shared" si="258"/>
        <v>33528</v>
      </c>
      <c r="EF206" s="45">
        <f t="shared" si="258"/>
        <v>33528</v>
      </c>
      <c r="EG206" s="45">
        <f t="shared" si="258"/>
        <v>0</v>
      </c>
      <c r="EH206" s="45">
        <f t="shared" si="258"/>
        <v>16764</v>
      </c>
      <c r="EI206" s="45">
        <f t="shared" si="258"/>
        <v>33528</v>
      </c>
      <c r="EJ206" s="45">
        <f t="shared" si="258"/>
        <v>1705737</v>
      </c>
      <c r="EK206" s="45">
        <f t="shared" si="258"/>
        <v>0</v>
      </c>
      <c r="EL206" s="45">
        <f t="shared" si="258"/>
        <v>0</v>
      </c>
      <c r="EM206" s="45">
        <f t="shared" si="258"/>
        <v>0</v>
      </c>
      <c r="EN206" s="45">
        <f t="shared" si="258"/>
        <v>972312</v>
      </c>
      <c r="EO206" s="45">
        <f t="shared" si="258"/>
        <v>0</v>
      </c>
      <c r="EP206" s="45">
        <f t="shared" si="258"/>
        <v>0</v>
      </c>
      <c r="EQ206" s="45">
        <f t="shared" si="258"/>
        <v>0</v>
      </c>
      <c r="ER206" s="45">
        <f t="shared" si="258"/>
        <v>12573</v>
      </c>
      <c r="ES206" s="45">
        <f t="shared" si="258"/>
        <v>0</v>
      </c>
      <c r="ET206" s="45">
        <f t="shared" si="258"/>
        <v>8382</v>
      </c>
      <c r="EU206" s="45">
        <f t="shared" si="258"/>
        <v>0</v>
      </c>
      <c r="EV206" s="45">
        <f t="shared" si="258"/>
        <v>0</v>
      </c>
      <c r="EW206" s="45">
        <f t="shared" si="258"/>
        <v>0</v>
      </c>
      <c r="EX206" s="45">
        <f t="shared" si="258"/>
        <v>0</v>
      </c>
      <c r="EY206" s="45">
        <f t="shared" si="258"/>
        <v>2212848</v>
      </c>
      <c r="EZ206" s="45">
        <f t="shared" si="258"/>
        <v>0</v>
      </c>
      <c r="FA206" s="45">
        <f t="shared" si="258"/>
        <v>8382</v>
      </c>
      <c r="FB206" s="45">
        <f t="shared" si="258"/>
        <v>0</v>
      </c>
      <c r="FC206" s="45">
        <f t="shared" si="258"/>
        <v>8382</v>
      </c>
      <c r="FD206" s="45">
        <f t="shared" si="258"/>
        <v>0</v>
      </c>
      <c r="FE206" s="45">
        <f t="shared" si="258"/>
        <v>0</v>
      </c>
      <c r="FF206" s="45">
        <f t="shared" si="258"/>
        <v>0</v>
      </c>
      <c r="FG206" s="45">
        <f t="shared" si="258"/>
        <v>0</v>
      </c>
      <c r="FH206" s="45">
        <f t="shared" si="258"/>
        <v>0</v>
      </c>
      <c r="FI206" s="45">
        <f t="shared" si="258"/>
        <v>0</v>
      </c>
      <c r="FJ206" s="45">
        <f t="shared" si="258"/>
        <v>0</v>
      </c>
      <c r="FK206" s="45">
        <f t="shared" si="258"/>
        <v>0</v>
      </c>
      <c r="FL206" s="45">
        <f t="shared" si="258"/>
        <v>0</v>
      </c>
      <c r="FM206" s="45">
        <f t="shared" si="258"/>
        <v>0</v>
      </c>
      <c r="FN206" s="45">
        <f t="shared" si="258"/>
        <v>33528</v>
      </c>
      <c r="FO206" s="45">
        <f t="shared" si="258"/>
        <v>0</v>
      </c>
      <c r="FP206" s="45">
        <f t="shared" si="258"/>
        <v>0</v>
      </c>
      <c r="FQ206" s="45">
        <f t="shared" si="258"/>
        <v>0</v>
      </c>
      <c r="FR206" s="45">
        <f t="shared" si="258"/>
        <v>0</v>
      </c>
      <c r="FS206" s="45">
        <f t="shared" si="258"/>
        <v>0</v>
      </c>
      <c r="FT206" s="45">
        <f t="shared" si="258"/>
        <v>0</v>
      </c>
      <c r="FU206" s="45">
        <f t="shared" si="258"/>
        <v>0</v>
      </c>
      <c r="FV206" s="45">
        <f t="shared" si="258"/>
        <v>0</v>
      </c>
      <c r="FW206" s="45">
        <f t="shared" si="258"/>
        <v>0</v>
      </c>
      <c r="FX206" s="45">
        <f t="shared" si="258"/>
        <v>0</v>
      </c>
      <c r="FY206" s="45"/>
      <c r="FZ206" s="59">
        <f>SUM(C206:FX206)</f>
        <v>167019731.99999997</v>
      </c>
      <c r="GA206" s="59"/>
      <c r="GB206" s="59"/>
      <c r="GC206" s="59"/>
      <c r="GD206" s="59"/>
      <c r="GE206" s="9"/>
    </row>
    <row r="207" spans="1:187" x14ac:dyDescent="0.2">
      <c r="A207" s="8" t="s">
        <v>739</v>
      </c>
      <c r="B207" s="16" t="s">
        <v>740</v>
      </c>
      <c r="C207" s="45">
        <f>C205+C206</f>
        <v>78725497.299999997</v>
      </c>
      <c r="D207" s="45">
        <f t="shared" ref="D207:BO207" si="259">D205+D206</f>
        <v>383174563</v>
      </c>
      <c r="E207" s="45">
        <f t="shared" si="259"/>
        <v>74669113.050000012</v>
      </c>
      <c r="F207" s="45">
        <f t="shared" si="259"/>
        <v>175184739.53999999</v>
      </c>
      <c r="G207" s="45">
        <f t="shared" si="259"/>
        <v>9721977.8900000006</v>
      </c>
      <c r="H207" s="45">
        <f t="shared" si="259"/>
        <v>9811415.7300000004</v>
      </c>
      <c r="I207" s="45">
        <f t="shared" si="259"/>
        <v>97897205.780000001</v>
      </c>
      <c r="J207" s="45">
        <f t="shared" si="259"/>
        <v>21831122.390000001</v>
      </c>
      <c r="K207" s="45">
        <f t="shared" si="259"/>
        <v>3592102.04</v>
      </c>
      <c r="L207" s="45">
        <f t="shared" si="259"/>
        <v>24677735.190000001</v>
      </c>
      <c r="M207" s="45">
        <f t="shared" si="259"/>
        <v>14510789.1</v>
      </c>
      <c r="N207" s="45">
        <f t="shared" si="259"/>
        <v>498794465.88</v>
      </c>
      <c r="O207" s="45">
        <f t="shared" si="259"/>
        <v>129169350.54000001</v>
      </c>
      <c r="P207" s="45">
        <f t="shared" si="259"/>
        <v>2966666.9699999997</v>
      </c>
      <c r="Q207" s="45">
        <f t="shared" si="259"/>
        <v>383424980.88</v>
      </c>
      <c r="R207" s="45">
        <f t="shared" si="259"/>
        <v>24452766.490000002</v>
      </c>
      <c r="S207" s="45">
        <f t="shared" si="259"/>
        <v>16070459.35</v>
      </c>
      <c r="T207" s="45">
        <f t="shared" si="259"/>
        <v>2403185.19</v>
      </c>
      <c r="U207" s="45">
        <f t="shared" si="259"/>
        <v>990287.21000000008</v>
      </c>
      <c r="V207" s="45">
        <f t="shared" si="259"/>
        <v>3514212.1599999997</v>
      </c>
      <c r="W207" s="45">
        <f t="shared" si="259"/>
        <v>938837.89</v>
      </c>
      <c r="X207" s="45">
        <f t="shared" si="259"/>
        <v>925089.51</v>
      </c>
      <c r="Y207" s="45">
        <f t="shared" si="259"/>
        <v>23177886.259999998</v>
      </c>
      <c r="Z207" s="45">
        <f t="shared" si="259"/>
        <v>3146686.25</v>
      </c>
      <c r="AA207" s="45">
        <f t="shared" si="259"/>
        <v>276119464.95999998</v>
      </c>
      <c r="AB207" s="45">
        <f t="shared" si="259"/>
        <v>271917991.40000004</v>
      </c>
      <c r="AC207" s="45">
        <f t="shared" si="259"/>
        <v>9412134.9900000002</v>
      </c>
      <c r="AD207" s="45">
        <f t="shared" si="259"/>
        <v>11910025.26</v>
      </c>
      <c r="AE207" s="45">
        <f t="shared" si="259"/>
        <v>1783265.22</v>
      </c>
      <c r="AF207" s="45">
        <f t="shared" si="259"/>
        <v>2679704.94</v>
      </c>
      <c r="AG207" s="45">
        <f t="shared" si="259"/>
        <v>7437155.79</v>
      </c>
      <c r="AH207" s="45">
        <f t="shared" si="259"/>
        <v>9802799.3100000005</v>
      </c>
      <c r="AI207" s="45">
        <f t="shared" si="259"/>
        <v>4031345.25</v>
      </c>
      <c r="AJ207" s="45">
        <f t="shared" si="259"/>
        <v>2764619.99</v>
      </c>
      <c r="AK207" s="45">
        <f t="shared" si="259"/>
        <v>3165570.6999999997</v>
      </c>
      <c r="AL207" s="45">
        <f t="shared" si="259"/>
        <v>3629834.41</v>
      </c>
      <c r="AM207" s="45">
        <f t="shared" si="259"/>
        <v>4759685.4000000004</v>
      </c>
      <c r="AN207" s="45">
        <f t="shared" si="259"/>
        <v>4147149.07</v>
      </c>
      <c r="AO207" s="45">
        <f t="shared" si="259"/>
        <v>42363729.590000004</v>
      </c>
      <c r="AP207" s="45">
        <f t="shared" si="259"/>
        <v>850505571.74000001</v>
      </c>
      <c r="AQ207" s="45">
        <f t="shared" si="259"/>
        <v>3320695</v>
      </c>
      <c r="AR207" s="45">
        <f t="shared" si="259"/>
        <v>583233772.94000006</v>
      </c>
      <c r="AS207" s="45">
        <f t="shared" si="259"/>
        <v>68378719.450000003</v>
      </c>
      <c r="AT207" s="45">
        <f t="shared" si="259"/>
        <v>20862747.48</v>
      </c>
      <c r="AU207" s="45">
        <f t="shared" si="259"/>
        <v>3471359.63</v>
      </c>
      <c r="AV207" s="45">
        <f t="shared" si="259"/>
        <v>3815072.95</v>
      </c>
      <c r="AW207" s="45">
        <f t="shared" si="259"/>
        <v>3275891.31</v>
      </c>
      <c r="AX207" s="45">
        <f t="shared" si="259"/>
        <v>1006271.23</v>
      </c>
      <c r="AY207" s="45">
        <f t="shared" si="259"/>
        <v>4774747.1100000003</v>
      </c>
      <c r="AZ207" s="45">
        <f t="shared" si="259"/>
        <v>110093526.02</v>
      </c>
      <c r="BA207" s="45">
        <f t="shared" si="259"/>
        <v>80239165.649999991</v>
      </c>
      <c r="BB207" s="45">
        <f t="shared" si="259"/>
        <v>70335256.980000004</v>
      </c>
      <c r="BC207" s="45">
        <f t="shared" si="259"/>
        <v>275347286.54000002</v>
      </c>
      <c r="BD207" s="45">
        <f t="shared" si="259"/>
        <v>44644679.850000001</v>
      </c>
      <c r="BE207" s="45">
        <f t="shared" si="259"/>
        <v>13660485.85</v>
      </c>
      <c r="BF207" s="45">
        <f t="shared" si="259"/>
        <v>221691650.11000001</v>
      </c>
      <c r="BG207" s="45">
        <f t="shared" si="259"/>
        <v>10344519.860000001</v>
      </c>
      <c r="BH207" s="45">
        <f t="shared" si="259"/>
        <v>6131567.6100000003</v>
      </c>
      <c r="BI207" s="45">
        <f t="shared" si="259"/>
        <v>3418773.44</v>
      </c>
      <c r="BJ207" s="45">
        <f t="shared" si="259"/>
        <v>58155582.359999999</v>
      </c>
      <c r="BK207" s="45">
        <f t="shared" si="259"/>
        <v>219033043.20000002</v>
      </c>
      <c r="BL207" s="45">
        <f t="shared" si="259"/>
        <v>2981649.41</v>
      </c>
      <c r="BM207" s="45">
        <f t="shared" si="259"/>
        <v>3653935.21</v>
      </c>
      <c r="BN207" s="45">
        <f t="shared" si="259"/>
        <v>32138576.550000001</v>
      </c>
      <c r="BO207" s="45">
        <f t="shared" si="259"/>
        <v>12475750.460000001</v>
      </c>
      <c r="BP207" s="45">
        <f t="shared" ref="BP207:EA207" si="260">BP205+BP206</f>
        <v>3026227.44</v>
      </c>
      <c r="BQ207" s="45">
        <f t="shared" si="260"/>
        <v>59432632.880000003</v>
      </c>
      <c r="BR207" s="45">
        <f t="shared" si="260"/>
        <v>42474190</v>
      </c>
      <c r="BS207" s="45">
        <f t="shared" si="260"/>
        <v>11562285.16</v>
      </c>
      <c r="BT207" s="45">
        <f t="shared" si="260"/>
        <v>4837941.93</v>
      </c>
      <c r="BU207" s="45">
        <f t="shared" si="260"/>
        <v>4743923.7700000005</v>
      </c>
      <c r="BV207" s="45">
        <f t="shared" si="260"/>
        <v>12467140</v>
      </c>
      <c r="BW207" s="45">
        <f t="shared" si="260"/>
        <v>18725658.710000001</v>
      </c>
      <c r="BX207" s="45">
        <f t="shared" si="260"/>
        <v>1657571.48</v>
      </c>
      <c r="BY207" s="45">
        <f t="shared" si="260"/>
        <v>5427523.7199999997</v>
      </c>
      <c r="BZ207" s="45">
        <f t="shared" si="260"/>
        <v>2958476.6599999997</v>
      </c>
      <c r="CA207" s="45">
        <f t="shared" si="260"/>
        <v>2720276.82</v>
      </c>
      <c r="CB207" s="45">
        <f t="shared" si="260"/>
        <v>738435562.36000001</v>
      </c>
      <c r="CC207" s="45">
        <f t="shared" si="260"/>
        <v>2589362.2000000002</v>
      </c>
      <c r="CD207" s="45">
        <f t="shared" si="260"/>
        <v>1004509.16</v>
      </c>
      <c r="CE207" s="45">
        <f t="shared" si="260"/>
        <v>2446652.87</v>
      </c>
      <c r="CF207" s="45">
        <f t="shared" si="260"/>
        <v>1874208.96</v>
      </c>
      <c r="CG207" s="45">
        <f t="shared" si="260"/>
        <v>3004092.06</v>
      </c>
      <c r="CH207" s="45">
        <f t="shared" si="260"/>
        <v>1821130.66</v>
      </c>
      <c r="CI207" s="45">
        <f t="shared" si="260"/>
        <v>7002812.8000000007</v>
      </c>
      <c r="CJ207" s="45">
        <f t="shared" si="260"/>
        <v>9613350.2400000002</v>
      </c>
      <c r="CK207" s="45">
        <f t="shared" si="260"/>
        <v>52232883.190000005</v>
      </c>
      <c r="CL207" s="45">
        <f t="shared" si="260"/>
        <v>13397971.060000001</v>
      </c>
      <c r="CM207" s="45">
        <f t="shared" si="260"/>
        <v>8763186.3900000006</v>
      </c>
      <c r="CN207" s="45">
        <f t="shared" si="260"/>
        <v>271515145.79000002</v>
      </c>
      <c r="CO207" s="45">
        <f t="shared" si="260"/>
        <v>133796109.75999999</v>
      </c>
      <c r="CP207" s="45">
        <f t="shared" si="260"/>
        <v>10383110.42</v>
      </c>
      <c r="CQ207" s="45">
        <f t="shared" si="260"/>
        <v>9965826.3499999996</v>
      </c>
      <c r="CR207" s="45">
        <f t="shared" si="260"/>
        <v>2788194.5300000003</v>
      </c>
      <c r="CS207" s="45">
        <f t="shared" si="260"/>
        <v>4033020.12</v>
      </c>
      <c r="CT207" s="45">
        <f t="shared" si="260"/>
        <v>1910447.84</v>
      </c>
      <c r="CU207" s="45">
        <f t="shared" si="260"/>
        <v>4042907.5100000002</v>
      </c>
      <c r="CV207" s="45">
        <f t="shared" si="260"/>
        <v>882771.12</v>
      </c>
      <c r="CW207" s="45">
        <f t="shared" si="260"/>
        <v>2819218.9099999997</v>
      </c>
      <c r="CX207" s="45">
        <f t="shared" si="260"/>
        <v>4980330.1399999997</v>
      </c>
      <c r="CY207" s="45">
        <f t="shared" si="260"/>
        <v>951894.55999999994</v>
      </c>
      <c r="CZ207" s="45">
        <f t="shared" si="260"/>
        <v>19594405.23</v>
      </c>
      <c r="DA207" s="45">
        <f t="shared" si="260"/>
        <v>2806590.21</v>
      </c>
      <c r="DB207" s="45">
        <f t="shared" si="260"/>
        <v>3741702.86</v>
      </c>
      <c r="DC207" s="45">
        <f t="shared" si="260"/>
        <v>2488771.9099999997</v>
      </c>
      <c r="DD207" s="45">
        <f t="shared" si="260"/>
        <v>2622806.7999999998</v>
      </c>
      <c r="DE207" s="45">
        <f t="shared" si="260"/>
        <v>4504459.1300000008</v>
      </c>
      <c r="DF207" s="45">
        <f t="shared" si="260"/>
        <v>187866457.86000001</v>
      </c>
      <c r="DG207" s="45">
        <f t="shared" si="260"/>
        <v>1718700.2</v>
      </c>
      <c r="DH207" s="45">
        <f t="shared" si="260"/>
        <v>18622022.300000001</v>
      </c>
      <c r="DI207" s="45">
        <f t="shared" si="260"/>
        <v>24590910.52</v>
      </c>
      <c r="DJ207" s="45">
        <f t="shared" si="260"/>
        <v>6795756.5099999998</v>
      </c>
      <c r="DK207" s="45">
        <f t="shared" si="260"/>
        <v>4773844.8199999994</v>
      </c>
      <c r="DL207" s="45">
        <f t="shared" si="260"/>
        <v>54798890.049999997</v>
      </c>
      <c r="DM207" s="45">
        <f t="shared" si="260"/>
        <v>3927802.6999999997</v>
      </c>
      <c r="DN207" s="45">
        <f t="shared" si="260"/>
        <v>14029529.35</v>
      </c>
      <c r="DO207" s="45">
        <f t="shared" si="260"/>
        <v>30747114.390000001</v>
      </c>
      <c r="DP207" s="45">
        <f t="shared" si="260"/>
        <v>3029713.54</v>
      </c>
      <c r="DQ207" s="45">
        <f t="shared" si="260"/>
        <v>6504280.0299999993</v>
      </c>
      <c r="DR207" s="45">
        <f t="shared" si="260"/>
        <v>13892064.389999999</v>
      </c>
      <c r="DS207" s="45">
        <f t="shared" si="260"/>
        <v>8195066.1600000001</v>
      </c>
      <c r="DT207" s="45">
        <f t="shared" si="260"/>
        <v>2373366.0700000003</v>
      </c>
      <c r="DU207" s="45">
        <f t="shared" si="260"/>
        <v>4325268.5599999996</v>
      </c>
      <c r="DV207" s="45">
        <f t="shared" si="260"/>
        <v>3018316.78</v>
      </c>
      <c r="DW207" s="45">
        <f t="shared" si="260"/>
        <v>4064657.47</v>
      </c>
      <c r="DX207" s="45">
        <f t="shared" si="260"/>
        <v>2934106.8600000003</v>
      </c>
      <c r="DY207" s="45">
        <f t="shared" si="260"/>
        <v>4375527.4000000004</v>
      </c>
      <c r="DZ207" s="45">
        <f t="shared" si="260"/>
        <v>8766688.7400000002</v>
      </c>
      <c r="EA207" s="45">
        <f t="shared" si="260"/>
        <v>6658526.7999999998</v>
      </c>
      <c r="EB207" s="45">
        <f t="shared" ref="EB207:FX207" si="261">EB205+EB206</f>
        <v>5820137.0899999999</v>
      </c>
      <c r="EC207" s="45">
        <f t="shared" si="261"/>
        <v>3701006.67</v>
      </c>
      <c r="ED207" s="45">
        <f t="shared" si="261"/>
        <v>19935667.48</v>
      </c>
      <c r="EE207" s="45">
        <f t="shared" si="261"/>
        <v>2851773.44</v>
      </c>
      <c r="EF207" s="45">
        <f t="shared" si="261"/>
        <v>13979815.18</v>
      </c>
      <c r="EG207" s="45">
        <f t="shared" si="261"/>
        <v>3379341.5</v>
      </c>
      <c r="EH207" s="45">
        <f t="shared" si="261"/>
        <v>3033960.73</v>
      </c>
      <c r="EI207" s="45">
        <f t="shared" si="261"/>
        <v>156408140.92000002</v>
      </c>
      <c r="EJ207" s="45">
        <f t="shared" si="261"/>
        <v>83891503.640000001</v>
      </c>
      <c r="EK207" s="45">
        <f t="shared" si="261"/>
        <v>6874562.1699999999</v>
      </c>
      <c r="EL207" s="45">
        <f t="shared" si="261"/>
        <v>4704597.32</v>
      </c>
      <c r="EM207" s="45">
        <f t="shared" si="261"/>
        <v>4545447.5500000007</v>
      </c>
      <c r="EN207" s="45">
        <f t="shared" si="261"/>
        <v>10461570.57</v>
      </c>
      <c r="EO207" s="45">
        <f t="shared" si="261"/>
        <v>4114778.76</v>
      </c>
      <c r="EP207" s="45">
        <f t="shared" si="261"/>
        <v>4622964.08</v>
      </c>
      <c r="EQ207" s="45">
        <f t="shared" si="261"/>
        <v>25615702.379999999</v>
      </c>
      <c r="ER207" s="45">
        <f t="shared" si="261"/>
        <v>4166694.4499999997</v>
      </c>
      <c r="ES207" s="45">
        <f t="shared" si="261"/>
        <v>2199787.31</v>
      </c>
      <c r="ET207" s="45">
        <f t="shared" si="261"/>
        <v>3549942.1799999997</v>
      </c>
      <c r="EU207" s="45">
        <f t="shared" si="261"/>
        <v>6841313.0999999996</v>
      </c>
      <c r="EV207" s="45">
        <f t="shared" si="261"/>
        <v>1314315.3899999999</v>
      </c>
      <c r="EW207" s="45">
        <f t="shared" si="261"/>
        <v>11384672.68</v>
      </c>
      <c r="EX207" s="45">
        <f t="shared" si="261"/>
        <v>3272667.7800000003</v>
      </c>
      <c r="EY207" s="45">
        <f t="shared" si="261"/>
        <v>4947067.1500000004</v>
      </c>
      <c r="EZ207" s="45">
        <f t="shared" si="261"/>
        <v>2269359.04</v>
      </c>
      <c r="FA207" s="45">
        <f t="shared" si="261"/>
        <v>33587570.519999996</v>
      </c>
      <c r="FB207" s="45">
        <f t="shared" si="261"/>
        <v>4260974.42</v>
      </c>
      <c r="FC207" s="45">
        <f t="shared" si="261"/>
        <v>20556972.629999999</v>
      </c>
      <c r="FD207" s="45">
        <f t="shared" si="261"/>
        <v>4225703.8</v>
      </c>
      <c r="FE207" s="45">
        <f t="shared" si="261"/>
        <v>1860444.58</v>
      </c>
      <c r="FF207" s="45">
        <f t="shared" si="261"/>
        <v>3171734.96</v>
      </c>
      <c r="FG207" s="45">
        <f t="shared" si="261"/>
        <v>2054985.6099999999</v>
      </c>
      <c r="FH207" s="45">
        <f t="shared" si="261"/>
        <v>1708421.66</v>
      </c>
      <c r="FI207" s="45">
        <f t="shared" si="261"/>
        <v>17128463.379999999</v>
      </c>
      <c r="FJ207" s="45">
        <f t="shared" si="261"/>
        <v>17433938.239999998</v>
      </c>
      <c r="FK207" s="45">
        <f t="shared" si="261"/>
        <v>21721346.57</v>
      </c>
      <c r="FL207" s="45">
        <f t="shared" si="261"/>
        <v>58737290.240000002</v>
      </c>
      <c r="FM207" s="45">
        <f t="shared" si="261"/>
        <v>33676466.859999999</v>
      </c>
      <c r="FN207" s="45">
        <f t="shared" si="261"/>
        <v>201888987.19999999</v>
      </c>
      <c r="FO207" s="45">
        <f t="shared" si="261"/>
        <v>10637529.959999999</v>
      </c>
      <c r="FP207" s="45">
        <f t="shared" si="261"/>
        <v>22710714.579999998</v>
      </c>
      <c r="FQ207" s="45">
        <f t="shared" si="261"/>
        <v>9116223.6400000006</v>
      </c>
      <c r="FR207" s="45">
        <f t="shared" si="261"/>
        <v>2709294.1399999997</v>
      </c>
      <c r="FS207" s="45">
        <f t="shared" si="261"/>
        <v>2952019.46</v>
      </c>
      <c r="FT207" s="45">
        <f t="shared" si="261"/>
        <v>1482467.2</v>
      </c>
      <c r="FU207" s="45">
        <f t="shared" si="261"/>
        <v>8295234.71</v>
      </c>
      <c r="FV207" s="45">
        <f t="shared" si="261"/>
        <v>6961501.29</v>
      </c>
      <c r="FW207" s="45">
        <f t="shared" si="261"/>
        <v>2999374.15</v>
      </c>
      <c r="FX207" s="45">
        <f t="shared" si="261"/>
        <v>1214813.5599999998</v>
      </c>
      <c r="FY207" s="45"/>
      <c r="FZ207" s="59"/>
      <c r="GA207" s="59"/>
      <c r="GB207" s="59"/>
      <c r="GC207" s="59"/>
      <c r="GD207" s="59"/>
      <c r="GE207" s="9"/>
    </row>
    <row r="208" spans="1:187" x14ac:dyDescent="0.2">
      <c r="A208" s="8" t="s">
        <v>741</v>
      </c>
      <c r="B208" s="16" t="s">
        <v>742</v>
      </c>
      <c r="C208" s="45">
        <f>C200</f>
        <v>74600669.047999993</v>
      </c>
      <c r="D208" s="45">
        <f t="shared" ref="D208:BO208" si="262">D200</f>
        <v>371910165.85600001</v>
      </c>
      <c r="E208" s="45">
        <f t="shared" si="262"/>
        <v>68482924.928000003</v>
      </c>
      <c r="F208" s="45">
        <f t="shared" si="262"/>
        <v>172162049.85599998</v>
      </c>
      <c r="G208" s="45">
        <f t="shared" si="262"/>
        <v>8883455.7920000013</v>
      </c>
      <c r="H208" s="45">
        <f t="shared" si="262"/>
        <v>9087333.9520000014</v>
      </c>
      <c r="I208" s="45">
        <f t="shared" si="262"/>
        <v>90657515.704000011</v>
      </c>
      <c r="J208" s="45">
        <f t="shared" si="262"/>
        <v>21311363.912</v>
      </c>
      <c r="K208" s="45">
        <f t="shared" si="262"/>
        <v>2578311.1680000001</v>
      </c>
      <c r="L208" s="45">
        <f t="shared" si="262"/>
        <v>22670251.456</v>
      </c>
      <c r="M208" s="45">
        <f t="shared" si="262"/>
        <v>11735820.927999999</v>
      </c>
      <c r="N208" s="45">
        <f t="shared" si="262"/>
        <v>475095968.85600007</v>
      </c>
      <c r="O208" s="45">
        <f t="shared" si="262"/>
        <v>127213145.28</v>
      </c>
      <c r="P208" s="45">
        <f t="shared" si="262"/>
        <v>1607979.0079999999</v>
      </c>
      <c r="Q208" s="45">
        <f t="shared" si="262"/>
        <v>349580934.26400006</v>
      </c>
      <c r="R208" s="45">
        <f t="shared" si="262"/>
        <v>23613530.831999999</v>
      </c>
      <c r="S208" s="45">
        <f t="shared" si="262"/>
        <v>15167222.896000002</v>
      </c>
      <c r="T208" s="45">
        <f t="shared" si="262"/>
        <v>1334206.72</v>
      </c>
      <c r="U208" s="45">
        <f t="shared" si="262"/>
        <v>456575.93600000005</v>
      </c>
      <c r="V208" s="45">
        <f t="shared" si="262"/>
        <v>2586974.8480000002</v>
      </c>
      <c r="W208" s="45">
        <f t="shared" si="262"/>
        <v>433184</v>
      </c>
      <c r="X208" s="45">
        <f t="shared" si="262"/>
        <v>433184</v>
      </c>
      <c r="Y208" s="45">
        <f t="shared" si="262"/>
        <v>21093825.583999999</v>
      </c>
      <c r="Z208" s="45">
        <f t="shared" si="262"/>
        <v>2217620.4</v>
      </c>
      <c r="AA208" s="45">
        <f t="shared" si="262"/>
        <v>268778542.84800005</v>
      </c>
      <c r="AB208" s="45">
        <f t="shared" si="262"/>
        <v>259829084.96000001</v>
      </c>
      <c r="AC208" s="45">
        <f t="shared" si="262"/>
        <v>8849949.120000001</v>
      </c>
      <c r="AD208" s="45">
        <f t="shared" si="262"/>
        <v>11496703.359999998</v>
      </c>
      <c r="AE208" s="45">
        <f t="shared" si="262"/>
        <v>927013.76</v>
      </c>
      <c r="AF208" s="45">
        <f t="shared" si="262"/>
        <v>1514129.5840000003</v>
      </c>
      <c r="AG208" s="45">
        <f t="shared" si="262"/>
        <v>6549742.0800000001</v>
      </c>
      <c r="AH208" s="45">
        <f t="shared" si="262"/>
        <v>9392295.4879999999</v>
      </c>
      <c r="AI208" s="45">
        <f t="shared" si="262"/>
        <v>3164842.304</v>
      </c>
      <c r="AJ208" s="45">
        <f t="shared" si="262"/>
        <v>1594117.1200000001</v>
      </c>
      <c r="AK208" s="45">
        <f t="shared" si="262"/>
        <v>1963189.888</v>
      </c>
      <c r="AL208" s="45">
        <f t="shared" si="262"/>
        <v>2539324.6080000005</v>
      </c>
      <c r="AM208" s="45">
        <f t="shared" si="262"/>
        <v>4071063.2320000003</v>
      </c>
      <c r="AN208" s="45">
        <f t="shared" si="262"/>
        <v>3173505.9840000002</v>
      </c>
      <c r="AO208" s="45">
        <f t="shared" si="262"/>
        <v>41605167.944000013</v>
      </c>
      <c r="AP208" s="45">
        <f t="shared" si="262"/>
        <v>780715542.21599996</v>
      </c>
      <c r="AQ208" s="45">
        <f t="shared" si="262"/>
        <v>2073218.6240000001</v>
      </c>
      <c r="AR208" s="45">
        <f t="shared" si="262"/>
        <v>571916371.91199994</v>
      </c>
      <c r="AS208" s="45">
        <f t="shared" si="262"/>
        <v>62472930.111999996</v>
      </c>
      <c r="AT208" s="45">
        <f t="shared" si="262"/>
        <v>19983080.927999999</v>
      </c>
      <c r="AU208" s="45">
        <f t="shared" si="262"/>
        <v>2191911.04</v>
      </c>
      <c r="AV208" s="45">
        <f t="shared" si="262"/>
        <v>2614698.6240000003</v>
      </c>
      <c r="AW208" s="45">
        <f t="shared" si="262"/>
        <v>1986581.8240000003</v>
      </c>
      <c r="AX208" s="45">
        <f t="shared" si="262"/>
        <v>433184</v>
      </c>
      <c r="AY208" s="45">
        <f t="shared" si="262"/>
        <v>3867466.7519999999</v>
      </c>
      <c r="AZ208" s="45">
        <f t="shared" si="262"/>
        <v>102806692.352</v>
      </c>
      <c r="BA208" s="45">
        <f t="shared" si="262"/>
        <v>80722451.328000009</v>
      </c>
      <c r="BB208" s="45">
        <f t="shared" si="262"/>
        <v>70334938.032000005</v>
      </c>
      <c r="BC208" s="45">
        <f t="shared" si="262"/>
        <v>265098573.40799999</v>
      </c>
      <c r="BD208" s="45">
        <f t="shared" si="262"/>
        <v>45036407.743999995</v>
      </c>
      <c r="BE208" s="45">
        <f t="shared" si="262"/>
        <v>12759001.536</v>
      </c>
      <c r="BF208" s="45">
        <f t="shared" si="262"/>
        <v>221949307.66399997</v>
      </c>
      <c r="BG208" s="45">
        <f t="shared" si="262"/>
        <v>9400092.8000000007</v>
      </c>
      <c r="BH208" s="45">
        <f t="shared" si="262"/>
        <v>5339075.9040000001</v>
      </c>
      <c r="BI208" s="45">
        <f t="shared" si="262"/>
        <v>2144563.8080000002</v>
      </c>
      <c r="BJ208" s="45">
        <f t="shared" si="262"/>
        <v>58031223.544000007</v>
      </c>
      <c r="BK208" s="45">
        <f t="shared" si="262"/>
        <v>215802024.39200002</v>
      </c>
      <c r="BL208" s="45">
        <f t="shared" si="262"/>
        <v>1713880.7280000004</v>
      </c>
      <c r="BM208" s="45">
        <f t="shared" si="262"/>
        <v>2518109.2560000001</v>
      </c>
      <c r="BN208" s="45">
        <f t="shared" si="262"/>
        <v>32276539.84</v>
      </c>
      <c r="BO208" s="45">
        <f t="shared" si="262"/>
        <v>11944615.616</v>
      </c>
      <c r="BP208" s="45">
        <f t="shared" ref="BP208:EA208" si="263">BP200</f>
        <v>1815040.96</v>
      </c>
      <c r="BQ208" s="45">
        <f t="shared" si="263"/>
        <v>54629418.927999996</v>
      </c>
      <c r="BR208" s="45">
        <f t="shared" si="263"/>
        <v>41816984.255999997</v>
      </c>
      <c r="BS208" s="45">
        <f t="shared" si="263"/>
        <v>10450997.184</v>
      </c>
      <c r="BT208" s="45">
        <f t="shared" si="263"/>
        <v>3946306.24</v>
      </c>
      <c r="BU208" s="45">
        <f t="shared" si="263"/>
        <v>3742709.7600000002</v>
      </c>
      <c r="BV208" s="45">
        <f t="shared" si="263"/>
        <v>11767010.176000001</v>
      </c>
      <c r="BW208" s="45">
        <f t="shared" si="263"/>
        <v>18033449.920000002</v>
      </c>
      <c r="BX208" s="45">
        <f t="shared" si="263"/>
        <v>770201.15200000012</v>
      </c>
      <c r="BY208" s="45">
        <f t="shared" si="263"/>
        <v>4577888.5120000001</v>
      </c>
      <c r="BZ208" s="45">
        <f t="shared" si="263"/>
        <v>1876553.088</v>
      </c>
      <c r="CA208" s="45">
        <f t="shared" si="263"/>
        <v>1497950.2720000001</v>
      </c>
      <c r="CB208" s="45">
        <f t="shared" si="263"/>
        <v>717379159.08800006</v>
      </c>
      <c r="CC208" s="45">
        <f t="shared" si="263"/>
        <v>1561195.1359999999</v>
      </c>
      <c r="CD208" s="45">
        <f t="shared" si="263"/>
        <v>481700.60800000001</v>
      </c>
      <c r="CE208" s="45">
        <f t="shared" si="263"/>
        <v>1406115.2640000002</v>
      </c>
      <c r="CF208" s="45">
        <f t="shared" si="263"/>
        <v>1017982.4</v>
      </c>
      <c r="CG208" s="45">
        <f t="shared" si="263"/>
        <v>1962323.52</v>
      </c>
      <c r="CH208" s="45">
        <f t="shared" si="263"/>
        <v>920949.18400000001</v>
      </c>
      <c r="CI208" s="45">
        <f t="shared" si="263"/>
        <v>6441446.0800000001</v>
      </c>
      <c r="CJ208" s="45">
        <f t="shared" si="263"/>
        <v>8776307.8399999999</v>
      </c>
      <c r="CK208" s="45">
        <f t="shared" si="263"/>
        <v>50274150.160000004</v>
      </c>
      <c r="CL208" s="45">
        <f t="shared" si="263"/>
        <v>12313048.168</v>
      </c>
      <c r="CM208" s="45">
        <f t="shared" si="263"/>
        <v>7375582.7360000005</v>
      </c>
      <c r="CN208" s="45">
        <f t="shared" si="263"/>
        <v>273548409.80799997</v>
      </c>
      <c r="CO208" s="45">
        <f t="shared" si="263"/>
        <v>134181838.06400001</v>
      </c>
      <c r="CP208" s="45">
        <f t="shared" si="263"/>
        <v>9459005.8239999991</v>
      </c>
      <c r="CQ208" s="45">
        <f t="shared" si="263"/>
        <v>8941784.1279999986</v>
      </c>
      <c r="CR208" s="45">
        <f t="shared" si="263"/>
        <v>1609711.7440000002</v>
      </c>
      <c r="CS208" s="45">
        <f t="shared" si="263"/>
        <v>3177837.824</v>
      </c>
      <c r="CT208" s="45">
        <f t="shared" si="263"/>
        <v>982461.31200000003</v>
      </c>
      <c r="CU208" s="45">
        <f t="shared" si="263"/>
        <v>3962412.4160000002</v>
      </c>
      <c r="CV208" s="45">
        <f t="shared" si="263"/>
        <v>433184</v>
      </c>
      <c r="CW208" s="45">
        <f t="shared" si="263"/>
        <v>1659961.088</v>
      </c>
      <c r="CX208" s="45">
        <f t="shared" si="263"/>
        <v>4289387.9680000003</v>
      </c>
      <c r="CY208" s="45">
        <f t="shared" si="263"/>
        <v>433184</v>
      </c>
      <c r="CZ208" s="45">
        <f t="shared" si="263"/>
        <v>19294015.359999999</v>
      </c>
      <c r="DA208" s="45">
        <f t="shared" si="263"/>
        <v>1651297.4080000001</v>
      </c>
      <c r="DB208" s="45">
        <f t="shared" si="263"/>
        <v>2722994.6240000003</v>
      </c>
      <c r="DC208" s="45">
        <f t="shared" si="263"/>
        <v>1364529.6</v>
      </c>
      <c r="DD208" s="45">
        <f t="shared" si="263"/>
        <v>1487553.8559999999</v>
      </c>
      <c r="DE208" s="45">
        <f t="shared" si="263"/>
        <v>3803355.52</v>
      </c>
      <c r="DF208" s="45">
        <f t="shared" si="263"/>
        <v>191881016.51200002</v>
      </c>
      <c r="DG208" s="45">
        <f t="shared" si="263"/>
        <v>829980.54399999999</v>
      </c>
      <c r="DH208" s="45">
        <f t="shared" si="263"/>
        <v>19013312.127999999</v>
      </c>
      <c r="DI208" s="45">
        <f t="shared" si="263"/>
        <v>24153656.967999998</v>
      </c>
      <c r="DJ208" s="45">
        <f t="shared" si="263"/>
        <v>6001070.784</v>
      </c>
      <c r="DK208" s="45">
        <f t="shared" si="263"/>
        <v>4066731.392</v>
      </c>
      <c r="DL208" s="45">
        <f t="shared" si="263"/>
        <v>52168349.120000005</v>
      </c>
      <c r="DM208" s="45">
        <f t="shared" si="263"/>
        <v>2422364.9280000003</v>
      </c>
      <c r="DN208" s="45">
        <f t="shared" si="263"/>
        <v>12912348.672000002</v>
      </c>
      <c r="DO208" s="45">
        <f t="shared" si="263"/>
        <v>29068379.136</v>
      </c>
      <c r="DP208" s="45">
        <f t="shared" si="263"/>
        <v>1772588.9280000001</v>
      </c>
      <c r="DQ208" s="45">
        <f t="shared" si="263"/>
        <v>5746618.9440000001</v>
      </c>
      <c r="DR208" s="45">
        <f t="shared" si="263"/>
        <v>12643774.592000002</v>
      </c>
      <c r="DS208" s="45">
        <f t="shared" si="263"/>
        <v>7063498.3039999995</v>
      </c>
      <c r="DT208" s="45">
        <f t="shared" si="263"/>
        <v>1210316.0959999999</v>
      </c>
      <c r="DU208" s="45">
        <f t="shared" si="263"/>
        <v>3480200.2560000005</v>
      </c>
      <c r="DV208" s="45">
        <f t="shared" si="263"/>
        <v>1861824.8320000002</v>
      </c>
      <c r="DW208" s="45">
        <f t="shared" si="263"/>
        <v>3145782.2080000001</v>
      </c>
      <c r="DX208" s="45">
        <f t="shared" si="263"/>
        <v>1462429.1840000001</v>
      </c>
      <c r="DY208" s="45">
        <f t="shared" si="263"/>
        <v>3067809.088</v>
      </c>
      <c r="DZ208" s="45">
        <f t="shared" si="263"/>
        <v>7757177.392</v>
      </c>
      <c r="EA208" s="45">
        <f t="shared" si="263"/>
        <v>5691171.3920000009</v>
      </c>
      <c r="EB208" s="45">
        <f t="shared" ref="EB208:FX208" si="264">EB200</f>
        <v>5223332.6720000003</v>
      </c>
      <c r="EC208" s="45">
        <f t="shared" si="264"/>
        <v>2930056.5760000004</v>
      </c>
      <c r="ED208" s="45">
        <f t="shared" si="264"/>
        <v>14627757.312000001</v>
      </c>
      <c r="EE208" s="45">
        <f t="shared" si="264"/>
        <v>1722945.6</v>
      </c>
      <c r="EF208" s="45">
        <f t="shared" si="264"/>
        <v>13245640</v>
      </c>
      <c r="EG208" s="45">
        <f t="shared" si="264"/>
        <v>2528928.1919999998</v>
      </c>
      <c r="EH208" s="45">
        <f t="shared" si="264"/>
        <v>2052728.8</v>
      </c>
      <c r="EI208" s="45">
        <f t="shared" si="264"/>
        <v>144354842.176</v>
      </c>
      <c r="EJ208" s="45">
        <f t="shared" si="264"/>
        <v>85323244.519999996</v>
      </c>
      <c r="EK208" s="45">
        <f t="shared" si="264"/>
        <v>6333150.0800000001</v>
      </c>
      <c r="EL208" s="45">
        <f t="shared" si="264"/>
        <v>4260797.824</v>
      </c>
      <c r="EM208" s="45">
        <f t="shared" si="264"/>
        <v>3889125.952</v>
      </c>
      <c r="EN208" s="45">
        <f t="shared" si="264"/>
        <v>9778942.7200000007</v>
      </c>
      <c r="EO208" s="45">
        <f t="shared" si="264"/>
        <v>3326853.1200000001</v>
      </c>
      <c r="EP208" s="45">
        <f t="shared" si="264"/>
        <v>3506191.2960000001</v>
      </c>
      <c r="EQ208" s="45">
        <f t="shared" si="264"/>
        <v>24365733.632000003</v>
      </c>
      <c r="ER208" s="45">
        <f t="shared" si="264"/>
        <v>2850794.5680000004</v>
      </c>
      <c r="ES208" s="45">
        <f t="shared" si="264"/>
        <v>1159200.3840000001</v>
      </c>
      <c r="ET208" s="45">
        <f t="shared" si="264"/>
        <v>1955977.2640000002</v>
      </c>
      <c r="EU208" s="45">
        <f t="shared" si="264"/>
        <v>5830656.6400000006</v>
      </c>
      <c r="EV208" s="45">
        <f t="shared" si="264"/>
        <v>582199.29600000009</v>
      </c>
      <c r="EW208" s="45">
        <f t="shared" si="264"/>
        <v>8162052.9280000003</v>
      </c>
      <c r="EX208" s="45">
        <f t="shared" si="264"/>
        <v>1921604.2240000002</v>
      </c>
      <c r="EY208" s="45">
        <f t="shared" si="264"/>
        <v>4509589.568</v>
      </c>
      <c r="EZ208" s="45">
        <f t="shared" si="264"/>
        <v>1218979.7759999998</v>
      </c>
      <c r="FA208" s="45">
        <f t="shared" si="264"/>
        <v>30750584.112000003</v>
      </c>
      <c r="FB208" s="45">
        <f t="shared" si="264"/>
        <v>3253211.8400000003</v>
      </c>
      <c r="FC208" s="45">
        <f t="shared" si="264"/>
        <v>20307384.240000002</v>
      </c>
      <c r="FD208" s="45">
        <f t="shared" si="264"/>
        <v>3248880</v>
      </c>
      <c r="FE208" s="45">
        <f t="shared" si="264"/>
        <v>920082.81600000011</v>
      </c>
      <c r="FF208" s="45">
        <f t="shared" si="264"/>
        <v>1983982.72</v>
      </c>
      <c r="FG208" s="45">
        <f t="shared" si="264"/>
        <v>1037908.8640000001</v>
      </c>
      <c r="FH208" s="45">
        <f t="shared" si="264"/>
        <v>833446.01599999995</v>
      </c>
      <c r="FI208" s="45">
        <f t="shared" si="264"/>
        <v>16544163.328</v>
      </c>
      <c r="FJ208" s="45">
        <f t="shared" si="264"/>
        <v>17299636.223999999</v>
      </c>
      <c r="FK208" s="45">
        <f t="shared" si="264"/>
        <v>21556102.208000001</v>
      </c>
      <c r="FL208" s="45">
        <f t="shared" si="264"/>
        <v>60747125.056000002</v>
      </c>
      <c r="FM208" s="45">
        <f t="shared" si="264"/>
        <v>34269186.240000002</v>
      </c>
      <c r="FN208" s="45">
        <f t="shared" si="264"/>
        <v>195271289.53599998</v>
      </c>
      <c r="FO208" s="45">
        <f t="shared" si="264"/>
        <v>9907784.4479999989</v>
      </c>
      <c r="FP208" s="45">
        <f t="shared" si="264"/>
        <v>21166236.607999999</v>
      </c>
      <c r="FQ208" s="45">
        <f t="shared" si="264"/>
        <v>8462682.6239999998</v>
      </c>
      <c r="FR208" s="45">
        <f t="shared" si="264"/>
        <v>1529139.52</v>
      </c>
      <c r="FS208" s="45">
        <f t="shared" si="264"/>
        <v>1784718.08</v>
      </c>
      <c r="FT208" s="45">
        <f t="shared" si="264"/>
        <v>686163.45600000001</v>
      </c>
      <c r="FU208" s="45">
        <f t="shared" si="264"/>
        <v>7129342.2719999999</v>
      </c>
      <c r="FV208" s="45">
        <f t="shared" si="264"/>
        <v>6236116.8640000001</v>
      </c>
      <c r="FW208" s="45">
        <f t="shared" si="264"/>
        <v>1763058.8800000001</v>
      </c>
      <c r="FX208" s="45">
        <f t="shared" si="264"/>
        <v>546678.20799999998</v>
      </c>
      <c r="FY208" s="45"/>
      <c r="FZ208" s="59">
        <f>SUM(C208:FX208)</f>
        <v>7744649397.3440075</v>
      </c>
      <c r="GA208" s="59"/>
      <c r="GB208" s="59"/>
      <c r="GC208" s="59"/>
      <c r="GD208" s="59"/>
      <c r="GE208" s="9"/>
    </row>
    <row r="209" spans="1:187" x14ac:dyDescent="0.2">
      <c r="A209" s="8" t="s">
        <v>743</v>
      </c>
      <c r="B209" s="16" t="s">
        <v>744</v>
      </c>
      <c r="C209" s="45">
        <f>IF(C184&gt;0,C184,999999999.99)</f>
        <v>156580351.38</v>
      </c>
      <c r="D209" s="45">
        <f t="shared" ref="D209:BO209" si="265">IF(D184&gt;0,D184,999999999.99)</f>
        <v>999999999.99000001</v>
      </c>
      <c r="E209" s="45">
        <f t="shared" si="265"/>
        <v>184107392.88999999</v>
      </c>
      <c r="F209" s="45">
        <f t="shared" si="265"/>
        <v>999999999.99000001</v>
      </c>
      <c r="G209" s="45">
        <f t="shared" si="265"/>
        <v>999999999.99000001</v>
      </c>
      <c r="H209" s="45">
        <f t="shared" si="265"/>
        <v>999999999.99000001</v>
      </c>
      <c r="I209" s="45">
        <f t="shared" si="265"/>
        <v>279997051.89999998</v>
      </c>
      <c r="J209" s="45">
        <f t="shared" si="265"/>
        <v>32345439.68</v>
      </c>
      <c r="K209" s="45">
        <f t="shared" si="265"/>
        <v>999999999.99000001</v>
      </c>
      <c r="L209" s="45">
        <f t="shared" si="265"/>
        <v>36197673.579999998</v>
      </c>
      <c r="M209" s="45">
        <f t="shared" si="265"/>
        <v>17798661.960000001</v>
      </c>
      <c r="N209" s="45">
        <f t="shared" si="265"/>
        <v>999999999.99000001</v>
      </c>
      <c r="O209" s="45">
        <f t="shared" si="265"/>
        <v>999999999.99000001</v>
      </c>
      <c r="P209" s="45">
        <f t="shared" si="265"/>
        <v>999999999.99000001</v>
      </c>
      <c r="Q209" s="45">
        <f t="shared" si="265"/>
        <v>2938954409.1599998</v>
      </c>
      <c r="R209" s="45">
        <f t="shared" si="265"/>
        <v>999999999.99000001</v>
      </c>
      <c r="S209" s="45">
        <f t="shared" si="265"/>
        <v>20838981.690000001</v>
      </c>
      <c r="T209" s="45">
        <f t="shared" si="265"/>
        <v>999999999.99000001</v>
      </c>
      <c r="U209" s="45">
        <f t="shared" si="265"/>
        <v>999999999.99000001</v>
      </c>
      <c r="V209" s="45">
        <f t="shared" si="265"/>
        <v>999999999.99000001</v>
      </c>
      <c r="W209" s="45">
        <f t="shared" si="265"/>
        <v>999999999.99000001</v>
      </c>
      <c r="X209" s="45">
        <f t="shared" si="265"/>
        <v>999999999.99000001</v>
      </c>
      <c r="Y209" s="45">
        <f t="shared" si="265"/>
        <v>23490368.079999998</v>
      </c>
      <c r="Z209" s="45">
        <f t="shared" si="265"/>
        <v>999999999.99000001</v>
      </c>
      <c r="AA209" s="45">
        <f t="shared" si="265"/>
        <v>999999999.99000001</v>
      </c>
      <c r="AB209" s="45">
        <f t="shared" si="265"/>
        <v>999999999.99000001</v>
      </c>
      <c r="AC209" s="45">
        <f t="shared" si="265"/>
        <v>999999999.99000001</v>
      </c>
      <c r="AD209" s="45">
        <f t="shared" si="265"/>
        <v>999999999.99000001</v>
      </c>
      <c r="AE209" s="45">
        <f t="shared" si="265"/>
        <v>999999999.99000001</v>
      </c>
      <c r="AF209" s="45">
        <f t="shared" si="265"/>
        <v>999999999.99000001</v>
      </c>
      <c r="AG209" s="45">
        <f t="shared" si="265"/>
        <v>999999999.99000001</v>
      </c>
      <c r="AH209" s="45">
        <f t="shared" si="265"/>
        <v>11572640.15</v>
      </c>
      <c r="AI209" s="45">
        <f t="shared" si="265"/>
        <v>999999999.99000001</v>
      </c>
      <c r="AJ209" s="45">
        <f t="shared" si="265"/>
        <v>999999999.99000001</v>
      </c>
      <c r="AK209" s="45">
        <f t="shared" si="265"/>
        <v>999999999.99000001</v>
      </c>
      <c r="AL209" s="45">
        <f t="shared" si="265"/>
        <v>999999999.99000001</v>
      </c>
      <c r="AM209" s="45">
        <f t="shared" si="265"/>
        <v>4707360.33</v>
      </c>
      <c r="AN209" s="45">
        <f t="shared" si="265"/>
        <v>999999999.99000001</v>
      </c>
      <c r="AO209" s="45">
        <f t="shared" si="265"/>
        <v>73908095.129999995</v>
      </c>
      <c r="AP209" s="45">
        <f t="shared" si="265"/>
        <v>12596631873.469999</v>
      </c>
      <c r="AQ209" s="45">
        <f t="shared" si="265"/>
        <v>999999999.99000001</v>
      </c>
      <c r="AR209" s="45">
        <f t="shared" si="265"/>
        <v>999999999.99000001</v>
      </c>
      <c r="AS209" s="45">
        <f t="shared" si="265"/>
        <v>999999999.99000001</v>
      </c>
      <c r="AT209" s="45">
        <f t="shared" si="265"/>
        <v>999999999.99000001</v>
      </c>
      <c r="AU209" s="45">
        <f t="shared" si="265"/>
        <v>999999999.99000001</v>
      </c>
      <c r="AV209" s="45">
        <f t="shared" si="265"/>
        <v>999999999.99000001</v>
      </c>
      <c r="AW209" s="45">
        <f t="shared" si="265"/>
        <v>999999999.99000001</v>
      </c>
      <c r="AX209" s="45">
        <f t="shared" si="265"/>
        <v>999999999.99000001</v>
      </c>
      <c r="AY209" s="45">
        <f t="shared" si="265"/>
        <v>999999999.99000001</v>
      </c>
      <c r="AZ209" s="45">
        <f t="shared" si="265"/>
        <v>344973915.75</v>
      </c>
      <c r="BA209" s="45">
        <f t="shared" si="265"/>
        <v>167899527.52000001</v>
      </c>
      <c r="BB209" s="45">
        <f t="shared" si="265"/>
        <v>136837928.97</v>
      </c>
      <c r="BC209" s="45">
        <f t="shared" si="265"/>
        <v>1425691342.3499999</v>
      </c>
      <c r="BD209" s="45">
        <f t="shared" si="265"/>
        <v>999999999.99000001</v>
      </c>
      <c r="BE209" s="45">
        <f t="shared" si="265"/>
        <v>999999999.99000001</v>
      </c>
      <c r="BF209" s="45">
        <f t="shared" si="265"/>
        <v>999999999.99000001</v>
      </c>
      <c r="BG209" s="45">
        <f t="shared" si="265"/>
        <v>12166314.58</v>
      </c>
      <c r="BH209" s="45">
        <f t="shared" si="265"/>
        <v>999999999.99000001</v>
      </c>
      <c r="BI209" s="45">
        <f t="shared" si="265"/>
        <v>999999999.99000001</v>
      </c>
      <c r="BJ209" s="45">
        <f t="shared" si="265"/>
        <v>999999999.99000001</v>
      </c>
      <c r="BK209" s="45">
        <f t="shared" si="265"/>
        <v>999999999.99000001</v>
      </c>
      <c r="BL209" s="45">
        <f t="shared" si="265"/>
        <v>999999999.99000001</v>
      </c>
      <c r="BM209" s="45">
        <f t="shared" si="265"/>
        <v>999999999.99000001</v>
      </c>
      <c r="BN209" s="45">
        <f t="shared" si="265"/>
        <v>51619117.18</v>
      </c>
      <c r="BO209" s="45">
        <f t="shared" si="265"/>
        <v>15372695.83</v>
      </c>
      <c r="BP209" s="45">
        <f t="shared" ref="BP209:EA209" si="266">IF(BP184&gt;0,BP184,999999999.99)</f>
        <v>999999999.99000001</v>
      </c>
      <c r="BQ209" s="45">
        <f t="shared" si="266"/>
        <v>999999999.99000001</v>
      </c>
      <c r="BR209" s="45">
        <f t="shared" si="266"/>
        <v>69949603.010000005</v>
      </c>
      <c r="BS209" s="45">
        <f t="shared" si="266"/>
        <v>13813439.460000001</v>
      </c>
      <c r="BT209" s="45">
        <f t="shared" si="266"/>
        <v>999999999.99000001</v>
      </c>
      <c r="BU209" s="45">
        <f t="shared" si="266"/>
        <v>999999999.99000001</v>
      </c>
      <c r="BV209" s="45">
        <f t="shared" si="266"/>
        <v>999999999.99000001</v>
      </c>
      <c r="BW209" s="45">
        <f t="shared" si="266"/>
        <v>999999999.99000001</v>
      </c>
      <c r="BX209" s="45">
        <f t="shared" si="266"/>
        <v>999999999.99000001</v>
      </c>
      <c r="BY209" s="45">
        <f t="shared" si="266"/>
        <v>5320632.84</v>
      </c>
      <c r="BZ209" s="45">
        <f t="shared" si="266"/>
        <v>999999999.99000001</v>
      </c>
      <c r="CA209" s="45">
        <f t="shared" si="266"/>
        <v>999999999.99000001</v>
      </c>
      <c r="CB209" s="45">
        <f t="shared" si="266"/>
        <v>999999999.99000001</v>
      </c>
      <c r="CC209" s="45">
        <f t="shared" si="266"/>
        <v>999999999.99000001</v>
      </c>
      <c r="CD209" s="45">
        <f t="shared" si="266"/>
        <v>999999999.99000001</v>
      </c>
      <c r="CE209" s="45">
        <f t="shared" si="266"/>
        <v>999999999.99000001</v>
      </c>
      <c r="CF209" s="45">
        <f t="shared" si="266"/>
        <v>999999999.99000001</v>
      </c>
      <c r="CG209" s="45">
        <f t="shared" si="266"/>
        <v>999999999.99000001</v>
      </c>
      <c r="CH209" s="45">
        <f t="shared" si="266"/>
        <v>999999999.99000001</v>
      </c>
      <c r="CI209" s="45">
        <f t="shared" si="266"/>
        <v>7521569.5899999999</v>
      </c>
      <c r="CJ209" s="45">
        <f t="shared" si="266"/>
        <v>11155078.449999999</v>
      </c>
      <c r="CK209" s="45">
        <f t="shared" si="266"/>
        <v>999999999.99000001</v>
      </c>
      <c r="CL209" s="45">
        <f t="shared" si="266"/>
        <v>999999999.99000001</v>
      </c>
      <c r="CM209" s="45">
        <f t="shared" si="266"/>
        <v>9623069.9100000001</v>
      </c>
      <c r="CN209" s="45">
        <f t="shared" si="266"/>
        <v>999999999.99000001</v>
      </c>
      <c r="CO209" s="45">
        <f t="shared" si="266"/>
        <v>999999999.99000001</v>
      </c>
      <c r="CP209" s="45">
        <f t="shared" si="266"/>
        <v>999999999.99000001</v>
      </c>
      <c r="CQ209" s="45">
        <f t="shared" si="266"/>
        <v>11606018.689999999</v>
      </c>
      <c r="CR209" s="45">
        <f t="shared" si="266"/>
        <v>999999999.99000001</v>
      </c>
      <c r="CS209" s="45">
        <f t="shared" si="266"/>
        <v>999999999.99000001</v>
      </c>
      <c r="CT209" s="45">
        <f t="shared" si="266"/>
        <v>999999999.99000001</v>
      </c>
      <c r="CU209" s="45">
        <f t="shared" si="266"/>
        <v>999999999.99000001</v>
      </c>
      <c r="CV209" s="45">
        <f t="shared" si="266"/>
        <v>999999999.99000001</v>
      </c>
      <c r="CW209" s="45">
        <f t="shared" si="266"/>
        <v>999999999.99000001</v>
      </c>
      <c r="CX209" s="45">
        <f t="shared" si="266"/>
        <v>5016301.2300000004</v>
      </c>
      <c r="CY209" s="45">
        <f t="shared" si="266"/>
        <v>999999999.99000001</v>
      </c>
      <c r="CZ209" s="45">
        <f t="shared" si="266"/>
        <v>27067982.079999998</v>
      </c>
      <c r="DA209" s="45">
        <f t="shared" si="266"/>
        <v>999999999.99000001</v>
      </c>
      <c r="DB209" s="45">
        <f t="shared" si="266"/>
        <v>999999999.99000001</v>
      </c>
      <c r="DC209" s="45">
        <f t="shared" si="266"/>
        <v>999999999.99000001</v>
      </c>
      <c r="DD209" s="45">
        <f t="shared" si="266"/>
        <v>999999999.99000001</v>
      </c>
      <c r="DE209" s="45">
        <f t="shared" si="266"/>
        <v>999999999.99000001</v>
      </c>
      <c r="DF209" s="45">
        <f t="shared" si="266"/>
        <v>707125041.98000002</v>
      </c>
      <c r="DG209" s="45">
        <f t="shared" si="266"/>
        <v>999999999.99000001</v>
      </c>
      <c r="DH209" s="45">
        <f t="shared" si="266"/>
        <v>999999999.99000001</v>
      </c>
      <c r="DI209" s="45">
        <f t="shared" si="266"/>
        <v>37269821.990000002</v>
      </c>
      <c r="DJ209" s="45">
        <f t="shared" si="266"/>
        <v>7216796.9500000002</v>
      </c>
      <c r="DK209" s="45">
        <f t="shared" si="266"/>
        <v>4770891.17</v>
      </c>
      <c r="DL209" s="45">
        <f t="shared" si="266"/>
        <v>106788206.34999999</v>
      </c>
      <c r="DM209" s="45">
        <f t="shared" si="266"/>
        <v>999999999.99000001</v>
      </c>
      <c r="DN209" s="45">
        <f t="shared" si="266"/>
        <v>17613965.260000002</v>
      </c>
      <c r="DO209" s="45">
        <f t="shared" si="266"/>
        <v>50462704.630000003</v>
      </c>
      <c r="DP209" s="45">
        <f t="shared" si="266"/>
        <v>999999999.99000001</v>
      </c>
      <c r="DQ209" s="45">
        <f t="shared" si="266"/>
        <v>999999999.99000001</v>
      </c>
      <c r="DR209" s="45">
        <f t="shared" si="266"/>
        <v>17555750.079999998</v>
      </c>
      <c r="DS209" s="45">
        <f t="shared" si="266"/>
        <v>8889734.0700000003</v>
      </c>
      <c r="DT209" s="45">
        <f t="shared" si="266"/>
        <v>999999999.99000001</v>
      </c>
      <c r="DU209" s="45">
        <f t="shared" si="266"/>
        <v>999999999.99000001</v>
      </c>
      <c r="DV209" s="45">
        <f t="shared" si="266"/>
        <v>999999999.99000001</v>
      </c>
      <c r="DW209" s="45">
        <f t="shared" si="266"/>
        <v>999999999.99000001</v>
      </c>
      <c r="DX209" s="45">
        <f t="shared" si="266"/>
        <v>999999999.99000001</v>
      </c>
      <c r="DY209" s="45">
        <f t="shared" si="266"/>
        <v>999999999.99000001</v>
      </c>
      <c r="DZ209" s="45">
        <f t="shared" si="266"/>
        <v>999999999.99000001</v>
      </c>
      <c r="EA209" s="45">
        <f t="shared" si="266"/>
        <v>999999999.99000001</v>
      </c>
      <c r="EB209" s="45">
        <f t="shared" ref="EB209:FX209" si="267">IF(EB184&gt;0,EB184,999999999.99)</f>
        <v>6038074.0499999998</v>
      </c>
      <c r="EC209" s="45">
        <f t="shared" si="267"/>
        <v>999999999.99000001</v>
      </c>
      <c r="ED209" s="45">
        <f t="shared" si="267"/>
        <v>999999999.99000001</v>
      </c>
      <c r="EE209" s="45">
        <f t="shared" si="267"/>
        <v>999999999.99000001</v>
      </c>
      <c r="EF209" s="45">
        <f t="shared" si="267"/>
        <v>17780606.559999999</v>
      </c>
      <c r="EG209" s="45">
        <f t="shared" si="267"/>
        <v>999999999.99000001</v>
      </c>
      <c r="EH209" s="45">
        <f t="shared" si="267"/>
        <v>999999999.99000001</v>
      </c>
      <c r="EI209" s="45">
        <f t="shared" si="267"/>
        <v>666721685.17999995</v>
      </c>
      <c r="EJ209" s="45">
        <f t="shared" si="267"/>
        <v>999999999.99000001</v>
      </c>
      <c r="EK209" s="45">
        <f t="shared" si="267"/>
        <v>999999999.99000001</v>
      </c>
      <c r="EL209" s="45">
        <f t="shared" si="267"/>
        <v>999999999.99000001</v>
      </c>
      <c r="EM209" s="45">
        <f t="shared" si="267"/>
        <v>999999999.99000001</v>
      </c>
      <c r="EN209" s="45">
        <f t="shared" si="267"/>
        <v>12187516.460000001</v>
      </c>
      <c r="EO209" s="45">
        <f t="shared" si="267"/>
        <v>999999999.99000001</v>
      </c>
      <c r="EP209" s="45">
        <f t="shared" si="267"/>
        <v>999999999.99000001</v>
      </c>
      <c r="EQ209" s="45">
        <f t="shared" si="267"/>
        <v>999999999.99000001</v>
      </c>
      <c r="ER209" s="45">
        <f t="shared" si="267"/>
        <v>999999999.99000001</v>
      </c>
      <c r="ES209" s="45">
        <f t="shared" si="267"/>
        <v>999999999.99000001</v>
      </c>
      <c r="ET209" s="45">
        <f t="shared" si="267"/>
        <v>999999999.99000001</v>
      </c>
      <c r="EU209" s="45">
        <f t="shared" si="267"/>
        <v>6992582.1799999997</v>
      </c>
      <c r="EV209" s="45">
        <f t="shared" si="267"/>
        <v>999999999.99000001</v>
      </c>
      <c r="EW209" s="45">
        <f t="shared" si="267"/>
        <v>999999999.99000001</v>
      </c>
      <c r="EX209" s="45">
        <f t="shared" si="267"/>
        <v>999999999.99000001</v>
      </c>
      <c r="EY209" s="45">
        <f t="shared" si="267"/>
        <v>4859196.26</v>
      </c>
      <c r="EZ209" s="45">
        <f t="shared" si="267"/>
        <v>999999999.99000001</v>
      </c>
      <c r="FA209" s="45">
        <f t="shared" si="267"/>
        <v>999999999.99000001</v>
      </c>
      <c r="FB209" s="45">
        <f t="shared" si="267"/>
        <v>999999999.99000001</v>
      </c>
      <c r="FC209" s="45">
        <f t="shared" si="267"/>
        <v>999999999.99000001</v>
      </c>
      <c r="FD209" s="45">
        <f t="shared" si="267"/>
        <v>999999999.99000001</v>
      </c>
      <c r="FE209" s="45">
        <f t="shared" si="267"/>
        <v>999999999.99000001</v>
      </c>
      <c r="FF209" s="45">
        <f t="shared" si="267"/>
        <v>999999999.99000001</v>
      </c>
      <c r="FG209" s="45">
        <f t="shared" si="267"/>
        <v>999999999.99000001</v>
      </c>
      <c r="FH209" s="45">
        <f t="shared" si="267"/>
        <v>999999999.99000001</v>
      </c>
      <c r="FI209" s="45">
        <f t="shared" si="267"/>
        <v>22336247.390000001</v>
      </c>
      <c r="FJ209" s="45">
        <f t="shared" si="267"/>
        <v>999999999.99000001</v>
      </c>
      <c r="FK209" s="45">
        <f t="shared" si="267"/>
        <v>999999999.99000001</v>
      </c>
      <c r="FL209" s="45">
        <f t="shared" si="267"/>
        <v>999999999.99000001</v>
      </c>
      <c r="FM209" s="45">
        <f t="shared" si="267"/>
        <v>999999999.99000001</v>
      </c>
      <c r="FN209" s="45">
        <f t="shared" si="267"/>
        <v>922783411.59000003</v>
      </c>
      <c r="FO209" s="45">
        <f t="shared" si="267"/>
        <v>12548638.84</v>
      </c>
      <c r="FP209" s="45">
        <f t="shared" si="267"/>
        <v>33318063.09</v>
      </c>
      <c r="FQ209" s="45">
        <f t="shared" si="267"/>
        <v>10416931.65</v>
      </c>
      <c r="FR209" s="45">
        <f t="shared" si="267"/>
        <v>999999999.99000001</v>
      </c>
      <c r="FS209" s="45">
        <f t="shared" si="267"/>
        <v>999999999.99000001</v>
      </c>
      <c r="FT209" s="45">
        <f t="shared" si="267"/>
        <v>999999999.99000001</v>
      </c>
      <c r="FU209" s="45">
        <f t="shared" si="267"/>
        <v>9138042.1600000001</v>
      </c>
      <c r="FV209" s="45">
        <f t="shared" si="267"/>
        <v>7452245.1399999997</v>
      </c>
      <c r="FW209" s="45">
        <f t="shared" si="267"/>
        <v>999999999.99000001</v>
      </c>
      <c r="FX209" s="45">
        <f t="shared" si="267"/>
        <v>999999999.99000001</v>
      </c>
      <c r="FY209" s="45"/>
      <c r="FZ209" s="59"/>
      <c r="GA209" s="59"/>
      <c r="GB209" s="59"/>
      <c r="GC209" s="59"/>
      <c r="GD209" s="59"/>
      <c r="GE209" s="9"/>
    </row>
    <row r="210" spans="1:187" x14ac:dyDescent="0.2">
      <c r="A210" s="6"/>
      <c r="B210" s="16" t="s">
        <v>745</v>
      </c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59"/>
      <c r="GA210" s="59"/>
      <c r="GB210" s="59"/>
      <c r="GC210" s="59"/>
      <c r="GD210" s="59"/>
      <c r="GE210" s="9"/>
    </row>
    <row r="211" spans="1:187" x14ac:dyDescent="0.2">
      <c r="A211" s="6"/>
      <c r="B211" s="16" t="s">
        <v>746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59"/>
      <c r="GA211" s="59"/>
      <c r="GB211" s="59"/>
      <c r="GC211" s="59"/>
      <c r="GD211" s="59"/>
      <c r="GE211" s="9"/>
    </row>
    <row r="212" spans="1:187" x14ac:dyDescent="0.2">
      <c r="A212" s="8" t="s">
        <v>747</v>
      </c>
      <c r="B212" s="16" t="s">
        <v>748</v>
      </c>
      <c r="C212" s="45">
        <f>MIN(C209,MAX(C207,C208))</f>
        <v>78725497.299999997</v>
      </c>
      <c r="D212" s="45">
        <f t="shared" ref="D212:BO212" si="268">MIN(D209,MAX(D207,D208))</f>
        <v>383174563</v>
      </c>
      <c r="E212" s="45">
        <f t="shared" si="268"/>
        <v>74669113.050000012</v>
      </c>
      <c r="F212" s="45">
        <f t="shared" si="268"/>
        <v>175184739.53999999</v>
      </c>
      <c r="G212" s="45">
        <f t="shared" si="268"/>
        <v>9721977.8900000006</v>
      </c>
      <c r="H212" s="45">
        <f t="shared" si="268"/>
        <v>9811415.7300000004</v>
      </c>
      <c r="I212" s="45">
        <f t="shared" si="268"/>
        <v>97897205.780000001</v>
      </c>
      <c r="J212" s="45">
        <f t="shared" si="268"/>
        <v>21831122.390000001</v>
      </c>
      <c r="K212" s="45">
        <f t="shared" si="268"/>
        <v>3592102.04</v>
      </c>
      <c r="L212" s="45">
        <f t="shared" si="268"/>
        <v>24677735.190000001</v>
      </c>
      <c r="M212" s="45">
        <f t="shared" si="268"/>
        <v>14510789.1</v>
      </c>
      <c r="N212" s="45">
        <f t="shared" si="268"/>
        <v>498794465.88</v>
      </c>
      <c r="O212" s="45">
        <f t="shared" si="268"/>
        <v>129169350.54000001</v>
      </c>
      <c r="P212" s="45">
        <f t="shared" si="268"/>
        <v>2966666.9699999997</v>
      </c>
      <c r="Q212" s="45">
        <f t="shared" si="268"/>
        <v>383424980.88</v>
      </c>
      <c r="R212" s="45">
        <f t="shared" si="268"/>
        <v>24452766.490000002</v>
      </c>
      <c r="S212" s="45">
        <f t="shared" si="268"/>
        <v>16070459.35</v>
      </c>
      <c r="T212" s="45">
        <f t="shared" si="268"/>
        <v>2403185.19</v>
      </c>
      <c r="U212" s="45">
        <f t="shared" si="268"/>
        <v>990287.21000000008</v>
      </c>
      <c r="V212" s="45">
        <f t="shared" si="268"/>
        <v>3514212.1599999997</v>
      </c>
      <c r="W212" s="45">
        <f t="shared" si="268"/>
        <v>938837.89</v>
      </c>
      <c r="X212" s="45">
        <f t="shared" si="268"/>
        <v>925089.51</v>
      </c>
      <c r="Y212" s="45">
        <f t="shared" si="268"/>
        <v>23177886.259999998</v>
      </c>
      <c r="Z212" s="45">
        <f t="shared" si="268"/>
        <v>3146686.25</v>
      </c>
      <c r="AA212" s="45">
        <f t="shared" si="268"/>
        <v>276119464.95999998</v>
      </c>
      <c r="AB212" s="45">
        <f t="shared" si="268"/>
        <v>271917991.40000004</v>
      </c>
      <c r="AC212" s="45">
        <f t="shared" si="268"/>
        <v>9412134.9900000002</v>
      </c>
      <c r="AD212" s="45">
        <f t="shared" si="268"/>
        <v>11910025.26</v>
      </c>
      <c r="AE212" s="45">
        <f t="shared" si="268"/>
        <v>1783265.22</v>
      </c>
      <c r="AF212" s="45">
        <f t="shared" si="268"/>
        <v>2679704.94</v>
      </c>
      <c r="AG212" s="45">
        <f t="shared" si="268"/>
        <v>7437155.79</v>
      </c>
      <c r="AH212" s="45">
        <f t="shared" si="268"/>
        <v>9802799.3100000005</v>
      </c>
      <c r="AI212" s="45">
        <f t="shared" si="268"/>
        <v>4031345.25</v>
      </c>
      <c r="AJ212" s="45">
        <f t="shared" si="268"/>
        <v>2764619.99</v>
      </c>
      <c r="AK212" s="45">
        <f t="shared" si="268"/>
        <v>3165570.6999999997</v>
      </c>
      <c r="AL212" s="45">
        <f t="shared" si="268"/>
        <v>3629834.41</v>
      </c>
      <c r="AM212" s="45">
        <f t="shared" si="268"/>
        <v>4707360.33</v>
      </c>
      <c r="AN212" s="45">
        <f t="shared" si="268"/>
        <v>4147149.07</v>
      </c>
      <c r="AO212" s="45">
        <f t="shared" si="268"/>
        <v>42363729.590000004</v>
      </c>
      <c r="AP212" s="45">
        <f t="shared" si="268"/>
        <v>850505571.74000001</v>
      </c>
      <c r="AQ212" s="45">
        <f t="shared" si="268"/>
        <v>3320695</v>
      </c>
      <c r="AR212" s="45">
        <f t="shared" si="268"/>
        <v>583233772.94000006</v>
      </c>
      <c r="AS212" s="45">
        <f t="shared" si="268"/>
        <v>68378719.450000003</v>
      </c>
      <c r="AT212" s="45">
        <f t="shared" si="268"/>
        <v>20862747.48</v>
      </c>
      <c r="AU212" s="45">
        <f t="shared" si="268"/>
        <v>3471359.63</v>
      </c>
      <c r="AV212" s="45">
        <f t="shared" si="268"/>
        <v>3815072.95</v>
      </c>
      <c r="AW212" s="45">
        <f t="shared" si="268"/>
        <v>3275891.31</v>
      </c>
      <c r="AX212" s="45">
        <f t="shared" si="268"/>
        <v>1006271.23</v>
      </c>
      <c r="AY212" s="45">
        <f t="shared" si="268"/>
        <v>4774747.1100000003</v>
      </c>
      <c r="AZ212" s="45">
        <f t="shared" si="268"/>
        <v>110093526.02</v>
      </c>
      <c r="BA212" s="45">
        <f t="shared" si="268"/>
        <v>80722451.328000009</v>
      </c>
      <c r="BB212" s="45">
        <f t="shared" si="268"/>
        <v>70335256.980000004</v>
      </c>
      <c r="BC212" s="45">
        <f t="shared" si="268"/>
        <v>275347286.54000002</v>
      </c>
      <c r="BD212" s="45">
        <f t="shared" si="268"/>
        <v>45036407.743999995</v>
      </c>
      <c r="BE212" s="45">
        <f t="shared" si="268"/>
        <v>13660485.85</v>
      </c>
      <c r="BF212" s="45">
        <f t="shared" si="268"/>
        <v>221949307.66399997</v>
      </c>
      <c r="BG212" s="45">
        <f t="shared" si="268"/>
        <v>10344519.860000001</v>
      </c>
      <c r="BH212" s="45">
        <f t="shared" si="268"/>
        <v>6131567.6100000003</v>
      </c>
      <c r="BI212" s="45">
        <f t="shared" si="268"/>
        <v>3418773.44</v>
      </c>
      <c r="BJ212" s="45">
        <f t="shared" si="268"/>
        <v>58155582.359999999</v>
      </c>
      <c r="BK212" s="45">
        <f t="shared" si="268"/>
        <v>219033043.20000002</v>
      </c>
      <c r="BL212" s="45">
        <f t="shared" si="268"/>
        <v>2981649.41</v>
      </c>
      <c r="BM212" s="45">
        <f t="shared" si="268"/>
        <v>3653935.21</v>
      </c>
      <c r="BN212" s="45">
        <f t="shared" si="268"/>
        <v>32276539.84</v>
      </c>
      <c r="BO212" s="45">
        <f t="shared" si="268"/>
        <v>12475750.460000001</v>
      </c>
      <c r="BP212" s="45">
        <f t="shared" ref="BP212:EA212" si="269">MIN(BP209,MAX(BP207,BP208))</f>
        <v>3026227.44</v>
      </c>
      <c r="BQ212" s="45">
        <f t="shared" si="269"/>
        <v>59432632.880000003</v>
      </c>
      <c r="BR212" s="45">
        <f t="shared" si="269"/>
        <v>42474190</v>
      </c>
      <c r="BS212" s="45">
        <f t="shared" si="269"/>
        <v>11562285.16</v>
      </c>
      <c r="BT212" s="45">
        <f t="shared" si="269"/>
        <v>4837941.93</v>
      </c>
      <c r="BU212" s="45">
        <f t="shared" si="269"/>
        <v>4743923.7700000005</v>
      </c>
      <c r="BV212" s="45">
        <f t="shared" si="269"/>
        <v>12467140</v>
      </c>
      <c r="BW212" s="45">
        <f t="shared" si="269"/>
        <v>18725658.710000001</v>
      </c>
      <c r="BX212" s="45">
        <f t="shared" si="269"/>
        <v>1657571.48</v>
      </c>
      <c r="BY212" s="45">
        <f t="shared" si="269"/>
        <v>5320632.84</v>
      </c>
      <c r="BZ212" s="45">
        <f t="shared" si="269"/>
        <v>2958476.6599999997</v>
      </c>
      <c r="CA212" s="45">
        <f t="shared" si="269"/>
        <v>2720276.82</v>
      </c>
      <c r="CB212" s="45">
        <f t="shared" si="269"/>
        <v>738435562.36000001</v>
      </c>
      <c r="CC212" s="45">
        <f t="shared" si="269"/>
        <v>2589362.2000000002</v>
      </c>
      <c r="CD212" s="45">
        <f t="shared" si="269"/>
        <v>1004509.16</v>
      </c>
      <c r="CE212" s="45">
        <f t="shared" si="269"/>
        <v>2446652.87</v>
      </c>
      <c r="CF212" s="45">
        <f t="shared" si="269"/>
        <v>1874208.96</v>
      </c>
      <c r="CG212" s="45">
        <f t="shared" si="269"/>
        <v>3004092.06</v>
      </c>
      <c r="CH212" s="45">
        <f t="shared" si="269"/>
        <v>1821130.66</v>
      </c>
      <c r="CI212" s="45">
        <f t="shared" si="269"/>
        <v>7002812.8000000007</v>
      </c>
      <c r="CJ212" s="45">
        <f t="shared" si="269"/>
        <v>9613350.2400000002</v>
      </c>
      <c r="CK212" s="45">
        <f t="shared" si="269"/>
        <v>52232883.190000005</v>
      </c>
      <c r="CL212" s="45">
        <f t="shared" si="269"/>
        <v>13397971.060000001</v>
      </c>
      <c r="CM212" s="45">
        <f t="shared" si="269"/>
        <v>8763186.3900000006</v>
      </c>
      <c r="CN212" s="45">
        <f t="shared" si="269"/>
        <v>273548409.80799997</v>
      </c>
      <c r="CO212" s="45">
        <f t="shared" si="269"/>
        <v>134181838.06400001</v>
      </c>
      <c r="CP212" s="45">
        <f t="shared" si="269"/>
        <v>10383110.42</v>
      </c>
      <c r="CQ212" s="45">
        <f t="shared" si="269"/>
        <v>9965826.3499999996</v>
      </c>
      <c r="CR212" s="45">
        <f t="shared" si="269"/>
        <v>2788194.5300000003</v>
      </c>
      <c r="CS212" s="45">
        <f t="shared" si="269"/>
        <v>4033020.12</v>
      </c>
      <c r="CT212" s="45">
        <f t="shared" si="269"/>
        <v>1910447.84</v>
      </c>
      <c r="CU212" s="45">
        <f t="shared" si="269"/>
        <v>4042907.5100000002</v>
      </c>
      <c r="CV212" s="45">
        <f t="shared" si="269"/>
        <v>882771.12</v>
      </c>
      <c r="CW212" s="45">
        <f t="shared" si="269"/>
        <v>2819218.9099999997</v>
      </c>
      <c r="CX212" s="45">
        <f t="shared" si="269"/>
        <v>4980330.1399999997</v>
      </c>
      <c r="CY212" s="45">
        <f t="shared" si="269"/>
        <v>951894.55999999994</v>
      </c>
      <c r="CZ212" s="45">
        <f t="shared" si="269"/>
        <v>19594405.23</v>
      </c>
      <c r="DA212" s="45">
        <f t="shared" si="269"/>
        <v>2806590.21</v>
      </c>
      <c r="DB212" s="45">
        <f t="shared" si="269"/>
        <v>3741702.86</v>
      </c>
      <c r="DC212" s="45">
        <f t="shared" si="269"/>
        <v>2488771.9099999997</v>
      </c>
      <c r="DD212" s="45">
        <f t="shared" si="269"/>
        <v>2622806.7999999998</v>
      </c>
      <c r="DE212" s="45">
        <f t="shared" si="269"/>
        <v>4504459.1300000008</v>
      </c>
      <c r="DF212" s="45">
        <f t="shared" si="269"/>
        <v>191881016.51200002</v>
      </c>
      <c r="DG212" s="45">
        <f t="shared" si="269"/>
        <v>1718700.2</v>
      </c>
      <c r="DH212" s="45">
        <f t="shared" si="269"/>
        <v>19013312.127999999</v>
      </c>
      <c r="DI212" s="45">
        <f t="shared" si="269"/>
        <v>24590910.52</v>
      </c>
      <c r="DJ212" s="45">
        <f t="shared" si="269"/>
        <v>6795756.5099999998</v>
      </c>
      <c r="DK212" s="45">
        <f t="shared" si="269"/>
        <v>4770891.17</v>
      </c>
      <c r="DL212" s="45">
        <f t="shared" si="269"/>
        <v>54798890.049999997</v>
      </c>
      <c r="DM212" s="45">
        <f t="shared" si="269"/>
        <v>3927802.6999999997</v>
      </c>
      <c r="DN212" s="45">
        <f t="shared" si="269"/>
        <v>14029529.35</v>
      </c>
      <c r="DO212" s="45">
        <f t="shared" si="269"/>
        <v>30747114.390000001</v>
      </c>
      <c r="DP212" s="45">
        <f t="shared" si="269"/>
        <v>3029713.54</v>
      </c>
      <c r="DQ212" s="45">
        <f t="shared" si="269"/>
        <v>6504280.0299999993</v>
      </c>
      <c r="DR212" s="45">
        <f t="shared" si="269"/>
        <v>13892064.389999999</v>
      </c>
      <c r="DS212" s="45">
        <f t="shared" si="269"/>
        <v>8195066.1600000001</v>
      </c>
      <c r="DT212" s="45">
        <f t="shared" si="269"/>
        <v>2373366.0700000003</v>
      </c>
      <c r="DU212" s="45">
        <f t="shared" si="269"/>
        <v>4325268.5599999996</v>
      </c>
      <c r="DV212" s="45">
        <f t="shared" si="269"/>
        <v>3018316.78</v>
      </c>
      <c r="DW212" s="45">
        <f t="shared" si="269"/>
        <v>4064657.47</v>
      </c>
      <c r="DX212" s="45">
        <f t="shared" si="269"/>
        <v>2934106.8600000003</v>
      </c>
      <c r="DY212" s="45">
        <f t="shared" si="269"/>
        <v>4375527.4000000004</v>
      </c>
      <c r="DZ212" s="45">
        <f t="shared" si="269"/>
        <v>8766688.7400000002</v>
      </c>
      <c r="EA212" s="45">
        <f t="shared" si="269"/>
        <v>6658526.7999999998</v>
      </c>
      <c r="EB212" s="45">
        <f t="shared" ref="EB212:FX212" si="270">MIN(EB209,MAX(EB207,EB208))</f>
        <v>5820137.0899999999</v>
      </c>
      <c r="EC212" s="45">
        <f t="shared" si="270"/>
        <v>3701006.67</v>
      </c>
      <c r="ED212" s="45">
        <f t="shared" si="270"/>
        <v>19935667.48</v>
      </c>
      <c r="EE212" s="45">
        <f t="shared" si="270"/>
        <v>2851773.44</v>
      </c>
      <c r="EF212" s="45">
        <f t="shared" si="270"/>
        <v>13979815.18</v>
      </c>
      <c r="EG212" s="45">
        <f t="shared" si="270"/>
        <v>3379341.5</v>
      </c>
      <c r="EH212" s="45">
        <f t="shared" si="270"/>
        <v>3033960.73</v>
      </c>
      <c r="EI212" s="45">
        <f t="shared" si="270"/>
        <v>156408140.92000002</v>
      </c>
      <c r="EJ212" s="45">
        <f t="shared" si="270"/>
        <v>85323244.519999996</v>
      </c>
      <c r="EK212" s="45">
        <f t="shared" si="270"/>
        <v>6874562.1699999999</v>
      </c>
      <c r="EL212" s="45">
        <f t="shared" si="270"/>
        <v>4704597.32</v>
      </c>
      <c r="EM212" s="45">
        <f t="shared" si="270"/>
        <v>4545447.5500000007</v>
      </c>
      <c r="EN212" s="45">
        <f t="shared" si="270"/>
        <v>10461570.57</v>
      </c>
      <c r="EO212" s="45">
        <f t="shared" si="270"/>
        <v>4114778.76</v>
      </c>
      <c r="EP212" s="45">
        <f t="shared" si="270"/>
        <v>4622964.08</v>
      </c>
      <c r="EQ212" s="45">
        <f t="shared" si="270"/>
        <v>25615702.379999999</v>
      </c>
      <c r="ER212" s="45">
        <f t="shared" si="270"/>
        <v>4166694.4499999997</v>
      </c>
      <c r="ES212" s="45">
        <f t="shared" si="270"/>
        <v>2199787.31</v>
      </c>
      <c r="ET212" s="45">
        <f t="shared" si="270"/>
        <v>3549942.1799999997</v>
      </c>
      <c r="EU212" s="45">
        <f t="shared" si="270"/>
        <v>6841313.0999999996</v>
      </c>
      <c r="EV212" s="45">
        <f t="shared" si="270"/>
        <v>1314315.3899999999</v>
      </c>
      <c r="EW212" s="45">
        <f t="shared" si="270"/>
        <v>11384672.68</v>
      </c>
      <c r="EX212" s="45">
        <f t="shared" si="270"/>
        <v>3272667.7800000003</v>
      </c>
      <c r="EY212" s="45">
        <f t="shared" si="270"/>
        <v>4859196.26</v>
      </c>
      <c r="EZ212" s="45">
        <f t="shared" si="270"/>
        <v>2269359.04</v>
      </c>
      <c r="FA212" s="45">
        <f t="shared" si="270"/>
        <v>33587570.519999996</v>
      </c>
      <c r="FB212" s="45">
        <f t="shared" si="270"/>
        <v>4260974.42</v>
      </c>
      <c r="FC212" s="45">
        <f t="shared" si="270"/>
        <v>20556972.629999999</v>
      </c>
      <c r="FD212" s="45">
        <f t="shared" si="270"/>
        <v>4225703.8</v>
      </c>
      <c r="FE212" s="45">
        <f t="shared" si="270"/>
        <v>1860444.58</v>
      </c>
      <c r="FF212" s="45">
        <f t="shared" si="270"/>
        <v>3171734.96</v>
      </c>
      <c r="FG212" s="45">
        <f t="shared" si="270"/>
        <v>2054985.6099999999</v>
      </c>
      <c r="FH212" s="45">
        <f t="shared" si="270"/>
        <v>1708421.66</v>
      </c>
      <c r="FI212" s="45">
        <f t="shared" si="270"/>
        <v>17128463.379999999</v>
      </c>
      <c r="FJ212" s="45">
        <f t="shared" si="270"/>
        <v>17433938.239999998</v>
      </c>
      <c r="FK212" s="45">
        <f t="shared" si="270"/>
        <v>21721346.57</v>
      </c>
      <c r="FL212" s="45">
        <f t="shared" si="270"/>
        <v>60747125.056000002</v>
      </c>
      <c r="FM212" s="45">
        <f t="shared" si="270"/>
        <v>34269186.240000002</v>
      </c>
      <c r="FN212" s="45">
        <f t="shared" si="270"/>
        <v>201888987.19999999</v>
      </c>
      <c r="FO212" s="45">
        <f t="shared" si="270"/>
        <v>10637529.959999999</v>
      </c>
      <c r="FP212" s="45">
        <f t="shared" si="270"/>
        <v>22710714.579999998</v>
      </c>
      <c r="FQ212" s="45">
        <f t="shared" si="270"/>
        <v>9116223.6400000006</v>
      </c>
      <c r="FR212" s="45">
        <f t="shared" si="270"/>
        <v>2709294.1399999997</v>
      </c>
      <c r="FS212" s="45">
        <f t="shared" si="270"/>
        <v>2952019.46</v>
      </c>
      <c r="FT212" s="45">
        <f t="shared" si="270"/>
        <v>1482467.2</v>
      </c>
      <c r="FU212" s="45">
        <f t="shared" si="270"/>
        <v>8295234.71</v>
      </c>
      <c r="FV212" s="45">
        <f t="shared" si="270"/>
        <v>6961501.29</v>
      </c>
      <c r="FW212" s="45">
        <f t="shared" si="270"/>
        <v>2999374.15</v>
      </c>
      <c r="FX212" s="45">
        <f t="shared" si="270"/>
        <v>1214813.5599999998</v>
      </c>
      <c r="FY212" s="45"/>
      <c r="FZ212" s="59"/>
      <c r="GA212" s="59"/>
      <c r="GB212" s="59"/>
      <c r="GC212" s="59"/>
      <c r="GD212" s="59"/>
      <c r="GE212" s="6"/>
    </row>
    <row r="213" spans="1:187" x14ac:dyDescent="0.2">
      <c r="A213" s="6"/>
      <c r="B213" s="16" t="s">
        <v>749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59"/>
      <c r="GA213" s="59"/>
      <c r="GB213" s="59"/>
      <c r="GC213" s="59"/>
      <c r="GD213" s="59"/>
      <c r="GE213" s="9"/>
    </row>
    <row r="214" spans="1:187" x14ac:dyDescent="0.2">
      <c r="A214" s="111" t="s">
        <v>750</v>
      </c>
      <c r="B214" s="112" t="s">
        <v>751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0</v>
      </c>
      <c r="AG214" s="45">
        <v>0</v>
      </c>
      <c r="AH214" s="45">
        <v>0</v>
      </c>
      <c r="AI214" s="45">
        <v>0</v>
      </c>
      <c r="AJ214" s="45">
        <v>0</v>
      </c>
      <c r="AK214" s="45">
        <v>0</v>
      </c>
      <c r="AL214" s="45">
        <v>0</v>
      </c>
      <c r="AM214" s="45">
        <v>0</v>
      </c>
      <c r="AN214" s="45">
        <v>0</v>
      </c>
      <c r="AO214" s="45">
        <v>0</v>
      </c>
      <c r="AP214" s="45">
        <v>0</v>
      </c>
      <c r="AQ214" s="45">
        <v>0</v>
      </c>
      <c r="AR214" s="45">
        <v>0</v>
      </c>
      <c r="AS214" s="45">
        <v>0</v>
      </c>
      <c r="AT214" s="45">
        <v>0</v>
      </c>
      <c r="AU214" s="45">
        <v>0</v>
      </c>
      <c r="AV214" s="45">
        <v>0</v>
      </c>
      <c r="AW214" s="45">
        <v>0</v>
      </c>
      <c r="AX214" s="45">
        <v>0</v>
      </c>
      <c r="AY214" s="45">
        <v>0</v>
      </c>
      <c r="AZ214" s="45">
        <v>0</v>
      </c>
      <c r="BA214" s="45">
        <v>0</v>
      </c>
      <c r="BB214" s="45">
        <v>0</v>
      </c>
      <c r="BC214" s="45">
        <v>0</v>
      </c>
      <c r="BD214" s="45">
        <v>0</v>
      </c>
      <c r="BE214" s="45">
        <v>0</v>
      </c>
      <c r="BF214" s="45">
        <v>0</v>
      </c>
      <c r="BG214" s="45">
        <v>0</v>
      </c>
      <c r="BH214" s="45">
        <v>0</v>
      </c>
      <c r="BI214" s="45">
        <v>0</v>
      </c>
      <c r="BJ214" s="45">
        <v>0</v>
      </c>
      <c r="BK214" s="45">
        <v>0</v>
      </c>
      <c r="BL214" s="45">
        <v>0</v>
      </c>
      <c r="BM214" s="45">
        <v>0</v>
      </c>
      <c r="BN214" s="45">
        <v>0</v>
      </c>
      <c r="BO214" s="45">
        <v>0</v>
      </c>
      <c r="BP214" s="45">
        <v>0</v>
      </c>
      <c r="BQ214" s="45">
        <v>0</v>
      </c>
      <c r="BR214" s="45">
        <v>0</v>
      </c>
      <c r="BS214" s="45">
        <v>0</v>
      </c>
      <c r="BT214" s="45">
        <v>0</v>
      </c>
      <c r="BU214" s="45">
        <v>0</v>
      </c>
      <c r="BV214" s="45">
        <v>0</v>
      </c>
      <c r="BW214" s="45">
        <v>0</v>
      </c>
      <c r="BX214" s="45">
        <v>0</v>
      </c>
      <c r="BY214" s="45">
        <v>0</v>
      </c>
      <c r="BZ214" s="45">
        <v>0</v>
      </c>
      <c r="CA214" s="45">
        <v>0</v>
      </c>
      <c r="CB214" s="45">
        <v>0</v>
      </c>
      <c r="CC214" s="45">
        <v>0</v>
      </c>
      <c r="CD214" s="45">
        <v>0</v>
      </c>
      <c r="CE214" s="45">
        <v>0</v>
      </c>
      <c r="CF214" s="45">
        <v>0</v>
      </c>
      <c r="CG214" s="45">
        <v>0</v>
      </c>
      <c r="CH214" s="45">
        <v>0</v>
      </c>
      <c r="CI214" s="45">
        <v>0</v>
      </c>
      <c r="CJ214" s="45">
        <v>0</v>
      </c>
      <c r="CK214" s="45">
        <v>0</v>
      </c>
      <c r="CL214" s="45">
        <v>0</v>
      </c>
      <c r="CM214" s="45">
        <v>0</v>
      </c>
      <c r="CN214" s="45">
        <v>0</v>
      </c>
      <c r="CO214" s="45">
        <v>0</v>
      </c>
      <c r="CP214" s="45">
        <v>0</v>
      </c>
      <c r="CQ214" s="45">
        <v>0</v>
      </c>
      <c r="CR214" s="45">
        <v>0</v>
      </c>
      <c r="CS214" s="45">
        <v>0</v>
      </c>
      <c r="CT214" s="45">
        <v>0</v>
      </c>
      <c r="CU214" s="45">
        <v>0</v>
      </c>
      <c r="CV214" s="45">
        <v>0</v>
      </c>
      <c r="CW214" s="45">
        <v>0</v>
      </c>
      <c r="CX214" s="45">
        <v>0</v>
      </c>
      <c r="CY214" s="45">
        <v>0</v>
      </c>
      <c r="CZ214" s="45">
        <v>0</v>
      </c>
      <c r="DA214" s="45">
        <v>0</v>
      </c>
      <c r="DB214" s="45">
        <v>0</v>
      </c>
      <c r="DC214" s="45">
        <v>0</v>
      </c>
      <c r="DD214" s="45">
        <v>0</v>
      </c>
      <c r="DE214" s="45">
        <v>0</v>
      </c>
      <c r="DF214" s="45">
        <v>0</v>
      </c>
      <c r="DG214" s="45">
        <v>0</v>
      </c>
      <c r="DH214" s="45">
        <v>0</v>
      </c>
      <c r="DI214" s="45">
        <v>0</v>
      </c>
      <c r="DJ214" s="45">
        <v>0</v>
      </c>
      <c r="DK214" s="45">
        <v>0</v>
      </c>
      <c r="DL214" s="45">
        <v>0</v>
      </c>
      <c r="DM214" s="45">
        <v>0</v>
      </c>
      <c r="DN214" s="45">
        <v>0</v>
      </c>
      <c r="DO214" s="45">
        <v>0</v>
      </c>
      <c r="DP214" s="45">
        <v>0</v>
      </c>
      <c r="DQ214" s="45">
        <v>0</v>
      </c>
      <c r="DR214" s="45">
        <v>0</v>
      </c>
      <c r="DS214" s="45">
        <v>0</v>
      </c>
      <c r="DT214" s="45">
        <v>0</v>
      </c>
      <c r="DU214" s="45">
        <v>0</v>
      </c>
      <c r="DV214" s="45">
        <v>0</v>
      </c>
      <c r="DW214" s="45">
        <v>0</v>
      </c>
      <c r="DX214" s="45">
        <v>0</v>
      </c>
      <c r="DY214" s="45">
        <v>0</v>
      </c>
      <c r="DZ214" s="45">
        <v>0</v>
      </c>
      <c r="EA214" s="45">
        <v>0</v>
      </c>
      <c r="EB214" s="45">
        <v>0</v>
      </c>
      <c r="EC214" s="45">
        <v>0</v>
      </c>
      <c r="ED214" s="45">
        <v>0</v>
      </c>
      <c r="EE214" s="45">
        <v>0</v>
      </c>
      <c r="EF214" s="45">
        <v>0</v>
      </c>
      <c r="EG214" s="45">
        <v>0</v>
      </c>
      <c r="EH214" s="45">
        <v>0</v>
      </c>
      <c r="EI214" s="45">
        <v>0</v>
      </c>
      <c r="EJ214" s="45">
        <v>0</v>
      </c>
      <c r="EK214" s="45">
        <v>0</v>
      </c>
      <c r="EL214" s="45">
        <v>0</v>
      </c>
      <c r="EM214" s="45">
        <v>0</v>
      </c>
      <c r="EN214" s="45">
        <v>0</v>
      </c>
      <c r="EO214" s="45">
        <v>0</v>
      </c>
      <c r="EP214" s="45">
        <v>0</v>
      </c>
      <c r="EQ214" s="45">
        <v>0</v>
      </c>
      <c r="ER214" s="45">
        <v>0</v>
      </c>
      <c r="ES214" s="45">
        <v>0</v>
      </c>
      <c r="ET214" s="45">
        <v>0</v>
      </c>
      <c r="EU214" s="45">
        <v>0</v>
      </c>
      <c r="EV214" s="45">
        <v>0</v>
      </c>
      <c r="EW214" s="45">
        <v>0</v>
      </c>
      <c r="EX214" s="45">
        <v>0</v>
      </c>
      <c r="EY214" s="45">
        <v>0</v>
      </c>
      <c r="EZ214" s="45">
        <v>0</v>
      </c>
      <c r="FA214" s="45">
        <v>0</v>
      </c>
      <c r="FB214" s="45">
        <v>0</v>
      </c>
      <c r="FC214" s="45">
        <v>0</v>
      </c>
      <c r="FD214" s="45">
        <v>0</v>
      </c>
      <c r="FE214" s="45">
        <v>0</v>
      </c>
      <c r="FF214" s="45">
        <v>0</v>
      </c>
      <c r="FG214" s="45">
        <v>0</v>
      </c>
      <c r="FH214" s="45">
        <v>0</v>
      </c>
      <c r="FI214" s="45">
        <v>0</v>
      </c>
      <c r="FJ214" s="45">
        <v>0</v>
      </c>
      <c r="FK214" s="45">
        <v>0</v>
      </c>
      <c r="FL214" s="45">
        <v>0</v>
      </c>
      <c r="FM214" s="45">
        <v>0</v>
      </c>
      <c r="FN214" s="45">
        <v>0</v>
      </c>
      <c r="FO214" s="45">
        <v>0</v>
      </c>
      <c r="FP214" s="45">
        <v>0</v>
      </c>
      <c r="FQ214" s="45">
        <v>0</v>
      </c>
      <c r="FR214" s="45">
        <v>0</v>
      </c>
      <c r="FS214" s="45">
        <v>0</v>
      </c>
      <c r="FT214" s="45">
        <v>0</v>
      </c>
      <c r="FU214" s="45">
        <v>0</v>
      </c>
      <c r="FV214" s="45">
        <v>0</v>
      </c>
      <c r="FW214" s="45">
        <v>0</v>
      </c>
      <c r="FX214" s="45">
        <v>0</v>
      </c>
      <c r="FY214" s="45"/>
      <c r="FZ214" s="59">
        <f>SUM(C214:FX214)</f>
        <v>0</v>
      </c>
      <c r="GA214" s="59"/>
      <c r="GB214" s="59"/>
      <c r="GC214" s="59"/>
      <c r="GD214" s="59"/>
      <c r="GE214" s="9"/>
    </row>
    <row r="215" spans="1:187" x14ac:dyDescent="0.2">
      <c r="A215" s="112"/>
      <c r="B215" s="112" t="s">
        <v>752</v>
      </c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59"/>
      <c r="GA215" s="59"/>
      <c r="GB215" s="59"/>
      <c r="GC215" s="59"/>
      <c r="GD215" s="59"/>
      <c r="GE215" s="9"/>
    </row>
    <row r="216" spans="1:187" x14ac:dyDescent="0.2">
      <c r="A216" s="8" t="s">
        <v>753</v>
      </c>
      <c r="B216" s="16" t="s">
        <v>754</v>
      </c>
      <c r="C216" s="45">
        <f>+C192</f>
        <v>78756838.650000006</v>
      </c>
      <c r="D216" s="45">
        <f t="shared" ref="D216:BO216" si="271">+D192</f>
        <v>383211531.08999997</v>
      </c>
      <c r="E216" s="45">
        <f t="shared" si="271"/>
        <v>75010483.25</v>
      </c>
      <c r="F216" s="45">
        <f t="shared" si="271"/>
        <v>175000521.77000001</v>
      </c>
      <c r="G216" s="45">
        <f t="shared" si="271"/>
        <v>9717298.4600000009</v>
      </c>
      <c r="H216" s="45">
        <f t="shared" si="271"/>
        <v>9897567.7899999991</v>
      </c>
      <c r="I216" s="45">
        <f t="shared" si="271"/>
        <v>97993103.430000007</v>
      </c>
      <c r="J216" s="45">
        <f t="shared" si="271"/>
        <v>21884511.48</v>
      </c>
      <c r="K216" s="45">
        <f t="shared" si="271"/>
        <v>3603240.48</v>
      </c>
      <c r="L216" s="45">
        <f t="shared" si="271"/>
        <v>24743065.609999999</v>
      </c>
      <c r="M216" s="45">
        <f t="shared" si="271"/>
        <v>14559224.99</v>
      </c>
      <c r="N216" s="45">
        <f t="shared" si="271"/>
        <v>498697523.24000001</v>
      </c>
      <c r="O216" s="45">
        <f t="shared" si="271"/>
        <v>129188571.33</v>
      </c>
      <c r="P216" s="45">
        <f t="shared" si="271"/>
        <v>3003092.4</v>
      </c>
      <c r="Q216" s="45">
        <f t="shared" si="271"/>
        <v>384528719.92000002</v>
      </c>
      <c r="R216" s="45">
        <f t="shared" si="271"/>
        <v>24448618.170000002</v>
      </c>
      <c r="S216" s="45">
        <f t="shared" si="271"/>
        <v>16146274.57</v>
      </c>
      <c r="T216" s="45">
        <f t="shared" si="271"/>
        <v>2425759.1800000002</v>
      </c>
      <c r="U216" s="45">
        <f t="shared" si="271"/>
        <v>995450.21</v>
      </c>
      <c r="V216" s="45">
        <f t="shared" si="271"/>
        <v>3540517.13</v>
      </c>
      <c r="W216" s="45">
        <f t="shared" si="271"/>
        <v>935453.23</v>
      </c>
      <c r="X216" s="45">
        <f t="shared" si="271"/>
        <v>924031.51</v>
      </c>
      <c r="Y216" s="45">
        <f t="shared" si="271"/>
        <v>23122931.359999999</v>
      </c>
      <c r="Z216" s="45">
        <f t="shared" si="271"/>
        <v>3230538.44</v>
      </c>
      <c r="AA216" s="45">
        <f t="shared" si="271"/>
        <v>276099532.35000002</v>
      </c>
      <c r="AB216" s="45">
        <f t="shared" si="271"/>
        <v>271926706.27999997</v>
      </c>
      <c r="AC216" s="45">
        <f t="shared" si="271"/>
        <v>9452484.1999999993</v>
      </c>
      <c r="AD216" s="45">
        <f t="shared" si="271"/>
        <v>11931809.140000001</v>
      </c>
      <c r="AE216" s="45">
        <f t="shared" si="271"/>
        <v>1783181.85</v>
      </c>
      <c r="AF216" s="45">
        <f t="shared" si="271"/>
        <v>2710478.44</v>
      </c>
      <c r="AG216" s="45">
        <f t="shared" si="271"/>
        <v>7434826.9800000004</v>
      </c>
      <c r="AH216" s="45">
        <f t="shared" si="271"/>
        <v>9825935.3399999999</v>
      </c>
      <c r="AI216" s="45">
        <f t="shared" si="271"/>
        <v>4063308.3</v>
      </c>
      <c r="AJ216" s="45">
        <f t="shared" si="271"/>
        <v>2724417.16</v>
      </c>
      <c r="AK216" s="45">
        <f t="shared" si="271"/>
        <v>3232572.24</v>
      </c>
      <c r="AL216" s="45">
        <f t="shared" si="271"/>
        <v>3691426.56</v>
      </c>
      <c r="AM216" s="45">
        <f t="shared" si="271"/>
        <v>4786283.5</v>
      </c>
      <c r="AN216" s="45">
        <f t="shared" si="271"/>
        <v>4184579.78</v>
      </c>
      <c r="AO216" s="45">
        <f t="shared" si="271"/>
        <v>42388768.670000002</v>
      </c>
      <c r="AP216" s="45">
        <f t="shared" si="271"/>
        <v>852210662.90999997</v>
      </c>
      <c r="AQ216" s="45">
        <f t="shared" si="271"/>
        <v>3336016.57</v>
      </c>
      <c r="AR216" s="45">
        <f t="shared" si="271"/>
        <v>582962276.17999995</v>
      </c>
      <c r="AS216" s="45">
        <f t="shared" si="271"/>
        <v>68353480.620000005</v>
      </c>
      <c r="AT216" s="45">
        <f t="shared" si="271"/>
        <v>20878205.66</v>
      </c>
      <c r="AU216" s="45">
        <f t="shared" si="271"/>
        <v>3504710.14</v>
      </c>
      <c r="AV216" s="45">
        <f t="shared" si="271"/>
        <v>3823575.85</v>
      </c>
      <c r="AW216" s="45">
        <f t="shared" si="271"/>
        <v>3317780.01</v>
      </c>
      <c r="AX216" s="45">
        <f t="shared" si="271"/>
        <v>1013540.08</v>
      </c>
      <c r="AY216" s="45">
        <f t="shared" si="271"/>
        <v>4709610.12</v>
      </c>
      <c r="AZ216" s="45">
        <f t="shared" si="271"/>
        <v>110343209.54000001</v>
      </c>
      <c r="BA216" s="45">
        <f t="shared" si="271"/>
        <v>80812806.099999994</v>
      </c>
      <c r="BB216" s="45">
        <f t="shared" si="271"/>
        <v>70400750.799999997</v>
      </c>
      <c r="BC216" s="45">
        <f t="shared" si="271"/>
        <v>275673831.97000003</v>
      </c>
      <c r="BD216" s="45">
        <f t="shared" si="271"/>
        <v>45075592.82</v>
      </c>
      <c r="BE216" s="45">
        <f t="shared" si="271"/>
        <v>13684491.26</v>
      </c>
      <c r="BF216" s="45">
        <f t="shared" si="271"/>
        <v>222139182.16999999</v>
      </c>
      <c r="BG216" s="45">
        <f t="shared" si="271"/>
        <v>10370442.41</v>
      </c>
      <c r="BH216" s="45">
        <f t="shared" si="271"/>
        <v>6130916.9199999999</v>
      </c>
      <c r="BI216" s="45">
        <f t="shared" si="271"/>
        <v>3448709.88</v>
      </c>
      <c r="BJ216" s="45">
        <f t="shared" si="271"/>
        <v>58107160.460000001</v>
      </c>
      <c r="BK216" s="45">
        <f t="shared" si="271"/>
        <v>218790031.75999999</v>
      </c>
      <c r="BL216" s="45">
        <f t="shared" si="271"/>
        <v>2999191.76</v>
      </c>
      <c r="BM216" s="45">
        <f t="shared" si="271"/>
        <v>3687578.07</v>
      </c>
      <c r="BN216" s="45">
        <f t="shared" si="271"/>
        <v>32320648.809999999</v>
      </c>
      <c r="BO216" s="45">
        <f t="shared" si="271"/>
        <v>12506165.800000001</v>
      </c>
      <c r="BP216" s="45">
        <f t="shared" ref="BP216:EA216" si="272">+BP192</f>
        <v>3057843.88</v>
      </c>
      <c r="BQ216" s="45">
        <f t="shared" si="272"/>
        <v>59422600.119999997</v>
      </c>
      <c r="BR216" s="45">
        <f t="shared" si="272"/>
        <v>42529151.799999997</v>
      </c>
      <c r="BS216" s="45">
        <f t="shared" si="272"/>
        <v>11588955.039999999</v>
      </c>
      <c r="BT216" s="45">
        <f t="shared" si="272"/>
        <v>4927928.46</v>
      </c>
      <c r="BU216" s="45">
        <f t="shared" si="272"/>
        <v>4811309.8499999996</v>
      </c>
      <c r="BV216" s="45">
        <f t="shared" si="272"/>
        <v>12494510.23</v>
      </c>
      <c r="BW216" s="45">
        <f t="shared" si="272"/>
        <v>18801106.699999999</v>
      </c>
      <c r="BX216" s="45">
        <f t="shared" si="272"/>
        <v>1659127.31</v>
      </c>
      <c r="BY216" s="45">
        <f t="shared" si="272"/>
        <v>5325579.46</v>
      </c>
      <c r="BZ216" s="45">
        <f t="shared" si="272"/>
        <v>2988637.47</v>
      </c>
      <c r="CA216" s="45">
        <f t="shared" si="272"/>
        <v>2739167.08</v>
      </c>
      <c r="CB216" s="45">
        <f t="shared" si="272"/>
        <v>738692161.79999995</v>
      </c>
      <c r="CC216" s="45">
        <f t="shared" si="272"/>
        <v>2614284.71</v>
      </c>
      <c r="CD216" s="45">
        <f t="shared" si="272"/>
        <v>999414.06</v>
      </c>
      <c r="CE216" s="45">
        <f t="shared" si="272"/>
        <v>2453140.89</v>
      </c>
      <c r="CF216" s="45">
        <f t="shared" si="272"/>
        <v>1882357.89</v>
      </c>
      <c r="CG216" s="45">
        <f t="shared" si="272"/>
        <v>3073814.85</v>
      </c>
      <c r="CH216" s="45">
        <f t="shared" si="272"/>
        <v>1819555.33</v>
      </c>
      <c r="CI216" s="45">
        <f t="shared" si="272"/>
        <v>7039768.0800000001</v>
      </c>
      <c r="CJ216" s="45">
        <f t="shared" si="272"/>
        <v>9678361</v>
      </c>
      <c r="CK216" s="45">
        <f t="shared" si="272"/>
        <v>52229582.509999998</v>
      </c>
      <c r="CL216" s="45">
        <f t="shared" si="272"/>
        <v>13428962.25</v>
      </c>
      <c r="CM216" s="45">
        <f t="shared" si="272"/>
        <v>8804122.0099999998</v>
      </c>
      <c r="CN216" s="45">
        <f t="shared" si="272"/>
        <v>273803827.19</v>
      </c>
      <c r="CO216" s="45">
        <f t="shared" si="272"/>
        <v>134377633.30000001</v>
      </c>
      <c r="CP216" s="45">
        <f t="shared" si="272"/>
        <v>10395903.09</v>
      </c>
      <c r="CQ216" s="45">
        <f t="shared" si="272"/>
        <v>10001908.960000001</v>
      </c>
      <c r="CR216" s="45">
        <f t="shared" si="272"/>
        <v>2816104.13</v>
      </c>
      <c r="CS216" s="45">
        <f t="shared" si="272"/>
        <v>4036753.31</v>
      </c>
      <c r="CT216" s="45">
        <f t="shared" si="272"/>
        <v>1917439.15</v>
      </c>
      <c r="CU216" s="45">
        <f t="shared" si="272"/>
        <v>4041504.35</v>
      </c>
      <c r="CV216" s="45">
        <f t="shared" si="272"/>
        <v>880549.48</v>
      </c>
      <c r="CW216" s="45">
        <f t="shared" si="272"/>
        <v>2858547.08</v>
      </c>
      <c r="CX216" s="45">
        <f t="shared" si="272"/>
        <v>4994019.9000000004</v>
      </c>
      <c r="CY216" s="45">
        <f t="shared" si="272"/>
        <v>946566.36</v>
      </c>
      <c r="CZ216" s="45">
        <f t="shared" si="272"/>
        <v>19710010.32</v>
      </c>
      <c r="DA216" s="45">
        <f t="shared" si="272"/>
        <v>2853810.05</v>
      </c>
      <c r="DB216" s="45">
        <f t="shared" si="272"/>
        <v>3787237.7</v>
      </c>
      <c r="DC216" s="45">
        <f t="shared" si="272"/>
        <v>2501570.75</v>
      </c>
      <c r="DD216" s="45">
        <f t="shared" si="272"/>
        <v>2667638.88</v>
      </c>
      <c r="DE216" s="45">
        <f t="shared" si="272"/>
        <v>4518884.8099999996</v>
      </c>
      <c r="DF216" s="45">
        <f t="shared" si="272"/>
        <v>192192558.34</v>
      </c>
      <c r="DG216" s="45">
        <f t="shared" si="272"/>
        <v>1728737.26</v>
      </c>
      <c r="DH216" s="45">
        <f t="shared" si="272"/>
        <v>19029527.27</v>
      </c>
      <c r="DI216" s="45">
        <f t="shared" si="272"/>
        <v>24651405.079999998</v>
      </c>
      <c r="DJ216" s="45">
        <f t="shared" si="272"/>
        <v>6800512.3200000003</v>
      </c>
      <c r="DK216" s="45">
        <f t="shared" si="272"/>
        <v>4777104.2300000004</v>
      </c>
      <c r="DL216" s="45">
        <f t="shared" si="272"/>
        <v>54839215.130000003</v>
      </c>
      <c r="DM216" s="45">
        <f t="shared" si="272"/>
        <v>4023378.21</v>
      </c>
      <c r="DN216" s="45">
        <f t="shared" si="272"/>
        <v>14060284.34</v>
      </c>
      <c r="DO216" s="45">
        <f t="shared" si="272"/>
        <v>30837897.710000001</v>
      </c>
      <c r="DP216" s="45">
        <f t="shared" si="272"/>
        <v>2998553.77</v>
      </c>
      <c r="DQ216" s="45">
        <f t="shared" si="272"/>
        <v>6530150.0899999999</v>
      </c>
      <c r="DR216" s="45">
        <f t="shared" si="272"/>
        <v>13951108.119999999</v>
      </c>
      <c r="DS216" s="45">
        <f t="shared" si="272"/>
        <v>8240307.79</v>
      </c>
      <c r="DT216" s="45">
        <f t="shared" si="272"/>
        <v>2384778.66</v>
      </c>
      <c r="DU216" s="45">
        <f t="shared" si="272"/>
        <v>4395462.22</v>
      </c>
      <c r="DV216" s="45">
        <f t="shared" si="272"/>
        <v>3055698.52</v>
      </c>
      <c r="DW216" s="45">
        <f t="shared" si="272"/>
        <v>4106116.78</v>
      </c>
      <c r="DX216" s="45">
        <f t="shared" si="272"/>
        <v>2942329.42</v>
      </c>
      <c r="DY216" s="45">
        <f t="shared" si="272"/>
        <v>4484523.8099999996</v>
      </c>
      <c r="DZ216" s="45">
        <f t="shared" si="272"/>
        <v>8763965.5500000007</v>
      </c>
      <c r="EA216" s="45">
        <f t="shared" si="272"/>
        <v>6668786.5099999998</v>
      </c>
      <c r="EB216" s="45">
        <f t="shared" ref="EB216:FX216" si="273">+EB192</f>
        <v>5839167.7000000002</v>
      </c>
      <c r="EC216" s="45">
        <f t="shared" si="273"/>
        <v>3768832.03</v>
      </c>
      <c r="ED216" s="45">
        <f t="shared" si="273"/>
        <v>19960208.420000002</v>
      </c>
      <c r="EE216" s="45">
        <f t="shared" si="273"/>
        <v>2876639.59</v>
      </c>
      <c r="EF216" s="45">
        <f t="shared" si="273"/>
        <v>14026677.91</v>
      </c>
      <c r="EG216" s="45">
        <f t="shared" si="273"/>
        <v>3406815.5</v>
      </c>
      <c r="EH216" s="45">
        <f t="shared" si="273"/>
        <v>3057944.82</v>
      </c>
      <c r="EI216" s="45">
        <f t="shared" si="273"/>
        <v>156941080</v>
      </c>
      <c r="EJ216" s="45">
        <f t="shared" si="273"/>
        <v>85423860.560000002</v>
      </c>
      <c r="EK216" s="45">
        <f t="shared" si="273"/>
        <v>6909450.7300000004</v>
      </c>
      <c r="EL216" s="45">
        <f t="shared" si="273"/>
        <v>4709834.4400000004</v>
      </c>
      <c r="EM216" s="45">
        <f t="shared" si="273"/>
        <v>4642896.8</v>
      </c>
      <c r="EN216" s="45">
        <f t="shared" si="273"/>
        <v>10486702.210000001</v>
      </c>
      <c r="EO216" s="45">
        <f t="shared" si="273"/>
        <v>4095124.76</v>
      </c>
      <c r="EP216" s="45">
        <f t="shared" si="273"/>
        <v>4666386.21</v>
      </c>
      <c r="EQ216" s="45">
        <f t="shared" si="273"/>
        <v>25630445.07</v>
      </c>
      <c r="ER216" s="45">
        <f t="shared" si="273"/>
        <v>4159485.27</v>
      </c>
      <c r="ES216" s="45">
        <f t="shared" si="273"/>
        <v>2213219</v>
      </c>
      <c r="ET216" s="45">
        <f t="shared" si="273"/>
        <v>3591060.28</v>
      </c>
      <c r="EU216" s="45">
        <f t="shared" si="273"/>
        <v>6884656.5899999999</v>
      </c>
      <c r="EV216" s="45">
        <f t="shared" si="273"/>
        <v>1314483.3899999999</v>
      </c>
      <c r="EW216" s="45">
        <f t="shared" si="273"/>
        <v>11440231.27</v>
      </c>
      <c r="EX216" s="45">
        <f t="shared" si="273"/>
        <v>3210023.87</v>
      </c>
      <c r="EY216" s="45">
        <f t="shared" si="273"/>
        <v>4844520.38</v>
      </c>
      <c r="EZ216" s="45">
        <f t="shared" si="273"/>
        <v>2279328.09</v>
      </c>
      <c r="FA216" s="45">
        <f t="shared" si="273"/>
        <v>33624425.93</v>
      </c>
      <c r="FB216" s="45">
        <f t="shared" si="273"/>
        <v>4355975.99</v>
      </c>
      <c r="FC216" s="45">
        <f t="shared" si="273"/>
        <v>20565010.879999999</v>
      </c>
      <c r="FD216" s="45">
        <f t="shared" si="273"/>
        <v>4289618.6500000004</v>
      </c>
      <c r="FE216" s="45">
        <f t="shared" si="273"/>
        <v>1866528.16</v>
      </c>
      <c r="FF216" s="45">
        <f t="shared" si="273"/>
        <v>3191448.34</v>
      </c>
      <c r="FG216" s="45">
        <f t="shared" si="273"/>
        <v>2062198.88</v>
      </c>
      <c r="FH216" s="45">
        <f t="shared" si="273"/>
        <v>1718202.96</v>
      </c>
      <c r="FI216" s="45">
        <f t="shared" si="273"/>
        <v>17180555.710000001</v>
      </c>
      <c r="FJ216" s="45">
        <f t="shared" si="273"/>
        <v>17503955.789999999</v>
      </c>
      <c r="FK216" s="45">
        <f t="shared" si="273"/>
        <v>21749543.039999999</v>
      </c>
      <c r="FL216" s="45">
        <f t="shared" si="273"/>
        <v>60733709.969999999</v>
      </c>
      <c r="FM216" s="45">
        <f t="shared" si="273"/>
        <v>34297847.100000001</v>
      </c>
      <c r="FN216" s="45">
        <f t="shared" si="273"/>
        <v>202068485.25999999</v>
      </c>
      <c r="FO216" s="45">
        <f t="shared" si="273"/>
        <v>10656785.289999999</v>
      </c>
      <c r="FP216" s="45">
        <f t="shared" si="273"/>
        <v>22764559.73</v>
      </c>
      <c r="FQ216" s="45">
        <f t="shared" si="273"/>
        <v>9197599.6600000001</v>
      </c>
      <c r="FR216" s="45">
        <f t="shared" si="273"/>
        <v>2754541.02</v>
      </c>
      <c r="FS216" s="45">
        <f t="shared" si="273"/>
        <v>3020858.92</v>
      </c>
      <c r="FT216" s="45">
        <f t="shared" si="273"/>
        <v>1483163.08</v>
      </c>
      <c r="FU216" s="45">
        <f t="shared" si="273"/>
        <v>8341812.29</v>
      </c>
      <c r="FV216" s="45">
        <f t="shared" si="273"/>
        <v>7011168.6799999997</v>
      </c>
      <c r="FW216" s="45">
        <f t="shared" si="273"/>
        <v>3025977.53</v>
      </c>
      <c r="FX216" s="45">
        <f t="shared" si="273"/>
        <v>1212619.58</v>
      </c>
      <c r="FY216" s="45"/>
      <c r="FZ216" s="59">
        <f>SUM(C216:FX216)</f>
        <v>8165091167.2000065</v>
      </c>
      <c r="GA216" s="59"/>
      <c r="GB216" s="59"/>
      <c r="GC216" s="59"/>
      <c r="GD216" s="59"/>
      <c r="GE216" s="9"/>
    </row>
    <row r="217" spans="1:187" x14ac:dyDescent="0.2">
      <c r="A217" s="111" t="s">
        <v>755</v>
      </c>
      <c r="B217" s="112" t="s">
        <v>730</v>
      </c>
      <c r="C217" s="45">
        <f>MIN(C212,C216)</f>
        <v>78725497.299999997</v>
      </c>
      <c r="D217" s="45">
        <f t="shared" ref="D217:BO217" si="274">MIN(D212,D216)</f>
        <v>383174563</v>
      </c>
      <c r="E217" s="45">
        <f t="shared" si="274"/>
        <v>74669113.050000012</v>
      </c>
      <c r="F217" s="45">
        <f t="shared" si="274"/>
        <v>175000521.77000001</v>
      </c>
      <c r="G217" s="45">
        <f t="shared" si="274"/>
        <v>9717298.4600000009</v>
      </c>
      <c r="H217" s="45">
        <f t="shared" si="274"/>
        <v>9811415.7300000004</v>
      </c>
      <c r="I217" s="45">
        <f t="shared" si="274"/>
        <v>97897205.780000001</v>
      </c>
      <c r="J217" s="45">
        <f t="shared" si="274"/>
        <v>21831122.390000001</v>
      </c>
      <c r="K217" s="45">
        <f t="shared" si="274"/>
        <v>3592102.04</v>
      </c>
      <c r="L217" s="45">
        <f t="shared" si="274"/>
        <v>24677735.190000001</v>
      </c>
      <c r="M217" s="45">
        <f t="shared" si="274"/>
        <v>14510789.1</v>
      </c>
      <c r="N217" s="45">
        <f t="shared" si="274"/>
        <v>498697523.24000001</v>
      </c>
      <c r="O217" s="45">
        <f t="shared" si="274"/>
        <v>129169350.54000001</v>
      </c>
      <c r="P217" s="45">
        <f t="shared" si="274"/>
        <v>2966666.9699999997</v>
      </c>
      <c r="Q217" s="45">
        <f t="shared" si="274"/>
        <v>383424980.88</v>
      </c>
      <c r="R217" s="45">
        <f t="shared" si="274"/>
        <v>24448618.170000002</v>
      </c>
      <c r="S217" s="45">
        <f t="shared" si="274"/>
        <v>16070459.35</v>
      </c>
      <c r="T217" s="45">
        <f t="shared" si="274"/>
        <v>2403185.19</v>
      </c>
      <c r="U217" s="45">
        <f t="shared" si="274"/>
        <v>990287.21000000008</v>
      </c>
      <c r="V217" s="45">
        <f t="shared" si="274"/>
        <v>3514212.1599999997</v>
      </c>
      <c r="W217" s="45">
        <f t="shared" si="274"/>
        <v>935453.23</v>
      </c>
      <c r="X217" s="45">
        <f t="shared" si="274"/>
        <v>924031.51</v>
      </c>
      <c r="Y217" s="45">
        <f t="shared" si="274"/>
        <v>23122931.359999999</v>
      </c>
      <c r="Z217" s="45">
        <f t="shared" si="274"/>
        <v>3146686.25</v>
      </c>
      <c r="AA217" s="45">
        <f t="shared" si="274"/>
        <v>276099532.35000002</v>
      </c>
      <c r="AB217" s="45">
        <f t="shared" si="274"/>
        <v>271917991.40000004</v>
      </c>
      <c r="AC217" s="45">
        <f t="shared" si="274"/>
        <v>9412134.9900000002</v>
      </c>
      <c r="AD217" s="45">
        <f t="shared" si="274"/>
        <v>11910025.26</v>
      </c>
      <c r="AE217" s="45">
        <f t="shared" si="274"/>
        <v>1783181.85</v>
      </c>
      <c r="AF217" s="45">
        <f t="shared" si="274"/>
        <v>2679704.94</v>
      </c>
      <c r="AG217" s="45">
        <f t="shared" si="274"/>
        <v>7434826.9800000004</v>
      </c>
      <c r="AH217" s="45">
        <f t="shared" si="274"/>
        <v>9802799.3100000005</v>
      </c>
      <c r="AI217" s="45">
        <f t="shared" si="274"/>
        <v>4031345.25</v>
      </c>
      <c r="AJ217" s="45">
        <f t="shared" si="274"/>
        <v>2724417.16</v>
      </c>
      <c r="AK217" s="45">
        <f t="shared" si="274"/>
        <v>3165570.6999999997</v>
      </c>
      <c r="AL217" s="45">
        <f t="shared" si="274"/>
        <v>3629834.41</v>
      </c>
      <c r="AM217" s="45">
        <f t="shared" si="274"/>
        <v>4707360.33</v>
      </c>
      <c r="AN217" s="45">
        <f t="shared" si="274"/>
        <v>4147149.07</v>
      </c>
      <c r="AO217" s="45">
        <f t="shared" si="274"/>
        <v>42363729.590000004</v>
      </c>
      <c r="AP217" s="45">
        <f t="shared" si="274"/>
        <v>850505571.74000001</v>
      </c>
      <c r="AQ217" s="45">
        <f t="shared" si="274"/>
        <v>3320695</v>
      </c>
      <c r="AR217" s="45">
        <f t="shared" si="274"/>
        <v>582962276.17999995</v>
      </c>
      <c r="AS217" s="45">
        <f t="shared" si="274"/>
        <v>68353480.620000005</v>
      </c>
      <c r="AT217" s="45">
        <f t="shared" si="274"/>
        <v>20862747.48</v>
      </c>
      <c r="AU217" s="45">
        <f t="shared" si="274"/>
        <v>3471359.63</v>
      </c>
      <c r="AV217" s="45">
        <f t="shared" si="274"/>
        <v>3815072.95</v>
      </c>
      <c r="AW217" s="45">
        <f t="shared" si="274"/>
        <v>3275891.31</v>
      </c>
      <c r="AX217" s="45">
        <f t="shared" si="274"/>
        <v>1006271.23</v>
      </c>
      <c r="AY217" s="45">
        <f t="shared" si="274"/>
        <v>4709610.12</v>
      </c>
      <c r="AZ217" s="45">
        <f t="shared" si="274"/>
        <v>110093526.02</v>
      </c>
      <c r="BA217" s="45">
        <f t="shared" si="274"/>
        <v>80722451.328000009</v>
      </c>
      <c r="BB217" s="45">
        <f t="shared" si="274"/>
        <v>70335256.980000004</v>
      </c>
      <c r="BC217" s="45">
        <f t="shared" si="274"/>
        <v>275347286.54000002</v>
      </c>
      <c r="BD217" s="45">
        <f t="shared" si="274"/>
        <v>45036407.743999995</v>
      </c>
      <c r="BE217" s="45">
        <f t="shared" si="274"/>
        <v>13660485.85</v>
      </c>
      <c r="BF217" s="45">
        <f t="shared" si="274"/>
        <v>221949307.66399997</v>
      </c>
      <c r="BG217" s="45">
        <f t="shared" si="274"/>
        <v>10344519.860000001</v>
      </c>
      <c r="BH217" s="45">
        <f t="shared" si="274"/>
        <v>6130916.9199999999</v>
      </c>
      <c r="BI217" s="45">
        <f t="shared" si="274"/>
        <v>3418773.44</v>
      </c>
      <c r="BJ217" s="45">
        <f t="shared" si="274"/>
        <v>58107160.460000001</v>
      </c>
      <c r="BK217" s="45">
        <f t="shared" si="274"/>
        <v>218790031.75999999</v>
      </c>
      <c r="BL217" s="45">
        <f t="shared" si="274"/>
        <v>2981649.41</v>
      </c>
      <c r="BM217" s="45">
        <f t="shared" si="274"/>
        <v>3653935.21</v>
      </c>
      <c r="BN217" s="45">
        <f t="shared" si="274"/>
        <v>32276539.84</v>
      </c>
      <c r="BO217" s="45">
        <f t="shared" si="274"/>
        <v>12475750.460000001</v>
      </c>
      <c r="BP217" s="45">
        <f t="shared" ref="BP217:EA217" si="275">MIN(BP212,BP216)</f>
        <v>3026227.44</v>
      </c>
      <c r="BQ217" s="45">
        <f t="shared" si="275"/>
        <v>59422600.119999997</v>
      </c>
      <c r="BR217" s="45">
        <f t="shared" si="275"/>
        <v>42474190</v>
      </c>
      <c r="BS217" s="45">
        <f t="shared" si="275"/>
        <v>11562285.16</v>
      </c>
      <c r="BT217" s="45">
        <f t="shared" si="275"/>
        <v>4837941.93</v>
      </c>
      <c r="BU217" s="45">
        <f t="shared" si="275"/>
        <v>4743923.7700000005</v>
      </c>
      <c r="BV217" s="45">
        <f t="shared" si="275"/>
        <v>12467140</v>
      </c>
      <c r="BW217" s="45">
        <f t="shared" si="275"/>
        <v>18725658.710000001</v>
      </c>
      <c r="BX217" s="45">
        <f t="shared" si="275"/>
        <v>1657571.48</v>
      </c>
      <c r="BY217" s="45">
        <f t="shared" si="275"/>
        <v>5320632.84</v>
      </c>
      <c r="BZ217" s="45">
        <f t="shared" si="275"/>
        <v>2958476.6599999997</v>
      </c>
      <c r="CA217" s="45">
        <f t="shared" si="275"/>
        <v>2720276.82</v>
      </c>
      <c r="CB217" s="45">
        <f t="shared" si="275"/>
        <v>738435562.36000001</v>
      </c>
      <c r="CC217" s="45">
        <f t="shared" si="275"/>
        <v>2589362.2000000002</v>
      </c>
      <c r="CD217" s="45">
        <f t="shared" si="275"/>
        <v>999414.06</v>
      </c>
      <c r="CE217" s="45">
        <f t="shared" si="275"/>
        <v>2446652.87</v>
      </c>
      <c r="CF217" s="45">
        <f t="shared" si="275"/>
        <v>1874208.96</v>
      </c>
      <c r="CG217" s="45">
        <f t="shared" si="275"/>
        <v>3004092.06</v>
      </c>
      <c r="CH217" s="45">
        <f t="shared" si="275"/>
        <v>1819555.33</v>
      </c>
      <c r="CI217" s="45">
        <f t="shared" si="275"/>
        <v>7002812.8000000007</v>
      </c>
      <c r="CJ217" s="45">
        <f t="shared" si="275"/>
        <v>9613350.2400000002</v>
      </c>
      <c r="CK217" s="45">
        <f t="shared" si="275"/>
        <v>52229582.509999998</v>
      </c>
      <c r="CL217" s="45">
        <f t="shared" si="275"/>
        <v>13397971.060000001</v>
      </c>
      <c r="CM217" s="45">
        <f t="shared" si="275"/>
        <v>8763186.3900000006</v>
      </c>
      <c r="CN217" s="45">
        <f t="shared" si="275"/>
        <v>273548409.80799997</v>
      </c>
      <c r="CO217" s="45">
        <f t="shared" si="275"/>
        <v>134181838.06400001</v>
      </c>
      <c r="CP217" s="45">
        <f t="shared" si="275"/>
        <v>10383110.42</v>
      </c>
      <c r="CQ217" s="45">
        <f t="shared" si="275"/>
        <v>9965826.3499999996</v>
      </c>
      <c r="CR217" s="45">
        <f t="shared" si="275"/>
        <v>2788194.5300000003</v>
      </c>
      <c r="CS217" s="45">
        <f t="shared" si="275"/>
        <v>4033020.12</v>
      </c>
      <c r="CT217" s="45">
        <f t="shared" si="275"/>
        <v>1910447.84</v>
      </c>
      <c r="CU217" s="45">
        <f t="shared" si="275"/>
        <v>4041504.35</v>
      </c>
      <c r="CV217" s="45">
        <f t="shared" si="275"/>
        <v>880549.48</v>
      </c>
      <c r="CW217" s="45">
        <f t="shared" si="275"/>
        <v>2819218.9099999997</v>
      </c>
      <c r="CX217" s="45">
        <f t="shared" si="275"/>
        <v>4980330.1399999997</v>
      </c>
      <c r="CY217" s="45">
        <f t="shared" si="275"/>
        <v>946566.36</v>
      </c>
      <c r="CZ217" s="45">
        <f t="shared" si="275"/>
        <v>19594405.23</v>
      </c>
      <c r="DA217" s="45">
        <f t="shared" si="275"/>
        <v>2806590.21</v>
      </c>
      <c r="DB217" s="45">
        <f t="shared" si="275"/>
        <v>3741702.86</v>
      </c>
      <c r="DC217" s="45">
        <f t="shared" si="275"/>
        <v>2488771.9099999997</v>
      </c>
      <c r="DD217" s="45">
        <f t="shared" si="275"/>
        <v>2622806.7999999998</v>
      </c>
      <c r="DE217" s="45">
        <f t="shared" si="275"/>
        <v>4504459.1300000008</v>
      </c>
      <c r="DF217" s="45">
        <f t="shared" si="275"/>
        <v>191881016.51200002</v>
      </c>
      <c r="DG217" s="45">
        <f t="shared" si="275"/>
        <v>1718700.2</v>
      </c>
      <c r="DH217" s="45">
        <f t="shared" si="275"/>
        <v>19013312.127999999</v>
      </c>
      <c r="DI217" s="45">
        <f t="shared" si="275"/>
        <v>24590910.52</v>
      </c>
      <c r="DJ217" s="45">
        <f t="shared" si="275"/>
        <v>6795756.5099999998</v>
      </c>
      <c r="DK217" s="45">
        <f t="shared" si="275"/>
        <v>4770891.17</v>
      </c>
      <c r="DL217" s="45">
        <f t="shared" si="275"/>
        <v>54798890.049999997</v>
      </c>
      <c r="DM217" s="45">
        <f t="shared" si="275"/>
        <v>3927802.6999999997</v>
      </c>
      <c r="DN217" s="45">
        <f t="shared" si="275"/>
        <v>14029529.35</v>
      </c>
      <c r="DO217" s="45">
        <f t="shared" si="275"/>
        <v>30747114.390000001</v>
      </c>
      <c r="DP217" s="45">
        <f t="shared" si="275"/>
        <v>2998553.77</v>
      </c>
      <c r="DQ217" s="45">
        <f t="shared" si="275"/>
        <v>6504280.0299999993</v>
      </c>
      <c r="DR217" s="45">
        <f t="shared" si="275"/>
        <v>13892064.389999999</v>
      </c>
      <c r="DS217" s="45">
        <f t="shared" si="275"/>
        <v>8195066.1600000001</v>
      </c>
      <c r="DT217" s="45">
        <f t="shared" si="275"/>
        <v>2373366.0700000003</v>
      </c>
      <c r="DU217" s="45">
        <f t="shared" si="275"/>
        <v>4325268.5599999996</v>
      </c>
      <c r="DV217" s="45">
        <f t="shared" si="275"/>
        <v>3018316.78</v>
      </c>
      <c r="DW217" s="45">
        <f t="shared" si="275"/>
        <v>4064657.47</v>
      </c>
      <c r="DX217" s="45">
        <f t="shared" si="275"/>
        <v>2934106.8600000003</v>
      </c>
      <c r="DY217" s="45">
        <f t="shared" si="275"/>
        <v>4375527.4000000004</v>
      </c>
      <c r="DZ217" s="45">
        <f t="shared" si="275"/>
        <v>8763965.5500000007</v>
      </c>
      <c r="EA217" s="45">
        <f t="shared" si="275"/>
        <v>6658526.7999999998</v>
      </c>
      <c r="EB217" s="45">
        <f t="shared" ref="EB217:FX217" si="276">MIN(EB212,EB216)</f>
        <v>5820137.0899999999</v>
      </c>
      <c r="EC217" s="45">
        <f t="shared" si="276"/>
        <v>3701006.67</v>
      </c>
      <c r="ED217" s="45">
        <f t="shared" si="276"/>
        <v>19935667.48</v>
      </c>
      <c r="EE217" s="45">
        <f t="shared" si="276"/>
        <v>2851773.44</v>
      </c>
      <c r="EF217" s="45">
        <f t="shared" si="276"/>
        <v>13979815.18</v>
      </c>
      <c r="EG217" s="45">
        <f t="shared" si="276"/>
        <v>3379341.5</v>
      </c>
      <c r="EH217" s="45">
        <f t="shared" si="276"/>
        <v>3033960.73</v>
      </c>
      <c r="EI217" s="45">
        <f t="shared" si="276"/>
        <v>156408140.92000002</v>
      </c>
      <c r="EJ217" s="45">
        <f t="shared" si="276"/>
        <v>85323244.519999996</v>
      </c>
      <c r="EK217" s="45">
        <f t="shared" si="276"/>
        <v>6874562.1699999999</v>
      </c>
      <c r="EL217" s="45">
        <f t="shared" si="276"/>
        <v>4704597.32</v>
      </c>
      <c r="EM217" s="45">
        <f t="shared" si="276"/>
        <v>4545447.5500000007</v>
      </c>
      <c r="EN217" s="45">
        <f t="shared" si="276"/>
        <v>10461570.57</v>
      </c>
      <c r="EO217" s="45">
        <f t="shared" si="276"/>
        <v>4095124.76</v>
      </c>
      <c r="EP217" s="45">
        <f t="shared" si="276"/>
        <v>4622964.08</v>
      </c>
      <c r="EQ217" s="45">
        <f t="shared" si="276"/>
        <v>25615702.379999999</v>
      </c>
      <c r="ER217" s="45">
        <f t="shared" si="276"/>
        <v>4159485.27</v>
      </c>
      <c r="ES217" s="45">
        <f t="shared" si="276"/>
        <v>2199787.31</v>
      </c>
      <c r="ET217" s="45">
        <f t="shared" si="276"/>
        <v>3549942.1799999997</v>
      </c>
      <c r="EU217" s="45">
        <f t="shared" si="276"/>
        <v>6841313.0999999996</v>
      </c>
      <c r="EV217" s="45">
        <f t="shared" si="276"/>
        <v>1314315.3899999999</v>
      </c>
      <c r="EW217" s="45">
        <f t="shared" si="276"/>
        <v>11384672.68</v>
      </c>
      <c r="EX217" s="45">
        <f t="shared" si="276"/>
        <v>3210023.87</v>
      </c>
      <c r="EY217" s="45">
        <f t="shared" si="276"/>
        <v>4844520.38</v>
      </c>
      <c r="EZ217" s="45">
        <f t="shared" si="276"/>
        <v>2269359.04</v>
      </c>
      <c r="FA217" s="45">
        <f t="shared" si="276"/>
        <v>33587570.519999996</v>
      </c>
      <c r="FB217" s="45">
        <f t="shared" si="276"/>
        <v>4260974.42</v>
      </c>
      <c r="FC217" s="45">
        <f t="shared" si="276"/>
        <v>20556972.629999999</v>
      </c>
      <c r="FD217" s="45">
        <f t="shared" si="276"/>
        <v>4225703.8</v>
      </c>
      <c r="FE217" s="45">
        <f t="shared" si="276"/>
        <v>1860444.58</v>
      </c>
      <c r="FF217" s="45">
        <f t="shared" si="276"/>
        <v>3171734.96</v>
      </c>
      <c r="FG217" s="45">
        <f t="shared" si="276"/>
        <v>2054985.6099999999</v>
      </c>
      <c r="FH217" s="45">
        <f t="shared" si="276"/>
        <v>1708421.66</v>
      </c>
      <c r="FI217" s="45">
        <f t="shared" si="276"/>
        <v>17128463.379999999</v>
      </c>
      <c r="FJ217" s="45">
        <f t="shared" si="276"/>
        <v>17433938.239999998</v>
      </c>
      <c r="FK217" s="45">
        <f t="shared" si="276"/>
        <v>21721346.57</v>
      </c>
      <c r="FL217" s="45">
        <f t="shared" si="276"/>
        <v>60733709.969999999</v>
      </c>
      <c r="FM217" s="45">
        <f t="shared" si="276"/>
        <v>34269186.240000002</v>
      </c>
      <c r="FN217" s="45">
        <f t="shared" si="276"/>
        <v>201888987.19999999</v>
      </c>
      <c r="FO217" s="45">
        <f t="shared" si="276"/>
        <v>10637529.959999999</v>
      </c>
      <c r="FP217" s="45">
        <f t="shared" si="276"/>
        <v>22710714.579999998</v>
      </c>
      <c r="FQ217" s="45">
        <f t="shared" si="276"/>
        <v>9116223.6400000006</v>
      </c>
      <c r="FR217" s="45">
        <f t="shared" si="276"/>
        <v>2709294.1399999997</v>
      </c>
      <c r="FS217" s="45">
        <f t="shared" si="276"/>
        <v>2952019.46</v>
      </c>
      <c r="FT217" s="45">
        <f t="shared" si="276"/>
        <v>1482467.2</v>
      </c>
      <c r="FU217" s="45">
        <f t="shared" si="276"/>
        <v>8295234.71</v>
      </c>
      <c r="FV217" s="45">
        <f t="shared" si="276"/>
        <v>6961501.29</v>
      </c>
      <c r="FW217" s="45">
        <f t="shared" si="276"/>
        <v>2999374.15</v>
      </c>
      <c r="FX217" s="45">
        <f t="shared" si="276"/>
        <v>1212619.58</v>
      </c>
      <c r="FY217" s="45"/>
      <c r="FZ217" s="59">
        <f>SUM(C217:FX217)</f>
        <v>8154352274.9280014</v>
      </c>
      <c r="GA217" s="59"/>
      <c r="GB217" s="59"/>
      <c r="GC217" s="59"/>
      <c r="GD217" s="59"/>
      <c r="GE217" s="9"/>
    </row>
    <row r="218" spans="1:187" x14ac:dyDescent="0.2">
      <c r="A218" s="6"/>
      <c r="B218" s="16" t="s">
        <v>756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59"/>
      <c r="GA218" s="59"/>
      <c r="GB218" s="59"/>
      <c r="GC218" s="59"/>
      <c r="GD218" s="59"/>
      <c r="GE218" s="9"/>
    </row>
    <row r="219" spans="1:187" x14ac:dyDescent="0.2">
      <c r="A219" s="8" t="s">
        <v>757</v>
      </c>
      <c r="B219" s="16" t="s">
        <v>758</v>
      </c>
      <c r="C219" s="45">
        <f t="shared" ref="C219:BN219" si="277">ROUND(C217/C99,2)</f>
        <v>9067.8799999999992</v>
      </c>
      <c r="D219" s="45">
        <f t="shared" si="277"/>
        <v>8926.0400000000009</v>
      </c>
      <c r="E219" s="45">
        <f t="shared" si="277"/>
        <v>9446.2900000000009</v>
      </c>
      <c r="F219" s="45">
        <f t="shared" si="277"/>
        <v>8806.52</v>
      </c>
      <c r="G219" s="45">
        <f t="shared" si="277"/>
        <v>9476.59</v>
      </c>
      <c r="H219" s="45">
        <f t="shared" si="277"/>
        <v>9354</v>
      </c>
      <c r="I219" s="45">
        <f t="shared" si="277"/>
        <v>9355.35</v>
      </c>
      <c r="J219" s="45">
        <f t="shared" si="277"/>
        <v>8874.7999999999993</v>
      </c>
      <c r="K219" s="45">
        <f t="shared" si="277"/>
        <v>12070.24</v>
      </c>
      <c r="L219" s="45">
        <f t="shared" si="277"/>
        <v>9430.86</v>
      </c>
      <c r="M219" s="45">
        <f t="shared" si="277"/>
        <v>10712.23</v>
      </c>
      <c r="N219" s="45">
        <f t="shared" si="277"/>
        <v>9093.98</v>
      </c>
      <c r="O219" s="45">
        <f t="shared" si="277"/>
        <v>8796.9</v>
      </c>
      <c r="P219" s="45">
        <f t="shared" si="277"/>
        <v>15984.2</v>
      </c>
      <c r="Q219" s="45">
        <f t="shared" si="277"/>
        <v>9501.35</v>
      </c>
      <c r="R219" s="45">
        <f t="shared" si="277"/>
        <v>8732.58</v>
      </c>
      <c r="S219" s="45">
        <f t="shared" si="277"/>
        <v>9179.4500000000007</v>
      </c>
      <c r="T219" s="45">
        <f t="shared" si="277"/>
        <v>15605.1</v>
      </c>
      <c r="U219" s="45">
        <f t="shared" si="277"/>
        <v>18791.03</v>
      </c>
      <c r="V219" s="45">
        <f t="shared" si="277"/>
        <v>11768.96</v>
      </c>
      <c r="W219" s="45">
        <f t="shared" si="277"/>
        <v>18709.060000000001</v>
      </c>
      <c r="X219" s="45">
        <f t="shared" si="277"/>
        <v>18480.63</v>
      </c>
      <c r="Y219" s="45">
        <f t="shared" si="277"/>
        <v>9249.91</v>
      </c>
      <c r="Z219" s="45">
        <f t="shared" si="277"/>
        <v>12291.74</v>
      </c>
      <c r="AA219" s="45">
        <f t="shared" si="277"/>
        <v>8899.66</v>
      </c>
      <c r="AB219" s="45">
        <f t="shared" si="277"/>
        <v>9066.2000000000007</v>
      </c>
      <c r="AC219" s="45">
        <f t="shared" si="277"/>
        <v>9214.0300000000007</v>
      </c>
      <c r="AD219" s="45">
        <f t="shared" si="277"/>
        <v>8975.15</v>
      </c>
      <c r="AE219" s="45">
        <f t="shared" si="277"/>
        <v>16665.25</v>
      </c>
      <c r="AF219" s="45">
        <f t="shared" si="277"/>
        <v>15330.12</v>
      </c>
      <c r="AG219" s="45">
        <f t="shared" si="277"/>
        <v>9834.43</v>
      </c>
      <c r="AH219" s="45">
        <f t="shared" si="277"/>
        <v>9042.34</v>
      </c>
      <c r="AI219" s="45">
        <f t="shared" si="277"/>
        <v>11035.71</v>
      </c>
      <c r="AJ219" s="45">
        <f t="shared" si="277"/>
        <v>14806.62</v>
      </c>
      <c r="AK219" s="45">
        <f t="shared" si="277"/>
        <v>13969.86</v>
      </c>
      <c r="AL219" s="45">
        <f t="shared" si="277"/>
        <v>12384.29</v>
      </c>
      <c r="AM219" s="45">
        <f t="shared" si="277"/>
        <v>10017.790000000001</v>
      </c>
      <c r="AN219" s="45">
        <f t="shared" si="277"/>
        <v>11321.73</v>
      </c>
      <c r="AO219" s="45">
        <f t="shared" si="277"/>
        <v>8821.5499999999993</v>
      </c>
      <c r="AP219" s="45">
        <f t="shared" si="277"/>
        <v>9437.0400000000009</v>
      </c>
      <c r="AQ219" s="45">
        <f t="shared" si="277"/>
        <v>13876.7</v>
      </c>
      <c r="AR219" s="45">
        <f t="shared" si="277"/>
        <v>8822.31</v>
      </c>
      <c r="AS219" s="45">
        <f t="shared" si="277"/>
        <v>9479.19</v>
      </c>
      <c r="AT219" s="45">
        <f t="shared" si="277"/>
        <v>9044.81</v>
      </c>
      <c r="AU219" s="45">
        <f t="shared" si="277"/>
        <v>13720.79</v>
      </c>
      <c r="AV219" s="45">
        <f t="shared" si="277"/>
        <v>12641.06</v>
      </c>
      <c r="AW219" s="45">
        <f t="shared" si="277"/>
        <v>14286.49</v>
      </c>
      <c r="AX219" s="45">
        <f t="shared" si="277"/>
        <v>20125.419999999998</v>
      </c>
      <c r="AY219" s="45">
        <f t="shared" si="277"/>
        <v>10550.2</v>
      </c>
      <c r="AZ219" s="45">
        <f t="shared" si="277"/>
        <v>9277.75</v>
      </c>
      <c r="BA219" s="45">
        <f t="shared" si="277"/>
        <v>8663.44</v>
      </c>
      <c r="BB219" s="45">
        <f t="shared" si="277"/>
        <v>8663.68</v>
      </c>
      <c r="BC219" s="45">
        <f t="shared" si="277"/>
        <v>8996.19</v>
      </c>
      <c r="BD219" s="45">
        <f t="shared" si="277"/>
        <v>8663.68</v>
      </c>
      <c r="BE219" s="45">
        <f t="shared" si="277"/>
        <v>9275.81</v>
      </c>
      <c r="BF219" s="45">
        <f t="shared" si="277"/>
        <v>8654.61</v>
      </c>
      <c r="BG219" s="45">
        <f t="shared" si="277"/>
        <v>9534.1200000000008</v>
      </c>
      <c r="BH219" s="45">
        <f t="shared" si="277"/>
        <v>9931.83</v>
      </c>
      <c r="BI219" s="45">
        <f t="shared" si="277"/>
        <v>13807.65</v>
      </c>
      <c r="BJ219" s="45">
        <f t="shared" si="277"/>
        <v>8674.91</v>
      </c>
      <c r="BK219" s="45">
        <f t="shared" si="277"/>
        <v>8700.1299999999992</v>
      </c>
      <c r="BL219" s="45">
        <f t="shared" si="277"/>
        <v>15051.23</v>
      </c>
      <c r="BM219" s="45">
        <f t="shared" si="277"/>
        <v>12569.44</v>
      </c>
      <c r="BN219" s="45">
        <f t="shared" si="277"/>
        <v>8663.68</v>
      </c>
      <c r="BO219" s="45">
        <f t="shared" ref="BO219:DZ219" si="278">ROUND(BO217/BO99,2)</f>
        <v>9048.92</v>
      </c>
      <c r="BP219" s="45">
        <f t="shared" si="278"/>
        <v>14445</v>
      </c>
      <c r="BQ219" s="45">
        <f t="shared" si="278"/>
        <v>9423.7800000000007</v>
      </c>
      <c r="BR219" s="45">
        <f t="shared" si="278"/>
        <v>8799.84</v>
      </c>
      <c r="BS219" s="45">
        <f t="shared" si="278"/>
        <v>9584.92</v>
      </c>
      <c r="BT219" s="45">
        <f t="shared" si="278"/>
        <v>10621.17</v>
      </c>
      <c r="BU219" s="45">
        <f t="shared" si="278"/>
        <v>10981.31</v>
      </c>
      <c r="BV219" s="45">
        <f t="shared" si="278"/>
        <v>9179.16</v>
      </c>
      <c r="BW219" s="45">
        <f t="shared" si="278"/>
        <v>8996.23</v>
      </c>
      <c r="BX219" s="45">
        <f t="shared" si="278"/>
        <v>18645.349999999999</v>
      </c>
      <c r="BY219" s="45">
        <f t="shared" si="278"/>
        <v>10069.33</v>
      </c>
      <c r="BZ219" s="45">
        <f t="shared" si="278"/>
        <v>13658.71</v>
      </c>
      <c r="CA219" s="45">
        <f t="shared" si="278"/>
        <v>15733.24</v>
      </c>
      <c r="CB219" s="45">
        <f t="shared" si="278"/>
        <v>8916.89</v>
      </c>
      <c r="CC219" s="45">
        <f t="shared" si="278"/>
        <v>14369.38</v>
      </c>
      <c r="CD219" s="45">
        <f t="shared" si="278"/>
        <v>17975.07</v>
      </c>
      <c r="CE219" s="45">
        <f t="shared" si="278"/>
        <v>15074.88</v>
      </c>
      <c r="CF219" s="45">
        <f t="shared" si="278"/>
        <v>15950.71</v>
      </c>
      <c r="CG219" s="45">
        <f t="shared" si="278"/>
        <v>13263.1</v>
      </c>
      <c r="CH219" s="45">
        <f t="shared" si="278"/>
        <v>17117.169999999998</v>
      </c>
      <c r="CI219" s="45">
        <f t="shared" si="278"/>
        <v>9418.7099999999991</v>
      </c>
      <c r="CJ219" s="45">
        <f t="shared" si="278"/>
        <v>9489.98</v>
      </c>
      <c r="CK219" s="45">
        <f t="shared" si="278"/>
        <v>8964.14</v>
      </c>
      <c r="CL219" s="45">
        <f t="shared" si="278"/>
        <v>9424.57</v>
      </c>
      <c r="CM219" s="45">
        <f t="shared" si="278"/>
        <v>10283.02</v>
      </c>
      <c r="CN219" s="45">
        <f t="shared" si="278"/>
        <v>8661.23</v>
      </c>
      <c r="CO219" s="45">
        <f t="shared" si="278"/>
        <v>8663.15</v>
      </c>
      <c r="CP219" s="45">
        <f t="shared" si="278"/>
        <v>9510.08</v>
      </c>
      <c r="CQ219" s="45">
        <f t="shared" si="278"/>
        <v>9655.8700000000008</v>
      </c>
      <c r="CR219" s="45">
        <f t="shared" si="278"/>
        <v>15006.43</v>
      </c>
      <c r="CS219" s="45">
        <f t="shared" si="278"/>
        <v>10995.15</v>
      </c>
      <c r="CT219" s="45">
        <f t="shared" si="278"/>
        <v>16846.98</v>
      </c>
      <c r="CU219" s="45">
        <f t="shared" si="278"/>
        <v>8598.9500000000007</v>
      </c>
      <c r="CV219" s="45">
        <f t="shared" si="278"/>
        <v>17610.990000000002</v>
      </c>
      <c r="CW219" s="45">
        <f t="shared" si="278"/>
        <v>14714.09</v>
      </c>
      <c r="CX219" s="45">
        <f t="shared" si="278"/>
        <v>10059.24</v>
      </c>
      <c r="CY219" s="45">
        <f t="shared" si="278"/>
        <v>18931.330000000002</v>
      </c>
      <c r="CZ219" s="45">
        <f t="shared" si="278"/>
        <v>8798.57</v>
      </c>
      <c r="DA219" s="45">
        <f t="shared" si="278"/>
        <v>14725.03</v>
      </c>
      <c r="DB219" s="45">
        <f t="shared" si="278"/>
        <v>11904.88</v>
      </c>
      <c r="DC219" s="45">
        <f t="shared" si="278"/>
        <v>15801.73</v>
      </c>
      <c r="DD219" s="45">
        <f t="shared" si="278"/>
        <v>15275.52</v>
      </c>
      <c r="DE219" s="45">
        <f t="shared" si="278"/>
        <v>10260.73</v>
      </c>
      <c r="DF219" s="45">
        <f t="shared" si="278"/>
        <v>8663.43</v>
      </c>
      <c r="DG219" s="45">
        <f t="shared" si="278"/>
        <v>17940.5</v>
      </c>
      <c r="DH219" s="45">
        <f t="shared" si="278"/>
        <v>8663.68</v>
      </c>
      <c r="DI219" s="45">
        <f t="shared" si="278"/>
        <v>8819.9500000000007</v>
      </c>
      <c r="DJ219" s="45">
        <f t="shared" si="278"/>
        <v>9809.1200000000008</v>
      </c>
      <c r="DK219" s="45">
        <f t="shared" si="278"/>
        <v>10163.81</v>
      </c>
      <c r="DL219" s="45">
        <f t="shared" si="278"/>
        <v>9100.5400000000009</v>
      </c>
      <c r="DM219" s="45">
        <f t="shared" si="278"/>
        <v>14047.94</v>
      </c>
      <c r="DN219" s="45">
        <f t="shared" si="278"/>
        <v>9413.26</v>
      </c>
      <c r="DO219" s="45">
        <f t="shared" si="278"/>
        <v>9164.02</v>
      </c>
      <c r="DP219" s="45">
        <f t="shared" si="278"/>
        <v>14655.69</v>
      </c>
      <c r="DQ219" s="45">
        <f t="shared" si="278"/>
        <v>9805.94</v>
      </c>
      <c r="DR219" s="45">
        <f t="shared" si="278"/>
        <v>9519.02</v>
      </c>
      <c r="DS219" s="45">
        <f t="shared" si="278"/>
        <v>10051.6</v>
      </c>
      <c r="DT219" s="45">
        <f t="shared" si="278"/>
        <v>16989.02</v>
      </c>
      <c r="DU219" s="45">
        <f t="shared" si="278"/>
        <v>10767.41</v>
      </c>
      <c r="DV219" s="45">
        <f t="shared" si="278"/>
        <v>14045.22</v>
      </c>
      <c r="DW219" s="45">
        <f t="shared" si="278"/>
        <v>11194.32</v>
      </c>
      <c r="DX219" s="45">
        <f t="shared" si="278"/>
        <v>17382.150000000001</v>
      </c>
      <c r="DY219" s="45">
        <f t="shared" si="278"/>
        <v>12356.76</v>
      </c>
      <c r="DZ219" s="45">
        <f t="shared" si="278"/>
        <v>9787.77</v>
      </c>
      <c r="EA219" s="45">
        <f t="shared" ref="EA219:FX219" si="279">ROUND(EA217/EA99,2)</f>
        <v>10136.290000000001</v>
      </c>
      <c r="EB219" s="45">
        <f t="shared" si="279"/>
        <v>9653.57</v>
      </c>
      <c r="EC219" s="45">
        <f t="shared" si="279"/>
        <v>10943.25</v>
      </c>
      <c r="ED219" s="45">
        <f t="shared" si="279"/>
        <v>11807.43</v>
      </c>
      <c r="EE219" s="45">
        <f t="shared" si="279"/>
        <v>14330.52</v>
      </c>
      <c r="EF219" s="45">
        <f t="shared" si="279"/>
        <v>9143.11</v>
      </c>
      <c r="EG219" s="45">
        <f t="shared" si="279"/>
        <v>11577.05</v>
      </c>
      <c r="EH219" s="45">
        <f t="shared" si="279"/>
        <v>12801.52</v>
      </c>
      <c r="EI219" s="45">
        <f t="shared" si="279"/>
        <v>9387</v>
      </c>
      <c r="EJ219" s="45">
        <f t="shared" si="279"/>
        <v>8657.86</v>
      </c>
      <c r="EK219" s="45">
        <f t="shared" si="279"/>
        <v>9404.33</v>
      </c>
      <c r="EL219" s="45">
        <f t="shared" si="279"/>
        <v>9566.08</v>
      </c>
      <c r="EM219" s="45">
        <f t="shared" si="279"/>
        <v>10125.75</v>
      </c>
      <c r="EN219" s="45">
        <f t="shared" si="279"/>
        <v>9237.59</v>
      </c>
      <c r="EO219" s="45">
        <f t="shared" si="279"/>
        <v>10664.39</v>
      </c>
      <c r="EP219" s="45">
        <f t="shared" si="279"/>
        <v>11423.19</v>
      </c>
      <c r="EQ219" s="45">
        <f t="shared" si="279"/>
        <v>9108.1299999999992</v>
      </c>
      <c r="ER219" s="45">
        <f t="shared" si="279"/>
        <v>12638.97</v>
      </c>
      <c r="ES219" s="45">
        <f t="shared" si="279"/>
        <v>16440.86</v>
      </c>
      <c r="ET219" s="45">
        <f t="shared" si="279"/>
        <v>15721.62</v>
      </c>
      <c r="EU219" s="45">
        <f t="shared" si="279"/>
        <v>10165.4</v>
      </c>
      <c r="EV219" s="45">
        <f t="shared" si="279"/>
        <v>19558.259999999998</v>
      </c>
      <c r="EW219" s="45">
        <f t="shared" si="279"/>
        <v>12084.36</v>
      </c>
      <c r="EX219" s="45">
        <f t="shared" si="279"/>
        <v>14472.61</v>
      </c>
      <c r="EY219" s="45">
        <f t="shared" si="279"/>
        <v>9156.15</v>
      </c>
      <c r="EZ219" s="45">
        <f t="shared" si="279"/>
        <v>16129.06</v>
      </c>
      <c r="FA219" s="45">
        <f t="shared" si="279"/>
        <v>9462.89</v>
      </c>
      <c r="FB219" s="45">
        <f t="shared" si="279"/>
        <v>11347.47</v>
      </c>
      <c r="FC219" s="45">
        <f t="shared" si="279"/>
        <v>8770.0400000000009</v>
      </c>
      <c r="FD219" s="45">
        <f t="shared" si="279"/>
        <v>11268.54</v>
      </c>
      <c r="FE219" s="45">
        <f t="shared" si="279"/>
        <v>17518.310000000001</v>
      </c>
      <c r="FF219" s="45">
        <f t="shared" si="279"/>
        <v>13850.37</v>
      </c>
      <c r="FG219" s="45">
        <f t="shared" si="279"/>
        <v>17153.47</v>
      </c>
      <c r="FH219" s="45">
        <f t="shared" si="279"/>
        <v>17759.060000000001</v>
      </c>
      <c r="FI219" s="45">
        <f t="shared" si="279"/>
        <v>8969.66</v>
      </c>
      <c r="FJ219" s="45">
        <f t="shared" si="279"/>
        <v>8730.94</v>
      </c>
      <c r="FK219" s="45">
        <f t="shared" si="279"/>
        <v>8730.09</v>
      </c>
      <c r="FL219" s="45">
        <f t="shared" si="279"/>
        <v>8661.77</v>
      </c>
      <c r="FM219" s="45">
        <f t="shared" si="279"/>
        <v>8663.68</v>
      </c>
      <c r="FN219" s="45">
        <f t="shared" si="279"/>
        <v>8957.24</v>
      </c>
      <c r="FO219" s="45">
        <f t="shared" si="279"/>
        <v>9301.7900000000009</v>
      </c>
      <c r="FP219" s="45">
        <f t="shared" si="279"/>
        <v>9295.86</v>
      </c>
      <c r="FQ219" s="45">
        <f t="shared" si="279"/>
        <v>9332.74</v>
      </c>
      <c r="FR219" s="45">
        <f t="shared" si="279"/>
        <v>15350.11</v>
      </c>
      <c r="FS219" s="45">
        <f t="shared" si="279"/>
        <v>14330.19</v>
      </c>
      <c r="FT219" s="45">
        <f t="shared" si="279"/>
        <v>18718.02</v>
      </c>
      <c r="FU219" s="45">
        <f t="shared" si="279"/>
        <v>10080.49</v>
      </c>
      <c r="FV219" s="45">
        <f t="shared" si="279"/>
        <v>9671.44</v>
      </c>
      <c r="FW219" s="45">
        <f t="shared" si="279"/>
        <v>14738.94</v>
      </c>
      <c r="FX219" s="45">
        <f t="shared" si="279"/>
        <v>19217.43</v>
      </c>
      <c r="FY219" s="45"/>
      <c r="FZ219" s="59">
        <f>FZ217/FZ99</f>
        <v>9115.3947211557588</v>
      </c>
      <c r="GA219" s="59"/>
      <c r="GB219" s="59"/>
      <c r="GC219" s="59"/>
      <c r="GD219" s="59"/>
      <c r="GE219" s="9"/>
    </row>
    <row r="220" spans="1:187" x14ac:dyDescent="0.2">
      <c r="A220" s="6"/>
      <c r="B220" s="16" t="s">
        <v>759</v>
      </c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>
        <f>DK217-DK206</f>
        <v>4770891.17</v>
      </c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59"/>
      <c r="GA220" s="59"/>
      <c r="GB220" s="59"/>
      <c r="GC220" s="59"/>
      <c r="GD220" s="59"/>
      <c r="GE220" s="9"/>
    </row>
    <row r="221" spans="1:187" x14ac:dyDescent="0.2">
      <c r="A221" s="8" t="s">
        <v>597</v>
      </c>
      <c r="B221" s="16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  <c r="DE221" s="99"/>
      <c r="DF221" s="99"/>
      <c r="DG221" s="99"/>
      <c r="DH221" s="99"/>
      <c r="DI221" s="99"/>
      <c r="DJ221" s="99"/>
      <c r="DK221" s="99"/>
      <c r="DL221" s="99"/>
      <c r="DM221" s="99"/>
      <c r="DN221" s="99"/>
      <c r="DO221" s="99"/>
      <c r="DP221" s="99"/>
      <c r="DQ221" s="99"/>
      <c r="DR221" s="99"/>
      <c r="DS221" s="99"/>
      <c r="DT221" s="99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  <c r="EK221" s="99"/>
      <c r="EL221" s="99"/>
      <c r="EM221" s="99"/>
      <c r="EN221" s="99"/>
      <c r="EO221" s="99"/>
      <c r="EP221" s="99"/>
      <c r="EQ221" s="99"/>
      <c r="ER221" s="99"/>
      <c r="ES221" s="99"/>
      <c r="ET221" s="99"/>
      <c r="EU221" s="99"/>
      <c r="EV221" s="99"/>
      <c r="EW221" s="99"/>
      <c r="EX221" s="99"/>
      <c r="EY221" s="99"/>
      <c r="EZ221" s="99"/>
      <c r="FA221" s="99"/>
      <c r="FB221" s="99"/>
      <c r="FC221" s="99"/>
      <c r="FD221" s="99"/>
      <c r="FE221" s="99"/>
      <c r="FF221" s="99"/>
      <c r="FG221" s="99"/>
      <c r="FH221" s="99"/>
      <c r="FI221" s="99"/>
      <c r="FJ221" s="99"/>
      <c r="FK221" s="99"/>
      <c r="FL221" s="99"/>
      <c r="FM221" s="99"/>
      <c r="FN221" s="99"/>
      <c r="FO221" s="99"/>
      <c r="FP221" s="99"/>
      <c r="FQ221" s="99"/>
      <c r="FR221" s="99"/>
      <c r="FS221" s="99"/>
      <c r="FT221" s="99"/>
      <c r="FU221" s="99"/>
      <c r="FV221" s="99"/>
      <c r="FW221" s="99"/>
      <c r="FX221" s="99"/>
      <c r="FY221" s="45"/>
      <c r="FZ221" s="59"/>
      <c r="GA221" s="59"/>
      <c r="GB221" s="59"/>
      <c r="GC221" s="59"/>
      <c r="GD221" s="59"/>
      <c r="GE221" s="9"/>
    </row>
    <row r="222" spans="1:187" ht="31.5" x14ac:dyDescent="0.25">
      <c r="A222" s="8" t="s">
        <v>597</v>
      </c>
      <c r="B222" s="113" t="s">
        <v>760</v>
      </c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59"/>
      <c r="GA222" s="59"/>
      <c r="GB222" s="59"/>
      <c r="GC222" s="59"/>
      <c r="GD222" s="59"/>
      <c r="GE222" s="9"/>
    </row>
    <row r="223" spans="1:187" x14ac:dyDescent="0.2">
      <c r="A223" s="8" t="s">
        <v>761</v>
      </c>
      <c r="B223" s="16" t="s">
        <v>762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99"/>
      <c r="FZ223" s="59"/>
      <c r="GA223" s="59"/>
      <c r="GB223" s="59"/>
      <c r="GC223" s="59"/>
      <c r="GD223" s="59"/>
      <c r="GE223" s="9"/>
    </row>
    <row r="224" spans="1:187" x14ac:dyDescent="0.2">
      <c r="A224" s="9"/>
      <c r="B224" s="16" t="s">
        <v>763</v>
      </c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59">
        <f>SUM(C222:FX222)</f>
        <v>0</v>
      </c>
      <c r="GA224" s="59"/>
      <c r="GB224" s="59"/>
      <c r="GC224" s="59"/>
      <c r="GD224" s="59"/>
      <c r="GE224" s="9"/>
    </row>
    <row r="225" spans="1:187" x14ac:dyDescent="0.2">
      <c r="A225" s="111" t="s">
        <v>764</v>
      </c>
      <c r="B225" s="112" t="s">
        <v>765</v>
      </c>
      <c r="C225" s="45">
        <f t="shared" ref="C225:BN225" si="280">IF((AND(C$192=C$217,C$69&lt;&gt;888888888.88))=TRUE(),C212,0)</f>
        <v>0</v>
      </c>
      <c r="D225" s="45">
        <f t="shared" si="280"/>
        <v>0</v>
      </c>
      <c r="E225" s="45">
        <f t="shared" si="280"/>
        <v>0</v>
      </c>
      <c r="F225" s="45">
        <f t="shared" si="280"/>
        <v>175184739.53999999</v>
      </c>
      <c r="G225" s="45">
        <f t="shared" si="280"/>
        <v>9721977.8900000006</v>
      </c>
      <c r="H225" s="45">
        <f t="shared" si="280"/>
        <v>0</v>
      </c>
      <c r="I225" s="45">
        <f t="shared" si="280"/>
        <v>0</v>
      </c>
      <c r="J225" s="45">
        <f t="shared" si="280"/>
        <v>0</v>
      </c>
      <c r="K225" s="45">
        <f t="shared" si="280"/>
        <v>0</v>
      </c>
      <c r="L225" s="45">
        <f t="shared" si="280"/>
        <v>0</v>
      </c>
      <c r="M225" s="45">
        <f t="shared" si="280"/>
        <v>0</v>
      </c>
      <c r="N225" s="45">
        <f t="shared" si="280"/>
        <v>498794465.88</v>
      </c>
      <c r="O225" s="45">
        <f t="shared" si="280"/>
        <v>0</v>
      </c>
      <c r="P225" s="45">
        <f t="shared" si="280"/>
        <v>0</v>
      </c>
      <c r="Q225" s="45">
        <f t="shared" si="280"/>
        <v>0</v>
      </c>
      <c r="R225" s="45">
        <f t="shared" si="280"/>
        <v>24452766.490000002</v>
      </c>
      <c r="S225" s="45">
        <f t="shared" si="280"/>
        <v>0</v>
      </c>
      <c r="T225" s="45">
        <f t="shared" si="280"/>
        <v>0</v>
      </c>
      <c r="U225" s="45">
        <f t="shared" si="280"/>
        <v>0</v>
      </c>
      <c r="V225" s="45">
        <f t="shared" si="280"/>
        <v>0</v>
      </c>
      <c r="W225" s="45">
        <f t="shared" si="280"/>
        <v>938837.89</v>
      </c>
      <c r="X225" s="45">
        <f t="shared" si="280"/>
        <v>925089.51</v>
      </c>
      <c r="Y225" s="45">
        <f t="shared" si="280"/>
        <v>23177886.259999998</v>
      </c>
      <c r="Z225" s="45">
        <f t="shared" si="280"/>
        <v>0</v>
      </c>
      <c r="AA225" s="45">
        <f t="shared" si="280"/>
        <v>276119464.95999998</v>
      </c>
      <c r="AB225" s="45">
        <f t="shared" si="280"/>
        <v>0</v>
      </c>
      <c r="AC225" s="45">
        <f t="shared" si="280"/>
        <v>0</v>
      </c>
      <c r="AD225" s="45">
        <f t="shared" si="280"/>
        <v>0</v>
      </c>
      <c r="AE225" s="45">
        <f t="shared" si="280"/>
        <v>1783265.22</v>
      </c>
      <c r="AF225" s="45">
        <f t="shared" si="280"/>
        <v>0</v>
      </c>
      <c r="AG225" s="45">
        <f t="shared" si="280"/>
        <v>7437155.79</v>
      </c>
      <c r="AH225" s="45">
        <f t="shared" si="280"/>
        <v>0</v>
      </c>
      <c r="AI225" s="45">
        <f t="shared" si="280"/>
        <v>0</v>
      </c>
      <c r="AJ225" s="45">
        <f t="shared" si="280"/>
        <v>2764619.99</v>
      </c>
      <c r="AK225" s="45">
        <f t="shared" si="280"/>
        <v>0</v>
      </c>
      <c r="AL225" s="45">
        <f t="shared" si="280"/>
        <v>0</v>
      </c>
      <c r="AM225" s="45">
        <f t="shared" si="280"/>
        <v>0</v>
      </c>
      <c r="AN225" s="45">
        <f t="shared" si="280"/>
        <v>0</v>
      </c>
      <c r="AO225" s="45">
        <f t="shared" si="280"/>
        <v>0</v>
      </c>
      <c r="AP225" s="45">
        <f t="shared" si="280"/>
        <v>0</v>
      </c>
      <c r="AQ225" s="45">
        <f t="shared" si="280"/>
        <v>0</v>
      </c>
      <c r="AR225" s="45">
        <f t="shared" si="280"/>
        <v>583233772.94000006</v>
      </c>
      <c r="AS225" s="45">
        <f t="shared" si="280"/>
        <v>68378719.450000003</v>
      </c>
      <c r="AT225" s="45">
        <f t="shared" si="280"/>
        <v>0</v>
      </c>
      <c r="AU225" s="45">
        <f t="shared" si="280"/>
        <v>0</v>
      </c>
      <c r="AV225" s="45">
        <f t="shared" si="280"/>
        <v>0</v>
      </c>
      <c r="AW225" s="45">
        <f t="shared" si="280"/>
        <v>0</v>
      </c>
      <c r="AX225" s="45">
        <f t="shared" si="280"/>
        <v>0</v>
      </c>
      <c r="AY225" s="45">
        <f t="shared" si="280"/>
        <v>4774747.1100000003</v>
      </c>
      <c r="AZ225" s="45">
        <f t="shared" si="280"/>
        <v>0</v>
      </c>
      <c r="BA225" s="45">
        <f t="shared" si="280"/>
        <v>0</v>
      </c>
      <c r="BB225" s="45">
        <f t="shared" si="280"/>
        <v>0</v>
      </c>
      <c r="BC225" s="45">
        <f t="shared" si="280"/>
        <v>0</v>
      </c>
      <c r="BD225" s="45">
        <f t="shared" si="280"/>
        <v>0</v>
      </c>
      <c r="BE225" s="45">
        <f t="shared" si="280"/>
        <v>0</v>
      </c>
      <c r="BF225" s="45">
        <f t="shared" si="280"/>
        <v>0</v>
      </c>
      <c r="BG225" s="45">
        <f t="shared" si="280"/>
        <v>0</v>
      </c>
      <c r="BH225" s="45">
        <f t="shared" si="280"/>
        <v>6131567.6100000003</v>
      </c>
      <c r="BI225" s="45">
        <f t="shared" si="280"/>
        <v>0</v>
      </c>
      <c r="BJ225" s="45">
        <f t="shared" si="280"/>
        <v>58155582.359999999</v>
      </c>
      <c r="BK225" s="45">
        <f t="shared" si="280"/>
        <v>219033043.20000002</v>
      </c>
      <c r="BL225" s="45">
        <f t="shared" si="280"/>
        <v>0</v>
      </c>
      <c r="BM225" s="45">
        <f t="shared" si="280"/>
        <v>0</v>
      </c>
      <c r="BN225" s="45">
        <f t="shared" si="280"/>
        <v>0</v>
      </c>
      <c r="BO225" s="45">
        <f t="shared" ref="BO225:DZ225" si="281">IF((AND(BO$192=BO$217,BO$69&lt;&gt;888888888.88))=TRUE(),BO212,0)</f>
        <v>0</v>
      </c>
      <c r="BP225" s="45">
        <f t="shared" si="281"/>
        <v>0</v>
      </c>
      <c r="BQ225" s="45">
        <f t="shared" si="281"/>
        <v>59432632.880000003</v>
      </c>
      <c r="BR225" s="45">
        <f t="shared" si="281"/>
        <v>0</v>
      </c>
      <c r="BS225" s="45">
        <f t="shared" si="281"/>
        <v>0</v>
      </c>
      <c r="BT225" s="45">
        <f t="shared" si="281"/>
        <v>0</v>
      </c>
      <c r="BU225" s="45">
        <f t="shared" si="281"/>
        <v>0</v>
      </c>
      <c r="BV225" s="45">
        <f t="shared" si="281"/>
        <v>0</v>
      </c>
      <c r="BW225" s="45">
        <f t="shared" si="281"/>
        <v>0</v>
      </c>
      <c r="BX225" s="45">
        <f t="shared" si="281"/>
        <v>0</v>
      </c>
      <c r="BY225" s="45">
        <f t="shared" si="281"/>
        <v>0</v>
      </c>
      <c r="BZ225" s="45">
        <f t="shared" si="281"/>
        <v>0</v>
      </c>
      <c r="CA225" s="45">
        <f t="shared" si="281"/>
        <v>0</v>
      </c>
      <c r="CB225" s="45">
        <f t="shared" si="281"/>
        <v>0</v>
      </c>
      <c r="CC225" s="45">
        <f t="shared" si="281"/>
        <v>0</v>
      </c>
      <c r="CD225" s="45">
        <f t="shared" si="281"/>
        <v>1004509.16</v>
      </c>
      <c r="CE225" s="45">
        <f t="shared" si="281"/>
        <v>0</v>
      </c>
      <c r="CF225" s="45">
        <f t="shared" si="281"/>
        <v>0</v>
      </c>
      <c r="CG225" s="45">
        <f t="shared" si="281"/>
        <v>0</v>
      </c>
      <c r="CH225" s="45">
        <f t="shared" si="281"/>
        <v>1821130.66</v>
      </c>
      <c r="CI225" s="45">
        <f t="shared" si="281"/>
        <v>0</v>
      </c>
      <c r="CJ225" s="45">
        <f t="shared" si="281"/>
        <v>0</v>
      </c>
      <c r="CK225" s="45">
        <f t="shared" si="281"/>
        <v>52232883.190000005</v>
      </c>
      <c r="CL225" s="45">
        <f t="shared" si="281"/>
        <v>0</v>
      </c>
      <c r="CM225" s="45">
        <f t="shared" si="281"/>
        <v>0</v>
      </c>
      <c r="CN225" s="45">
        <f t="shared" si="281"/>
        <v>0</v>
      </c>
      <c r="CO225" s="45">
        <f t="shared" si="281"/>
        <v>0</v>
      </c>
      <c r="CP225" s="45">
        <f t="shared" si="281"/>
        <v>0</v>
      </c>
      <c r="CQ225" s="45">
        <f t="shared" si="281"/>
        <v>0</v>
      </c>
      <c r="CR225" s="45">
        <f t="shared" si="281"/>
        <v>0</v>
      </c>
      <c r="CS225" s="45">
        <f t="shared" si="281"/>
        <v>0</v>
      </c>
      <c r="CT225" s="45">
        <f t="shared" si="281"/>
        <v>0</v>
      </c>
      <c r="CU225" s="45">
        <f t="shared" si="281"/>
        <v>4042907.5100000002</v>
      </c>
      <c r="CV225" s="45">
        <f t="shared" si="281"/>
        <v>882771.12</v>
      </c>
      <c r="CW225" s="45">
        <f t="shared" si="281"/>
        <v>0</v>
      </c>
      <c r="CX225" s="45">
        <f t="shared" si="281"/>
        <v>0</v>
      </c>
      <c r="CY225" s="45">
        <f t="shared" si="281"/>
        <v>951894.55999999994</v>
      </c>
      <c r="CZ225" s="45">
        <f t="shared" si="281"/>
        <v>0</v>
      </c>
      <c r="DA225" s="45">
        <f t="shared" si="281"/>
        <v>0</v>
      </c>
      <c r="DB225" s="45">
        <f t="shared" si="281"/>
        <v>0</v>
      </c>
      <c r="DC225" s="45">
        <f t="shared" si="281"/>
        <v>0</v>
      </c>
      <c r="DD225" s="45">
        <f t="shared" si="281"/>
        <v>0</v>
      </c>
      <c r="DE225" s="45">
        <f t="shared" si="281"/>
        <v>0</v>
      </c>
      <c r="DF225" s="45">
        <f t="shared" si="281"/>
        <v>0</v>
      </c>
      <c r="DG225" s="45">
        <f t="shared" si="281"/>
        <v>0</v>
      </c>
      <c r="DH225" s="45">
        <f t="shared" si="281"/>
        <v>0</v>
      </c>
      <c r="DI225" s="45">
        <f t="shared" si="281"/>
        <v>0</v>
      </c>
      <c r="DJ225" s="45">
        <f t="shared" si="281"/>
        <v>0</v>
      </c>
      <c r="DK225" s="45">
        <f t="shared" si="281"/>
        <v>0</v>
      </c>
      <c r="DL225" s="45">
        <f t="shared" si="281"/>
        <v>0</v>
      </c>
      <c r="DM225" s="45">
        <f t="shared" si="281"/>
        <v>0</v>
      </c>
      <c r="DN225" s="45">
        <f t="shared" si="281"/>
        <v>0</v>
      </c>
      <c r="DO225" s="45">
        <f t="shared" si="281"/>
        <v>0</v>
      </c>
      <c r="DP225" s="45">
        <f t="shared" si="281"/>
        <v>3029713.54</v>
      </c>
      <c r="DQ225" s="45">
        <f t="shared" si="281"/>
        <v>0</v>
      </c>
      <c r="DR225" s="45">
        <f t="shared" si="281"/>
        <v>0</v>
      </c>
      <c r="DS225" s="45">
        <f t="shared" si="281"/>
        <v>0</v>
      </c>
      <c r="DT225" s="45">
        <f t="shared" si="281"/>
        <v>0</v>
      </c>
      <c r="DU225" s="45">
        <f t="shared" si="281"/>
        <v>0</v>
      </c>
      <c r="DV225" s="45">
        <f t="shared" si="281"/>
        <v>0</v>
      </c>
      <c r="DW225" s="45">
        <f t="shared" si="281"/>
        <v>0</v>
      </c>
      <c r="DX225" s="45">
        <f t="shared" si="281"/>
        <v>0</v>
      </c>
      <c r="DY225" s="45">
        <f t="shared" si="281"/>
        <v>0</v>
      </c>
      <c r="DZ225" s="45">
        <f t="shared" si="281"/>
        <v>8766688.7400000002</v>
      </c>
      <c r="EA225" s="45">
        <f t="shared" ref="EA225:FX225" si="282">IF((AND(EA$192=EA$217,EA$69&lt;&gt;888888888.88))=TRUE(),EA212,0)</f>
        <v>0</v>
      </c>
      <c r="EB225" s="45">
        <f t="shared" si="282"/>
        <v>0</v>
      </c>
      <c r="EC225" s="45">
        <f t="shared" si="282"/>
        <v>0</v>
      </c>
      <c r="ED225" s="45">
        <f t="shared" si="282"/>
        <v>0</v>
      </c>
      <c r="EE225" s="45">
        <f t="shared" si="282"/>
        <v>0</v>
      </c>
      <c r="EF225" s="45">
        <f t="shared" si="282"/>
        <v>0</v>
      </c>
      <c r="EG225" s="45">
        <f t="shared" si="282"/>
        <v>0</v>
      </c>
      <c r="EH225" s="45">
        <f t="shared" si="282"/>
        <v>0</v>
      </c>
      <c r="EI225" s="45">
        <f t="shared" si="282"/>
        <v>0</v>
      </c>
      <c r="EJ225" s="45">
        <f t="shared" si="282"/>
        <v>0</v>
      </c>
      <c r="EK225" s="45">
        <f t="shared" si="282"/>
        <v>0</v>
      </c>
      <c r="EL225" s="45">
        <f t="shared" si="282"/>
        <v>0</v>
      </c>
      <c r="EM225" s="45">
        <f t="shared" si="282"/>
        <v>0</v>
      </c>
      <c r="EN225" s="45">
        <f t="shared" si="282"/>
        <v>0</v>
      </c>
      <c r="EO225" s="45">
        <f t="shared" si="282"/>
        <v>4114778.76</v>
      </c>
      <c r="EP225" s="45">
        <f t="shared" si="282"/>
        <v>0</v>
      </c>
      <c r="EQ225" s="45">
        <f t="shared" si="282"/>
        <v>0</v>
      </c>
      <c r="ER225" s="45">
        <f t="shared" si="282"/>
        <v>4166694.4499999997</v>
      </c>
      <c r="ES225" s="45">
        <f t="shared" si="282"/>
        <v>0</v>
      </c>
      <c r="ET225" s="45">
        <f t="shared" si="282"/>
        <v>0</v>
      </c>
      <c r="EU225" s="45">
        <f t="shared" si="282"/>
        <v>0</v>
      </c>
      <c r="EV225" s="45">
        <f t="shared" si="282"/>
        <v>0</v>
      </c>
      <c r="EW225" s="45">
        <f t="shared" si="282"/>
        <v>0</v>
      </c>
      <c r="EX225" s="45">
        <f t="shared" si="282"/>
        <v>3272667.7800000003</v>
      </c>
      <c r="EY225" s="45">
        <f t="shared" si="282"/>
        <v>4859196.26</v>
      </c>
      <c r="EZ225" s="45">
        <f t="shared" si="282"/>
        <v>0</v>
      </c>
      <c r="FA225" s="45">
        <f t="shared" si="282"/>
        <v>0</v>
      </c>
      <c r="FB225" s="45">
        <f t="shared" si="282"/>
        <v>0</v>
      </c>
      <c r="FC225" s="45">
        <f t="shared" si="282"/>
        <v>0</v>
      </c>
      <c r="FD225" s="45">
        <f t="shared" si="282"/>
        <v>0</v>
      </c>
      <c r="FE225" s="45">
        <f t="shared" si="282"/>
        <v>0</v>
      </c>
      <c r="FF225" s="45">
        <f t="shared" si="282"/>
        <v>0</v>
      </c>
      <c r="FG225" s="45">
        <f t="shared" si="282"/>
        <v>0</v>
      </c>
      <c r="FH225" s="45">
        <f t="shared" si="282"/>
        <v>0</v>
      </c>
      <c r="FI225" s="45">
        <f t="shared" si="282"/>
        <v>0</v>
      </c>
      <c r="FJ225" s="45">
        <f t="shared" si="282"/>
        <v>0</v>
      </c>
      <c r="FK225" s="45">
        <f t="shared" si="282"/>
        <v>0</v>
      </c>
      <c r="FL225" s="45">
        <f t="shared" si="282"/>
        <v>60747125.056000002</v>
      </c>
      <c r="FM225" s="45">
        <f t="shared" si="282"/>
        <v>0</v>
      </c>
      <c r="FN225" s="45">
        <f t="shared" si="282"/>
        <v>0</v>
      </c>
      <c r="FO225" s="45">
        <f t="shared" si="282"/>
        <v>0</v>
      </c>
      <c r="FP225" s="45">
        <f t="shared" si="282"/>
        <v>0</v>
      </c>
      <c r="FQ225" s="45">
        <f t="shared" si="282"/>
        <v>0</v>
      </c>
      <c r="FR225" s="45">
        <f t="shared" si="282"/>
        <v>0</v>
      </c>
      <c r="FS225" s="45">
        <f t="shared" si="282"/>
        <v>0</v>
      </c>
      <c r="FT225" s="45">
        <f t="shared" si="282"/>
        <v>0</v>
      </c>
      <c r="FU225" s="45">
        <f t="shared" si="282"/>
        <v>0</v>
      </c>
      <c r="FV225" s="45">
        <f t="shared" si="282"/>
        <v>0</v>
      </c>
      <c r="FW225" s="45">
        <f t="shared" si="282"/>
        <v>0</v>
      </c>
      <c r="FX225" s="45">
        <f t="shared" si="282"/>
        <v>1214813.5599999998</v>
      </c>
      <c r="FY225" s="45"/>
      <c r="FZ225" s="59"/>
      <c r="GA225" s="59"/>
      <c r="GB225" s="59"/>
      <c r="GC225" s="59"/>
      <c r="GD225" s="59"/>
      <c r="GE225" s="9"/>
    </row>
    <row r="226" spans="1:187" x14ac:dyDescent="0.2">
      <c r="A226" s="112"/>
      <c r="B226" s="112" t="s">
        <v>766</v>
      </c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59"/>
      <c r="GA226" s="59"/>
      <c r="GB226" s="59"/>
      <c r="GC226" s="59"/>
      <c r="GD226" s="59"/>
      <c r="GE226" s="9"/>
    </row>
    <row r="227" spans="1:187" x14ac:dyDescent="0.2">
      <c r="A227" s="8" t="s">
        <v>767</v>
      </c>
      <c r="B227" s="16" t="s">
        <v>768</v>
      </c>
      <c r="C227" s="45">
        <f>IF(C192=C217,C192,0)</f>
        <v>0</v>
      </c>
      <c r="D227" s="45">
        <f t="shared" ref="D227:BO227" si="283">IF(D192=D217,D192,0)</f>
        <v>0</v>
      </c>
      <c r="E227" s="45">
        <f t="shared" si="283"/>
        <v>0</v>
      </c>
      <c r="F227" s="45">
        <f t="shared" si="283"/>
        <v>175000521.77000001</v>
      </c>
      <c r="G227" s="45">
        <f t="shared" si="283"/>
        <v>9717298.4600000009</v>
      </c>
      <c r="H227" s="45">
        <f t="shared" si="283"/>
        <v>0</v>
      </c>
      <c r="I227" s="45">
        <f t="shared" si="283"/>
        <v>0</v>
      </c>
      <c r="J227" s="45">
        <f t="shared" si="283"/>
        <v>0</v>
      </c>
      <c r="K227" s="45">
        <f t="shared" si="283"/>
        <v>0</v>
      </c>
      <c r="L227" s="45">
        <f t="shared" si="283"/>
        <v>0</v>
      </c>
      <c r="M227" s="45">
        <f t="shared" si="283"/>
        <v>0</v>
      </c>
      <c r="N227" s="45">
        <f t="shared" si="283"/>
        <v>498697523.24000001</v>
      </c>
      <c r="O227" s="45">
        <f t="shared" si="283"/>
        <v>0</v>
      </c>
      <c r="P227" s="45">
        <f t="shared" si="283"/>
        <v>0</v>
      </c>
      <c r="Q227" s="45">
        <f t="shared" si="283"/>
        <v>0</v>
      </c>
      <c r="R227" s="45">
        <f t="shared" si="283"/>
        <v>24448618.170000002</v>
      </c>
      <c r="S227" s="45">
        <f t="shared" si="283"/>
        <v>0</v>
      </c>
      <c r="T227" s="45">
        <f t="shared" si="283"/>
        <v>0</v>
      </c>
      <c r="U227" s="45">
        <f t="shared" si="283"/>
        <v>0</v>
      </c>
      <c r="V227" s="45">
        <f t="shared" si="283"/>
        <v>0</v>
      </c>
      <c r="W227" s="45">
        <f t="shared" si="283"/>
        <v>935453.23</v>
      </c>
      <c r="X227" s="45">
        <f t="shared" si="283"/>
        <v>924031.51</v>
      </c>
      <c r="Y227" s="45">
        <f t="shared" si="283"/>
        <v>23122931.359999999</v>
      </c>
      <c r="Z227" s="45">
        <f t="shared" si="283"/>
        <v>0</v>
      </c>
      <c r="AA227" s="45">
        <f t="shared" si="283"/>
        <v>276099532.35000002</v>
      </c>
      <c r="AB227" s="45">
        <f t="shared" si="283"/>
        <v>0</v>
      </c>
      <c r="AC227" s="45">
        <f t="shared" si="283"/>
        <v>0</v>
      </c>
      <c r="AD227" s="45">
        <f t="shared" si="283"/>
        <v>0</v>
      </c>
      <c r="AE227" s="45">
        <f t="shared" si="283"/>
        <v>1783181.85</v>
      </c>
      <c r="AF227" s="45">
        <f t="shared" si="283"/>
        <v>0</v>
      </c>
      <c r="AG227" s="45">
        <f t="shared" si="283"/>
        <v>7434826.9800000004</v>
      </c>
      <c r="AH227" s="45">
        <f t="shared" si="283"/>
        <v>0</v>
      </c>
      <c r="AI227" s="45">
        <f t="shared" si="283"/>
        <v>0</v>
      </c>
      <c r="AJ227" s="45">
        <f t="shared" si="283"/>
        <v>2724417.16</v>
      </c>
      <c r="AK227" s="45">
        <f t="shared" si="283"/>
        <v>0</v>
      </c>
      <c r="AL227" s="45">
        <f t="shared" si="283"/>
        <v>0</v>
      </c>
      <c r="AM227" s="45">
        <f t="shared" si="283"/>
        <v>0</v>
      </c>
      <c r="AN227" s="45">
        <f t="shared" si="283"/>
        <v>0</v>
      </c>
      <c r="AO227" s="45">
        <f t="shared" si="283"/>
        <v>0</v>
      </c>
      <c r="AP227" s="45">
        <f t="shared" si="283"/>
        <v>0</v>
      </c>
      <c r="AQ227" s="45">
        <f t="shared" si="283"/>
        <v>0</v>
      </c>
      <c r="AR227" s="45">
        <f t="shared" si="283"/>
        <v>582962276.17999995</v>
      </c>
      <c r="AS227" s="45">
        <f t="shared" si="283"/>
        <v>68353480.620000005</v>
      </c>
      <c r="AT227" s="45">
        <f t="shared" si="283"/>
        <v>0</v>
      </c>
      <c r="AU227" s="45">
        <f t="shared" si="283"/>
        <v>0</v>
      </c>
      <c r="AV227" s="45">
        <f t="shared" si="283"/>
        <v>0</v>
      </c>
      <c r="AW227" s="45">
        <f t="shared" si="283"/>
        <v>0</v>
      </c>
      <c r="AX227" s="45">
        <f t="shared" si="283"/>
        <v>0</v>
      </c>
      <c r="AY227" s="45">
        <f t="shared" si="283"/>
        <v>4709610.12</v>
      </c>
      <c r="AZ227" s="45">
        <f t="shared" si="283"/>
        <v>0</v>
      </c>
      <c r="BA227" s="45">
        <f t="shared" si="283"/>
        <v>0</v>
      </c>
      <c r="BB227" s="45">
        <f t="shared" si="283"/>
        <v>0</v>
      </c>
      <c r="BC227" s="45">
        <f t="shared" si="283"/>
        <v>0</v>
      </c>
      <c r="BD227" s="45">
        <f t="shared" si="283"/>
        <v>0</v>
      </c>
      <c r="BE227" s="45">
        <f t="shared" si="283"/>
        <v>0</v>
      </c>
      <c r="BF227" s="45">
        <f t="shared" si="283"/>
        <v>0</v>
      </c>
      <c r="BG227" s="45">
        <f t="shared" si="283"/>
        <v>0</v>
      </c>
      <c r="BH227" s="45">
        <f t="shared" si="283"/>
        <v>6130916.9199999999</v>
      </c>
      <c r="BI227" s="45">
        <f t="shared" si="283"/>
        <v>0</v>
      </c>
      <c r="BJ227" s="45">
        <f t="shared" si="283"/>
        <v>58107160.460000001</v>
      </c>
      <c r="BK227" s="45">
        <f t="shared" si="283"/>
        <v>218790031.75999999</v>
      </c>
      <c r="BL227" s="45">
        <f t="shared" si="283"/>
        <v>0</v>
      </c>
      <c r="BM227" s="45">
        <f t="shared" si="283"/>
        <v>0</v>
      </c>
      <c r="BN227" s="45">
        <f t="shared" si="283"/>
        <v>0</v>
      </c>
      <c r="BO227" s="45">
        <f t="shared" si="283"/>
        <v>0</v>
      </c>
      <c r="BP227" s="45">
        <f t="shared" ref="BP227:EA227" si="284">IF(BP192=BP217,BP192,0)</f>
        <v>0</v>
      </c>
      <c r="BQ227" s="45">
        <f t="shared" si="284"/>
        <v>59422600.119999997</v>
      </c>
      <c r="BR227" s="45">
        <f t="shared" si="284"/>
        <v>0</v>
      </c>
      <c r="BS227" s="45">
        <f t="shared" si="284"/>
        <v>0</v>
      </c>
      <c r="BT227" s="45">
        <f t="shared" si="284"/>
        <v>0</v>
      </c>
      <c r="BU227" s="45">
        <f t="shared" si="284"/>
        <v>0</v>
      </c>
      <c r="BV227" s="45">
        <f t="shared" si="284"/>
        <v>0</v>
      </c>
      <c r="BW227" s="45">
        <f t="shared" si="284"/>
        <v>0</v>
      </c>
      <c r="BX227" s="45">
        <f t="shared" si="284"/>
        <v>0</v>
      </c>
      <c r="BY227" s="45">
        <f t="shared" si="284"/>
        <v>0</v>
      </c>
      <c r="BZ227" s="45">
        <f t="shared" si="284"/>
        <v>0</v>
      </c>
      <c r="CA227" s="45">
        <f t="shared" si="284"/>
        <v>0</v>
      </c>
      <c r="CB227" s="45">
        <f t="shared" si="284"/>
        <v>0</v>
      </c>
      <c r="CC227" s="45">
        <f t="shared" si="284"/>
        <v>0</v>
      </c>
      <c r="CD227" s="45">
        <f t="shared" si="284"/>
        <v>999414.06</v>
      </c>
      <c r="CE227" s="45">
        <f t="shared" si="284"/>
        <v>0</v>
      </c>
      <c r="CF227" s="45">
        <f t="shared" si="284"/>
        <v>0</v>
      </c>
      <c r="CG227" s="45">
        <f t="shared" si="284"/>
        <v>0</v>
      </c>
      <c r="CH227" s="45">
        <f t="shared" si="284"/>
        <v>1819555.33</v>
      </c>
      <c r="CI227" s="45">
        <f t="shared" si="284"/>
        <v>0</v>
      </c>
      <c r="CJ227" s="45">
        <f t="shared" si="284"/>
        <v>0</v>
      </c>
      <c r="CK227" s="45">
        <f t="shared" si="284"/>
        <v>52229582.509999998</v>
      </c>
      <c r="CL227" s="45">
        <f t="shared" si="284"/>
        <v>0</v>
      </c>
      <c r="CM227" s="45">
        <f t="shared" si="284"/>
        <v>0</v>
      </c>
      <c r="CN227" s="45">
        <f t="shared" si="284"/>
        <v>0</v>
      </c>
      <c r="CO227" s="45">
        <f t="shared" si="284"/>
        <v>0</v>
      </c>
      <c r="CP227" s="45">
        <f t="shared" si="284"/>
        <v>0</v>
      </c>
      <c r="CQ227" s="45">
        <f t="shared" si="284"/>
        <v>0</v>
      </c>
      <c r="CR227" s="45">
        <f t="shared" si="284"/>
        <v>0</v>
      </c>
      <c r="CS227" s="45">
        <f t="shared" si="284"/>
        <v>0</v>
      </c>
      <c r="CT227" s="45">
        <f t="shared" si="284"/>
        <v>0</v>
      </c>
      <c r="CU227" s="45">
        <f t="shared" si="284"/>
        <v>4041504.35</v>
      </c>
      <c r="CV227" s="45">
        <f t="shared" si="284"/>
        <v>880549.48</v>
      </c>
      <c r="CW227" s="45">
        <f t="shared" si="284"/>
        <v>0</v>
      </c>
      <c r="CX227" s="45">
        <f t="shared" si="284"/>
        <v>0</v>
      </c>
      <c r="CY227" s="45">
        <f t="shared" si="284"/>
        <v>946566.36</v>
      </c>
      <c r="CZ227" s="45">
        <f t="shared" si="284"/>
        <v>0</v>
      </c>
      <c r="DA227" s="45">
        <f t="shared" si="284"/>
        <v>0</v>
      </c>
      <c r="DB227" s="45">
        <f t="shared" si="284"/>
        <v>0</v>
      </c>
      <c r="DC227" s="45">
        <f t="shared" si="284"/>
        <v>0</v>
      </c>
      <c r="DD227" s="45">
        <f t="shared" si="284"/>
        <v>0</v>
      </c>
      <c r="DE227" s="45">
        <f t="shared" si="284"/>
        <v>0</v>
      </c>
      <c r="DF227" s="45">
        <f t="shared" si="284"/>
        <v>0</v>
      </c>
      <c r="DG227" s="45">
        <f t="shared" si="284"/>
        <v>0</v>
      </c>
      <c r="DH227" s="45">
        <f t="shared" si="284"/>
        <v>0</v>
      </c>
      <c r="DI227" s="45">
        <f t="shared" si="284"/>
        <v>0</v>
      </c>
      <c r="DJ227" s="45">
        <f t="shared" si="284"/>
        <v>0</v>
      </c>
      <c r="DK227" s="45">
        <f t="shared" si="284"/>
        <v>0</v>
      </c>
      <c r="DL227" s="45">
        <f t="shared" si="284"/>
        <v>0</v>
      </c>
      <c r="DM227" s="45">
        <f t="shared" si="284"/>
        <v>0</v>
      </c>
      <c r="DN227" s="45">
        <f t="shared" si="284"/>
        <v>0</v>
      </c>
      <c r="DO227" s="45">
        <f t="shared" si="284"/>
        <v>0</v>
      </c>
      <c r="DP227" s="45">
        <f t="shared" si="284"/>
        <v>2998553.77</v>
      </c>
      <c r="DQ227" s="45">
        <f t="shared" si="284"/>
        <v>0</v>
      </c>
      <c r="DR227" s="45">
        <f t="shared" si="284"/>
        <v>0</v>
      </c>
      <c r="DS227" s="45">
        <f t="shared" si="284"/>
        <v>0</v>
      </c>
      <c r="DT227" s="45">
        <f t="shared" si="284"/>
        <v>0</v>
      </c>
      <c r="DU227" s="45">
        <f t="shared" si="284"/>
        <v>0</v>
      </c>
      <c r="DV227" s="45">
        <f t="shared" si="284"/>
        <v>0</v>
      </c>
      <c r="DW227" s="45">
        <f t="shared" si="284"/>
        <v>0</v>
      </c>
      <c r="DX227" s="45">
        <f t="shared" si="284"/>
        <v>0</v>
      </c>
      <c r="DY227" s="45">
        <f t="shared" si="284"/>
        <v>0</v>
      </c>
      <c r="DZ227" s="45">
        <f t="shared" si="284"/>
        <v>8763965.5500000007</v>
      </c>
      <c r="EA227" s="45">
        <f t="shared" si="284"/>
        <v>0</v>
      </c>
      <c r="EB227" s="45">
        <f t="shared" ref="EB227:FX227" si="285">IF(EB192=EB217,EB192,0)</f>
        <v>0</v>
      </c>
      <c r="EC227" s="45">
        <f t="shared" si="285"/>
        <v>0</v>
      </c>
      <c r="ED227" s="45">
        <f t="shared" si="285"/>
        <v>0</v>
      </c>
      <c r="EE227" s="45">
        <f t="shared" si="285"/>
        <v>0</v>
      </c>
      <c r="EF227" s="45">
        <f t="shared" si="285"/>
        <v>0</v>
      </c>
      <c r="EG227" s="45">
        <f t="shared" si="285"/>
        <v>0</v>
      </c>
      <c r="EH227" s="45">
        <f t="shared" si="285"/>
        <v>0</v>
      </c>
      <c r="EI227" s="45">
        <f t="shared" si="285"/>
        <v>0</v>
      </c>
      <c r="EJ227" s="45">
        <f t="shared" si="285"/>
        <v>0</v>
      </c>
      <c r="EK227" s="45">
        <f t="shared" si="285"/>
        <v>0</v>
      </c>
      <c r="EL227" s="45">
        <f t="shared" si="285"/>
        <v>0</v>
      </c>
      <c r="EM227" s="45">
        <f t="shared" si="285"/>
        <v>0</v>
      </c>
      <c r="EN227" s="45">
        <f t="shared" si="285"/>
        <v>0</v>
      </c>
      <c r="EO227" s="45">
        <f t="shared" si="285"/>
        <v>4095124.76</v>
      </c>
      <c r="EP227" s="45">
        <f t="shared" si="285"/>
        <v>0</v>
      </c>
      <c r="EQ227" s="45">
        <f t="shared" si="285"/>
        <v>0</v>
      </c>
      <c r="ER227" s="45">
        <f t="shared" si="285"/>
        <v>4159485.27</v>
      </c>
      <c r="ES227" s="45">
        <f t="shared" si="285"/>
        <v>0</v>
      </c>
      <c r="ET227" s="45">
        <f t="shared" si="285"/>
        <v>0</v>
      </c>
      <c r="EU227" s="45">
        <f t="shared" si="285"/>
        <v>0</v>
      </c>
      <c r="EV227" s="45">
        <f t="shared" si="285"/>
        <v>0</v>
      </c>
      <c r="EW227" s="45">
        <f t="shared" si="285"/>
        <v>0</v>
      </c>
      <c r="EX227" s="45">
        <f t="shared" si="285"/>
        <v>3210023.87</v>
      </c>
      <c r="EY227" s="45">
        <f t="shared" si="285"/>
        <v>4844520.38</v>
      </c>
      <c r="EZ227" s="45">
        <f t="shared" si="285"/>
        <v>0</v>
      </c>
      <c r="FA227" s="45">
        <f t="shared" si="285"/>
        <v>0</v>
      </c>
      <c r="FB227" s="45">
        <f t="shared" si="285"/>
        <v>0</v>
      </c>
      <c r="FC227" s="45">
        <f t="shared" si="285"/>
        <v>0</v>
      </c>
      <c r="FD227" s="45">
        <f t="shared" si="285"/>
        <v>0</v>
      </c>
      <c r="FE227" s="45">
        <f t="shared" si="285"/>
        <v>0</v>
      </c>
      <c r="FF227" s="45">
        <f t="shared" si="285"/>
        <v>0</v>
      </c>
      <c r="FG227" s="45">
        <f t="shared" si="285"/>
        <v>0</v>
      </c>
      <c r="FH227" s="45">
        <f t="shared" si="285"/>
        <v>0</v>
      </c>
      <c r="FI227" s="45">
        <f t="shared" si="285"/>
        <v>0</v>
      </c>
      <c r="FJ227" s="45">
        <f t="shared" si="285"/>
        <v>0</v>
      </c>
      <c r="FK227" s="45">
        <f t="shared" si="285"/>
        <v>0</v>
      </c>
      <c r="FL227" s="45">
        <f t="shared" si="285"/>
        <v>60733709.969999999</v>
      </c>
      <c r="FM227" s="45">
        <f t="shared" si="285"/>
        <v>0</v>
      </c>
      <c r="FN227" s="45">
        <f t="shared" si="285"/>
        <v>0</v>
      </c>
      <c r="FO227" s="45">
        <f t="shared" si="285"/>
        <v>0</v>
      </c>
      <c r="FP227" s="45">
        <f t="shared" si="285"/>
        <v>0</v>
      </c>
      <c r="FQ227" s="45">
        <f t="shared" si="285"/>
        <v>0</v>
      </c>
      <c r="FR227" s="45">
        <f t="shared" si="285"/>
        <v>0</v>
      </c>
      <c r="FS227" s="45">
        <f t="shared" si="285"/>
        <v>0</v>
      </c>
      <c r="FT227" s="45">
        <f t="shared" si="285"/>
        <v>0</v>
      </c>
      <c r="FU227" s="45">
        <f t="shared" si="285"/>
        <v>0</v>
      </c>
      <c r="FV227" s="45">
        <f t="shared" si="285"/>
        <v>0</v>
      </c>
      <c r="FW227" s="45">
        <f t="shared" si="285"/>
        <v>0</v>
      </c>
      <c r="FX227" s="45">
        <f t="shared" si="285"/>
        <v>1212619.58</v>
      </c>
      <c r="FY227" s="45"/>
      <c r="FZ227" s="59"/>
      <c r="GA227" s="9"/>
      <c r="GB227" s="9"/>
      <c r="GC227" s="59"/>
      <c r="GD227" s="59"/>
      <c r="GE227" s="9"/>
    </row>
    <row r="228" spans="1:187" x14ac:dyDescent="0.2">
      <c r="A228" s="8" t="s">
        <v>769</v>
      </c>
      <c r="B228" s="16" t="s">
        <v>770</v>
      </c>
      <c r="C228" s="45">
        <f t="shared" ref="C228:BN228" si="286">IF(C192=C217,C64,0)</f>
        <v>0</v>
      </c>
      <c r="D228" s="45">
        <f t="shared" si="286"/>
        <v>0</v>
      </c>
      <c r="E228" s="45">
        <f t="shared" si="286"/>
        <v>0</v>
      </c>
      <c r="F228" s="45">
        <f t="shared" si="286"/>
        <v>999999999</v>
      </c>
      <c r="G228" s="45">
        <f t="shared" si="286"/>
        <v>999999999</v>
      </c>
      <c r="H228" s="45">
        <f t="shared" si="286"/>
        <v>0</v>
      </c>
      <c r="I228" s="45">
        <f t="shared" si="286"/>
        <v>0</v>
      </c>
      <c r="J228" s="45">
        <f t="shared" si="286"/>
        <v>0</v>
      </c>
      <c r="K228" s="45">
        <f t="shared" si="286"/>
        <v>0</v>
      </c>
      <c r="L228" s="45">
        <f t="shared" si="286"/>
        <v>0</v>
      </c>
      <c r="M228" s="45">
        <f t="shared" si="286"/>
        <v>0</v>
      </c>
      <c r="N228" s="45">
        <f t="shared" si="286"/>
        <v>999999999</v>
      </c>
      <c r="O228" s="45">
        <f t="shared" si="286"/>
        <v>0</v>
      </c>
      <c r="P228" s="45">
        <f t="shared" si="286"/>
        <v>0</v>
      </c>
      <c r="Q228" s="45">
        <f t="shared" si="286"/>
        <v>0</v>
      </c>
      <c r="R228" s="45">
        <f t="shared" si="286"/>
        <v>999999999</v>
      </c>
      <c r="S228" s="45">
        <f t="shared" si="286"/>
        <v>0</v>
      </c>
      <c r="T228" s="45">
        <f t="shared" si="286"/>
        <v>0</v>
      </c>
      <c r="U228" s="45">
        <f t="shared" si="286"/>
        <v>0</v>
      </c>
      <c r="V228" s="45">
        <f t="shared" si="286"/>
        <v>0</v>
      </c>
      <c r="W228" s="45">
        <f t="shared" si="286"/>
        <v>999999999</v>
      </c>
      <c r="X228" s="45">
        <f t="shared" si="286"/>
        <v>999999999</v>
      </c>
      <c r="Y228" s="45">
        <f t="shared" si="286"/>
        <v>999999999</v>
      </c>
      <c r="Z228" s="45">
        <f t="shared" si="286"/>
        <v>0</v>
      </c>
      <c r="AA228" s="45">
        <f t="shared" si="286"/>
        <v>999999999</v>
      </c>
      <c r="AB228" s="45">
        <f t="shared" si="286"/>
        <v>0</v>
      </c>
      <c r="AC228" s="45">
        <f t="shared" si="286"/>
        <v>0</v>
      </c>
      <c r="AD228" s="45">
        <f t="shared" si="286"/>
        <v>0</v>
      </c>
      <c r="AE228" s="45">
        <f t="shared" si="286"/>
        <v>999999999</v>
      </c>
      <c r="AF228" s="45">
        <f t="shared" si="286"/>
        <v>0</v>
      </c>
      <c r="AG228" s="45">
        <f t="shared" si="286"/>
        <v>999999999</v>
      </c>
      <c r="AH228" s="45">
        <f t="shared" si="286"/>
        <v>0</v>
      </c>
      <c r="AI228" s="45">
        <f t="shared" si="286"/>
        <v>0</v>
      </c>
      <c r="AJ228" s="45">
        <f t="shared" si="286"/>
        <v>999999999</v>
      </c>
      <c r="AK228" s="45">
        <f t="shared" si="286"/>
        <v>0</v>
      </c>
      <c r="AL228" s="45">
        <f t="shared" si="286"/>
        <v>0</v>
      </c>
      <c r="AM228" s="45">
        <f t="shared" si="286"/>
        <v>0</v>
      </c>
      <c r="AN228" s="45">
        <f t="shared" si="286"/>
        <v>0</v>
      </c>
      <c r="AO228" s="45">
        <f t="shared" si="286"/>
        <v>0</v>
      </c>
      <c r="AP228" s="45">
        <f t="shared" si="286"/>
        <v>0</v>
      </c>
      <c r="AQ228" s="45">
        <f t="shared" si="286"/>
        <v>0</v>
      </c>
      <c r="AR228" s="45">
        <f t="shared" si="286"/>
        <v>999999999</v>
      </c>
      <c r="AS228" s="45">
        <f t="shared" si="286"/>
        <v>999999999</v>
      </c>
      <c r="AT228" s="45">
        <f t="shared" si="286"/>
        <v>0</v>
      </c>
      <c r="AU228" s="45">
        <f t="shared" si="286"/>
        <v>0</v>
      </c>
      <c r="AV228" s="45">
        <f t="shared" si="286"/>
        <v>0</v>
      </c>
      <c r="AW228" s="45">
        <f t="shared" si="286"/>
        <v>0</v>
      </c>
      <c r="AX228" s="45">
        <f t="shared" si="286"/>
        <v>0</v>
      </c>
      <c r="AY228" s="45">
        <f t="shared" si="286"/>
        <v>999999999</v>
      </c>
      <c r="AZ228" s="45">
        <f t="shared" si="286"/>
        <v>0</v>
      </c>
      <c r="BA228" s="45">
        <f t="shared" si="286"/>
        <v>0</v>
      </c>
      <c r="BB228" s="45">
        <f t="shared" si="286"/>
        <v>0</v>
      </c>
      <c r="BC228" s="45">
        <f t="shared" si="286"/>
        <v>0</v>
      </c>
      <c r="BD228" s="45">
        <f t="shared" si="286"/>
        <v>0</v>
      </c>
      <c r="BE228" s="45">
        <f t="shared" si="286"/>
        <v>0</v>
      </c>
      <c r="BF228" s="45">
        <f t="shared" si="286"/>
        <v>0</v>
      </c>
      <c r="BG228" s="45">
        <f t="shared" si="286"/>
        <v>0</v>
      </c>
      <c r="BH228" s="45">
        <f t="shared" si="286"/>
        <v>999999999</v>
      </c>
      <c r="BI228" s="45">
        <f t="shared" si="286"/>
        <v>0</v>
      </c>
      <c r="BJ228" s="45">
        <f t="shared" si="286"/>
        <v>999999999</v>
      </c>
      <c r="BK228" s="45">
        <f t="shared" si="286"/>
        <v>999999999</v>
      </c>
      <c r="BL228" s="45">
        <f t="shared" si="286"/>
        <v>0</v>
      </c>
      <c r="BM228" s="45">
        <f t="shared" si="286"/>
        <v>0</v>
      </c>
      <c r="BN228" s="45">
        <f t="shared" si="286"/>
        <v>0</v>
      </c>
      <c r="BO228" s="45">
        <f t="shared" ref="BO228:DZ228" si="287">IF(BO192=BO217,BO64,0)</f>
        <v>0</v>
      </c>
      <c r="BP228" s="45">
        <f t="shared" si="287"/>
        <v>0</v>
      </c>
      <c r="BQ228" s="45">
        <f t="shared" si="287"/>
        <v>999999999</v>
      </c>
      <c r="BR228" s="45">
        <f t="shared" si="287"/>
        <v>0</v>
      </c>
      <c r="BS228" s="45">
        <f t="shared" si="287"/>
        <v>0</v>
      </c>
      <c r="BT228" s="45">
        <f t="shared" si="287"/>
        <v>0</v>
      </c>
      <c r="BU228" s="45">
        <f t="shared" si="287"/>
        <v>0</v>
      </c>
      <c r="BV228" s="45">
        <f t="shared" si="287"/>
        <v>0</v>
      </c>
      <c r="BW228" s="45">
        <f t="shared" si="287"/>
        <v>0</v>
      </c>
      <c r="BX228" s="45">
        <f t="shared" si="287"/>
        <v>0</v>
      </c>
      <c r="BY228" s="45">
        <f t="shared" si="287"/>
        <v>0</v>
      </c>
      <c r="BZ228" s="45">
        <f t="shared" si="287"/>
        <v>0</v>
      </c>
      <c r="CA228" s="45">
        <f t="shared" si="287"/>
        <v>0</v>
      </c>
      <c r="CB228" s="45">
        <f t="shared" si="287"/>
        <v>0</v>
      </c>
      <c r="CC228" s="45">
        <f t="shared" si="287"/>
        <v>0</v>
      </c>
      <c r="CD228" s="45">
        <f t="shared" si="287"/>
        <v>999999999</v>
      </c>
      <c r="CE228" s="45">
        <f t="shared" si="287"/>
        <v>0</v>
      </c>
      <c r="CF228" s="45">
        <f t="shared" si="287"/>
        <v>0</v>
      </c>
      <c r="CG228" s="45">
        <f t="shared" si="287"/>
        <v>0</v>
      </c>
      <c r="CH228" s="45">
        <f t="shared" si="287"/>
        <v>999999999</v>
      </c>
      <c r="CI228" s="45">
        <f t="shared" si="287"/>
        <v>0</v>
      </c>
      <c r="CJ228" s="45">
        <f t="shared" si="287"/>
        <v>0</v>
      </c>
      <c r="CK228" s="45">
        <f t="shared" si="287"/>
        <v>999999999</v>
      </c>
      <c r="CL228" s="45">
        <f t="shared" si="287"/>
        <v>0</v>
      </c>
      <c r="CM228" s="45">
        <f t="shared" si="287"/>
        <v>0</v>
      </c>
      <c r="CN228" s="45">
        <f t="shared" si="287"/>
        <v>0</v>
      </c>
      <c r="CO228" s="45">
        <f t="shared" si="287"/>
        <v>0</v>
      </c>
      <c r="CP228" s="45">
        <f t="shared" si="287"/>
        <v>0</v>
      </c>
      <c r="CQ228" s="45">
        <f t="shared" si="287"/>
        <v>0</v>
      </c>
      <c r="CR228" s="45">
        <f t="shared" si="287"/>
        <v>0</v>
      </c>
      <c r="CS228" s="45">
        <f t="shared" si="287"/>
        <v>0</v>
      </c>
      <c r="CT228" s="45">
        <f t="shared" si="287"/>
        <v>0</v>
      </c>
      <c r="CU228" s="45">
        <f t="shared" si="287"/>
        <v>999999999</v>
      </c>
      <c r="CV228" s="45">
        <f t="shared" si="287"/>
        <v>999999999</v>
      </c>
      <c r="CW228" s="45">
        <f t="shared" si="287"/>
        <v>0</v>
      </c>
      <c r="CX228" s="45">
        <f t="shared" si="287"/>
        <v>0</v>
      </c>
      <c r="CY228" s="45">
        <f t="shared" si="287"/>
        <v>999999999</v>
      </c>
      <c r="CZ228" s="45">
        <f t="shared" si="287"/>
        <v>0</v>
      </c>
      <c r="DA228" s="45">
        <f t="shared" si="287"/>
        <v>0</v>
      </c>
      <c r="DB228" s="45">
        <f t="shared" si="287"/>
        <v>0</v>
      </c>
      <c r="DC228" s="45">
        <f t="shared" si="287"/>
        <v>0</v>
      </c>
      <c r="DD228" s="45">
        <f t="shared" si="287"/>
        <v>0</v>
      </c>
      <c r="DE228" s="45">
        <f t="shared" si="287"/>
        <v>0</v>
      </c>
      <c r="DF228" s="45">
        <f t="shared" si="287"/>
        <v>0</v>
      </c>
      <c r="DG228" s="45">
        <f t="shared" si="287"/>
        <v>0</v>
      </c>
      <c r="DH228" s="45">
        <f t="shared" si="287"/>
        <v>0</v>
      </c>
      <c r="DI228" s="45">
        <f t="shared" si="287"/>
        <v>0</v>
      </c>
      <c r="DJ228" s="45">
        <f t="shared" si="287"/>
        <v>0</v>
      </c>
      <c r="DK228" s="45">
        <f t="shared" si="287"/>
        <v>0</v>
      </c>
      <c r="DL228" s="45">
        <f t="shared" si="287"/>
        <v>0</v>
      </c>
      <c r="DM228" s="45">
        <f t="shared" si="287"/>
        <v>0</v>
      </c>
      <c r="DN228" s="45">
        <f t="shared" si="287"/>
        <v>0</v>
      </c>
      <c r="DO228" s="45">
        <f t="shared" si="287"/>
        <v>0</v>
      </c>
      <c r="DP228" s="45">
        <f t="shared" si="287"/>
        <v>999999999</v>
      </c>
      <c r="DQ228" s="45">
        <f t="shared" si="287"/>
        <v>0</v>
      </c>
      <c r="DR228" s="45">
        <f t="shared" si="287"/>
        <v>0</v>
      </c>
      <c r="DS228" s="45">
        <f t="shared" si="287"/>
        <v>0</v>
      </c>
      <c r="DT228" s="45">
        <f t="shared" si="287"/>
        <v>0</v>
      </c>
      <c r="DU228" s="45">
        <f t="shared" si="287"/>
        <v>0</v>
      </c>
      <c r="DV228" s="45">
        <f t="shared" si="287"/>
        <v>0</v>
      </c>
      <c r="DW228" s="45">
        <f t="shared" si="287"/>
        <v>0</v>
      </c>
      <c r="DX228" s="45">
        <f t="shared" si="287"/>
        <v>0</v>
      </c>
      <c r="DY228" s="45">
        <f t="shared" si="287"/>
        <v>0</v>
      </c>
      <c r="DZ228" s="45">
        <f t="shared" si="287"/>
        <v>999999999</v>
      </c>
      <c r="EA228" s="45">
        <f t="shared" ref="EA228:FX228" si="288">IF(EA192=EA217,EA64,0)</f>
        <v>0</v>
      </c>
      <c r="EB228" s="45">
        <f t="shared" si="288"/>
        <v>0</v>
      </c>
      <c r="EC228" s="45">
        <f t="shared" si="288"/>
        <v>0</v>
      </c>
      <c r="ED228" s="45">
        <f t="shared" si="288"/>
        <v>0</v>
      </c>
      <c r="EE228" s="45">
        <f t="shared" si="288"/>
        <v>0</v>
      </c>
      <c r="EF228" s="45">
        <f t="shared" si="288"/>
        <v>0</v>
      </c>
      <c r="EG228" s="45">
        <f t="shared" si="288"/>
        <v>0</v>
      </c>
      <c r="EH228" s="45">
        <f t="shared" si="288"/>
        <v>0</v>
      </c>
      <c r="EI228" s="45">
        <f t="shared" si="288"/>
        <v>0</v>
      </c>
      <c r="EJ228" s="45">
        <f t="shared" si="288"/>
        <v>0</v>
      </c>
      <c r="EK228" s="45">
        <f t="shared" si="288"/>
        <v>0</v>
      </c>
      <c r="EL228" s="45">
        <f t="shared" si="288"/>
        <v>0</v>
      </c>
      <c r="EM228" s="45">
        <f t="shared" si="288"/>
        <v>0</v>
      </c>
      <c r="EN228" s="45">
        <f t="shared" si="288"/>
        <v>0</v>
      </c>
      <c r="EO228" s="45">
        <f t="shared" si="288"/>
        <v>999999999</v>
      </c>
      <c r="EP228" s="45">
        <f t="shared" si="288"/>
        <v>0</v>
      </c>
      <c r="EQ228" s="45">
        <f t="shared" si="288"/>
        <v>0</v>
      </c>
      <c r="ER228" s="45">
        <f t="shared" si="288"/>
        <v>999999999</v>
      </c>
      <c r="ES228" s="45">
        <f t="shared" si="288"/>
        <v>0</v>
      </c>
      <c r="ET228" s="45">
        <f t="shared" si="288"/>
        <v>0</v>
      </c>
      <c r="EU228" s="45">
        <f t="shared" si="288"/>
        <v>0</v>
      </c>
      <c r="EV228" s="45">
        <f t="shared" si="288"/>
        <v>0</v>
      </c>
      <c r="EW228" s="45">
        <f t="shared" si="288"/>
        <v>0</v>
      </c>
      <c r="EX228" s="45">
        <f t="shared" si="288"/>
        <v>999999999</v>
      </c>
      <c r="EY228" s="45">
        <f t="shared" si="288"/>
        <v>999999999</v>
      </c>
      <c r="EZ228" s="45">
        <f t="shared" si="288"/>
        <v>0</v>
      </c>
      <c r="FA228" s="45">
        <f t="shared" si="288"/>
        <v>0</v>
      </c>
      <c r="FB228" s="45">
        <f t="shared" si="288"/>
        <v>0</v>
      </c>
      <c r="FC228" s="45">
        <f t="shared" si="288"/>
        <v>0</v>
      </c>
      <c r="FD228" s="45">
        <f t="shared" si="288"/>
        <v>0</v>
      </c>
      <c r="FE228" s="45">
        <f t="shared" si="288"/>
        <v>0</v>
      </c>
      <c r="FF228" s="45">
        <f t="shared" si="288"/>
        <v>0</v>
      </c>
      <c r="FG228" s="45">
        <f t="shared" si="288"/>
        <v>0</v>
      </c>
      <c r="FH228" s="45">
        <f t="shared" si="288"/>
        <v>0</v>
      </c>
      <c r="FI228" s="45">
        <f t="shared" si="288"/>
        <v>0</v>
      </c>
      <c r="FJ228" s="45">
        <f t="shared" si="288"/>
        <v>0</v>
      </c>
      <c r="FK228" s="45">
        <f t="shared" si="288"/>
        <v>0</v>
      </c>
      <c r="FL228" s="45">
        <f t="shared" si="288"/>
        <v>999999999</v>
      </c>
      <c r="FM228" s="45">
        <f t="shared" si="288"/>
        <v>0</v>
      </c>
      <c r="FN228" s="45">
        <f t="shared" si="288"/>
        <v>0</v>
      </c>
      <c r="FO228" s="45">
        <f t="shared" si="288"/>
        <v>0</v>
      </c>
      <c r="FP228" s="45">
        <f t="shared" si="288"/>
        <v>0</v>
      </c>
      <c r="FQ228" s="45">
        <f t="shared" si="288"/>
        <v>0</v>
      </c>
      <c r="FR228" s="45">
        <f t="shared" si="288"/>
        <v>0</v>
      </c>
      <c r="FS228" s="45">
        <f t="shared" si="288"/>
        <v>0</v>
      </c>
      <c r="FT228" s="45">
        <f t="shared" si="288"/>
        <v>0</v>
      </c>
      <c r="FU228" s="45">
        <f t="shared" si="288"/>
        <v>0</v>
      </c>
      <c r="FV228" s="45">
        <f t="shared" si="288"/>
        <v>0</v>
      </c>
      <c r="FW228" s="45">
        <f t="shared" si="288"/>
        <v>0</v>
      </c>
      <c r="FX228" s="45">
        <f t="shared" si="288"/>
        <v>999999999</v>
      </c>
      <c r="FY228" s="45"/>
      <c r="FZ228" s="59"/>
      <c r="GA228" s="59"/>
      <c r="GB228" s="59"/>
      <c r="GC228" s="59"/>
      <c r="GD228" s="59"/>
      <c r="GE228" s="9"/>
    </row>
    <row r="229" spans="1:187" x14ac:dyDescent="0.2">
      <c r="A229" s="8" t="s">
        <v>771</v>
      </c>
      <c r="B229" s="16" t="s">
        <v>772</v>
      </c>
      <c r="C229" s="45">
        <f>IF(MIN((C225-C227),(C228-C227))&gt;0,ROUND(MIN((C225-C227),(C228-C227)),2),0)</f>
        <v>0</v>
      </c>
      <c r="D229" s="45">
        <f t="shared" ref="D229:BO229" si="289">IF(MIN((D225-D227),(D228-D227))&gt;0,ROUND(MIN((D225-D227),(D228-D227)),2),0)</f>
        <v>0</v>
      </c>
      <c r="E229" s="45">
        <f t="shared" si="289"/>
        <v>0</v>
      </c>
      <c r="F229" s="45">
        <f t="shared" si="289"/>
        <v>184217.77</v>
      </c>
      <c r="G229" s="45">
        <f t="shared" si="289"/>
        <v>4679.43</v>
      </c>
      <c r="H229" s="45">
        <f t="shared" si="289"/>
        <v>0</v>
      </c>
      <c r="I229" s="45">
        <f t="shared" si="289"/>
        <v>0</v>
      </c>
      <c r="J229" s="45">
        <f t="shared" si="289"/>
        <v>0</v>
      </c>
      <c r="K229" s="45">
        <f t="shared" si="289"/>
        <v>0</v>
      </c>
      <c r="L229" s="45">
        <f t="shared" si="289"/>
        <v>0</v>
      </c>
      <c r="M229" s="45">
        <f t="shared" si="289"/>
        <v>0</v>
      </c>
      <c r="N229" s="45">
        <f t="shared" si="289"/>
        <v>96942.64</v>
      </c>
      <c r="O229" s="45">
        <f t="shared" si="289"/>
        <v>0</v>
      </c>
      <c r="P229" s="45">
        <f t="shared" si="289"/>
        <v>0</v>
      </c>
      <c r="Q229" s="45">
        <f t="shared" si="289"/>
        <v>0</v>
      </c>
      <c r="R229" s="45">
        <f t="shared" si="289"/>
        <v>4148.32</v>
      </c>
      <c r="S229" s="45">
        <f t="shared" si="289"/>
        <v>0</v>
      </c>
      <c r="T229" s="45">
        <f t="shared" si="289"/>
        <v>0</v>
      </c>
      <c r="U229" s="45">
        <f t="shared" si="289"/>
        <v>0</v>
      </c>
      <c r="V229" s="45">
        <f t="shared" si="289"/>
        <v>0</v>
      </c>
      <c r="W229" s="45">
        <f t="shared" si="289"/>
        <v>3384.66</v>
      </c>
      <c r="X229" s="45">
        <f t="shared" si="289"/>
        <v>1058</v>
      </c>
      <c r="Y229" s="45">
        <f t="shared" si="289"/>
        <v>54954.9</v>
      </c>
      <c r="Z229" s="45">
        <f t="shared" si="289"/>
        <v>0</v>
      </c>
      <c r="AA229" s="45">
        <f t="shared" si="289"/>
        <v>19932.61</v>
      </c>
      <c r="AB229" s="45">
        <f t="shared" si="289"/>
        <v>0</v>
      </c>
      <c r="AC229" s="45">
        <f t="shared" si="289"/>
        <v>0</v>
      </c>
      <c r="AD229" s="45">
        <f t="shared" si="289"/>
        <v>0</v>
      </c>
      <c r="AE229" s="45">
        <f t="shared" si="289"/>
        <v>83.37</v>
      </c>
      <c r="AF229" s="45">
        <f t="shared" si="289"/>
        <v>0</v>
      </c>
      <c r="AG229" s="45">
        <f t="shared" si="289"/>
        <v>2328.81</v>
      </c>
      <c r="AH229" s="45">
        <f t="shared" si="289"/>
        <v>0</v>
      </c>
      <c r="AI229" s="45">
        <f t="shared" si="289"/>
        <v>0</v>
      </c>
      <c r="AJ229" s="45">
        <f t="shared" si="289"/>
        <v>40202.83</v>
      </c>
      <c r="AK229" s="45">
        <f t="shared" si="289"/>
        <v>0</v>
      </c>
      <c r="AL229" s="45">
        <f t="shared" si="289"/>
        <v>0</v>
      </c>
      <c r="AM229" s="45">
        <f t="shared" si="289"/>
        <v>0</v>
      </c>
      <c r="AN229" s="45">
        <f t="shared" si="289"/>
        <v>0</v>
      </c>
      <c r="AO229" s="45">
        <f t="shared" si="289"/>
        <v>0</v>
      </c>
      <c r="AP229" s="45">
        <f t="shared" si="289"/>
        <v>0</v>
      </c>
      <c r="AQ229" s="45">
        <f t="shared" si="289"/>
        <v>0</v>
      </c>
      <c r="AR229" s="45">
        <f t="shared" si="289"/>
        <v>271496.76</v>
      </c>
      <c r="AS229" s="45">
        <f t="shared" si="289"/>
        <v>25238.83</v>
      </c>
      <c r="AT229" s="45">
        <f t="shared" si="289"/>
        <v>0</v>
      </c>
      <c r="AU229" s="45">
        <f t="shared" si="289"/>
        <v>0</v>
      </c>
      <c r="AV229" s="45">
        <f t="shared" si="289"/>
        <v>0</v>
      </c>
      <c r="AW229" s="45">
        <f t="shared" si="289"/>
        <v>0</v>
      </c>
      <c r="AX229" s="45">
        <f t="shared" si="289"/>
        <v>0</v>
      </c>
      <c r="AY229" s="45">
        <f t="shared" si="289"/>
        <v>65136.99</v>
      </c>
      <c r="AZ229" s="45">
        <f t="shared" si="289"/>
        <v>0</v>
      </c>
      <c r="BA229" s="45">
        <f t="shared" si="289"/>
        <v>0</v>
      </c>
      <c r="BB229" s="45">
        <f t="shared" si="289"/>
        <v>0</v>
      </c>
      <c r="BC229" s="45">
        <f t="shared" si="289"/>
        <v>0</v>
      </c>
      <c r="BD229" s="45">
        <f t="shared" si="289"/>
        <v>0</v>
      </c>
      <c r="BE229" s="45">
        <f t="shared" si="289"/>
        <v>0</v>
      </c>
      <c r="BF229" s="45">
        <f t="shared" si="289"/>
        <v>0</v>
      </c>
      <c r="BG229" s="45">
        <f t="shared" si="289"/>
        <v>0</v>
      </c>
      <c r="BH229" s="45">
        <f t="shared" si="289"/>
        <v>650.69000000000005</v>
      </c>
      <c r="BI229" s="45">
        <f t="shared" si="289"/>
        <v>0</v>
      </c>
      <c r="BJ229" s="45">
        <f t="shared" si="289"/>
        <v>48421.9</v>
      </c>
      <c r="BK229" s="45">
        <f t="shared" si="289"/>
        <v>243011.44</v>
      </c>
      <c r="BL229" s="45">
        <f t="shared" si="289"/>
        <v>0</v>
      </c>
      <c r="BM229" s="45">
        <f t="shared" si="289"/>
        <v>0</v>
      </c>
      <c r="BN229" s="45">
        <f t="shared" si="289"/>
        <v>0</v>
      </c>
      <c r="BO229" s="45">
        <f t="shared" si="289"/>
        <v>0</v>
      </c>
      <c r="BP229" s="45">
        <f t="shared" ref="BP229:EA229" si="290">IF(MIN((BP225-BP227),(BP228-BP227))&gt;0,ROUND(MIN((BP225-BP227),(BP228-BP227)),2),0)</f>
        <v>0</v>
      </c>
      <c r="BQ229" s="45">
        <f t="shared" si="290"/>
        <v>10032.76</v>
      </c>
      <c r="BR229" s="45">
        <f t="shared" si="290"/>
        <v>0</v>
      </c>
      <c r="BS229" s="45">
        <f t="shared" si="290"/>
        <v>0</v>
      </c>
      <c r="BT229" s="45">
        <f t="shared" si="290"/>
        <v>0</v>
      </c>
      <c r="BU229" s="45">
        <f t="shared" si="290"/>
        <v>0</v>
      </c>
      <c r="BV229" s="45">
        <f t="shared" si="290"/>
        <v>0</v>
      </c>
      <c r="BW229" s="45">
        <f t="shared" si="290"/>
        <v>0</v>
      </c>
      <c r="BX229" s="45">
        <f t="shared" si="290"/>
        <v>0</v>
      </c>
      <c r="BY229" s="45">
        <f t="shared" si="290"/>
        <v>0</v>
      </c>
      <c r="BZ229" s="45">
        <f t="shared" si="290"/>
        <v>0</v>
      </c>
      <c r="CA229" s="45">
        <f t="shared" si="290"/>
        <v>0</v>
      </c>
      <c r="CB229" s="45">
        <f t="shared" si="290"/>
        <v>0</v>
      </c>
      <c r="CC229" s="45">
        <f t="shared" si="290"/>
        <v>0</v>
      </c>
      <c r="CD229" s="45">
        <f t="shared" si="290"/>
        <v>5095.1000000000004</v>
      </c>
      <c r="CE229" s="45">
        <f t="shared" si="290"/>
        <v>0</v>
      </c>
      <c r="CF229" s="45">
        <f t="shared" si="290"/>
        <v>0</v>
      </c>
      <c r="CG229" s="45">
        <f t="shared" si="290"/>
        <v>0</v>
      </c>
      <c r="CH229" s="45">
        <f t="shared" si="290"/>
        <v>1575.33</v>
      </c>
      <c r="CI229" s="45">
        <f t="shared" si="290"/>
        <v>0</v>
      </c>
      <c r="CJ229" s="45">
        <f t="shared" si="290"/>
        <v>0</v>
      </c>
      <c r="CK229" s="45">
        <f t="shared" si="290"/>
        <v>3300.68</v>
      </c>
      <c r="CL229" s="45">
        <f t="shared" si="290"/>
        <v>0</v>
      </c>
      <c r="CM229" s="45">
        <f t="shared" si="290"/>
        <v>0</v>
      </c>
      <c r="CN229" s="45">
        <f t="shared" si="290"/>
        <v>0</v>
      </c>
      <c r="CO229" s="45">
        <f t="shared" si="290"/>
        <v>0</v>
      </c>
      <c r="CP229" s="45">
        <f t="shared" si="290"/>
        <v>0</v>
      </c>
      <c r="CQ229" s="45">
        <f t="shared" si="290"/>
        <v>0</v>
      </c>
      <c r="CR229" s="45">
        <f t="shared" si="290"/>
        <v>0</v>
      </c>
      <c r="CS229" s="45">
        <f t="shared" si="290"/>
        <v>0</v>
      </c>
      <c r="CT229" s="45">
        <f t="shared" si="290"/>
        <v>0</v>
      </c>
      <c r="CU229" s="45">
        <f t="shared" si="290"/>
        <v>1403.16</v>
      </c>
      <c r="CV229" s="45">
        <f t="shared" si="290"/>
        <v>2221.64</v>
      </c>
      <c r="CW229" s="45">
        <f t="shared" si="290"/>
        <v>0</v>
      </c>
      <c r="CX229" s="45">
        <f t="shared" si="290"/>
        <v>0</v>
      </c>
      <c r="CY229" s="45">
        <f t="shared" si="290"/>
        <v>5328.2</v>
      </c>
      <c r="CZ229" s="45">
        <f t="shared" si="290"/>
        <v>0</v>
      </c>
      <c r="DA229" s="45">
        <f t="shared" si="290"/>
        <v>0</v>
      </c>
      <c r="DB229" s="45">
        <f t="shared" si="290"/>
        <v>0</v>
      </c>
      <c r="DC229" s="45">
        <f t="shared" si="290"/>
        <v>0</v>
      </c>
      <c r="DD229" s="45">
        <f t="shared" si="290"/>
        <v>0</v>
      </c>
      <c r="DE229" s="45">
        <f t="shared" si="290"/>
        <v>0</v>
      </c>
      <c r="DF229" s="45">
        <f t="shared" si="290"/>
        <v>0</v>
      </c>
      <c r="DG229" s="45">
        <f t="shared" si="290"/>
        <v>0</v>
      </c>
      <c r="DH229" s="45">
        <f t="shared" si="290"/>
        <v>0</v>
      </c>
      <c r="DI229" s="45">
        <f t="shared" si="290"/>
        <v>0</v>
      </c>
      <c r="DJ229" s="45">
        <f t="shared" si="290"/>
        <v>0</v>
      </c>
      <c r="DK229" s="45">
        <f t="shared" si="290"/>
        <v>0</v>
      </c>
      <c r="DL229" s="45">
        <f t="shared" si="290"/>
        <v>0</v>
      </c>
      <c r="DM229" s="45">
        <f t="shared" si="290"/>
        <v>0</v>
      </c>
      <c r="DN229" s="45">
        <f t="shared" si="290"/>
        <v>0</v>
      </c>
      <c r="DO229" s="45">
        <f t="shared" si="290"/>
        <v>0</v>
      </c>
      <c r="DP229" s="45">
        <f t="shared" si="290"/>
        <v>31159.77</v>
      </c>
      <c r="DQ229" s="45">
        <f t="shared" si="290"/>
        <v>0</v>
      </c>
      <c r="DR229" s="45">
        <f t="shared" si="290"/>
        <v>0</v>
      </c>
      <c r="DS229" s="45">
        <f t="shared" si="290"/>
        <v>0</v>
      </c>
      <c r="DT229" s="45">
        <f t="shared" si="290"/>
        <v>0</v>
      </c>
      <c r="DU229" s="45">
        <f t="shared" si="290"/>
        <v>0</v>
      </c>
      <c r="DV229" s="45">
        <f t="shared" si="290"/>
        <v>0</v>
      </c>
      <c r="DW229" s="45">
        <f t="shared" si="290"/>
        <v>0</v>
      </c>
      <c r="DX229" s="45">
        <f t="shared" si="290"/>
        <v>0</v>
      </c>
      <c r="DY229" s="45">
        <f t="shared" si="290"/>
        <v>0</v>
      </c>
      <c r="DZ229" s="45">
        <f t="shared" si="290"/>
        <v>2723.19</v>
      </c>
      <c r="EA229" s="45">
        <f t="shared" si="290"/>
        <v>0</v>
      </c>
      <c r="EB229" s="45">
        <f t="shared" ref="EB229:FX229" si="291">IF(MIN((EB225-EB227),(EB228-EB227))&gt;0,ROUND(MIN((EB225-EB227),(EB228-EB227)),2),0)</f>
        <v>0</v>
      </c>
      <c r="EC229" s="45">
        <f t="shared" si="291"/>
        <v>0</v>
      </c>
      <c r="ED229" s="45">
        <f t="shared" si="291"/>
        <v>0</v>
      </c>
      <c r="EE229" s="45">
        <f t="shared" si="291"/>
        <v>0</v>
      </c>
      <c r="EF229" s="45">
        <f t="shared" si="291"/>
        <v>0</v>
      </c>
      <c r="EG229" s="45">
        <f t="shared" si="291"/>
        <v>0</v>
      </c>
      <c r="EH229" s="45">
        <f t="shared" si="291"/>
        <v>0</v>
      </c>
      <c r="EI229" s="45">
        <f t="shared" si="291"/>
        <v>0</v>
      </c>
      <c r="EJ229" s="45">
        <f t="shared" si="291"/>
        <v>0</v>
      </c>
      <c r="EK229" s="45">
        <f t="shared" si="291"/>
        <v>0</v>
      </c>
      <c r="EL229" s="45">
        <f t="shared" si="291"/>
        <v>0</v>
      </c>
      <c r="EM229" s="45">
        <f t="shared" si="291"/>
        <v>0</v>
      </c>
      <c r="EN229" s="45">
        <f t="shared" si="291"/>
        <v>0</v>
      </c>
      <c r="EO229" s="45">
        <f t="shared" si="291"/>
        <v>19654</v>
      </c>
      <c r="EP229" s="45">
        <f t="shared" si="291"/>
        <v>0</v>
      </c>
      <c r="EQ229" s="45">
        <f t="shared" si="291"/>
        <v>0</v>
      </c>
      <c r="ER229" s="45">
        <f t="shared" si="291"/>
        <v>7209.18</v>
      </c>
      <c r="ES229" s="45">
        <f t="shared" si="291"/>
        <v>0</v>
      </c>
      <c r="ET229" s="45">
        <f t="shared" si="291"/>
        <v>0</v>
      </c>
      <c r="EU229" s="45">
        <f t="shared" si="291"/>
        <v>0</v>
      </c>
      <c r="EV229" s="45">
        <f t="shared" si="291"/>
        <v>0</v>
      </c>
      <c r="EW229" s="45">
        <f t="shared" si="291"/>
        <v>0</v>
      </c>
      <c r="EX229" s="45">
        <f t="shared" si="291"/>
        <v>62643.91</v>
      </c>
      <c r="EY229" s="45">
        <f t="shared" si="291"/>
        <v>14675.88</v>
      </c>
      <c r="EZ229" s="45">
        <f t="shared" si="291"/>
        <v>0</v>
      </c>
      <c r="FA229" s="45">
        <f t="shared" si="291"/>
        <v>0</v>
      </c>
      <c r="FB229" s="45">
        <f t="shared" si="291"/>
        <v>0</v>
      </c>
      <c r="FC229" s="45">
        <f t="shared" si="291"/>
        <v>0</v>
      </c>
      <c r="FD229" s="45">
        <f t="shared" si="291"/>
        <v>0</v>
      </c>
      <c r="FE229" s="45">
        <f t="shared" si="291"/>
        <v>0</v>
      </c>
      <c r="FF229" s="45">
        <f t="shared" si="291"/>
        <v>0</v>
      </c>
      <c r="FG229" s="45">
        <f t="shared" si="291"/>
        <v>0</v>
      </c>
      <c r="FH229" s="45">
        <f t="shared" si="291"/>
        <v>0</v>
      </c>
      <c r="FI229" s="45">
        <f t="shared" si="291"/>
        <v>0</v>
      </c>
      <c r="FJ229" s="45">
        <f t="shared" si="291"/>
        <v>0</v>
      </c>
      <c r="FK229" s="45">
        <f t="shared" si="291"/>
        <v>0</v>
      </c>
      <c r="FL229" s="45">
        <f t="shared" si="291"/>
        <v>13415.09</v>
      </c>
      <c r="FM229" s="45">
        <f t="shared" si="291"/>
        <v>0</v>
      </c>
      <c r="FN229" s="45">
        <f t="shared" si="291"/>
        <v>0</v>
      </c>
      <c r="FO229" s="45">
        <f t="shared" si="291"/>
        <v>0</v>
      </c>
      <c r="FP229" s="45">
        <f t="shared" si="291"/>
        <v>0</v>
      </c>
      <c r="FQ229" s="45">
        <f t="shared" si="291"/>
        <v>0</v>
      </c>
      <c r="FR229" s="45">
        <f t="shared" si="291"/>
        <v>0</v>
      </c>
      <c r="FS229" s="45">
        <f t="shared" si="291"/>
        <v>0</v>
      </c>
      <c r="FT229" s="45">
        <f t="shared" si="291"/>
        <v>0</v>
      </c>
      <c r="FU229" s="45">
        <f t="shared" si="291"/>
        <v>0</v>
      </c>
      <c r="FV229" s="45">
        <f t="shared" si="291"/>
        <v>0</v>
      </c>
      <c r="FW229" s="45">
        <f t="shared" si="291"/>
        <v>0</v>
      </c>
      <c r="FX229" s="45">
        <f t="shared" si="291"/>
        <v>2193.98</v>
      </c>
      <c r="FY229" s="45"/>
      <c r="FZ229" s="59"/>
      <c r="GA229" s="59"/>
      <c r="GB229" s="59"/>
      <c r="GC229" s="59"/>
      <c r="GD229" s="59"/>
      <c r="GE229" s="9"/>
    </row>
    <row r="230" spans="1:187" x14ac:dyDescent="0.2">
      <c r="A230" s="6"/>
      <c r="B230" s="16" t="s">
        <v>773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59"/>
      <c r="GA230" s="59"/>
      <c r="GB230" s="59"/>
      <c r="GC230" s="59"/>
      <c r="GD230" s="59"/>
      <c r="GE230" s="9"/>
    </row>
    <row r="231" spans="1:187" x14ac:dyDescent="0.2">
      <c r="A231" s="6"/>
      <c r="B231" s="16" t="s">
        <v>774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59"/>
      <c r="GA231" s="59"/>
      <c r="GB231" s="59"/>
      <c r="GC231" s="59"/>
      <c r="GD231" s="59"/>
      <c r="GE231" s="9"/>
    </row>
    <row r="232" spans="1:187" x14ac:dyDescent="0.2">
      <c r="A232" s="6"/>
      <c r="B232" s="16" t="s">
        <v>775</v>
      </c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59"/>
      <c r="GA232" s="59"/>
      <c r="GB232" s="59"/>
      <c r="GC232" s="59"/>
      <c r="GD232" s="59"/>
      <c r="GE232" s="9"/>
    </row>
    <row r="233" spans="1:187" x14ac:dyDescent="0.2">
      <c r="A233" s="8" t="s">
        <v>776</v>
      </c>
      <c r="B233" s="16" t="s">
        <v>777</v>
      </c>
      <c r="C233" s="45">
        <f t="shared" ref="C233:BN233" si="292">MIN(C69,C229)</f>
        <v>0</v>
      </c>
      <c r="D233" s="45">
        <f t="shared" si="292"/>
        <v>0</v>
      </c>
      <c r="E233" s="45">
        <f t="shared" si="292"/>
        <v>0</v>
      </c>
      <c r="F233" s="45">
        <f t="shared" si="292"/>
        <v>184217.77</v>
      </c>
      <c r="G233" s="45">
        <f t="shared" si="292"/>
        <v>4679.43</v>
      </c>
      <c r="H233" s="45">
        <f t="shared" si="292"/>
        <v>0</v>
      </c>
      <c r="I233" s="45">
        <f t="shared" si="292"/>
        <v>0</v>
      </c>
      <c r="J233" s="45">
        <f t="shared" si="292"/>
        <v>0</v>
      </c>
      <c r="K233" s="45">
        <f t="shared" si="292"/>
        <v>0</v>
      </c>
      <c r="L233" s="45">
        <f t="shared" si="292"/>
        <v>0</v>
      </c>
      <c r="M233" s="45">
        <f t="shared" si="292"/>
        <v>0</v>
      </c>
      <c r="N233" s="45">
        <f t="shared" si="292"/>
        <v>96942.64</v>
      </c>
      <c r="O233" s="45">
        <f t="shared" si="292"/>
        <v>0</v>
      </c>
      <c r="P233" s="45">
        <f t="shared" si="292"/>
        <v>0</v>
      </c>
      <c r="Q233" s="45">
        <f t="shared" si="292"/>
        <v>0</v>
      </c>
      <c r="R233" s="45">
        <f t="shared" si="292"/>
        <v>4148.32</v>
      </c>
      <c r="S233" s="45">
        <f t="shared" si="292"/>
        <v>0</v>
      </c>
      <c r="T233" s="45">
        <f t="shared" si="292"/>
        <v>0</v>
      </c>
      <c r="U233" s="45">
        <f t="shared" si="292"/>
        <v>0</v>
      </c>
      <c r="V233" s="45">
        <f t="shared" si="292"/>
        <v>0</v>
      </c>
      <c r="W233" s="45">
        <f t="shared" si="292"/>
        <v>3384.66</v>
      </c>
      <c r="X233" s="45">
        <f t="shared" si="292"/>
        <v>1058</v>
      </c>
      <c r="Y233" s="45">
        <f t="shared" si="292"/>
        <v>54954.9</v>
      </c>
      <c r="Z233" s="45">
        <f t="shared" si="292"/>
        <v>0</v>
      </c>
      <c r="AA233" s="45">
        <f t="shared" si="292"/>
        <v>19932.61</v>
      </c>
      <c r="AB233" s="45">
        <f t="shared" si="292"/>
        <v>0</v>
      </c>
      <c r="AC233" s="45">
        <f t="shared" si="292"/>
        <v>0</v>
      </c>
      <c r="AD233" s="45">
        <f t="shared" si="292"/>
        <v>0</v>
      </c>
      <c r="AE233" s="45">
        <f t="shared" si="292"/>
        <v>83.37</v>
      </c>
      <c r="AF233" s="45">
        <f t="shared" si="292"/>
        <v>0</v>
      </c>
      <c r="AG233" s="45">
        <f t="shared" si="292"/>
        <v>2328.81</v>
      </c>
      <c r="AH233" s="45">
        <f t="shared" si="292"/>
        <v>0</v>
      </c>
      <c r="AI233" s="45">
        <f t="shared" si="292"/>
        <v>0</v>
      </c>
      <c r="AJ233" s="45">
        <f t="shared" si="292"/>
        <v>40202.83</v>
      </c>
      <c r="AK233" s="45">
        <f t="shared" si="292"/>
        <v>0</v>
      </c>
      <c r="AL233" s="45">
        <f t="shared" si="292"/>
        <v>0</v>
      </c>
      <c r="AM233" s="45">
        <f t="shared" si="292"/>
        <v>0</v>
      </c>
      <c r="AN233" s="45">
        <f t="shared" si="292"/>
        <v>0</v>
      </c>
      <c r="AO233" s="45">
        <f t="shared" si="292"/>
        <v>0</v>
      </c>
      <c r="AP233" s="45">
        <f t="shared" si="292"/>
        <v>0</v>
      </c>
      <c r="AQ233" s="45">
        <f t="shared" si="292"/>
        <v>0</v>
      </c>
      <c r="AR233" s="45">
        <f t="shared" si="292"/>
        <v>271496.76</v>
      </c>
      <c r="AS233" s="45">
        <f t="shared" si="292"/>
        <v>25238.83</v>
      </c>
      <c r="AT233" s="45">
        <f t="shared" si="292"/>
        <v>0</v>
      </c>
      <c r="AU233" s="45">
        <f t="shared" si="292"/>
        <v>0</v>
      </c>
      <c r="AV233" s="45">
        <f t="shared" si="292"/>
        <v>0</v>
      </c>
      <c r="AW233" s="45">
        <f t="shared" si="292"/>
        <v>0</v>
      </c>
      <c r="AX233" s="45">
        <f t="shared" si="292"/>
        <v>0</v>
      </c>
      <c r="AY233" s="45">
        <f t="shared" si="292"/>
        <v>65136.99</v>
      </c>
      <c r="AZ233" s="45">
        <f t="shared" si="292"/>
        <v>0</v>
      </c>
      <c r="BA233" s="45">
        <f t="shared" si="292"/>
        <v>0</v>
      </c>
      <c r="BB233" s="45">
        <f t="shared" si="292"/>
        <v>0</v>
      </c>
      <c r="BC233" s="45">
        <f t="shared" si="292"/>
        <v>0</v>
      </c>
      <c r="BD233" s="45">
        <f t="shared" si="292"/>
        <v>0</v>
      </c>
      <c r="BE233" s="45">
        <f t="shared" si="292"/>
        <v>0</v>
      </c>
      <c r="BF233" s="45">
        <f t="shared" si="292"/>
        <v>0</v>
      </c>
      <c r="BG233" s="45">
        <f t="shared" si="292"/>
        <v>0</v>
      </c>
      <c r="BH233" s="45">
        <f t="shared" si="292"/>
        <v>650.69000000000005</v>
      </c>
      <c r="BI233" s="45">
        <f t="shared" si="292"/>
        <v>0</v>
      </c>
      <c r="BJ233" s="45">
        <f t="shared" si="292"/>
        <v>48421.9</v>
      </c>
      <c r="BK233" s="45">
        <f t="shared" si="292"/>
        <v>243011.44</v>
      </c>
      <c r="BL233" s="45">
        <f t="shared" si="292"/>
        <v>0</v>
      </c>
      <c r="BM233" s="45">
        <f t="shared" si="292"/>
        <v>0</v>
      </c>
      <c r="BN233" s="45">
        <f t="shared" si="292"/>
        <v>0</v>
      </c>
      <c r="BO233" s="45">
        <f t="shared" ref="BO233:DZ233" si="293">MIN(BO69,BO229)</f>
        <v>0</v>
      </c>
      <c r="BP233" s="45">
        <f t="shared" si="293"/>
        <v>0</v>
      </c>
      <c r="BQ233" s="45">
        <f t="shared" si="293"/>
        <v>10032.76</v>
      </c>
      <c r="BR233" s="45">
        <f t="shared" si="293"/>
        <v>0</v>
      </c>
      <c r="BS233" s="45">
        <f t="shared" si="293"/>
        <v>0</v>
      </c>
      <c r="BT233" s="45">
        <f t="shared" si="293"/>
        <v>0</v>
      </c>
      <c r="BU233" s="45">
        <f t="shared" si="293"/>
        <v>0</v>
      </c>
      <c r="BV233" s="45">
        <f t="shared" si="293"/>
        <v>0</v>
      </c>
      <c r="BW233" s="45">
        <f t="shared" si="293"/>
        <v>0</v>
      </c>
      <c r="BX233" s="45">
        <f t="shared" si="293"/>
        <v>0</v>
      </c>
      <c r="BY233" s="45">
        <f t="shared" si="293"/>
        <v>0</v>
      </c>
      <c r="BZ233" s="45">
        <f t="shared" si="293"/>
        <v>0</v>
      </c>
      <c r="CA233" s="45">
        <f t="shared" si="293"/>
        <v>0</v>
      </c>
      <c r="CB233" s="45">
        <f t="shared" si="293"/>
        <v>0</v>
      </c>
      <c r="CC233" s="45">
        <f t="shared" si="293"/>
        <v>0</v>
      </c>
      <c r="CD233" s="45">
        <f t="shared" si="293"/>
        <v>5095.1000000000004</v>
      </c>
      <c r="CE233" s="45">
        <f t="shared" si="293"/>
        <v>0</v>
      </c>
      <c r="CF233" s="45">
        <f t="shared" si="293"/>
        <v>0</v>
      </c>
      <c r="CG233" s="45">
        <f t="shared" si="293"/>
        <v>0</v>
      </c>
      <c r="CH233" s="45">
        <f t="shared" si="293"/>
        <v>1575.33</v>
      </c>
      <c r="CI233" s="45">
        <f t="shared" si="293"/>
        <v>0</v>
      </c>
      <c r="CJ233" s="45">
        <f t="shared" si="293"/>
        <v>0</v>
      </c>
      <c r="CK233" s="45">
        <f t="shared" si="293"/>
        <v>3300.68</v>
      </c>
      <c r="CL233" s="45">
        <f t="shared" si="293"/>
        <v>0</v>
      </c>
      <c r="CM233" s="45">
        <f t="shared" si="293"/>
        <v>0</v>
      </c>
      <c r="CN233" s="45">
        <f t="shared" si="293"/>
        <v>0</v>
      </c>
      <c r="CO233" s="45">
        <f t="shared" si="293"/>
        <v>0</v>
      </c>
      <c r="CP233" s="45">
        <f t="shared" si="293"/>
        <v>0</v>
      </c>
      <c r="CQ233" s="45">
        <f t="shared" si="293"/>
        <v>0</v>
      </c>
      <c r="CR233" s="45">
        <f t="shared" si="293"/>
        <v>0</v>
      </c>
      <c r="CS233" s="45">
        <f t="shared" si="293"/>
        <v>0</v>
      </c>
      <c r="CT233" s="45">
        <f t="shared" si="293"/>
        <v>0</v>
      </c>
      <c r="CU233" s="45">
        <f t="shared" si="293"/>
        <v>1403.16</v>
      </c>
      <c r="CV233" s="45">
        <f t="shared" si="293"/>
        <v>2221.64</v>
      </c>
      <c r="CW233" s="45">
        <f t="shared" si="293"/>
        <v>0</v>
      </c>
      <c r="CX233" s="45">
        <f t="shared" si="293"/>
        <v>0</v>
      </c>
      <c r="CY233" s="45">
        <f t="shared" si="293"/>
        <v>5328.2</v>
      </c>
      <c r="CZ233" s="45">
        <f t="shared" si="293"/>
        <v>0</v>
      </c>
      <c r="DA233" s="45">
        <f t="shared" si="293"/>
        <v>0</v>
      </c>
      <c r="DB233" s="45">
        <f t="shared" si="293"/>
        <v>0</v>
      </c>
      <c r="DC233" s="45">
        <f t="shared" si="293"/>
        <v>0</v>
      </c>
      <c r="DD233" s="45">
        <f t="shared" si="293"/>
        <v>0</v>
      </c>
      <c r="DE233" s="45">
        <f t="shared" si="293"/>
        <v>0</v>
      </c>
      <c r="DF233" s="45">
        <f t="shared" si="293"/>
        <v>0</v>
      </c>
      <c r="DG233" s="45">
        <f t="shared" si="293"/>
        <v>0</v>
      </c>
      <c r="DH233" s="45">
        <f t="shared" si="293"/>
        <v>0</v>
      </c>
      <c r="DI233" s="45">
        <f t="shared" si="293"/>
        <v>0</v>
      </c>
      <c r="DJ233" s="45">
        <f t="shared" si="293"/>
        <v>0</v>
      </c>
      <c r="DK233" s="45">
        <f t="shared" si="293"/>
        <v>0</v>
      </c>
      <c r="DL233" s="45">
        <f t="shared" si="293"/>
        <v>0</v>
      </c>
      <c r="DM233" s="45">
        <f t="shared" si="293"/>
        <v>0</v>
      </c>
      <c r="DN233" s="45">
        <f t="shared" si="293"/>
        <v>0</v>
      </c>
      <c r="DO233" s="45">
        <f t="shared" si="293"/>
        <v>0</v>
      </c>
      <c r="DP233" s="45">
        <f t="shared" si="293"/>
        <v>31159.77</v>
      </c>
      <c r="DQ233" s="45">
        <f t="shared" si="293"/>
        <v>0</v>
      </c>
      <c r="DR233" s="45">
        <f t="shared" si="293"/>
        <v>0</v>
      </c>
      <c r="DS233" s="45">
        <f t="shared" si="293"/>
        <v>0</v>
      </c>
      <c r="DT233" s="45">
        <f t="shared" si="293"/>
        <v>0</v>
      </c>
      <c r="DU233" s="45">
        <f t="shared" si="293"/>
        <v>0</v>
      </c>
      <c r="DV233" s="45">
        <f t="shared" si="293"/>
        <v>0</v>
      </c>
      <c r="DW233" s="45">
        <f t="shared" si="293"/>
        <v>0</v>
      </c>
      <c r="DX233" s="45">
        <f t="shared" si="293"/>
        <v>0</v>
      </c>
      <c r="DY233" s="45">
        <f t="shared" si="293"/>
        <v>0</v>
      </c>
      <c r="DZ233" s="45">
        <f t="shared" si="293"/>
        <v>2723.19</v>
      </c>
      <c r="EA233" s="45">
        <f t="shared" ref="EA233:FX233" si="294">MIN(EA69,EA229)</f>
        <v>0</v>
      </c>
      <c r="EB233" s="45">
        <f t="shared" si="294"/>
        <v>0</v>
      </c>
      <c r="EC233" s="45">
        <f t="shared" si="294"/>
        <v>0</v>
      </c>
      <c r="ED233" s="45">
        <f t="shared" si="294"/>
        <v>0</v>
      </c>
      <c r="EE233" s="45">
        <f t="shared" si="294"/>
        <v>0</v>
      </c>
      <c r="EF233" s="45">
        <f t="shared" si="294"/>
        <v>0</v>
      </c>
      <c r="EG233" s="45">
        <f t="shared" si="294"/>
        <v>0</v>
      </c>
      <c r="EH233" s="45">
        <f t="shared" si="294"/>
        <v>0</v>
      </c>
      <c r="EI233" s="45">
        <f t="shared" si="294"/>
        <v>0</v>
      </c>
      <c r="EJ233" s="45">
        <f t="shared" si="294"/>
        <v>0</v>
      </c>
      <c r="EK233" s="45">
        <f t="shared" si="294"/>
        <v>0</v>
      </c>
      <c r="EL233" s="45">
        <f t="shared" si="294"/>
        <v>0</v>
      </c>
      <c r="EM233" s="45">
        <f t="shared" si="294"/>
        <v>0</v>
      </c>
      <c r="EN233" s="45">
        <f t="shared" si="294"/>
        <v>0</v>
      </c>
      <c r="EO233" s="45">
        <f t="shared" si="294"/>
        <v>19654</v>
      </c>
      <c r="EP233" s="45">
        <f t="shared" si="294"/>
        <v>0</v>
      </c>
      <c r="EQ233" s="45">
        <f t="shared" si="294"/>
        <v>0</v>
      </c>
      <c r="ER233" s="45">
        <f t="shared" si="294"/>
        <v>7209.18</v>
      </c>
      <c r="ES233" s="45">
        <f t="shared" si="294"/>
        <v>0</v>
      </c>
      <c r="ET233" s="45">
        <f t="shared" si="294"/>
        <v>0</v>
      </c>
      <c r="EU233" s="45">
        <f t="shared" si="294"/>
        <v>0</v>
      </c>
      <c r="EV233" s="45">
        <f t="shared" si="294"/>
        <v>0</v>
      </c>
      <c r="EW233" s="45">
        <f t="shared" si="294"/>
        <v>0</v>
      </c>
      <c r="EX233" s="45">
        <f t="shared" si="294"/>
        <v>62643.91</v>
      </c>
      <c r="EY233" s="45">
        <f t="shared" si="294"/>
        <v>14675.88</v>
      </c>
      <c r="EZ233" s="45">
        <f t="shared" si="294"/>
        <v>0</v>
      </c>
      <c r="FA233" s="45">
        <f t="shared" si="294"/>
        <v>0</v>
      </c>
      <c r="FB233" s="45">
        <f t="shared" si="294"/>
        <v>0</v>
      </c>
      <c r="FC233" s="45">
        <f t="shared" si="294"/>
        <v>0</v>
      </c>
      <c r="FD233" s="45">
        <f t="shared" si="294"/>
        <v>0</v>
      </c>
      <c r="FE233" s="45">
        <f t="shared" si="294"/>
        <v>0</v>
      </c>
      <c r="FF233" s="45">
        <f t="shared" si="294"/>
        <v>0</v>
      </c>
      <c r="FG233" s="45">
        <f t="shared" si="294"/>
        <v>0</v>
      </c>
      <c r="FH233" s="45">
        <f t="shared" si="294"/>
        <v>0</v>
      </c>
      <c r="FI233" s="45">
        <f t="shared" si="294"/>
        <v>0</v>
      </c>
      <c r="FJ233" s="45">
        <f t="shared" si="294"/>
        <v>0</v>
      </c>
      <c r="FK233" s="45">
        <f t="shared" si="294"/>
        <v>0</v>
      </c>
      <c r="FL233" s="45">
        <f t="shared" si="294"/>
        <v>13415.09</v>
      </c>
      <c r="FM233" s="45">
        <f t="shared" si="294"/>
        <v>0</v>
      </c>
      <c r="FN233" s="45">
        <f t="shared" si="294"/>
        <v>0</v>
      </c>
      <c r="FO233" s="45">
        <f t="shared" si="294"/>
        <v>0</v>
      </c>
      <c r="FP233" s="45">
        <f t="shared" si="294"/>
        <v>0</v>
      </c>
      <c r="FQ233" s="45">
        <f t="shared" si="294"/>
        <v>0</v>
      </c>
      <c r="FR233" s="45">
        <f t="shared" si="294"/>
        <v>0</v>
      </c>
      <c r="FS233" s="45">
        <f t="shared" si="294"/>
        <v>0</v>
      </c>
      <c r="FT233" s="45">
        <f t="shared" si="294"/>
        <v>0</v>
      </c>
      <c r="FU233" s="45">
        <f t="shared" si="294"/>
        <v>0</v>
      </c>
      <c r="FV233" s="45">
        <f t="shared" si="294"/>
        <v>0</v>
      </c>
      <c r="FW233" s="45">
        <f t="shared" si="294"/>
        <v>0</v>
      </c>
      <c r="FX233" s="45">
        <f t="shared" si="294"/>
        <v>2193.98</v>
      </c>
      <c r="FY233" s="45"/>
      <c r="FZ233" s="59">
        <f>SUM(C233:FX233)</f>
        <v>1248521.8199999996</v>
      </c>
      <c r="GA233" s="59"/>
      <c r="GB233" s="59"/>
      <c r="GC233" s="59"/>
      <c r="GD233" s="59"/>
      <c r="GE233" s="9"/>
    </row>
    <row r="234" spans="1:187" x14ac:dyDescent="0.2">
      <c r="A234" s="6"/>
      <c r="B234" s="16" t="s">
        <v>778</v>
      </c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59"/>
      <c r="GA234" s="59"/>
      <c r="GB234" s="59"/>
      <c r="GC234" s="59"/>
      <c r="GD234" s="59"/>
      <c r="GE234" s="9"/>
    </row>
    <row r="235" spans="1:187" x14ac:dyDescent="0.2">
      <c r="A235" s="8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45"/>
      <c r="FZ235" s="9"/>
      <c r="GA235" s="59"/>
      <c r="GB235" s="59"/>
      <c r="GC235" s="59"/>
      <c r="GD235" s="59"/>
      <c r="GE235" s="9"/>
    </row>
    <row r="236" spans="1:187" ht="15.75" x14ac:dyDescent="0.25">
      <c r="A236" s="8" t="s">
        <v>597</v>
      </c>
      <c r="B236" s="43" t="s">
        <v>779</v>
      </c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5"/>
      <c r="EC236" s="105"/>
      <c r="ED236" s="105"/>
      <c r="EE236" s="105"/>
      <c r="EF236" s="105"/>
      <c r="EG236" s="105"/>
      <c r="EH236" s="105"/>
      <c r="EI236" s="105"/>
      <c r="EJ236" s="105"/>
      <c r="EK236" s="105"/>
      <c r="EL236" s="105"/>
      <c r="EM236" s="105"/>
      <c r="EN236" s="105"/>
      <c r="EO236" s="105"/>
      <c r="EP236" s="105"/>
      <c r="EQ236" s="105"/>
      <c r="ER236" s="105"/>
      <c r="ES236" s="105"/>
      <c r="ET236" s="105"/>
      <c r="EU236" s="105"/>
      <c r="EV236" s="105"/>
      <c r="EW236" s="105"/>
      <c r="EX236" s="105"/>
      <c r="EY236" s="105"/>
      <c r="EZ236" s="105"/>
      <c r="FA236" s="105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5"/>
      <c r="FS236" s="105"/>
      <c r="FT236" s="105"/>
      <c r="FU236" s="105"/>
      <c r="FV236" s="105"/>
      <c r="FW236" s="105"/>
      <c r="FX236" s="105"/>
      <c r="FY236" s="45"/>
      <c r="FZ236" s="59"/>
      <c r="GA236" s="109"/>
      <c r="GB236" s="109"/>
      <c r="GC236" s="59"/>
      <c r="GD236" s="59"/>
      <c r="GE236" s="9"/>
    </row>
    <row r="237" spans="1:187" x14ac:dyDescent="0.2">
      <c r="A237" s="8" t="s">
        <v>780</v>
      </c>
      <c r="B237" s="16" t="s">
        <v>781</v>
      </c>
      <c r="C237" s="45">
        <f>+C217+C235</f>
        <v>78725497.299999997</v>
      </c>
      <c r="D237" s="45">
        <f t="shared" ref="D237:BO237" si="295">+D217+D235</f>
        <v>383174563</v>
      </c>
      <c r="E237" s="45">
        <f t="shared" si="295"/>
        <v>74669113.050000012</v>
      </c>
      <c r="F237" s="45">
        <f t="shared" si="295"/>
        <v>175000521.77000001</v>
      </c>
      <c r="G237" s="45">
        <f t="shared" si="295"/>
        <v>9717298.4600000009</v>
      </c>
      <c r="H237" s="45">
        <f t="shared" si="295"/>
        <v>9811415.7300000004</v>
      </c>
      <c r="I237" s="45">
        <f t="shared" si="295"/>
        <v>97897205.780000001</v>
      </c>
      <c r="J237" s="45">
        <f t="shared" si="295"/>
        <v>21831122.390000001</v>
      </c>
      <c r="K237" s="45">
        <f t="shared" si="295"/>
        <v>3592102.04</v>
      </c>
      <c r="L237" s="45">
        <f t="shared" si="295"/>
        <v>24677735.190000001</v>
      </c>
      <c r="M237" s="45">
        <f t="shared" si="295"/>
        <v>14510789.1</v>
      </c>
      <c r="N237" s="45">
        <f t="shared" si="295"/>
        <v>498697523.24000001</v>
      </c>
      <c r="O237" s="45">
        <f t="shared" si="295"/>
        <v>129169350.54000001</v>
      </c>
      <c r="P237" s="45">
        <f t="shared" si="295"/>
        <v>2966666.9699999997</v>
      </c>
      <c r="Q237" s="45">
        <f t="shared" si="295"/>
        <v>383424980.88</v>
      </c>
      <c r="R237" s="45">
        <f t="shared" si="295"/>
        <v>24448618.170000002</v>
      </c>
      <c r="S237" s="45">
        <f t="shared" si="295"/>
        <v>16070459.35</v>
      </c>
      <c r="T237" s="45">
        <f t="shared" si="295"/>
        <v>2403185.19</v>
      </c>
      <c r="U237" s="45">
        <f t="shared" si="295"/>
        <v>990287.21000000008</v>
      </c>
      <c r="V237" s="45">
        <f t="shared" si="295"/>
        <v>3514212.1599999997</v>
      </c>
      <c r="W237" s="45">
        <f t="shared" si="295"/>
        <v>935453.23</v>
      </c>
      <c r="X237" s="45">
        <f t="shared" si="295"/>
        <v>924031.51</v>
      </c>
      <c r="Y237" s="45">
        <f t="shared" si="295"/>
        <v>23122931.359999999</v>
      </c>
      <c r="Z237" s="45">
        <f t="shared" si="295"/>
        <v>3146686.25</v>
      </c>
      <c r="AA237" s="45">
        <f t="shared" si="295"/>
        <v>276099532.35000002</v>
      </c>
      <c r="AB237" s="45">
        <f t="shared" si="295"/>
        <v>271917991.40000004</v>
      </c>
      <c r="AC237" s="45">
        <f t="shared" si="295"/>
        <v>9412134.9900000002</v>
      </c>
      <c r="AD237" s="45">
        <f t="shared" si="295"/>
        <v>11910025.26</v>
      </c>
      <c r="AE237" s="45">
        <f t="shared" si="295"/>
        <v>1783181.85</v>
      </c>
      <c r="AF237" s="45">
        <f t="shared" si="295"/>
        <v>2679704.94</v>
      </c>
      <c r="AG237" s="45">
        <f t="shared" si="295"/>
        <v>7434826.9800000004</v>
      </c>
      <c r="AH237" s="45">
        <f t="shared" si="295"/>
        <v>9802799.3100000005</v>
      </c>
      <c r="AI237" s="45">
        <f t="shared" si="295"/>
        <v>4031345.25</v>
      </c>
      <c r="AJ237" s="45">
        <f t="shared" si="295"/>
        <v>2724417.16</v>
      </c>
      <c r="AK237" s="45">
        <f t="shared" si="295"/>
        <v>3165570.6999999997</v>
      </c>
      <c r="AL237" s="45">
        <f t="shared" si="295"/>
        <v>3629834.41</v>
      </c>
      <c r="AM237" s="45">
        <f t="shared" si="295"/>
        <v>4707360.33</v>
      </c>
      <c r="AN237" s="45">
        <f t="shared" si="295"/>
        <v>4147149.07</v>
      </c>
      <c r="AO237" s="45">
        <f t="shared" si="295"/>
        <v>42363729.590000004</v>
      </c>
      <c r="AP237" s="45">
        <f t="shared" si="295"/>
        <v>850505571.74000001</v>
      </c>
      <c r="AQ237" s="45">
        <f t="shared" si="295"/>
        <v>3320695</v>
      </c>
      <c r="AR237" s="45">
        <f t="shared" si="295"/>
        <v>582962276.17999995</v>
      </c>
      <c r="AS237" s="45">
        <f t="shared" si="295"/>
        <v>68353480.620000005</v>
      </c>
      <c r="AT237" s="45">
        <f t="shared" si="295"/>
        <v>20862747.48</v>
      </c>
      <c r="AU237" s="45">
        <f t="shared" si="295"/>
        <v>3471359.63</v>
      </c>
      <c r="AV237" s="45">
        <f t="shared" si="295"/>
        <v>3815072.95</v>
      </c>
      <c r="AW237" s="45">
        <f t="shared" si="295"/>
        <v>3275891.31</v>
      </c>
      <c r="AX237" s="45">
        <f t="shared" si="295"/>
        <v>1006271.23</v>
      </c>
      <c r="AY237" s="45">
        <f t="shared" si="295"/>
        <v>4709610.12</v>
      </c>
      <c r="AZ237" s="45">
        <f t="shared" si="295"/>
        <v>110093526.02</v>
      </c>
      <c r="BA237" s="45">
        <f t="shared" si="295"/>
        <v>80722451.328000009</v>
      </c>
      <c r="BB237" s="45">
        <f t="shared" si="295"/>
        <v>70335256.980000004</v>
      </c>
      <c r="BC237" s="45">
        <f t="shared" si="295"/>
        <v>275347286.54000002</v>
      </c>
      <c r="BD237" s="45">
        <f t="shared" si="295"/>
        <v>45036407.743999995</v>
      </c>
      <c r="BE237" s="45">
        <f t="shared" si="295"/>
        <v>13660485.85</v>
      </c>
      <c r="BF237" s="45">
        <f t="shared" si="295"/>
        <v>221949307.66399997</v>
      </c>
      <c r="BG237" s="45">
        <f t="shared" si="295"/>
        <v>10344519.860000001</v>
      </c>
      <c r="BH237" s="45">
        <f t="shared" si="295"/>
        <v>6130916.9199999999</v>
      </c>
      <c r="BI237" s="45">
        <f t="shared" si="295"/>
        <v>3418773.44</v>
      </c>
      <c r="BJ237" s="45">
        <f t="shared" si="295"/>
        <v>58107160.460000001</v>
      </c>
      <c r="BK237" s="45">
        <f t="shared" si="295"/>
        <v>218790031.75999999</v>
      </c>
      <c r="BL237" s="45">
        <f t="shared" si="295"/>
        <v>2981649.41</v>
      </c>
      <c r="BM237" s="45">
        <f t="shared" si="295"/>
        <v>3653935.21</v>
      </c>
      <c r="BN237" s="45">
        <f t="shared" si="295"/>
        <v>32276539.84</v>
      </c>
      <c r="BO237" s="45">
        <f t="shared" si="295"/>
        <v>12475750.460000001</v>
      </c>
      <c r="BP237" s="45">
        <f t="shared" ref="BP237:EA237" si="296">+BP217+BP235</f>
        <v>3026227.44</v>
      </c>
      <c r="BQ237" s="45">
        <f t="shared" si="296"/>
        <v>59422600.119999997</v>
      </c>
      <c r="BR237" s="45">
        <f t="shared" si="296"/>
        <v>42474190</v>
      </c>
      <c r="BS237" s="45">
        <f t="shared" si="296"/>
        <v>11562285.16</v>
      </c>
      <c r="BT237" s="45">
        <f t="shared" si="296"/>
        <v>4837941.93</v>
      </c>
      <c r="BU237" s="45">
        <f t="shared" si="296"/>
        <v>4743923.7700000005</v>
      </c>
      <c r="BV237" s="45">
        <f t="shared" si="296"/>
        <v>12467140</v>
      </c>
      <c r="BW237" s="45">
        <f t="shared" si="296"/>
        <v>18725658.710000001</v>
      </c>
      <c r="BX237" s="45">
        <f t="shared" si="296"/>
        <v>1657571.48</v>
      </c>
      <c r="BY237" s="45">
        <f t="shared" si="296"/>
        <v>5320632.84</v>
      </c>
      <c r="BZ237" s="45">
        <f t="shared" si="296"/>
        <v>2958476.6599999997</v>
      </c>
      <c r="CA237" s="45">
        <f t="shared" si="296"/>
        <v>2720276.82</v>
      </c>
      <c r="CB237" s="45">
        <f t="shared" si="296"/>
        <v>738435562.36000001</v>
      </c>
      <c r="CC237" s="45">
        <f t="shared" si="296"/>
        <v>2589362.2000000002</v>
      </c>
      <c r="CD237" s="45">
        <f t="shared" si="296"/>
        <v>999414.06</v>
      </c>
      <c r="CE237" s="45">
        <f t="shared" si="296"/>
        <v>2446652.87</v>
      </c>
      <c r="CF237" s="45">
        <f t="shared" si="296"/>
        <v>1874208.96</v>
      </c>
      <c r="CG237" s="45">
        <f t="shared" si="296"/>
        <v>3004092.06</v>
      </c>
      <c r="CH237" s="45">
        <f t="shared" si="296"/>
        <v>1819555.33</v>
      </c>
      <c r="CI237" s="45">
        <f t="shared" si="296"/>
        <v>7002812.8000000007</v>
      </c>
      <c r="CJ237" s="45">
        <f t="shared" si="296"/>
        <v>9613350.2400000002</v>
      </c>
      <c r="CK237" s="45">
        <f t="shared" si="296"/>
        <v>52229582.509999998</v>
      </c>
      <c r="CL237" s="45">
        <f t="shared" si="296"/>
        <v>13397971.060000001</v>
      </c>
      <c r="CM237" s="45">
        <f t="shared" si="296"/>
        <v>8763186.3900000006</v>
      </c>
      <c r="CN237" s="45">
        <f t="shared" si="296"/>
        <v>273548409.80799997</v>
      </c>
      <c r="CO237" s="45">
        <f t="shared" si="296"/>
        <v>134181838.06400001</v>
      </c>
      <c r="CP237" s="45">
        <f t="shared" si="296"/>
        <v>10383110.42</v>
      </c>
      <c r="CQ237" s="45">
        <f t="shared" si="296"/>
        <v>9965826.3499999996</v>
      </c>
      <c r="CR237" s="45">
        <f t="shared" si="296"/>
        <v>2788194.5300000003</v>
      </c>
      <c r="CS237" s="45">
        <f t="shared" si="296"/>
        <v>4033020.12</v>
      </c>
      <c r="CT237" s="45">
        <f t="shared" si="296"/>
        <v>1910447.84</v>
      </c>
      <c r="CU237" s="45">
        <f t="shared" si="296"/>
        <v>4041504.35</v>
      </c>
      <c r="CV237" s="45">
        <f t="shared" si="296"/>
        <v>880549.48</v>
      </c>
      <c r="CW237" s="45">
        <f t="shared" si="296"/>
        <v>2819218.9099999997</v>
      </c>
      <c r="CX237" s="45">
        <f t="shared" si="296"/>
        <v>4980330.1399999997</v>
      </c>
      <c r="CY237" s="45">
        <f t="shared" si="296"/>
        <v>946566.36</v>
      </c>
      <c r="CZ237" s="45">
        <f t="shared" si="296"/>
        <v>19594405.23</v>
      </c>
      <c r="DA237" s="45">
        <f t="shared" si="296"/>
        <v>2806590.21</v>
      </c>
      <c r="DB237" s="45">
        <f t="shared" si="296"/>
        <v>3741702.86</v>
      </c>
      <c r="DC237" s="45">
        <f t="shared" si="296"/>
        <v>2488771.9099999997</v>
      </c>
      <c r="DD237" s="45">
        <f t="shared" si="296"/>
        <v>2622806.7999999998</v>
      </c>
      <c r="DE237" s="45">
        <f t="shared" si="296"/>
        <v>4504459.1300000008</v>
      </c>
      <c r="DF237" s="45">
        <f t="shared" si="296"/>
        <v>191881016.51200002</v>
      </c>
      <c r="DG237" s="45">
        <f t="shared" si="296"/>
        <v>1718700.2</v>
      </c>
      <c r="DH237" s="45">
        <f t="shared" si="296"/>
        <v>19013312.127999999</v>
      </c>
      <c r="DI237" s="45">
        <f t="shared" si="296"/>
        <v>24590910.52</v>
      </c>
      <c r="DJ237" s="45">
        <f t="shared" si="296"/>
        <v>6795756.5099999998</v>
      </c>
      <c r="DK237" s="45">
        <f t="shared" si="296"/>
        <v>4770891.17</v>
      </c>
      <c r="DL237" s="45">
        <f t="shared" si="296"/>
        <v>54798890.049999997</v>
      </c>
      <c r="DM237" s="45">
        <f t="shared" si="296"/>
        <v>3927802.6999999997</v>
      </c>
      <c r="DN237" s="45">
        <f t="shared" si="296"/>
        <v>14029529.35</v>
      </c>
      <c r="DO237" s="45">
        <f t="shared" si="296"/>
        <v>30747114.390000001</v>
      </c>
      <c r="DP237" s="45">
        <f t="shared" si="296"/>
        <v>2998553.77</v>
      </c>
      <c r="DQ237" s="45">
        <f t="shared" si="296"/>
        <v>6504280.0299999993</v>
      </c>
      <c r="DR237" s="45">
        <f t="shared" si="296"/>
        <v>13892064.389999999</v>
      </c>
      <c r="DS237" s="45">
        <f t="shared" si="296"/>
        <v>8195066.1600000001</v>
      </c>
      <c r="DT237" s="45">
        <f t="shared" si="296"/>
        <v>2373366.0700000003</v>
      </c>
      <c r="DU237" s="45">
        <f t="shared" si="296"/>
        <v>4325268.5599999996</v>
      </c>
      <c r="DV237" s="45">
        <f t="shared" si="296"/>
        <v>3018316.78</v>
      </c>
      <c r="DW237" s="45">
        <f t="shared" si="296"/>
        <v>4064657.47</v>
      </c>
      <c r="DX237" s="45">
        <f t="shared" si="296"/>
        <v>2934106.8600000003</v>
      </c>
      <c r="DY237" s="45">
        <f t="shared" si="296"/>
        <v>4375527.4000000004</v>
      </c>
      <c r="DZ237" s="45">
        <f t="shared" si="296"/>
        <v>8763965.5500000007</v>
      </c>
      <c r="EA237" s="45">
        <f t="shared" si="296"/>
        <v>6658526.7999999998</v>
      </c>
      <c r="EB237" s="45">
        <f t="shared" ref="EB237:FX237" si="297">+EB217+EB235</f>
        <v>5820137.0899999999</v>
      </c>
      <c r="EC237" s="45">
        <f t="shared" si="297"/>
        <v>3701006.67</v>
      </c>
      <c r="ED237" s="45">
        <f t="shared" si="297"/>
        <v>19935667.48</v>
      </c>
      <c r="EE237" s="45">
        <f t="shared" si="297"/>
        <v>2851773.44</v>
      </c>
      <c r="EF237" s="45">
        <f t="shared" si="297"/>
        <v>13979815.18</v>
      </c>
      <c r="EG237" s="45">
        <f t="shared" si="297"/>
        <v>3379341.5</v>
      </c>
      <c r="EH237" s="45">
        <f t="shared" si="297"/>
        <v>3033960.73</v>
      </c>
      <c r="EI237" s="45">
        <f t="shared" si="297"/>
        <v>156408140.92000002</v>
      </c>
      <c r="EJ237" s="45">
        <f t="shared" si="297"/>
        <v>85323244.519999996</v>
      </c>
      <c r="EK237" s="45">
        <f t="shared" si="297"/>
        <v>6874562.1699999999</v>
      </c>
      <c r="EL237" s="45">
        <f t="shared" si="297"/>
        <v>4704597.32</v>
      </c>
      <c r="EM237" s="45">
        <f t="shared" si="297"/>
        <v>4545447.5500000007</v>
      </c>
      <c r="EN237" s="45">
        <f t="shared" si="297"/>
        <v>10461570.57</v>
      </c>
      <c r="EO237" s="45">
        <f t="shared" si="297"/>
        <v>4095124.76</v>
      </c>
      <c r="EP237" s="45">
        <f t="shared" si="297"/>
        <v>4622964.08</v>
      </c>
      <c r="EQ237" s="45">
        <f t="shared" si="297"/>
        <v>25615702.379999999</v>
      </c>
      <c r="ER237" s="45">
        <f t="shared" si="297"/>
        <v>4159485.27</v>
      </c>
      <c r="ES237" s="45">
        <f t="shared" si="297"/>
        <v>2199787.31</v>
      </c>
      <c r="ET237" s="45">
        <f t="shared" si="297"/>
        <v>3549942.1799999997</v>
      </c>
      <c r="EU237" s="45">
        <f t="shared" si="297"/>
        <v>6841313.0999999996</v>
      </c>
      <c r="EV237" s="45">
        <f t="shared" si="297"/>
        <v>1314315.3899999999</v>
      </c>
      <c r="EW237" s="45">
        <f t="shared" si="297"/>
        <v>11384672.68</v>
      </c>
      <c r="EX237" s="45">
        <f t="shared" si="297"/>
        <v>3210023.87</v>
      </c>
      <c r="EY237" s="45">
        <f t="shared" si="297"/>
        <v>4844520.38</v>
      </c>
      <c r="EZ237" s="45">
        <f t="shared" si="297"/>
        <v>2269359.04</v>
      </c>
      <c r="FA237" s="45">
        <f t="shared" si="297"/>
        <v>33587570.519999996</v>
      </c>
      <c r="FB237" s="45">
        <f t="shared" si="297"/>
        <v>4260974.42</v>
      </c>
      <c r="FC237" s="45">
        <f t="shared" si="297"/>
        <v>20556972.629999999</v>
      </c>
      <c r="FD237" s="45">
        <f t="shared" si="297"/>
        <v>4225703.8</v>
      </c>
      <c r="FE237" s="45">
        <f t="shared" si="297"/>
        <v>1860444.58</v>
      </c>
      <c r="FF237" s="45">
        <f t="shared" si="297"/>
        <v>3171734.96</v>
      </c>
      <c r="FG237" s="45">
        <f t="shared" si="297"/>
        <v>2054985.6099999999</v>
      </c>
      <c r="FH237" s="45">
        <f t="shared" si="297"/>
        <v>1708421.66</v>
      </c>
      <c r="FI237" s="45">
        <f t="shared" si="297"/>
        <v>17128463.379999999</v>
      </c>
      <c r="FJ237" s="45">
        <f t="shared" si="297"/>
        <v>17433938.239999998</v>
      </c>
      <c r="FK237" s="45">
        <f t="shared" si="297"/>
        <v>21721346.57</v>
      </c>
      <c r="FL237" s="45">
        <f t="shared" si="297"/>
        <v>60733709.969999999</v>
      </c>
      <c r="FM237" s="45">
        <f t="shared" si="297"/>
        <v>34269186.240000002</v>
      </c>
      <c r="FN237" s="45">
        <f t="shared" si="297"/>
        <v>201888987.19999999</v>
      </c>
      <c r="FO237" s="45">
        <f t="shared" si="297"/>
        <v>10637529.959999999</v>
      </c>
      <c r="FP237" s="45">
        <f t="shared" si="297"/>
        <v>22710714.579999998</v>
      </c>
      <c r="FQ237" s="45">
        <f t="shared" si="297"/>
        <v>9116223.6400000006</v>
      </c>
      <c r="FR237" s="45">
        <f t="shared" si="297"/>
        <v>2709294.1399999997</v>
      </c>
      <c r="FS237" s="45">
        <f t="shared" si="297"/>
        <v>2952019.46</v>
      </c>
      <c r="FT237" s="45">
        <f t="shared" si="297"/>
        <v>1482467.2</v>
      </c>
      <c r="FU237" s="45">
        <f t="shared" si="297"/>
        <v>8295234.71</v>
      </c>
      <c r="FV237" s="45">
        <f t="shared" si="297"/>
        <v>6961501.29</v>
      </c>
      <c r="FW237" s="45">
        <f t="shared" si="297"/>
        <v>2999374.15</v>
      </c>
      <c r="FX237" s="45">
        <f t="shared" si="297"/>
        <v>1212619.58</v>
      </c>
      <c r="FY237" s="45"/>
      <c r="FZ237" s="59">
        <f>SUM(C237:FX237)</f>
        <v>8154352274.9280014</v>
      </c>
      <c r="GA237" s="59"/>
      <c r="GB237" s="59"/>
      <c r="GC237" s="59"/>
      <c r="GD237" s="59"/>
      <c r="GE237" s="9"/>
    </row>
    <row r="238" spans="1:187" x14ac:dyDescent="0.2">
      <c r="A238" s="8" t="s">
        <v>782</v>
      </c>
      <c r="B238" s="16" t="s">
        <v>783</v>
      </c>
      <c r="C238" s="45">
        <f>C233</f>
        <v>0</v>
      </c>
      <c r="D238" s="45">
        <f t="shared" ref="D238:BO238" si="298">D233</f>
        <v>0</v>
      </c>
      <c r="E238" s="45">
        <f t="shared" si="298"/>
        <v>0</v>
      </c>
      <c r="F238" s="45">
        <f t="shared" si="298"/>
        <v>184217.77</v>
      </c>
      <c r="G238" s="45">
        <f t="shared" si="298"/>
        <v>4679.43</v>
      </c>
      <c r="H238" s="45">
        <f t="shared" si="298"/>
        <v>0</v>
      </c>
      <c r="I238" s="45">
        <f t="shared" si="298"/>
        <v>0</v>
      </c>
      <c r="J238" s="45">
        <f t="shared" si="298"/>
        <v>0</v>
      </c>
      <c r="K238" s="45">
        <f t="shared" si="298"/>
        <v>0</v>
      </c>
      <c r="L238" s="45">
        <f t="shared" si="298"/>
        <v>0</v>
      </c>
      <c r="M238" s="45">
        <f t="shared" si="298"/>
        <v>0</v>
      </c>
      <c r="N238" s="45">
        <f t="shared" si="298"/>
        <v>96942.64</v>
      </c>
      <c r="O238" s="45">
        <f t="shared" si="298"/>
        <v>0</v>
      </c>
      <c r="P238" s="45">
        <f t="shared" si="298"/>
        <v>0</v>
      </c>
      <c r="Q238" s="45">
        <f t="shared" si="298"/>
        <v>0</v>
      </c>
      <c r="R238" s="45">
        <f t="shared" si="298"/>
        <v>4148.32</v>
      </c>
      <c r="S238" s="45">
        <f t="shared" si="298"/>
        <v>0</v>
      </c>
      <c r="T238" s="45">
        <f t="shared" si="298"/>
        <v>0</v>
      </c>
      <c r="U238" s="45">
        <f t="shared" si="298"/>
        <v>0</v>
      </c>
      <c r="V238" s="45">
        <f t="shared" si="298"/>
        <v>0</v>
      </c>
      <c r="W238" s="45">
        <f t="shared" si="298"/>
        <v>3384.66</v>
      </c>
      <c r="X238" s="45">
        <f t="shared" si="298"/>
        <v>1058</v>
      </c>
      <c r="Y238" s="45">
        <f t="shared" si="298"/>
        <v>54954.9</v>
      </c>
      <c r="Z238" s="45">
        <f t="shared" si="298"/>
        <v>0</v>
      </c>
      <c r="AA238" s="45">
        <f t="shared" si="298"/>
        <v>19932.61</v>
      </c>
      <c r="AB238" s="45">
        <f t="shared" si="298"/>
        <v>0</v>
      </c>
      <c r="AC238" s="45">
        <f t="shared" si="298"/>
        <v>0</v>
      </c>
      <c r="AD238" s="45">
        <f t="shared" si="298"/>
        <v>0</v>
      </c>
      <c r="AE238" s="45">
        <f t="shared" si="298"/>
        <v>83.37</v>
      </c>
      <c r="AF238" s="45">
        <f t="shared" si="298"/>
        <v>0</v>
      </c>
      <c r="AG238" s="45">
        <f t="shared" si="298"/>
        <v>2328.81</v>
      </c>
      <c r="AH238" s="45">
        <f t="shared" si="298"/>
        <v>0</v>
      </c>
      <c r="AI238" s="45">
        <f t="shared" si="298"/>
        <v>0</v>
      </c>
      <c r="AJ238" s="45">
        <f t="shared" si="298"/>
        <v>40202.83</v>
      </c>
      <c r="AK238" s="45">
        <f t="shared" si="298"/>
        <v>0</v>
      </c>
      <c r="AL238" s="45">
        <f t="shared" si="298"/>
        <v>0</v>
      </c>
      <c r="AM238" s="45">
        <f t="shared" si="298"/>
        <v>0</v>
      </c>
      <c r="AN238" s="45">
        <f t="shared" si="298"/>
        <v>0</v>
      </c>
      <c r="AO238" s="45">
        <f t="shared" si="298"/>
        <v>0</v>
      </c>
      <c r="AP238" s="45">
        <f t="shared" si="298"/>
        <v>0</v>
      </c>
      <c r="AQ238" s="45">
        <f t="shared" si="298"/>
        <v>0</v>
      </c>
      <c r="AR238" s="45">
        <f t="shared" si="298"/>
        <v>271496.76</v>
      </c>
      <c r="AS238" s="45">
        <f t="shared" si="298"/>
        <v>25238.83</v>
      </c>
      <c r="AT238" s="45">
        <f t="shared" si="298"/>
        <v>0</v>
      </c>
      <c r="AU238" s="45">
        <f t="shared" si="298"/>
        <v>0</v>
      </c>
      <c r="AV238" s="45">
        <f t="shared" si="298"/>
        <v>0</v>
      </c>
      <c r="AW238" s="45">
        <f t="shared" si="298"/>
        <v>0</v>
      </c>
      <c r="AX238" s="45">
        <f t="shared" si="298"/>
        <v>0</v>
      </c>
      <c r="AY238" s="45">
        <f t="shared" si="298"/>
        <v>65136.99</v>
      </c>
      <c r="AZ238" s="45">
        <f t="shared" si="298"/>
        <v>0</v>
      </c>
      <c r="BA238" s="45">
        <f t="shared" si="298"/>
        <v>0</v>
      </c>
      <c r="BB238" s="45">
        <f t="shared" si="298"/>
        <v>0</v>
      </c>
      <c r="BC238" s="45">
        <f t="shared" si="298"/>
        <v>0</v>
      </c>
      <c r="BD238" s="45">
        <f t="shared" si="298"/>
        <v>0</v>
      </c>
      <c r="BE238" s="45">
        <f t="shared" si="298"/>
        <v>0</v>
      </c>
      <c r="BF238" s="45">
        <f t="shared" si="298"/>
        <v>0</v>
      </c>
      <c r="BG238" s="45">
        <f t="shared" si="298"/>
        <v>0</v>
      </c>
      <c r="BH238" s="45">
        <f t="shared" si="298"/>
        <v>650.69000000000005</v>
      </c>
      <c r="BI238" s="45">
        <f t="shared" si="298"/>
        <v>0</v>
      </c>
      <c r="BJ238" s="45">
        <f t="shared" si="298"/>
        <v>48421.9</v>
      </c>
      <c r="BK238" s="45">
        <f t="shared" si="298"/>
        <v>243011.44</v>
      </c>
      <c r="BL238" s="45">
        <f t="shared" si="298"/>
        <v>0</v>
      </c>
      <c r="BM238" s="45">
        <f t="shared" si="298"/>
        <v>0</v>
      </c>
      <c r="BN238" s="45">
        <f t="shared" si="298"/>
        <v>0</v>
      </c>
      <c r="BO238" s="45">
        <f t="shared" si="298"/>
        <v>0</v>
      </c>
      <c r="BP238" s="45">
        <f t="shared" ref="BP238:EA238" si="299">BP233</f>
        <v>0</v>
      </c>
      <c r="BQ238" s="45">
        <f t="shared" si="299"/>
        <v>10032.76</v>
      </c>
      <c r="BR238" s="45">
        <f t="shared" si="299"/>
        <v>0</v>
      </c>
      <c r="BS238" s="45">
        <f t="shared" si="299"/>
        <v>0</v>
      </c>
      <c r="BT238" s="45">
        <f t="shared" si="299"/>
        <v>0</v>
      </c>
      <c r="BU238" s="45">
        <f t="shared" si="299"/>
        <v>0</v>
      </c>
      <c r="BV238" s="45">
        <f t="shared" si="299"/>
        <v>0</v>
      </c>
      <c r="BW238" s="45">
        <f t="shared" si="299"/>
        <v>0</v>
      </c>
      <c r="BX238" s="45">
        <f t="shared" si="299"/>
        <v>0</v>
      </c>
      <c r="BY238" s="45">
        <f t="shared" si="299"/>
        <v>0</v>
      </c>
      <c r="BZ238" s="45">
        <f t="shared" si="299"/>
        <v>0</v>
      </c>
      <c r="CA238" s="45">
        <f t="shared" si="299"/>
        <v>0</v>
      </c>
      <c r="CB238" s="45">
        <f t="shared" si="299"/>
        <v>0</v>
      </c>
      <c r="CC238" s="45">
        <f t="shared" si="299"/>
        <v>0</v>
      </c>
      <c r="CD238" s="45">
        <f t="shared" si="299"/>
        <v>5095.1000000000004</v>
      </c>
      <c r="CE238" s="45">
        <f t="shared" si="299"/>
        <v>0</v>
      </c>
      <c r="CF238" s="45">
        <f t="shared" si="299"/>
        <v>0</v>
      </c>
      <c r="CG238" s="45">
        <f t="shared" si="299"/>
        <v>0</v>
      </c>
      <c r="CH238" s="45">
        <f t="shared" si="299"/>
        <v>1575.33</v>
      </c>
      <c r="CI238" s="45">
        <f t="shared" si="299"/>
        <v>0</v>
      </c>
      <c r="CJ238" s="45">
        <f t="shared" si="299"/>
        <v>0</v>
      </c>
      <c r="CK238" s="45">
        <f t="shared" si="299"/>
        <v>3300.68</v>
      </c>
      <c r="CL238" s="45">
        <f t="shared" si="299"/>
        <v>0</v>
      </c>
      <c r="CM238" s="45">
        <f t="shared" si="299"/>
        <v>0</v>
      </c>
      <c r="CN238" s="45">
        <f t="shared" si="299"/>
        <v>0</v>
      </c>
      <c r="CO238" s="45">
        <f t="shared" si="299"/>
        <v>0</v>
      </c>
      <c r="CP238" s="45">
        <f t="shared" si="299"/>
        <v>0</v>
      </c>
      <c r="CQ238" s="45">
        <f t="shared" si="299"/>
        <v>0</v>
      </c>
      <c r="CR238" s="45">
        <f t="shared" si="299"/>
        <v>0</v>
      </c>
      <c r="CS238" s="45">
        <f t="shared" si="299"/>
        <v>0</v>
      </c>
      <c r="CT238" s="45">
        <f t="shared" si="299"/>
        <v>0</v>
      </c>
      <c r="CU238" s="45">
        <f t="shared" si="299"/>
        <v>1403.16</v>
      </c>
      <c r="CV238" s="45">
        <f t="shared" si="299"/>
        <v>2221.64</v>
      </c>
      <c r="CW238" s="45">
        <f t="shared" si="299"/>
        <v>0</v>
      </c>
      <c r="CX238" s="45">
        <f t="shared" si="299"/>
        <v>0</v>
      </c>
      <c r="CY238" s="45">
        <f t="shared" si="299"/>
        <v>5328.2</v>
      </c>
      <c r="CZ238" s="45">
        <f t="shared" si="299"/>
        <v>0</v>
      </c>
      <c r="DA238" s="45">
        <f t="shared" si="299"/>
        <v>0</v>
      </c>
      <c r="DB238" s="45">
        <f t="shared" si="299"/>
        <v>0</v>
      </c>
      <c r="DC238" s="45">
        <f t="shared" si="299"/>
        <v>0</v>
      </c>
      <c r="DD238" s="45">
        <f t="shared" si="299"/>
        <v>0</v>
      </c>
      <c r="DE238" s="45">
        <f t="shared" si="299"/>
        <v>0</v>
      </c>
      <c r="DF238" s="45">
        <f t="shared" si="299"/>
        <v>0</v>
      </c>
      <c r="DG238" s="45">
        <f t="shared" si="299"/>
        <v>0</v>
      </c>
      <c r="DH238" s="45">
        <f t="shared" si="299"/>
        <v>0</v>
      </c>
      <c r="DI238" s="45">
        <f t="shared" si="299"/>
        <v>0</v>
      </c>
      <c r="DJ238" s="45">
        <f t="shared" si="299"/>
        <v>0</v>
      </c>
      <c r="DK238" s="45">
        <f t="shared" si="299"/>
        <v>0</v>
      </c>
      <c r="DL238" s="45">
        <f t="shared" si="299"/>
        <v>0</v>
      </c>
      <c r="DM238" s="45">
        <f t="shared" si="299"/>
        <v>0</v>
      </c>
      <c r="DN238" s="45">
        <f t="shared" si="299"/>
        <v>0</v>
      </c>
      <c r="DO238" s="45">
        <f t="shared" si="299"/>
        <v>0</v>
      </c>
      <c r="DP238" s="45">
        <f t="shared" si="299"/>
        <v>31159.77</v>
      </c>
      <c r="DQ238" s="45">
        <f t="shared" si="299"/>
        <v>0</v>
      </c>
      <c r="DR238" s="45">
        <f t="shared" si="299"/>
        <v>0</v>
      </c>
      <c r="DS238" s="45">
        <f t="shared" si="299"/>
        <v>0</v>
      </c>
      <c r="DT238" s="45">
        <f t="shared" si="299"/>
        <v>0</v>
      </c>
      <c r="DU238" s="45">
        <f t="shared" si="299"/>
        <v>0</v>
      </c>
      <c r="DV238" s="45">
        <f t="shared" si="299"/>
        <v>0</v>
      </c>
      <c r="DW238" s="45">
        <f t="shared" si="299"/>
        <v>0</v>
      </c>
      <c r="DX238" s="45">
        <f t="shared" si="299"/>
        <v>0</v>
      </c>
      <c r="DY238" s="45">
        <f t="shared" si="299"/>
        <v>0</v>
      </c>
      <c r="DZ238" s="45">
        <f t="shared" si="299"/>
        <v>2723.19</v>
      </c>
      <c r="EA238" s="45">
        <f t="shared" si="299"/>
        <v>0</v>
      </c>
      <c r="EB238" s="45">
        <f t="shared" ref="EB238:FX238" si="300">EB233</f>
        <v>0</v>
      </c>
      <c r="EC238" s="45">
        <f t="shared" si="300"/>
        <v>0</v>
      </c>
      <c r="ED238" s="45">
        <f t="shared" si="300"/>
        <v>0</v>
      </c>
      <c r="EE238" s="45">
        <f t="shared" si="300"/>
        <v>0</v>
      </c>
      <c r="EF238" s="45">
        <f t="shared" si="300"/>
        <v>0</v>
      </c>
      <c r="EG238" s="45">
        <f t="shared" si="300"/>
        <v>0</v>
      </c>
      <c r="EH238" s="45">
        <f t="shared" si="300"/>
        <v>0</v>
      </c>
      <c r="EI238" s="45">
        <f t="shared" si="300"/>
        <v>0</v>
      </c>
      <c r="EJ238" s="45">
        <f t="shared" si="300"/>
        <v>0</v>
      </c>
      <c r="EK238" s="45">
        <f t="shared" si="300"/>
        <v>0</v>
      </c>
      <c r="EL238" s="45">
        <f t="shared" si="300"/>
        <v>0</v>
      </c>
      <c r="EM238" s="45">
        <f t="shared" si="300"/>
        <v>0</v>
      </c>
      <c r="EN238" s="45">
        <f t="shared" si="300"/>
        <v>0</v>
      </c>
      <c r="EO238" s="45">
        <f t="shared" si="300"/>
        <v>19654</v>
      </c>
      <c r="EP238" s="45">
        <f t="shared" si="300"/>
        <v>0</v>
      </c>
      <c r="EQ238" s="45">
        <f t="shared" si="300"/>
        <v>0</v>
      </c>
      <c r="ER238" s="45">
        <f t="shared" si="300"/>
        <v>7209.18</v>
      </c>
      <c r="ES238" s="45">
        <f t="shared" si="300"/>
        <v>0</v>
      </c>
      <c r="ET238" s="45">
        <f t="shared" si="300"/>
        <v>0</v>
      </c>
      <c r="EU238" s="45">
        <f t="shared" si="300"/>
        <v>0</v>
      </c>
      <c r="EV238" s="45">
        <f t="shared" si="300"/>
        <v>0</v>
      </c>
      <c r="EW238" s="45">
        <f t="shared" si="300"/>
        <v>0</v>
      </c>
      <c r="EX238" s="45">
        <f t="shared" si="300"/>
        <v>62643.91</v>
      </c>
      <c r="EY238" s="45">
        <f t="shared" si="300"/>
        <v>14675.88</v>
      </c>
      <c r="EZ238" s="45">
        <f t="shared" si="300"/>
        <v>0</v>
      </c>
      <c r="FA238" s="45">
        <f t="shared" si="300"/>
        <v>0</v>
      </c>
      <c r="FB238" s="45">
        <f t="shared" si="300"/>
        <v>0</v>
      </c>
      <c r="FC238" s="45">
        <f t="shared" si="300"/>
        <v>0</v>
      </c>
      <c r="FD238" s="45">
        <f t="shared" si="300"/>
        <v>0</v>
      </c>
      <c r="FE238" s="45">
        <f t="shared" si="300"/>
        <v>0</v>
      </c>
      <c r="FF238" s="45">
        <f t="shared" si="300"/>
        <v>0</v>
      </c>
      <c r="FG238" s="45">
        <f t="shared" si="300"/>
        <v>0</v>
      </c>
      <c r="FH238" s="45">
        <f t="shared" si="300"/>
        <v>0</v>
      </c>
      <c r="FI238" s="45">
        <f t="shared" si="300"/>
        <v>0</v>
      </c>
      <c r="FJ238" s="45">
        <f t="shared" si="300"/>
        <v>0</v>
      </c>
      <c r="FK238" s="45">
        <f t="shared" si="300"/>
        <v>0</v>
      </c>
      <c r="FL238" s="45">
        <f t="shared" si="300"/>
        <v>13415.09</v>
      </c>
      <c r="FM238" s="45">
        <f t="shared" si="300"/>
        <v>0</v>
      </c>
      <c r="FN238" s="45">
        <f t="shared" si="300"/>
        <v>0</v>
      </c>
      <c r="FO238" s="45">
        <f t="shared" si="300"/>
        <v>0</v>
      </c>
      <c r="FP238" s="45">
        <f t="shared" si="300"/>
        <v>0</v>
      </c>
      <c r="FQ238" s="45">
        <f t="shared" si="300"/>
        <v>0</v>
      </c>
      <c r="FR238" s="45">
        <f t="shared" si="300"/>
        <v>0</v>
      </c>
      <c r="FS238" s="45">
        <f t="shared" si="300"/>
        <v>0</v>
      </c>
      <c r="FT238" s="45">
        <f t="shared" si="300"/>
        <v>0</v>
      </c>
      <c r="FU238" s="45">
        <f t="shared" si="300"/>
        <v>0</v>
      </c>
      <c r="FV238" s="45">
        <f t="shared" si="300"/>
        <v>0</v>
      </c>
      <c r="FW238" s="45">
        <f t="shared" si="300"/>
        <v>0</v>
      </c>
      <c r="FX238" s="45">
        <f t="shared" si="300"/>
        <v>2193.98</v>
      </c>
      <c r="FY238" s="105"/>
      <c r="FZ238" s="59">
        <f>SUM(C238:FX238)</f>
        <v>1248521.8199999996</v>
      </c>
      <c r="GA238" s="59"/>
      <c r="GB238" s="59"/>
      <c r="GC238" s="59"/>
      <c r="GD238" s="59"/>
      <c r="GE238" s="9"/>
    </row>
    <row r="239" spans="1:187" x14ac:dyDescent="0.2">
      <c r="A239" s="8" t="s">
        <v>784</v>
      </c>
      <c r="B239" s="16" t="s">
        <v>785</v>
      </c>
      <c r="C239" s="45">
        <f>C237+C238</f>
        <v>78725497.299999997</v>
      </c>
      <c r="D239" s="45">
        <f t="shared" ref="D239:BO239" si="301">D237+D238</f>
        <v>383174563</v>
      </c>
      <c r="E239" s="45">
        <f t="shared" si="301"/>
        <v>74669113.050000012</v>
      </c>
      <c r="F239" s="45">
        <f t="shared" si="301"/>
        <v>175184739.54000002</v>
      </c>
      <c r="G239" s="45">
        <f t="shared" si="301"/>
        <v>9721977.8900000006</v>
      </c>
      <c r="H239" s="45">
        <f t="shared" si="301"/>
        <v>9811415.7300000004</v>
      </c>
      <c r="I239" s="45">
        <f t="shared" si="301"/>
        <v>97897205.780000001</v>
      </c>
      <c r="J239" s="45">
        <f t="shared" si="301"/>
        <v>21831122.390000001</v>
      </c>
      <c r="K239" s="45">
        <f t="shared" si="301"/>
        <v>3592102.04</v>
      </c>
      <c r="L239" s="45">
        <f t="shared" si="301"/>
        <v>24677735.190000001</v>
      </c>
      <c r="M239" s="45">
        <f t="shared" si="301"/>
        <v>14510789.1</v>
      </c>
      <c r="N239" s="45">
        <f t="shared" si="301"/>
        <v>498794465.88</v>
      </c>
      <c r="O239" s="45">
        <f t="shared" si="301"/>
        <v>129169350.54000001</v>
      </c>
      <c r="P239" s="45">
        <f t="shared" si="301"/>
        <v>2966666.9699999997</v>
      </c>
      <c r="Q239" s="45">
        <f t="shared" si="301"/>
        <v>383424980.88</v>
      </c>
      <c r="R239" s="45">
        <f t="shared" si="301"/>
        <v>24452766.490000002</v>
      </c>
      <c r="S239" s="45">
        <f t="shared" si="301"/>
        <v>16070459.35</v>
      </c>
      <c r="T239" s="45">
        <f t="shared" si="301"/>
        <v>2403185.19</v>
      </c>
      <c r="U239" s="45">
        <f t="shared" si="301"/>
        <v>990287.21000000008</v>
      </c>
      <c r="V239" s="45">
        <f t="shared" si="301"/>
        <v>3514212.1599999997</v>
      </c>
      <c r="W239" s="45">
        <f t="shared" si="301"/>
        <v>938837.89</v>
      </c>
      <c r="X239" s="45">
        <f t="shared" si="301"/>
        <v>925089.51</v>
      </c>
      <c r="Y239" s="45">
        <f t="shared" si="301"/>
        <v>23177886.259999998</v>
      </c>
      <c r="Z239" s="45">
        <f t="shared" si="301"/>
        <v>3146686.25</v>
      </c>
      <c r="AA239" s="45">
        <f t="shared" si="301"/>
        <v>276119464.96000004</v>
      </c>
      <c r="AB239" s="45">
        <f t="shared" si="301"/>
        <v>271917991.40000004</v>
      </c>
      <c r="AC239" s="45">
        <f t="shared" si="301"/>
        <v>9412134.9900000002</v>
      </c>
      <c r="AD239" s="45">
        <f t="shared" si="301"/>
        <v>11910025.26</v>
      </c>
      <c r="AE239" s="45">
        <f t="shared" si="301"/>
        <v>1783265.2200000002</v>
      </c>
      <c r="AF239" s="45">
        <f t="shared" si="301"/>
        <v>2679704.94</v>
      </c>
      <c r="AG239" s="45">
        <f t="shared" si="301"/>
        <v>7437155.79</v>
      </c>
      <c r="AH239" s="45">
        <f t="shared" si="301"/>
        <v>9802799.3100000005</v>
      </c>
      <c r="AI239" s="45">
        <f t="shared" si="301"/>
        <v>4031345.25</v>
      </c>
      <c r="AJ239" s="45">
        <f t="shared" si="301"/>
        <v>2764619.99</v>
      </c>
      <c r="AK239" s="45">
        <f t="shared" si="301"/>
        <v>3165570.6999999997</v>
      </c>
      <c r="AL239" s="45">
        <f t="shared" si="301"/>
        <v>3629834.41</v>
      </c>
      <c r="AM239" s="45">
        <f t="shared" si="301"/>
        <v>4707360.33</v>
      </c>
      <c r="AN239" s="45">
        <f t="shared" si="301"/>
        <v>4147149.07</v>
      </c>
      <c r="AO239" s="45">
        <f t="shared" si="301"/>
        <v>42363729.590000004</v>
      </c>
      <c r="AP239" s="45">
        <f t="shared" si="301"/>
        <v>850505571.74000001</v>
      </c>
      <c r="AQ239" s="45">
        <f t="shared" si="301"/>
        <v>3320695</v>
      </c>
      <c r="AR239" s="45">
        <f t="shared" si="301"/>
        <v>583233772.93999994</v>
      </c>
      <c r="AS239" s="45">
        <f t="shared" si="301"/>
        <v>68378719.450000003</v>
      </c>
      <c r="AT239" s="45">
        <f t="shared" si="301"/>
        <v>20862747.48</v>
      </c>
      <c r="AU239" s="45">
        <f t="shared" si="301"/>
        <v>3471359.63</v>
      </c>
      <c r="AV239" s="45">
        <f t="shared" si="301"/>
        <v>3815072.95</v>
      </c>
      <c r="AW239" s="45">
        <f t="shared" si="301"/>
        <v>3275891.31</v>
      </c>
      <c r="AX239" s="45">
        <f t="shared" si="301"/>
        <v>1006271.23</v>
      </c>
      <c r="AY239" s="45">
        <f t="shared" si="301"/>
        <v>4774747.1100000003</v>
      </c>
      <c r="AZ239" s="45">
        <f t="shared" si="301"/>
        <v>110093526.02</v>
      </c>
      <c r="BA239" s="45">
        <f t="shared" si="301"/>
        <v>80722451.328000009</v>
      </c>
      <c r="BB239" s="45">
        <f t="shared" si="301"/>
        <v>70335256.980000004</v>
      </c>
      <c r="BC239" s="45">
        <f t="shared" si="301"/>
        <v>275347286.54000002</v>
      </c>
      <c r="BD239" s="45">
        <f t="shared" si="301"/>
        <v>45036407.743999995</v>
      </c>
      <c r="BE239" s="45">
        <f t="shared" si="301"/>
        <v>13660485.85</v>
      </c>
      <c r="BF239" s="45">
        <f t="shared" si="301"/>
        <v>221949307.66399997</v>
      </c>
      <c r="BG239" s="45">
        <f t="shared" si="301"/>
        <v>10344519.860000001</v>
      </c>
      <c r="BH239" s="45">
        <f t="shared" si="301"/>
        <v>6131567.6100000003</v>
      </c>
      <c r="BI239" s="45">
        <f t="shared" si="301"/>
        <v>3418773.44</v>
      </c>
      <c r="BJ239" s="45">
        <f t="shared" si="301"/>
        <v>58155582.359999999</v>
      </c>
      <c r="BK239" s="45">
        <f t="shared" si="301"/>
        <v>219033043.19999999</v>
      </c>
      <c r="BL239" s="45">
        <f t="shared" si="301"/>
        <v>2981649.41</v>
      </c>
      <c r="BM239" s="45">
        <f t="shared" si="301"/>
        <v>3653935.21</v>
      </c>
      <c r="BN239" s="45">
        <f t="shared" si="301"/>
        <v>32276539.84</v>
      </c>
      <c r="BO239" s="45">
        <f t="shared" si="301"/>
        <v>12475750.460000001</v>
      </c>
      <c r="BP239" s="45">
        <f t="shared" ref="BP239:EA239" si="302">BP237+BP238</f>
        <v>3026227.44</v>
      </c>
      <c r="BQ239" s="45">
        <f t="shared" si="302"/>
        <v>59432632.879999995</v>
      </c>
      <c r="BR239" s="45">
        <f t="shared" si="302"/>
        <v>42474190</v>
      </c>
      <c r="BS239" s="45">
        <f t="shared" si="302"/>
        <v>11562285.16</v>
      </c>
      <c r="BT239" s="45">
        <f t="shared" si="302"/>
        <v>4837941.93</v>
      </c>
      <c r="BU239" s="45">
        <f t="shared" si="302"/>
        <v>4743923.7700000005</v>
      </c>
      <c r="BV239" s="45">
        <f t="shared" si="302"/>
        <v>12467140</v>
      </c>
      <c r="BW239" s="45">
        <f t="shared" si="302"/>
        <v>18725658.710000001</v>
      </c>
      <c r="BX239" s="45">
        <f t="shared" si="302"/>
        <v>1657571.48</v>
      </c>
      <c r="BY239" s="45">
        <f t="shared" si="302"/>
        <v>5320632.84</v>
      </c>
      <c r="BZ239" s="45">
        <f t="shared" si="302"/>
        <v>2958476.6599999997</v>
      </c>
      <c r="CA239" s="45">
        <f t="shared" si="302"/>
        <v>2720276.82</v>
      </c>
      <c r="CB239" s="45">
        <f t="shared" si="302"/>
        <v>738435562.36000001</v>
      </c>
      <c r="CC239" s="45">
        <f t="shared" si="302"/>
        <v>2589362.2000000002</v>
      </c>
      <c r="CD239" s="45">
        <f t="shared" si="302"/>
        <v>1004509.16</v>
      </c>
      <c r="CE239" s="45">
        <f t="shared" si="302"/>
        <v>2446652.87</v>
      </c>
      <c r="CF239" s="45">
        <f t="shared" si="302"/>
        <v>1874208.96</v>
      </c>
      <c r="CG239" s="45">
        <f t="shared" si="302"/>
        <v>3004092.06</v>
      </c>
      <c r="CH239" s="45">
        <f t="shared" si="302"/>
        <v>1821130.6600000001</v>
      </c>
      <c r="CI239" s="45">
        <f t="shared" si="302"/>
        <v>7002812.8000000007</v>
      </c>
      <c r="CJ239" s="45">
        <f t="shared" si="302"/>
        <v>9613350.2400000002</v>
      </c>
      <c r="CK239" s="45">
        <f t="shared" si="302"/>
        <v>52232883.189999998</v>
      </c>
      <c r="CL239" s="45">
        <f t="shared" si="302"/>
        <v>13397971.060000001</v>
      </c>
      <c r="CM239" s="45">
        <f t="shared" si="302"/>
        <v>8763186.3900000006</v>
      </c>
      <c r="CN239" s="45">
        <f t="shared" si="302"/>
        <v>273548409.80799997</v>
      </c>
      <c r="CO239" s="45">
        <f t="shared" si="302"/>
        <v>134181838.06400001</v>
      </c>
      <c r="CP239" s="45">
        <f t="shared" si="302"/>
        <v>10383110.42</v>
      </c>
      <c r="CQ239" s="45">
        <f t="shared" si="302"/>
        <v>9965826.3499999996</v>
      </c>
      <c r="CR239" s="45">
        <f t="shared" si="302"/>
        <v>2788194.5300000003</v>
      </c>
      <c r="CS239" s="45">
        <f t="shared" si="302"/>
        <v>4033020.12</v>
      </c>
      <c r="CT239" s="45">
        <f t="shared" si="302"/>
        <v>1910447.84</v>
      </c>
      <c r="CU239" s="45">
        <f t="shared" si="302"/>
        <v>4042907.5100000002</v>
      </c>
      <c r="CV239" s="45">
        <f t="shared" si="302"/>
        <v>882771.12</v>
      </c>
      <c r="CW239" s="45">
        <f t="shared" si="302"/>
        <v>2819218.9099999997</v>
      </c>
      <c r="CX239" s="45">
        <f t="shared" si="302"/>
        <v>4980330.1399999997</v>
      </c>
      <c r="CY239" s="45">
        <f t="shared" si="302"/>
        <v>951894.55999999994</v>
      </c>
      <c r="CZ239" s="45">
        <f t="shared" si="302"/>
        <v>19594405.23</v>
      </c>
      <c r="DA239" s="45">
        <f t="shared" si="302"/>
        <v>2806590.21</v>
      </c>
      <c r="DB239" s="45">
        <f t="shared" si="302"/>
        <v>3741702.86</v>
      </c>
      <c r="DC239" s="45">
        <f t="shared" si="302"/>
        <v>2488771.9099999997</v>
      </c>
      <c r="DD239" s="45">
        <f t="shared" si="302"/>
        <v>2622806.7999999998</v>
      </c>
      <c r="DE239" s="45">
        <f t="shared" si="302"/>
        <v>4504459.1300000008</v>
      </c>
      <c r="DF239" s="45">
        <f t="shared" si="302"/>
        <v>191881016.51200002</v>
      </c>
      <c r="DG239" s="45">
        <f t="shared" si="302"/>
        <v>1718700.2</v>
      </c>
      <c r="DH239" s="45">
        <f t="shared" si="302"/>
        <v>19013312.127999999</v>
      </c>
      <c r="DI239" s="45">
        <f t="shared" si="302"/>
        <v>24590910.52</v>
      </c>
      <c r="DJ239" s="45">
        <f t="shared" si="302"/>
        <v>6795756.5099999998</v>
      </c>
      <c r="DK239" s="45">
        <f t="shared" si="302"/>
        <v>4770891.17</v>
      </c>
      <c r="DL239" s="45">
        <f t="shared" si="302"/>
        <v>54798890.049999997</v>
      </c>
      <c r="DM239" s="45">
        <f t="shared" si="302"/>
        <v>3927802.6999999997</v>
      </c>
      <c r="DN239" s="45">
        <f t="shared" si="302"/>
        <v>14029529.35</v>
      </c>
      <c r="DO239" s="45">
        <f t="shared" si="302"/>
        <v>30747114.390000001</v>
      </c>
      <c r="DP239" s="45">
        <f t="shared" si="302"/>
        <v>3029713.54</v>
      </c>
      <c r="DQ239" s="45">
        <f t="shared" si="302"/>
        <v>6504280.0299999993</v>
      </c>
      <c r="DR239" s="45">
        <f t="shared" si="302"/>
        <v>13892064.389999999</v>
      </c>
      <c r="DS239" s="45">
        <f t="shared" si="302"/>
        <v>8195066.1600000001</v>
      </c>
      <c r="DT239" s="45">
        <f t="shared" si="302"/>
        <v>2373366.0700000003</v>
      </c>
      <c r="DU239" s="45">
        <f t="shared" si="302"/>
        <v>4325268.5599999996</v>
      </c>
      <c r="DV239" s="45">
        <f t="shared" si="302"/>
        <v>3018316.78</v>
      </c>
      <c r="DW239" s="45">
        <f t="shared" si="302"/>
        <v>4064657.47</v>
      </c>
      <c r="DX239" s="45">
        <f t="shared" si="302"/>
        <v>2934106.8600000003</v>
      </c>
      <c r="DY239" s="45">
        <f t="shared" si="302"/>
        <v>4375527.4000000004</v>
      </c>
      <c r="DZ239" s="45">
        <f t="shared" si="302"/>
        <v>8766688.7400000002</v>
      </c>
      <c r="EA239" s="45">
        <f t="shared" si="302"/>
        <v>6658526.7999999998</v>
      </c>
      <c r="EB239" s="45">
        <f t="shared" ref="EB239:FX239" si="303">EB237+EB238</f>
        <v>5820137.0899999999</v>
      </c>
      <c r="EC239" s="45">
        <f t="shared" si="303"/>
        <v>3701006.67</v>
      </c>
      <c r="ED239" s="45">
        <f t="shared" si="303"/>
        <v>19935667.48</v>
      </c>
      <c r="EE239" s="45">
        <f t="shared" si="303"/>
        <v>2851773.44</v>
      </c>
      <c r="EF239" s="45">
        <f t="shared" si="303"/>
        <v>13979815.18</v>
      </c>
      <c r="EG239" s="45">
        <f t="shared" si="303"/>
        <v>3379341.5</v>
      </c>
      <c r="EH239" s="45">
        <f t="shared" si="303"/>
        <v>3033960.73</v>
      </c>
      <c r="EI239" s="45">
        <f t="shared" si="303"/>
        <v>156408140.92000002</v>
      </c>
      <c r="EJ239" s="45">
        <f t="shared" si="303"/>
        <v>85323244.519999996</v>
      </c>
      <c r="EK239" s="45">
        <f t="shared" si="303"/>
        <v>6874562.1699999999</v>
      </c>
      <c r="EL239" s="45">
        <f t="shared" si="303"/>
        <v>4704597.32</v>
      </c>
      <c r="EM239" s="45">
        <f t="shared" si="303"/>
        <v>4545447.5500000007</v>
      </c>
      <c r="EN239" s="45">
        <f t="shared" si="303"/>
        <v>10461570.57</v>
      </c>
      <c r="EO239" s="45">
        <f t="shared" si="303"/>
        <v>4114778.76</v>
      </c>
      <c r="EP239" s="45">
        <f t="shared" si="303"/>
        <v>4622964.08</v>
      </c>
      <c r="EQ239" s="45">
        <f t="shared" si="303"/>
        <v>25615702.379999999</v>
      </c>
      <c r="ER239" s="45">
        <f t="shared" si="303"/>
        <v>4166694.45</v>
      </c>
      <c r="ES239" s="45">
        <f t="shared" si="303"/>
        <v>2199787.31</v>
      </c>
      <c r="ET239" s="45">
        <f t="shared" si="303"/>
        <v>3549942.1799999997</v>
      </c>
      <c r="EU239" s="45">
        <f t="shared" si="303"/>
        <v>6841313.0999999996</v>
      </c>
      <c r="EV239" s="45">
        <f t="shared" si="303"/>
        <v>1314315.3899999999</v>
      </c>
      <c r="EW239" s="45">
        <f t="shared" si="303"/>
        <v>11384672.68</v>
      </c>
      <c r="EX239" s="45">
        <f t="shared" si="303"/>
        <v>3272667.7800000003</v>
      </c>
      <c r="EY239" s="45">
        <f t="shared" si="303"/>
        <v>4859196.26</v>
      </c>
      <c r="EZ239" s="45">
        <f t="shared" si="303"/>
        <v>2269359.04</v>
      </c>
      <c r="FA239" s="45">
        <f t="shared" si="303"/>
        <v>33587570.519999996</v>
      </c>
      <c r="FB239" s="45">
        <f t="shared" si="303"/>
        <v>4260974.42</v>
      </c>
      <c r="FC239" s="45">
        <f t="shared" si="303"/>
        <v>20556972.629999999</v>
      </c>
      <c r="FD239" s="45">
        <f t="shared" si="303"/>
        <v>4225703.8</v>
      </c>
      <c r="FE239" s="45">
        <f t="shared" si="303"/>
        <v>1860444.58</v>
      </c>
      <c r="FF239" s="45">
        <f t="shared" si="303"/>
        <v>3171734.96</v>
      </c>
      <c r="FG239" s="45">
        <f t="shared" si="303"/>
        <v>2054985.6099999999</v>
      </c>
      <c r="FH239" s="45">
        <f t="shared" si="303"/>
        <v>1708421.66</v>
      </c>
      <c r="FI239" s="45">
        <f t="shared" si="303"/>
        <v>17128463.379999999</v>
      </c>
      <c r="FJ239" s="45">
        <f t="shared" si="303"/>
        <v>17433938.239999998</v>
      </c>
      <c r="FK239" s="45">
        <f t="shared" si="303"/>
        <v>21721346.57</v>
      </c>
      <c r="FL239" s="45">
        <f t="shared" si="303"/>
        <v>60747125.060000002</v>
      </c>
      <c r="FM239" s="45">
        <f t="shared" si="303"/>
        <v>34269186.240000002</v>
      </c>
      <c r="FN239" s="45">
        <f t="shared" si="303"/>
        <v>201888987.19999999</v>
      </c>
      <c r="FO239" s="45">
        <f t="shared" si="303"/>
        <v>10637529.959999999</v>
      </c>
      <c r="FP239" s="45">
        <f t="shared" si="303"/>
        <v>22710714.579999998</v>
      </c>
      <c r="FQ239" s="45">
        <f t="shared" si="303"/>
        <v>9116223.6400000006</v>
      </c>
      <c r="FR239" s="45">
        <f t="shared" si="303"/>
        <v>2709294.1399999997</v>
      </c>
      <c r="FS239" s="45">
        <f t="shared" si="303"/>
        <v>2952019.46</v>
      </c>
      <c r="FT239" s="45">
        <f t="shared" si="303"/>
        <v>1482467.2</v>
      </c>
      <c r="FU239" s="45">
        <f t="shared" si="303"/>
        <v>8295234.71</v>
      </c>
      <c r="FV239" s="45">
        <f t="shared" si="303"/>
        <v>6961501.29</v>
      </c>
      <c r="FW239" s="45">
        <f t="shared" si="303"/>
        <v>2999374.15</v>
      </c>
      <c r="FX239" s="45">
        <f t="shared" si="303"/>
        <v>1214813.56</v>
      </c>
      <c r="FY239" s="45"/>
      <c r="FZ239" s="59">
        <f>SUM(C239:FX239)</f>
        <v>8155600796.7480001</v>
      </c>
      <c r="GA239" s="59"/>
      <c r="GB239" s="59"/>
      <c r="GC239" s="59"/>
      <c r="GD239" s="59"/>
      <c r="GE239" s="9"/>
    </row>
    <row r="240" spans="1:187" x14ac:dyDescent="0.2">
      <c r="A240" s="6"/>
      <c r="B240" s="16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5"/>
      <c r="ER240" s="105"/>
      <c r="ES240" s="105"/>
      <c r="ET240" s="105"/>
      <c r="EU240" s="105"/>
      <c r="EV240" s="105"/>
      <c r="EW240" s="105"/>
      <c r="EX240" s="105"/>
      <c r="EY240" s="105"/>
      <c r="EZ240" s="105"/>
      <c r="FA240" s="105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5"/>
      <c r="FS240" s="105"/>
      <c r="FT240" s="105"/>
      <c r="FU240" s="105"/>
      <c r="FV240" s="105"/>
      <c r="FW240" s="105"/>
      <c r="FX240" s="105"/>
      <c r="FY240" s="45"/>
      <c r="FZ240" s="59"/>
      <c r="GA240" s="109"/>
      <c r="GB240" s="109"/>
      <c r="GC240" s="59"/>
      <c r="GD240" s="59"/>
      <c r="GE240" s="9"/>
    </row>
    <row r="241" spans="1:187" ht="15.75" x14ac:dyDescent="0.25">
      <c r="A241" s="8" t="s">
        <v>597</v>
      </c>
      <c r="B241" s="43" t="s">
        <v>786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59"/>
      <c r="GA241" s="59"/>
      <c r="GB241" s="59"/>
      <c r="GC241" s="59"/>
      <c r="GD241" s="59"/>
      <c r="GE241" s="9"/>
    </row>
    <row r="242" spans="1:187" x14ac:dyDescent="0.2">
      <c r="A242" s="8" t="s">
        <v>787</v>
      </c>
      <c r="B242" s="16" t="s">
        <v>788</v>
      </c>
      <c r="C242" s="42">
        <f t="shared" ref="C242:BN242" si="304">C44</f>
        <v>2.6079999999999999E-2</v>
      </c>
      <c r="D242" s="42">
        <f t="shared" si="304"/>
        <v>2.7E-2</v>
      </c>
      <c r="E242" s="42">
        <f t="shared" si="304"/>
        <v>2.4687999999999998E-2</v>
      </c>
      <c r="F242" s="42">
        <f t="shared" si="304"/>
        <v>2.6262000000000001E-2</v>
      </c>
      <c r="G242" s="42">
        <f t="shared" si="304"/>
        <v>2.2284999999999999E-2</v>
      </c>
      <c r="H242" s="42">
        <f t="shared" si="304"/>
        <v>2.7E-2</v>
      </c>
      <c r="I242" s="42">
        <f t="shared" si="304"/>
        <v>2.7E-2</v>
      </c>
      <c r="J242" s="42">
        <f t="shared" si="304"/>
        <v>2.7E-2</v>
      </c>
      <c r="K242" s="42">
        <f t="shared" si="304"/>
        <v>2.7E-2</v>
      </c>
      <c r="L242" s="42">
        <f t="shared" si="304"/>
        <v>2.1895000000000001E-2</v>
      </c>
      <c r="M242" s="42">
        <f t="shared" si="304"/>
        <v>2.0947E-2</v>
      </c>
      <c r="N242" s="42">
        <f t="shared" si="304"/>
        <v>2.0358999999999999E-2</v>
      </c>
      <c r="O242" s="42">
        <f t="shared" si="304"/>
        <v>2.5353000000000001E-2</v>
      </c>
      <c r="P242" s="42">
        <f t="shared" si="304"/>
        <v>2.7E-2</v>
      </c>
      <c r="Q242" s="42">
        <f t="shared" si="304"/>
        <v>2.6010000000000002E-2</v>
      </c>
      <c r="R242" s="42">
        <f t="shared" si="304"/>
        <v>2.3909E-2</v>
      </c>
      <c r="S242" s="42">
        <f t="shared" si="304"/>
        <v>2.1013999999999998E-2</v>
      </c>
      <c r="T242" s="42">
        <f t="shared" si="304"/>
        <v>1.9300999999999999E-2</v>
      </c>
      <c r="U242" s="42">
        <f t="shared" si="304"/>
        <v>1.8800999999999998E-2</v>
      </c>
      <c r="V242" s="42">
        <f t="shared" si="304"/>
        <v>2.7E-2</v>
      </c>
      <c r="W242" s="42">
        <f t="shared" si="304"/>
        <v>2.7E-2</v>
      </c>
      <c r="X242" s="42">
        <f t="shared" si="304"/>
        <v>1.0756E-2</v>
      </c>
      <c r="Y242" s="42">
        <f t="shared" si="304"/>
        <v>1.9498000000000001E-2</v>
      </c>
      <c r="Z242" s="42">
        <f t="shared" si="304"/>
        <v>1.8914999999999998E-2</v>
      </c>
      <c r="AA242" s="42">
        <f t="shared" si="304"/>
        <v>2.4995E-2</v>
      </c>
      <c r="AB242" s="42">
        <f t="shared" si="304"/>
        <v>2.5023E-2</v>
      </c>
      <c r="AC242" s="42">
        <f t="shared" si="304"/>
        <v>1.5982E-2</v>
      </c>
      <c r="AD242" s="42">
        <f t="shared" si="304"/>
        <v>1.4692999999999999E-2</v>
      </c>
      <c r="AE242" s="42">
        <f t="shared" si="304"/>
        <v>7.8139999999999998E-3</v>
      </c>
      <c r="AF242" s="42">
        <f t="shared" si="304"/>
        <v>6.6740000000000002E-3</v>
      </c>
      <c r="AG242" s="42">
        <f t="shared" si="304"/>
        <v>1.2480999999999999E-2</v>
      </c>
      <c r="AH242" s="42">
        <f t="shared" si="304"/>
        <v>1.7123000000000003E-2</v>
      </c>
      <c r="AI242" s="42">
        <f t="shared" si="304"/>
        <v>2.7E-2</v>
      </c>
      <c r="AJ242" s="42">
        <f t="shared" si="304"/>
        <v>1.8787999999999999E-2</v>
      </c>
      <c r="AK242" s="42">
        <f t="shared" si="304"/>
        <v>1.6280000000000003E-2</v>
      </c>
      <c r="AL242" s="42">
        <f t="shared" si="304"/>
        <v>2.7E-2</v>
      </c>
      <c r="AM242" s="42">
        <f t="shared" si="304"/>
        <v>1.6449000000000002E-2</v>
      </c>
      <c r="AN242" s="42">
        <f t="shared" si="304"/>
        <v>2.2903E-2</v>
      </c>
      <c r="AO242" s="42">
        <f t="shared" si="304"/>
        <v>2.2655999999999999E-2</v>
      </c>
      <c r="AP242" s="42">
        <f t="shared" si="304"/>
        <v>2.5541000000000001E-2</v>
      </c>
      <c r="AQ242" s="42">
        <f t="shared" si="304"/>
        <v>1.5559E-2</v>
      </c>
      <c r="AR242" s="42">
        <f t="shared" si="304"/>
        <v>2.5440000000000001E-2</v>
      </c>
      <c r="AS242" s="42">
        <f t="shared" si="304"/>
        <v>1.1618E-2</v>
      </c>
      <c r="AT242" s="42">
        <f t="shared" si="304"/>
        <v>2.6713999999999998E-2</v>
      </c>
      <c r="AU242" s="42">
        <f t="shared" si="304"/>
        <v>1.9188E-2</v>
      </c>
      <c r="AV242" s="42">
        <f t="shared" si="304"/>
        <v>2.5359000000000003E-2</v>
      </c>
      <c r="AW242" s="42">
        <f t="shared" si="304"/>
        <v>2.0596E-2</v>
      </c>
      <c r="AX242" s="42">
        <f t="shared" si="304"/>
        <v>1.6797999999999997E-2</v>
      </c>
      <c r="AY242" s="42">
        <f t="shared" si="304"/>
        <v>2.7E-2</v>
      </c>
      <c r="AZ242" s="42">
        <f t="shared" si="304"/>
        <v>1.6345999999999999E-2</v>
      </c>
      <c r="BA242" s="42">
        <f t="shared" si="304"/>
        <v>2.1893999999999997E-2</v>
      </c>
      <c r="BB242" s="42">
        <f t="shared" si="304"/>
        <v>1.9684E-2</v>
      </c>
      <c r="BC242" s="42">
        <f t="shared" si="304"/>
        <v>2.2561999999999999E-2</v>
      </c>
      <c r="BD242" s="42">
        <f t="shared" si="304"/>
        <v>2.7E-2</v>
      </c>
      <c r="BE242" s="42">
        <f t="shared" si="304"/>
        <v>2.2815999999999999E-2</v>
      </c>
      <c r="BF242" s="42">
        <f t="shared" si="304"/>
        <v>2.6952E-2</v>
      </c>
      <c r="BG242" s="42">
        <f t="shared" si="304"/>
        <v>2.7E-2</v>
      </c>
      <c r="BH242" s="42">
        <f t="shared" si="304"/>
        <v>2.1419000000000001E-2</v>
      </c>
      <c r="BI242" s="42">
        <f t="shared" si="304"/>
        <v>8.4329999999999995E-3</v>
      </c>
      <c r="BJ242" s="42">
        <f t="shared" si="304"/>
        <v>2.3164000000000001E-2</v>
      </c>
      <c r="BK242" s="42">
        <f t="shared" si="304"/>
        <v>2.4458999999999998E-2</v>
      </c>
      <c r="BL242" s="42">
        <f t="shared" si="304"/>
        <v>2.7E-2</v>
      </c>
      <c r="BM242" s="42">
        <f t="shared" si="304"/>
        <v>2.0833999999999998E-2</v>
      </c>
      <c r="BN242" s="42">
        <f t="shared" si="304"/>
        <v>2.7E-2</v>
      </c>
      <c r="BO242" s="42">
        <f t="shared" ref="BO242:DM242" si="305">BO44</f>
        <v>1.5203E-2</v>
      </c>
      <c r="BP242" s="42">
        <f t="shared" si="305"/>
        <v>2.1702000000000003E-2</v>
      </c>
      <c r="BQ242" s="42">
        <f t="shared" si="305"/>
        <v>2.1759000000000001E-2</v>
      </c>
      <c r="BR242" s="42">
        <f t="shared" si="305"/>
        <v>4.7000000000000002E-3</v>
      </c>
      <c r="BS242" s="42">
        <f t="shared" si="305"/>
        <v>2.2309999999999999E-3</v>
      </c>
      <c r="BT242" s="42">
        <f t="shared" si="305"/>
        <v>4.0750000000000005E-3</v>
      </c>
      <c r="BU242" s="42">
        <f t="shared" si="305"/>
        <v>1.3811E-2</v>
      </c>
      <c r="BV242" s="42">
        <f t="shared" si="305"/>
        <v>1.1775000000000001E-2</v>
      </c>
      <c r="BW242" s="42">
        <f t="shared" si="305"/>
        <v>1.55E-2</v>
      </c>
      <c r="BX242" s="42">
        <f t="shared" si="305"/>
        <v>1.6598999999999999E-2</v>
      </c>
      <c r="BY242" s="42">
        <f t="shared" si="305"/>
        <v>2.3781E-2</v>
      </c>
      <c r="BZ242" s="42">
        <f t="shared" si="305"/>
        <v>2.6312000000000002E-2</v>
      </c>
      <c r="CA242" s="42">
        <f t="shared" si="305"/>
        <v>2.3040999999999999E-2</v>
      </c>
      <c r="CB242" s="42">
        <f t="shared" si="305"/>
        <v>2.6251999999999998E-2</v>
      </c>
      <c r="CC242" s="42">
        <f t="shared" si="305"/>
        <v>2.2199E-2</v>
      </c>
      <c r="CD242" s="42">
        <f t="shared" si="305"/>
        <v>1.9519999999999999E-2</v>
      </c>
      <c r="CE242" s="42">
        <f t="shared" si="305"/>
        <v>2.7E-2</v>
      </c>
      <c r="CF242" s="42">
        <f t="shared" si="305"/>
        <v>2.2463E-2</v>
      </c>
      <c r="CG242" s="42">
        <f t="shared" si="305"/>
        <v>2.7E-2</v>
      </c>
      <c r="CH242" s="42">
        <f t="shared" si="305"/>
        <v>2.2187999999999999E-2</v>
      </c>
      <c r="CI242" s="42">
        <f t="shared" si="305"/>
        <v>2.418E-2</v>
      </c>
      <c r="CJ242" s="42">
        <f t="shared" si="305"/>
        <v>2.3469E-2</v>
      </c>
      <c r="CK242" s="42">
        <f t="shared" si="305"/>
        <v>6.6010000000000001E-3</v>
      </c>
      <c r="CL242" s="42">
        <f t="shared" si="305"/>
        <v>8.2289999999999985E-3</v>
      </c>
      <c r="CM242" s="42">
        <f t="shared" si="305"/>
        <v>2.274E-3</v>
      </c>
      <c r="CN242" s="42">
        <f t="shared" si="305"/>
        <v>2.7E-2</v>
      </c>
      <c r="CO242" s="42">
        <f t="shared" si="305"/>
        <v>2.2359999999999998E-2</v>
      </c>
      <c r="CP242" s="42">
        <f t="shared" si="305"/>
        <v>2.0548999999999998E-2</v>
      </c>
      <c r="CQ242" s="42">
        <f t="shared" si="305"/>
        <v>1.2426999999999999E-2</v>
      </c>
      <c r="CR242" s="42">
        <f t="shared" si="305"/>
        <v>1.6799999999999999E-3</v>
      </c>
      <c r="CS242" s="42">
        <f t="shared" si="305"/>
        <v>2.2658000000000001E-2</v>
      </c>
      <c r="CT242" s="42">
        <f t="shared" si="305"/>
        <v>8.5199999999999998E-3</v>
      </c>
      <c r="CU242" s="42">
        <f t="shared" si="305"/>
        <v>1.9615999999999998E-2</v>
      </c>
      <c r="CV242" s="42">
        <f t="shared" si="305"/>
        <v>1.0978999999999999E-2</v>
      </c>
      <c r="CW242" s="42">
        <f t="shared" si="305"/>
        <v>1.7086999999999998E-2</v>
      </c>
      <c r="CX242" s="42">
        <f t="shared" si="305"/>
        <v>2.1824000000000003E-2</v>
      </c>
      <c r="CY242" s="42">
        <f t="shared" si="305"/>
        <v>2.7E-2</v>
      </c>
      <c r="CZ242" s="42">
        <f t="shared" si="305"/>
        <v>2.6651000000000001E-2</v>
      </c>
      <c r="DA242" s="42">
        <f t="shared" si="305"/>
        <v>2.7E-2</v>
      </c>
      <c r="DB242" s="42">
        <f t="shared" si="305"/>
        <v>2.7E-2</v>
      </c>
      <c r="DC242" s="42">
        <f t="shared" si="305"/>
        <v>1.7417999999999999E-2</v>
      </c>
      <c r="DD242" s="42">
        <f t="shared" si="305"/>
        <v>3.4300000000000003E-3</v>
      </c>
      <c r="DE242" s="42">
        <f t="shared" si="305"/>
        <v>1.145E-2</v>
      </c>
      <c r="DF242" s="42">
        <f t="shared" si="305"/>
        <v>2.4213999999999999E-2</v>
      </c>
      <c r="DG242" s="42">
        <f t="shared" si="305"/>
        <v>2.0452999999999999E-2</v>
      </c>
      <c r="DH242" s="42">
        <f t="shared" si="305"/>
        <v>2.0516E-2</v>
      </c>
      <c r="DI242" s="42">
        <f t="shared" si="305"/>
        <v>1.8844999999999997E-2</v>
      </c>
      <c r="DJ242" s="42">
        <f t="shared" si="305"/>
        <v>2.0882999999999999E-2</v>
      </c>
      <c r="DK242" s="42">
        <f t="shared" si="305"/>
        <v>1.5657999999999998E-2</v>
      </c>
      <c r="DL242" s="42">
        <f t="shared" si="305"/>
        <v>2.1967E-2</v>
      </c>
      <c r="DM242" s="42">
        <f t="shared" si="305"/>
        <v>1.9899E-2</v>
      </c>
      <c r="DN242" s="42">
        <v>2.7E-2</v>
      </c>
      <c r="DO242" s="42">
        <f t="shared" ref="DO242:FX242" si="306">DO44</f>
        <v>2.7E-2</v>
      </c>
      <c r="DP242" s="42">
        <f t="shared" si="306"/>
        <v>2.7E-2</v>
      </c>
      <c r="DQ242" s="42">
        <f t="shared" si="306"/>
        <v>2.4545000000000001E-2</v>
      </c>
      <c r="DR242" s="42">
        <f t="shared" si="306"/>
        <v>2.4417000000000001E-2</v>
      </c>
      <c r="DS242" s="42">
        <f t="shared" si="306"/>
        <v>2.5923999999999999E-2</v>
      </c>
      <c r="DT242" s="42">
        <f t="shared" si="306"/>
        <v>2.1728999999999998E-2</v>
      </c>
      <c r="DU242" s="42">
        <f t="shared" si="306"/>
        <v>2.7E-2</v>
      </c>
      <c r="DV242" s="42">
        <f t="shared" si="306"/>
        <v>2.7E-2</v>
      </c>
      <c r="DW242" s="42">
        <f t="shared" si="306"/>
        <v>2.1996999999999999E-2</v>
      </c>
      <c r="DX242" s="42">
        <f t="shared" si="306"/>
        <v>1.8931E-2</v>
      </c>
      <c r="DY242" s="42">
        <f t="shared" si="306"/>
        <v>1.2928E-2</v>
      </c>
      <c r="DZ242" s="42">
        <f t="shared" si="306"/>
        <v>1.7662000000000001E-2</v>
      </c>
      <c r="EA242" s="42">
        <f t="shared" si="306"/>
        <v>1.2173E-2</v>
      </c>
      <c r="EB242" s="42">
        <f t="shared" si="306"/>
        <v>2.7E-2</v>
      </c>
      <c r="EC242" s="42">
        <f t="shared" si="306"/>
        <v>2.6620999999999999E-2</v>
      </c>
      <c r="ED242" s="42">
        <f t="shared" si="306"/>
        <v>4.4120000000000001E-3</v>
      </c>
      <c r="EE242" s="42">
        <f t="shared" si="306"/>
        <v>2.7E-2</v>
      </c>
      <c r="EF242" s="42">
        <f t="shared" si="306"/>
        <v>1.9594999999999998E-2</v>
      </c>
      <c r="EG242" s="42">
        <f t="shared" si="306"/>
        <v>2.6536000000000001E-2</v>
      </c>
      <c r="EH242" s="42">
        <f t="shared" si="306"/>
        <v>2.5053000000000002E-2</v>
      </c>
      <c r="EI242" s="42">
        <f t="shared" si="306"/>
        <v>2.7E-2</v>
      </c>
      <c r="EJ242" s="42">
        <f t="shared" si="306"/>
        <v>2.7E-2</v>
      </c>
      <c r="EK242" s="42">
        <f t="shared" si="306"/>
        <v>5.7670000000000004E-3</v>
      </c>
      <c r="EL242" s="42">
        <f t="shared" si="306"/>
        <v>2.1160000000000003E-3</v>
      </c>
      <c r="EM242" s="42">
        <f t="shared" si="306"/>
        <v>1.6308E-2</v>
      </c>
      <c r="EN242" s="42">
        <f t="shared" si="306"/>
        <v>2.7E-2</v>
      </c>
      <c r="EO242" s="42">
        <f t="shared" si="306"/>
        <v>2.7E-2</v>
      </c>
      <c r="EP242" s="42">
        <f t="shared" si="306"/>
        <v>2.0586E-2</v>
      </c>
      <c r="EQ242" s="42">
        <f t="shared" si="306"/>
        <v>9.9850000000000008E-3</v>
      </c>
      <c r="ER242" s="42">
        <f t="shared" si="306"/>
        <v>2.1283E-2</v>
      </c>
      <c r="ES242" s="42">
        <f t="shared" si="306"/>
        <v>2.3557999999999999E-2</v>
      </c>
      <c r="ET242" s="42">
        <f t="shared" si="306"/>
        <v>2.7E-2</v>
      </c>
      <c r="EU242" s="42">
        <f t="shared" si="306"/>
        <v>2.7E-2</v>
      </c>
      <c r="EV242" s="42">
        <f t="shared" si="306"/>
        <v>1.0964999999999999E-2</v>
      </c>
      <c r="EW242" s="42">
        <f t="shared" si="306"/>
        <v>6.0530000000000002E-3</v>
      </c>
      <c r="EX242" s="42">
        <f t="shared" si="306"/>
        <v>3.9100000000000003E-3</v>
      </c>
      <c r="EY242" s="42">
        <f t="shared" si="306"/>
        <v>2.7E-2</v>
      </c>
      <c r="EZ242" s="42">
        <f t="shared" si="306"/>
        <v>2.2942000000000001E-2</v>
      </c>
      <c r="FA242" s="42">
        <f t="shared" si="306"/>
        <v>1.0666E-2</v>
      </c>
      <c r="FB242" s="42">
        <f t="shared" si="306"/>
        <v>1.1505E-2</v>
      </c>
      <c r="FC242" s="42">
        <f t="shared" si="306"/>
        <v>2.2550000000000001E-2</v>
      </c>
      <c r="FD242" s="42">
        <f t="shared" si="306"/>
        <v>2.4437999999999998E-2</v>
      </c>
      <c r="FE242" s="42">
        <f t="shared" si="306"/>
        <v>1.4180999999999999E-2</v>
      </c>
      <c r="FF242" s="42">
        <f t="shared" si="306"/>
        <v>2.7E-2</v>
      </c>
      <c r="FG242" s="42">
        <f t="shared" si="306"/>
        <v>2.7E-2</v>
      </c>
      <c r="FH242" s="42">
        <f t="shared" si="306"/>
        <v>1.9771999999999998E-2</v>
      </c>
      <c r="FI242" s="42">
        <f t="shared" si="306"/>
        <v>6.1999999999999998E-3</v>
      </c>
      <c r="FJ242" s="42">
        <f t="shared" si="306"/>
        <v>1.9438E-2</v>
      </c>
      <c r="FK242" s="42">
        <f t="shared" si="306"/>
        <v>1.0845E-2</v>
      </c>
      <c r="FL242" s="42">
        <f t="shared" si="306"/>
        <v>2.7E-2</v>
      </c>
      <c r="FM242" s="42">
        <f t="shared" si="306"/>
        <v>1.8414E-2</v>
      </c>
      <c r="FN242" s="42">
        <f t="shared" si="306"/>
        <v>2.7E-2</v>
      </c>
      <c r="FO242" s="42">
        <f t="shared" si="306"/>
        <v>5.6240000000000005E-3</v>
      </c>
      <c r="FP242" s="42">
        <f t="shared" si="306"/>
        <v>1.2143000000000001E-2</v>
      </c>
      <c r="FQ242" s="42">
        <f t="shared" si="306"/>
        <v>1.6879999999999999E-2</v>
      </c>
      <c r="FR242" s="42">
        <f t="shared" si="306"/>
        <v>1.1564999999999999E-2</v>
      </c>
      <c r="FS242" s="42">
        <f t="shared" si="306"/>
        <v>5.1450000000000003E-3</v>
      </c>
      <c r="FT242" s="42">
        <f t="shared" si="306"/>
        <v>4.2929999999999999E-3</v>
      </c>
      <c r="FU242" s="42">
        <f t="shared" si="306"/>
        <v>1.8345E-2</v>
      </c>
      <c r="FV242" s="42">
        <f t="shared" si="306"/>
        <v>1.5032E-2</v>
      </c>
      <c r="FW242" s="42">
        <f t="shared" si="306"/>
        <v>2.1498E-2</v>
      </c>
      <c r="FX242" s="42">
        <f t="shared" si="306"/>
        <v>1.9675000000000002E-2</v>
      </c>
      <c r="FY242" s="105"/>
      <c r="FZ242" s="59"/>
      <c r="GA242" s="109"/>
      <c r="GB242" s="109"/>
      <c r="GC242" s="59"/>
      <c r="GD242" s="59"/>
      <c r="GE242" s="9"/>
    </row>
    <row r="243" spans="1:187" x14ac:dyDescent="0.2">
      <c r="A243" s="6"/>
      <c r="B243" s="16" t="s">
        <v>789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5"/>
      <c r="FZ243" s="59"/>
      <c r="GA243" s="109"/>
      <c r="GB243" s="109"/>
      <c r="GC243" s="59"/>
      <c r="GD243" s="59"/>
      <c r="GE243" s="6"/>
    </row>
    <row r="244" spans="1:187" x14ac:dyDescent="0.2">
      <c r="A244" s="8" t="s">
        <v>790</v>
      </c>
      <c r="B244" s="16" t="s">
        <v>791</v>
      </c>
      <c r="C244" s="42">
        <f t="shared" ref="C244:BN244" si="307">TRUNC((C239-(C99*C39)-C42)/C43,6)</f>
        <v>7.7756000000000006E-2</v>
      </c>
      <c r="D244" s="42">
        <f t="shared" si="307"/>
        <v>0.112632</v>
      </c>
      <c r="E244" s="42">
        <f t="shared" si="307"/>
        <v>7.0882000000000001E-2</v>
      </c>
      <c r="F244" s="42">
        <f t="shared" si="307"/>
        <v>9.9311999999999998E-2</v>
      </c>
      <c r="G244" s="42">
        <f t="shared" si="307"/>
        <v>4.1863999999999998E-2</v>
      </c>
      <c r="H244" s="42">
        <f t="shared" si="307"/>
        <v>7.6259999999999994E-2</v>
      </c>
      <c r="I244" s="42">
        <f t="shared" si="307"/>
        <v>0.103709</v>
      </c>
      <c r="J244" s="42">
        <f t="shared" si="307"/>
        <v>0.152591</v>
      </c>
      <c r="K244" s="42">
        <f t="shared" si="307"/>
        <v>8.2758999999999999E-2</v>
      </c>
      <c r="L244" s="42">
        <f t="shared" si="307"/>
        <v>4.1652000000000002E-2</v>
      </c>
      <c r="M244" s="42">
        <f t="shared" si="307"/>
        <v>6.7840999999999999E-2</v>
      </c>
      <c r="N244" s="42">
        <f t="shared" si="307"/>
        <v>7.4212E-2</v>
      </c>
      <c r="O244" s="42">
        <f t="shared" si="307"/>
        <v>6.7638000000000004E-2</v>
      </c>
      <c r="P244" s="42">
        <f t="shared" si="307"/>
        <v>8.6884000000000003E-2</v>
      </c>
      <c r="Q244" s="42">
        <f t="shared" si="307"/>
        <v>0.134876</v>
      </c>
      <c r="R244" s="42">
        <f t="shared" si="307"/>
        <v>0.38491399999999998</v>
      </c>
      <c r="S244" s="42">
        <f t="shared" si="307"/>
        <v>4.1343999999999999E-2</v>
      </c>
      <c r="T244" s="42">
        <f t="shared" si="307"/>
        <v>8.4260000000000002E-2</v>
      </c>
      <c r="U244" s="42">
        <f t="shared" si="307"/>
        <v>5.3337000000000002E-2</v>
      </c>
      <c r="V244" s="42">
        <f t="shared" si="307"/>
        <v>0.11734700000000001</v>
      </c>
      <c r="W244" s="42">
        <f t="shared" si="307"/>
        <v>0.134931</v>
      </c>
      <c r="X244" s="42">
        <f t="shared" si="307"/>
        <v>6.2627000000000002E-2</v>
      </c>
      <c r="Y244" s="42">
        <f t="shared" si="307"/>
        <v>0.353966</v>
      </c>
      <c r="Z244" s="42">
        <f t="shared" si="307"/>
        <v>0.127971</v>
      </c>
      <c r="AA244" s="42">
        <f t="shared" si="307"/>
        <v>8.1449999999999995E-2</v>
      </c>
      <c r="AB244" s="42">
        <f t="shared" si="307"/>
        <v>3.8691000000000003E-2</v>
      </c>
      <c r="AC244" s="42">
        <f t="shared" si="307"/>
        <v>4.1828999999999998E-2</v>
      </c>
      <c r="AD244" s="42">
        <f t="shared" si="307"/>
        <v>4.5183000000000001E-2</v>
      </c>
      <c r="AE244" s="42">
        <f t="shared" si="307"/>
        <v>4.2388000000000002E-2</v>
      </c>
      <c r="AF244" s="42">
        <f t="shared" si="307"/>
        <v>3.3084000000000002E-2</v>
      </c>
      <c r="AG244" s="42">
        <f t="shared" si="307"/>
        <v>2.2006999999999999E-2</v>
      </c>
      <c r="AH244" s="42">
        <f t="shared" si="307"/>
        <v>0.29609200000000002</v>
      </c>
      <c r="AI244" s="42">
        <f t="shared" si="307"/>
        <v>0.48117500000000002</v>
      </c>
      <c r="AJ244" s="42">
        <f t="shared" si="307"/>
        <v>9.3909999999999993E-2</v>
      </c>
      <c r="AK244" s="42">
        <f t="shared" si="307"/>
        <v>4.8046999999999999E-2</v>
      </c>
      <c r="AL244" s="42">
        <f t="shared" si="307"/>
        <v>5.0944000000000003E-2</v>
      </c>
      <c r="AM244" s="42">
        <f t="shared" si="307"/>
        <v>9.4416E-2</v>
      </c>
      <c r="AN244" s="42">
        <f t="shared" si="307"/>
        <v>3.4729000000000003E-2</v>
      </c>
      <c r="AO244" s="42">
        <f t="shared" si="307"/>
        <v>0.128751</v>
      </c>
      <c r="AP244" s="42">
        <f t="shared" si="307"/>
        <v>3.9142000000000003E-2</v>
      </c>
      <c r="AQ244" s="42">
        <f t="shared" si="307"/>
        <v>2.4983999999999999E-2</v>
      </c>
      <c r="AR244" s="42">
        <f t="shared" si="307"/>
        <v>7.7895000000000006E-2</v>
      </c>
      <c r="AS244" s="42">
        <f t="shared" si="307"/>
        <v>2.0489E-2</v>
      </c>
      <c r="AT244" s="42">
        <f t="shared" si="307"/>
        <v>8.3215999999999998E-2</v>
      </c>
      <c r="AU244" s="42">
        <f t="shared" si="307"/>
        <v>7.4043999999999999E-2</v>
      </c>
      <c r="AV244" s="42">
        <f t="shared" si="307"/>
        <v>0.17580100000000001</v>
      </c>
      <c r="AW244" s="42">
        <f t="shared" si="307"/>
        <v>0.12709000000000001</v>
      </c>
      <c r="AX244" s="42">
        <f t="shared" si="307"/>
        <v>4.9286000000000003E-2</v>
      </c>
      <c r="AY244" s="42">
        <f t="shared" si="307"/>
        <v>0.107944</v>
      </c>
      <c r="AZ244" s="42">
        <f>TRUNC((AZ239-(AZ99*AZ39)-AZ42)/AZ43,6)</f>
        <v>0.14469599999999999</v>
      </c>
      <c r="BA244" s="42">
        <f t="shared" si="307"/>
        <v>0.18171599999999999</v>
      </c>
      <c r="BB244" s="42">
        <f t="shared" si="307"/>
        <v>0.41369899999999998</v>
      </c>
      <c r="BC244" s="42">
        <f t="shared" si="307"/>
        <v>8.8928999999999994E-2</v>
      </c>
      <c r="BD244" s="42">
        <f t="shared" si="307"/>
        <v>0.103561</v>
      </c>
      <c r="BE244" s="42">
        <f t="shared" si="307"/>
        <v>0.101281</v>
      </c>
      <c r="BF244" s="42">
        <f t="shared" si="307"/>
        <v>0.120016</v>
      </c>
      <c r="BG244" s="42">
        <f t="shared" si="307"/>
        <v>0.28559699999999999</v>
      </c>
      <c r="BH244" s="42">
        <f t="shared" si="307"/>
        <v>0.118813</v>
      </c>
      <c r="BI244" s="42">
        <f t="shared" si="307"/>
        <v>9.1446E-2</v>
      </c>
      <c r="BJ244" s="42">
        <f t="shared" si="307"/>
        <v>9.6453999999999998E-2</v>
      </c>
      <c r="BK244" s="42">
        <f t="shared" si="307"/>
        <v>0.21291099999999999</v>
      </c>
      <c r="BL244" s="42">
        <f t="shared" si="307"/>
        <v>0.51951400000000003</v>
      </c>
      <c r="BM244" s="42">
        <f t="shared" si="307"/>
        <v>0.14464199999999999</v>
      </c>
      <c r="BN244" s="42">
        <f t="shared" si="307"/>
        <v>0.12268</v>
      </c>
      <c r="BO244" s="42">
        <f t="shared" ref="BO244:DZ244" si="308">TRUNC((BO239-(BO99*BO39)-BO42)/BO43,6)</f>
        <v>8.1869999999999998E-2</v>
      </c>
      <c r="BP244" s="42">
        <f t="shared" si="308"/>
        <v>4.4250999999999999E-2</v>
      </c>
      <c r="BQ244" s="42">
        <f t="shared" si="308"/>
        <v>4.8162999999999997E-2</v>
      </c>
      <c r="BR244" s="42">
        <f t="shared" si="308"/>
        <v>4.6732999999999997E-2</v>
      </c>
      <c r="BS244" s="42">
        <f t="shared" si="308"/>
        <v>1.5231E-2</v>
      </c>
      <c r="BT244" s="42">
        <f t="shared" si="308"/>
        <v>1.3396999999999999E-2</v>
      </c>
      <c r="BU244" s="42">
        <f t="shared" si="308"/>
        <v>3.6602999999999997E-2</v>
      </c>
      <c r="BV244" s="42">
        <f t="shared" si="308"/>
        <v>1.9214999999999999E-2</v>
      </c>
      <c r="BW244" s="42">
        <f t="shared" si="308"/>
        <v>2.7317000000000001E-2</v>
      </c>
      <c r="BX244" s="42">
        <f t="shared" si="308"/>
        <v>2.5951999999999999E-2</v>
      </c>
      <c r="BY244" s="42">
        <f t="shared" si="308"/>
        <v>5.4309999999999997E-2</v>
      </c>
      <c r="BZ244" s="42">
        <f t="shared" si="308"/>
        <v>8.7231000000000003E-2</v>
      </c>
      <c r="CA244" s="42">
        <f t="shared" si="308"/>
        <v>3.7435999999999997E-2</v>
      </c>
      <c r="CB244" s="42">
        <f t="shared" si="308"/>
        <v>6.7807999999999993E-2</v>
      </c>
      <c r="CC244" s="42">
        <f t="shared" si="308"/>
        <v>0.109208</v>
      </c>
      <c r="CD244" s="42">
        <f t="shared" si="308"/>
        <v>5.1686999999999997E-2</v>
      </c>
      <c r="CE244" s="42">
        <f t="shared" si="308"/>
        <v>7.6965000000000006E-2</v>
      </c>
      <c r="CF244" s="42">
        <f t="shared" si="308"/>
        <v>6.3737000000000002E-2</v>
      </c>
      <c r="CG244" s="42">
        <f t="shared" si="308"/>
        <v>0.128662</v>
      </c>
      <c r="CH244" s="42">
        <f t="shared" si="308"/>
        <v>9.6436999999999995E-2</v>
      </c>
      <c r="CI244" s="42">
        <f t="shared" si="308"/>
        <v>6.5911999999999998E-2</v>
      </c>
      <c r="CJ244" s="42">
        <f t="shared" si="308"/>
        <v>4.0167000000000001E-2</v>
      </c>
      <c r="CK244" s="42">
        <f t="shared" si="308"/>
        <v>3.7343000000000001E-2</v>
      </c>
      <c r="CL244" s="42">
        <f t="shared" si="308"/>
        <v>5.8625999999999998E-2</v>
      </c>
      <c r="CM244" s="42">
        <f t="shared" si="308"/>
        <v>3.2254999999999999E-2</v>
      </c>
      <c r="CN244" s="42">
        <f t="shared" si="308"/>
        <v>7.0610999999999993E-2</v>
      </c>
      <c r="CO244" s="42">
        <f t="shared" si="308"/>
        <v>5.7098000000000003E-2</v>
      </c>
      <c r="CP244" s="42">
        <f t="shared" si="308"/>
        <v>2.2259999999999999E-2</v>
      </c>
      <c r="CQ244" s="42">
        <f t="shared" si="308"/>
        <v>6.9596000000000005E-2</v>
      </c>
      <c r="CR244" s="42">
        <f t="shared" si="308"/>
        <v>2.1026E-2</v>
      </c>
      <c r="CS244" s="42">
        <f t="shared" si="308"/>
        <v>7.3491000000000001E-2</v>
      </c>
      <c r="CT244" s="42">
        <f t="shared" si="308"/>
        <v>4.3861999999999998E-2</v>
      </c>
      <c r="CU244" s="42">
        <f t="shared" si="308"/>
        <v>0.23285900000000001</v>
      </c>
      <c r="CV244" s="42">
        <f t="shared" si="308"/>
        <v>4.4947000000000001E-2</v>
      </c>
      <c r="CW244" s="42">
        <f t="shared" si="308"/>
        <v>3.7490000000000002E-2</v>
      </c>
      <c r="CX244" s="42">
        <f t="shared" si="308"/>
        <v>6.2637999999999999E-2</v>
      </c>
      <c r="CY244" s="42">
        <f t="shared" si="308"/>
        <v>0.134353</v>
      </c>
      <c r="CZ244" s="42">
        <f t="shared" si="308"/>
        <v>8.5192000000000004E-2</v>
      </c>
      <c r="DA244" s="42">
        <f t="shared" si="308"/>
        <v>6.5411999999999998E-2</v>
      </c>
      <c r="DB244" s="42">
        <f t="shared" si="308"/>
        <v>0.144182</v>
      </c>
      <c r="DC244" s="42">
        <f t="shared" si="308"/>
        <v>3.5829E-2</v>
      </c>
      <c r="DD244" s="42">
        <f t="shared" si="308"/>
        <v>8.6969999999999999E-3</v>
      </c>
      <c r="DE244" s="42">
        <f t="shared" si="308"/>
        <v>2.9142000000000001E-2</v>
      </c>
      <c r="DF244" s="42">
        <f t="shared" si="308"/>
        <v>0.104786</v>
      </c>
      <c r="DG244" s="42">
        <f t="shared" si="308"/>
        <v>3.7172999999999998E-2</v>
      </c>
      <c r="DH244" s="42">
        <f t="shared" si="308"/>
        <v>4.5369E-2</v>
      </c>
      <c r="DI244" s="42">
        <f t="shared" si="308"/>
        <v>4.0947999999999998E-2</v>
      </c>
      <c r="DJ244" s="42">
        <f t="shared" si="308"/>
        <v>0.11175</v>
      </c>
      <c r="DK244" s="42">
        <f t="shared" si="308"/>
        <v>0.100162</v>
      </c>
      <c r="DL244" s="42">
        <f t="shared" si="308"/>
        <v>9.1441999999999996E-2</v>
      </c>
      <c r="DM244" s="42">
        <f t="shared" si="308"/>
        <v>9.6614000000000005E-2</v>
      </c>
      <c r="DN244" s="42">
        <f t="shared" si="308"/>
        <v>6.3922000000000007E-2</v>
      </c>
      <c r="DO244" s="42">
        <f t="shared" si="308"/>
        <v>0.13267999999999999</v>
      </c>
      <c r="DP244" s="42">
        <f t="shared" si="308"/>
        <v>0.211503</v>
      </c>
      <c r="DQ244" s="42">
        <f t="shared" si="308"/>
        <v>4.9397000000000003E-2</v>
      </c>
      <c r="DR244" s="42">
        <f t="shared" si="308"/>
        <v>0.20388600000000001</v>
      </c>
      <c r="DS244" s="42">
        <f t="shared" si="308"/>
        <v>0.22997899999999999</v>
      </c>
      <c r="DT244" s="42">
        <f t="shared" si="308"/>
        <v>0.24305499999999999</v>
      </c>
      <c r="DU244" s="42">
        <f t="shared" si="308"/>
        <v>0.18260299999999999</v>
      </c>
      <c r="DV244" s="42">
        <f t="shared" si="308"/>
        <v>0.42383700000000002</v>
      </c>
      <c r="DW244" s="42">
        <f t="shared" si="308"/>
        <v>0.23299</v>
      </c>
      <c r="DX244" s="42">
        <f t="shared" si="308"/>
        <v>4.4836000000000001E-2</v>
      </c>
      <c r="DY244" s="42">
        <f t="shared" si="308"/>
        <v>4.0098000000000002E-2</v>
      </c>
      <c r="DZ244" s="42">
        <f t="shared" si="308"/>
        <v>5.7278999999999997E-2</v>
      </c>
      <c r="EA244" s="42">
        <f t="shared" ref="EA244:FX244" si="309">TRUNC((EA239-(EA99*EA39)-EA42)/EA43,6)</f>
        <v>1.8842999999999999E-2</v>
      </c>
      <c r="EB244" s="42">
        <f t="shared" si="309"/>
        <v>8.3037E-2</v>
      </c>
      <c r="EC244" s="42">
        <f t="shared" si="309"/>
        <v>0.12531100000000001</v>
      </c>
      <c r="ED244" s="42">
        <f t="shared" si="309"/>
        <v>5.9969999999999997E-3</v>
      </c>
      <c r="EE244" s="42">
        <f t="shared" si="309"/>
        <v>0.18498999999999999</v>
      </c>
      <c r="EF244" s="42">
        <f t="shared" si="309"/>
        <v>0.17602100000000001</v>
      </c>
      <c r="EG244" s="42">
        <f t="shared" si="309"/>
        <v>0.14291499999999999</v>
      </c>
      <c r="EH244" s="42">
        <f t="shared" si="309"/>
        <v>0.22982900000000001</v>
      </c>
      <c r="EI244" s="42">
        <f t="shared" si="309"/>
        <v>0.14655599999999999</v>
      </c>
      <c r="EJ244" s="42">
        <f t="shared" si="309"/>
        <v>0.114287</v>
      </c>
      <c r="EK244" s="42">
        <f t="shared" si="309"/>
        <v>1.1159000000000001E-2</v>
      </c>
      <c r="EL244" s="42">
        <f t="shared" si="309"/>
        <v>1.9241999999999999E-2</v>
      </c>
      <c r="EM244" s="42">
        <f t="shared" si="309"/>
        <v>4.7371000000000003E-2</v>
      </c>
      <c r="EN244" s="42">
        <f t="shared" si="309"/>
        <v>0.17156399999999999</v>
      </c>
      <c r="EO244" s="42">
        <f t="shared" si="309"/>
        <v>8.9748999999999995E-2</v>
      </c>
      <c r="EP244" s="42">
        <f t="shared" si="309"/>
        <v>3.5964999999999997E-2</v>
      </c>
      <c r="EQ244" s="42">
        <f t="shared" si="309"/>
        <v>2.6394000000000001E-2</v>
      </c>
      <c r="ER244" s="42">
        <f t="shared" si="309"/>
        <v>4.5855E-2</v>
      </c>
      <c r="ES244" s="42">
        <f t="shared" si="309"/>
        <v>0.10975</v>
      </c>
      <c r="ET244" s="42">
        <f t="shared" si="309"/>
        <v>0.17202300000000001</v>
      </c>
      <c r="EU244" s="42">
        <f t="shared" si="309"/>
        <v>0.20250499999999999</v>
      </c>
      <c r="EV244" s="42">
        <f t="shared" si="309"/>
        <v>2.9336000000000001E-2</v>
      </c>
      <c r="EW244" s="42">
        <f t="shared" si="309"/>
        <v>1.3342E-2</v>
      </c>
      <c r="EX244" s="42">
        <f t="shared" si="309"/>
        <v>7.1643999999999999E-2</v>
      </c>
      <c r="EY244" s="42">
        <f t="shared" si="309"/>
        <v>0.14515500000000001</v>
      </c>
      <c r="EZ244" s="42">
        <f t="shared" si="309"/>
        <v>8.1924999999999998E-2</v>
      </c>
      <c r="FA244" s="42">
        <f t="shared" si="309"/>
        <v>1.5989E-2</v>
      </c>
      <c r="FB244" s="42">
        <f t="shared" si="309"/>
        <v>8.1390000000000004E-3</v>
      </c>
      <c r="FC244" s="42">
        <f t="shared" si="309"/>
        <v>5.9681999999999999E-2</v>
      </c>
      <c r="FD244" s="42">
        <f t="shared" si="309"/>
        <v>0.100797</v>
      </c>
      <c r="FE244" s="42">
        <f t="shared" si="309"/>
        <v>5.1867999999999997E-2</v>
      </c>
      <c r="FF244" s="42">
        <f t="shared" si="309"/>
        <v>0.16956099999999999</v>
      </c>
      <c r="FG244" s="42">
        <f t="shared" si="309"/>
        <v>0.156529</v>
      </c>
      <c r="FH244" s="42">
        <f t="shared" si="309"/>
        <v>3.4512000000000001E-2</v>
      </c>
      <c r="FI244" s="42">
        <f t="shared" si="309"/>
        <v>1.1403999999999999E-2</v>
      </c>
      <c r="FJ244" s="42">
        <f t="shared" si="309"/>
        <v>2.3238999999999999E-2</v>
      </c>
      <c r="FK244" s="42">
        <f t="shared" si="309"/>
        <v>1.2862999999999999E-2</v>
      </c>
      <c r="FL244" s="42">
        <f t="shared" si="309"/>
        <v>4.1031999999999999E-2</v>
      </c>
      <c r="FM244" s="42">
        <f t="shared" si="309"/>
        <v>3.5664000000000001E-2</v>
      </c>
      <c r="FN244" s="42">
        <f t="shared" si="309"/>
        <v>7.5436000000000003E-2</v>
      </c>
      <c r="FO244" s="42">
        <f t="shared" si="309"/>
        <v>3.2260000000000001E-3</v>
      </c>
      <c r="FP244" s="42">
        <f t="shared" si="309"/>
        <v>1.0555E-2</v>
      </c>
      <c r="FQ244" s="42">
        <f t="shared" si="309"/>
        <v>4.0203000000000003E-2</v>
      </c>
      <c r="FR244" s="42">
        <f t="shared" si="309"/>
        <v>1.6881E-2</v>
      </c>
      <c r="FS244" s="42">
        <f t="shared" si="309"/>
        <v>4.4689999999999999E-3</v>
      </c>
      <c r="FT244" s="42">
        <f t="shared" si="309"/>
        <v>3.2650000000000001E-3</v>
      </c>
      <c r="FU244" s="42">
        <f t="shared" si="309"/>
        <v>7.0189000000000001E-2</v>
      </c>
      <c r="FV244" s="42">
        <f t="shared" si="309"/>
        <v>6.5464999999999995E-2</v>
      </c>
      <c r="FW244" s="42">
        <f t="shared" si="309"/>
        <v>0.15062999999999999</v>
      </c>
      <c r="FX244" s="42">
        <f t="shared" si="309"/>
        <v>6.3501000000000002E-2</v>
      </c>
      <c r="FY244" s="42"/>
      <c r="FZ244" s="109"/>
      <c r="GA244" s="109"/>
      <c r="GB244" s="109"/>
      <c r="GC244" s="59"/>
      <c r="GD244" s="59"/>
      <c r="GE244" s="9"/>
    </row>
    <row r="245" spans="1:187" x14ac:dyDescent="0.2">
      <c r="A245" s="6"/>
      <c r="B245" s="16" t="s">
        <v>792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109"/>
      <c r="GA245" s="109"/>
      <c r="GB245" s="109"/>
      <c r="GC245" s="59"/>
      <c r="GD245" s="59"/>
      <c r="GE245" s="9"/>
    </row>
    <row r="246" spans="1:187" x14ac:dyDescent="0.2">
      <c r="A246" s="6"/>
      <c r="B246" s="16" t="s">
        <v>793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109"/>
      <c r="GA246" s="114"/>
      <c r="GB246" s="114"/>
      <c r="GC246" s="109"/>
      <c r="GD246" s="109"/>
      <c r="GE246" s="115"/>
    </row>
    <row r="247" spans="1:187" x14ac:dyDescent="0.2">
      <c r="A247" s="8" t="s">
        <v>794</v>
      </c>
      <c r="B247" s="16" t="s">
        <v>795</v>
      </c>
      <c r="C247" s="42">
        <f t="shared" ref="C247:BN247" si="310">ROUND(((C45)*(1+C189+C190))/C43,6)</f>
        <v>1.0638270000000001</v>
      </c>
      <c r="D247" s="42">
        <f t="shared" si="310"/>
        <v>0.31423699999999999</v>
      </c>
      <c r="E247" s="42">
        <f t="shared" si="310"/>
        <v>1.0021439999999999</v>
      </c>
      <c r="F247" s="42">
        <f t="shared" si="310"/>
        <v>0.63044900000000004</v>
      </c>
      <c r="G247" s="42">
        <f t="shared" si="310"/>
        <v>4.5407789999999997</v>
      </c>
      <c r="H247" s="42">
        <f t="shared" si="310"/>
        <v>8.7762449999999994</v>
      </c>
      <c r="I247" s="42">
        <f t="shared" si="310"/>
        <v>1.115354</v>
      </c>
      <c r="J247" s="42">
        <f t="shared" si="310"/>
        <v>7.6203370000000001</v>
      </c>
      <c r="K247" s="42">
        <f t="shared" si="310"/>
        <v>24.398385999999999</v>
      </c>
      <c r="L247" s="42">
        <f t="shared" si="310"/>
        <v>1.8220000000000001</v>
      </c>
      <c r="M247" s="42">
        <f t="shared" si="310"/>
        <v>4.9612170000000004</v>
      </c>
      <c r="N247" s="42">
        <f t="shared" si="310"/>
        <v>2.0250000000000001E-2</v>
      </c>
      <c r="O247" s="42">
        <f t="shared" si="310"/>
        <v>0.55568099999999998</v>
      </c>
      <c r="P247" s="42">
        <f t="shared" si="310"/>
        <v>31.681353999999999</v>
      </c>
      <c r="Q247" s="42">
        <f t="shared" si="310"/>
        <v>0.37308999999999998</v>
      </c>
      <c r="R247" s="42">
        <f t="shared" si="310"/>
        <v>16.466981000000001</v>
      </c>
      <c r="S247" s="42">
        <f t="shared" si="310"/>
        <v>2.9293879999999999</v>
      </c>
      <c r="T247" s="42">
        <f t="shared" si="310"/>
        <v>37.794690000000003</v>
      </c>
      <c r="U247" s="42">
        <f t="shared" si="310"/>
        <v>58.785746000000003</v>
      </c>
      <c r="V247" s="42">
        <f t="shared" si="310"/>
        <v>35.998503999999997</v>
      </c>
      <c r="W247" s="42">
        <f t="shared" si="310"/>
        <v>151.16203400000001</v>
      </c>
      <c r="X247" s="42">
        <f t="shared" si="310"/>
        <v>70.931179999999998</v>
      </c>
      <c r="Y247" s="42">
        <f t="shared" si="310"/>
        <v>17.144188</v>
      </c>
      <c r="Z247" s="42">
        <f t="shared" si="310"/>
        <v>44.371257999999997</v>
      </c>
      <c r="AA247" s="42">
        <f t="shared" si="310"/>
        <v>0.31725900000000001</v>
      </c>
      <c r="AB247" s="42">
        <f t="shared" si="310"/>
        <v>0.15329899999999999</v>
      </c>
      <c r="AC247" s="42">
        <f t="shared" si="310"/>
        <v>4.8458639999999997</v>
      </c>
      <c r="AD247" s="42">
        <f t="shared" si="310"/>
        <v>4.1711749999999999</v>
      </c>
      <c r="AE247" s="42">
        <f t="shared" si="310"/>
        <v>25.525376999999999</v>
      </c>
      <c r="AF247" s="42">
        <f t="shared" si="310"/>
        <v>13.453571</v>
      </c>
      <c r="AG247" s="42">
        <f t="shared" si="310"/>
        <v>3.1475789999999999</v>
      </c>
      <c r="AH247" s="42">
        <f t="shared" si="310"/>
        <v>32.838745000000003</v>
      </c>
      <c r="AI247" s="42">
        <f t="shared" si="310"/>
        <v>125.733693</v>
      </c>
      <c r="AJ247" s="42">
        <f t="shared" si="310"/>
        <v>34.031227999999999</v>
      </c>
      <c r="AK247" s="42">
        <f t="shared" si="310"/>
        <v>16.573027</v>
      </c>
      <c r="AL247" s="42">
        <f t="shared" si="310"/>
        <v>15.743435</v>
      </c>
      <c r="AM247" s="42">
        <f t="shared" si="310"/>
        <v>22.025528000000001</v>
      </c>
      <c r="AN247" s="42">
        <f t="shared" si="310"/>
        <v>9.5185829999999996</v>
      </c>
      <c r="AO247" s="42">
        <f t="shared" si="310"/>
        <v>3.306165</v>
      </c>
      <c r="AP247" s="42">
        <f t="shared" si="310"/>
        <v>5.0271000000000003E-2</v>
      </c>
      <c r="AQ247" s="42">
        <f t="shared" si="310"/>
        <v>8.0049329999999994</v>
      </c>
      <c r="AR247" s="42">
        <f t="shared" si="310"/>
        <v>0.144841</v>
      </c>
      <c r="AS247" s="42">
        <f t="shared" si="310"/>
        <v>0.33067099999999999</v>
      </c>
      <c r="AT247" s="42">
        <f t="shared" si="310"/>
        <v>4.3330650000000004</v>
      </c>
      <c r="AU247" s="42">
        <f t="shared" si="310"/>
        <v>23.149177999999999</v>
      </c>
      <c r="AV247" s="42">
        <f t="shared" si="310"/>
        <v>48.702775000000003</v>
      </c>
      <c r="AW247" s="42">
        <f t="shared" si="310"/>
        <v>41.971248000000003</v>
      </c>
      <c r="AX247" s="42">
        <f t="shared" si="310"/>
        <v>53.153713000000003</v>
      </c>
      <c r="AY247" s="42">
        <f t="shared" si="310"/>
        <v>23.224274000000001</v>
      </c>
      <c r="AZ247" s="42">
        <f>ROUND(((AZ45)*(1+AZ189+AZ190))/AZ43,6)-0.000001</f>
        <v>1.5038000000000001E-2</v>
      </c>
      <c r="BA247" s="42">
        <f t="shared" si="310"/>
        <v>2.4100959999999998</v>
      </c>
      <c r="BB247" s="42">
        <f t="shared" si="310"/>
        <v>6.310346</v>
      </c>
      <c r="BC247" s="42">
        <f t="shared" si="310"/>
        <v>2.0740000000000001E-2</v>
      </c>
      <c r="BD247" s="42">
        <f t="shared" si="310"/>
        <v>2.5321699999999998</v>
      </c>
      <c r="BE247" s="42">
        <f t="shared" si="310"/>
        <v>8.0485530000000001</v>
      </c>
      <c r="BF247" s="42">
        <f t="shared" si="310"/>
        <v>0.59145899999999996</v>
      </c>
      <c r="BG247" s="42">
        <f t="shared" si="310"/>
        <v>29.992713999999999</v>
      </c>
      <c r="BH247" s="42">
        <f t="shared" si="310"/>
        <v>20.662669000000001</v>
      </c>
      <c r="BI247" s="42">
        <f t="shared" si="310"/>
        <v>28.345209000000001</v>
      </c>
      <c r="BJ247" s="42">
        <f t="shared" si="310"/>
        <v>1.8114300000000001</v>
      </c>
      <c r="BK247" s="42">
        <f t="shared" si="310"/>
        <v>1.072441</v>
      </c>
      <c r="BL247" s="42">
        <f t="shared" si="310"/>
        <v>182.282983</v>
      </c>
      <c r="BM247" s="42">
        <f t="shared" si="310"/>
        <v>42.419024</v>
      </c>
      <c r="BN247" s="42">
        <f t="shared" si="310"/>
        <v>4.1193160000000004</v>
      </c>
      <c r="BO247" s="42">
        <f t="shared" ref="BO247:DZ247" si="311">ROUND(((BO45)*(1+BO189+BO190))/BO43,6)</f>
        <v>7.1805250000000003</v>
      </c>
      <c r="BP247" s="42">
        <f t="shared" si="311"/>
        <v>16.561653</v>
      </c>
      <c r="BQ247" s="42">
        <f t="shared" si="311"/>
        <v>0.87764500000000001</v>
      </c>
      <c r="BR247" s="42">
        <f t="shared" si="311"/>
        <v>1.1568039999999999</v>
      </c>
      <c r="BS247" s="42">
        <f t="shared" si="311"/>
        <v>1.41492</v>
      </c>
      <c r="BT247" s="42">
        <f t="shared" si="311"/>
        <v>2.9948239999999999</v>
      </c>
      <c r="BU247" s="42">
        <f t="shared" si="311"/>
        <v>8.3663249999999998</v>
      </c>
      <c r="BV247" s="42">
        <f t="shared" si="311"/>
        <v>1.7247060000000001</v>
      </c>
      <c r="BW247" s="42">
        <f t="shared" si="311"/>
        <v>1.6182529999999999</v>
      </c>
      <c r="BX247" s="42">
        <f t="shared" si="311"/>
        <v>17.135424</v>
      </c>
      <c r="BY247" s="42">
        <f t="shared" si="311"/>
        <v>11.246907</v>
      </c>
      <c r="BZ247" s="42">
        <f t="shared" si="311"/>
        <v>31.95214</v>
      </c>
      <c r="CA247" s="42">
        <f t="shared" si="311"/>
        <v>15.867155</v>
      </c>
      <c r="CB247" s="42">
        <f t="shared" si="311"/>
        <v>9.9296999999999996E-2</v>
      </c>
      <c r="CC247" s="42">
        <f t="shared" si="311"/>
        <v>45.809271000000003</v>
      </c>
      <c r="CD247" s="42">
        <f t="shared" si="311"/>
        <v>55.604185000000001</v>
      </c>
      <c r="CE247" s="42">
        <f t="shared" si="311"/>
        <v>33.689514000000003</v>
      </c>
      <c r="CF247" s="42">
        <f t="shared" si="311"/>
        <v>37.034717000000001</v>
      </c>
      <c r="CG247" s="42">
        <f t="shared" si="311"/>
        <v>47.055062</v>
      </c>
      <c r="CH247" s="42">
        <f t="shared" si="311"/>
        <v>56.186683000000002</v>
      </c>
      <c r="CI247" s="42">
        <f t="shared" si="311"/>
        <v>10.39809</v>
      </c>
      <c r="CJ247" s="42">
        <f t="shared" si="311"/>
        <v>4.5803599999999998</v>
      </c>
      <c r="CK247" s="42">
        <f t="shared" si="311"/>
        <v>0.77301299999999995</v>
      </c>
      <c r="CL247" s="42">
        <f t="shared" si="311"/>
        <v>4.7735300000000001</v>
      </c>
      <c r="CM247" s="42">
        <f t="shared" si="311"/>
        <v>3.8811010000000001</v>
      </c>
      <c r="CN247" s="42">
        <f t="shared" si="311"/>
        <v>0.28292299999999998</v>
      </c>
      <c r="CO247" s="42">
        <f t="shared" si="311"/>
        <v>0.45845799999999998</v>
      </c>
      <c r="CP247" s="42">
        <f t="shared" si="311"/>
        <v>2.437786</v>
      </c>
      <c r="CQ247" s="42">
        <f t="shared" si="311"/>
        <v>7.4126139999999996</v>
      </c>
      <c r="CR247" s="42">
        <f t="shared" si="311"/>
        <v>8.142398</v>
      </c>
      <c r="CS247" s="42">
        <f t="shared" si="311"/>
        <v>19.677748000000001</v>
      </c>
      <c r="CT247" s="42">
        <f t="shared" si="311"/>
        <v>24.760698999999999</v>
      </c>
      <c r="CU247" s="42">
        <f t="shared" si="311"/>
        <v>61.046055000000003</v>
      </c>
      <c r="CV247" s="42">
        <f t="shared" si="311"/>
        <v>53.934520999999997</v>
      </c>
      <c r="CW247" s="42">
        <f t="shared" si="311"/>
        <v>14.694493</v>
      </c>
      <c r="CX247" s="42">
        <f t="shared" si="311"/>
        <v>13.790523</v>
      </c>
      <c r="CY247" s="42">
        <f t="shared" si="311"/>
        <v>148.13891599999999</v>
      </c>
      <c r="CZ247" s="42">
        <f t="shared" si="311"/>
        <v>4.8335650000000001</v>
      </c>
      <c r="DA247" s="42">
        <f t="shared" si="311"/>
        <v>26.063172000000002</v>
      </c>
      <c r="DB247" s="42">
        <f t="shared" si="311"/>
        <v>41.807048000000002</v>
      </c>
      <c r="DC247" s="42">
        <f t="shared" si="311"/>
        <v>15.831187999999999</v>
      </c>
      <c r="DD247" s="42">
        <f t="shared" si="311"/>
        <v>3.7086570000000001</v>
      </c>
      <c r="DE247" s="42">
        <f t="shared" si="311"/>
        <v>6.991511</v>
      </c>
      <c r="DF247" s="42">
        <f t="shared" si="311"/>
        <v>0.58444600000000002</v>
      </c>
      <c r="DG247" s="42">
        <f t="shared" si="311"/>
        <v>24.115179999999999</v>
      </c>
      <c r="DH247" s="42">
        <f t="shared" si="311"/>
        <v>2.665311</v>
      </c>
      <c r="DI247" s="42">
        <f t="shared" si="311"/>
        <v>1.836938</v>
      </c>
      <c r="DJ247" s="42">
        <f t="shared" si="311"/>
        <v>17.331879000000001</v>
      </c>
      <c r="DK247" s="42">
        <f t="shared" si="311"/>
        <v>22.514118</v>
      </c>
      <c r="DL247" s="42">
        <f t="shared" si="311"/>
        <v>1.809436</v>
      </c>
      <c r="DM247" s="42">
        <f t="shared" si="311"/>
        <v>27.130517999999999</v>
      </c>
      <c r="DN247" s="42">
        <f t="shared" si="311"/>
        <v>5.0327210000000004</v>
      </c>
      <c r="DO247" s="42">
        <f t="shared" si="311"/>
        <v>4.7801499999999999</v>
      </c>
      <c r="DP247" s="42">
        <f t="shared" si="311"/>
        <v>71.226540999999997</v>
      </c>
      <c r="DQ247" s="42">
        <f t="shared" si="311"/>
        <v>8.5800719999999995</v>
      </c>
      <c r="DR247" s="42">
        <f t="shared" si="311"/>
        <v>15.929081</v>
      </c>
      <c r="DS247" s="42">
        <f t="shared" si="311"/>
        <v>30.425789000000002</v>
      </c>
      <c r="DT247" s="42">
        <f t="shared" si="311"/>
        <v>108.95339199999999</v>
      </c>
      <c r="DU247" s="42">
        <f t="shared" si="311"/>
        <v>45.886088999999998</v>
      </c>
      <c r="DV247" s="42">
        <f t="shared" si="311"/>
        <v>149.734047</v>
      </c>
      <c r="DW247" s="42">
        <f t="shared" si="311"/>
        <v>61.643351000000003</v>
      </c>
      <c r="DX247" s="42">
        <f t="shared" si="311"/>
        <v>16.233260000000001</v>
      </c>
      <c r="DY247" s="42">
        <f t="shared" si="311"/>
        <v>10.330683000000001</v>
      </c>
      <c r="DZ247" s="42">
        <f t="shared" si="311"/>
        <v>6.8934100000000003</v>
      </c>
      <c r="EA247" s="42">
        <f t="shared" ref="EA247:FX247" si="312">ROUND(((EA45)*(1+EA189+EA190))/EA43,6)</f>
        <v>3.2528130000000002</v>
      </c>
      <c r="EB247" s="42">
        <f t="shared" si="312"/>
        <v>15.695365000000001</v>
      </c>
      <c r="EC247" s="42">
        <f t="shared" si="312"/>
        <v>37.351388999999998</v>
      </c>
      <c r="ED247" s="42">
        <f t="shared" si="312"/>
        <v>0.32323400000000002</v>
      </c>
      <c r="EE247" s="42">
        <f t="shared" si="312"/>
        <v>69.453971999999993</v>
      </c>
      <c r="EF247" s="42">
        <f t="shared" si="312"/>
        <v>13.546671999999999</v>
      </c>
      <c r="EG247" s="42">
        <f t="shared" si="312"/>
        <v>45.620024000000001</v>
      </c>
      <c r="EH247" s="42">
        <f t="shared" si="312"/>
        <v>80.263131999999999</v>
      </c>
      <c r="EI247" s="42">
        <f t="shared" si="312"/>
        <v>0.99036299999999999</v>
      </c>
      <c r="EJ247" s="42">
        <f t="shared" si="312"/>
        <v>1.4465749999999999</v>
      </c>
      <c r="EK247" s="42">
        <f t="shared" si="312"/>
        <v>1.773471</v>
      </c>
      <c r="EL247" s="42">
        <f t="shared" si="312"/>
        <v>4.3125210000000003</v>
      </c>
      <c r="EM247" s="42">
        <f t="shared" si="312"/>
        <v>11.477417000000001</v>
      </c>
      <c r="EN247" s="42">
        <f t="shared" si="312"/>
        <v>17.621082999999999</v>
      </c>
      <c r="EO247" s="42">
        <f t="shared" si="312"/>
        <v>23.009385000000002</v>
      </c>
      <c r="EP247" s="42">
        <f t="shared" si="312"/>
        <v>8.5471360000000001</v>
      </c>
      <c r="EQ247" s="42">
        <f t="shared" si="312"/>
        <v>9.9109999999999997E-3</v>
      </c>
      <c r="ER247" s="42">
        <f t="shared" si="312"/>
        <v>11.728173999999999</v>
      </c>
      <c r="ES247" s="42">
        <f t="shared" si="312"/>
        <v>53.630249999999997</v>
      </c>
      <c r="ET247" s="42">
        <f t="shared" si="312"/>
        <v>52.391385</v>
      </c>
      <c r="EU247" s="42">
        <f t="shared" si="312"/>
        <v>32.055422999999998</v>
      </c>
      <c r="EV247" s="42">
        <f t="shared" si="312"/>
        <v>24.022669</v>
      </c>
      <c r="EW247" s="42">
        <f t="shared" si="312"/>
        <v>1.270518</v>
      </c>
      <c r="EX247" s="42">
        <f t="shared" si="312"/>
        <v>21.70129</v>
      </c>
      <c r="EY247" s="42">
        <f t="shared" si="312"/>
        <v>32.095083000000002</v>
      </c>
      <c r="EZ247" s="42">
        <f t="shared" si="312"/>
        <v>39.556181000000002</v>
      </c>
      <c r="FA247" s="42">
        <f t="shared" si="312"/>
        <v>0.53410199999999997</v>
      </c>
      <c r="FB247" s="42">
        <f t="shared" si="312"/>
        <v>2.2127409999999998</v>
      </c>
      <c r="FC247" s="42">
        <f t="shared" si="312"/>
        <v>3.1521469999999998</v>
      </c>
      <c r="FD247" s="42">
        <f t="shared" si="312"/>
        <v>26.064962000000001</v>
      </c>
      <c r="FE247" s="42">
        <f t="shared" si="312"/>
        <v>29.767918999999999</v>
      </c>
      <c r="FF247" s="42">
        <f t="shared" si="312"/>
        <v>56.651297999999997</v>
      </c>
      <c r="FG247" s="42">
        <f t="shared" si="312"/>
        <v>80.995178999999993</v>
      </c>
      <c r="FH247" s="42">
        <f t="shared" si="312"/>
        <v>22.618079000000002</v>
      </c>
      <c r="FI247" s="42">
        <f t="shared" si="312"/>
        <v>0.72639200000000004</v>
      </c>
      <c r="FJ247" s="42">
        <f t="shared" si="312"/>
        <v>1.475984</v>
      </c>
      <c r="FK247" s="42">
        <f t="shared" si="312"/>
        <v>0.67020400000000002</v>
      </c>
      <c r="FL247" s="42">
        <f t="shared" si="312"/>
        <v>0.77358199999999999</v>
      </c>
      <c r="FM247" s="42">
        <f t="shared" si="312"/>
        <v>1.1319630000000001</v>
      </c>
      <c r="FN247" s="42">
        <f t="shared" si="312"/>
        <v>0.40266800000000003</v>
      </c>
      <c r="FO247" s="42">
        <f t="shared" si="312"/>
        <v>0.33473799999999998</v>
      </c>
      <c r="FP247" s="42">
        <f t="shared" si="312"/>
        <v>0.52204099999999998</v>
      </c>
      <c r="FQ247" s="42">
        <f t="shared" si="312"/>
        <v>4.913983</v>
      </c>
      <c r="FR247" s="42">
        <f t="shared" si="312"/>
        <v>7.0592090000000001</v>
      </c>
      <c r="FS247" s="42">
        <f t="shared" si="312"/>
        <v>1.726564</v>
      </c>
      <c r="FT247" s="42">
        <f t="shared" si="312"/>
        <v>2.4056869999999999</v>
      </c>
      <c r="FU247" s="42">
        <f t="shared" si="312"/>
        <v>9.2292090000000009</v>
      </c>
      <c r="FV247" s="42">
        <f t="shared" si="312"/>
        <v>10.494628000000001</v>
      </c>
      <c r="FW247" s="42">
        <f t="shared" si="312"/>
        <v>53.573535</v>
      </c>
      <c r="FX247" s="42">
        <f t="shared" si="312"/>
        <v>55.591000000000001</v>
      </c>
      <c r="FY247" s="42"/>
      <c r="FZ247" s="109"/>
      <c r="GA247" s="109"/>
      <c r="GB247" s="109"/>
      <c r="GC247" s="109"/>
      <c r="GD247" s="109"/>
      <c r="GE247" s="115"/>
    </row>
    <row r="248" spans="1:187" x14ac:dyDescent="0.2">
      <c r="A248" s="6"/>
      <c r="B248" s="16" t="s">
        <v>796</v>
      </c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109"/>
      <c r="GA248" s="59"/>
      <c r="GB248" s="59"/>
      <c r="GC248" s="109"/>
      <c r="GD248" s="109"/>
      <c r="GE248" s="115"/>
    </row>
    <row r="249" spans="1:187" x14ac:dyDescent="0.2">
      <c r="A249" s="6"/>
      <c r="B249" s="16" t="s">
        <v>797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109"/>
      <c r="GA249" s="59"/>
      <c r="GB249" s="59"/>
      <c r="GC249" s="109"/>
      <c r="GD249" s="109"/>
      <c r="GE249" s="115"/>
    </row>
    <row r="250" spans="1:187" x14ac:dyDescent="0.2">
      <c r="A250" s="8" t="s">
        <v>798</v>
      </c>
      <c r="B250" s="16" t="s">
        <v>799</v>
      </c>
      <c r="C250" s="42">
        <f t="shared" ref="C250:BN250" si="313">MIN(C242,C244,C247)</f>
        <v>2.6079999999999999E-2</v>
      </c>
      <c r="D250" s="42">
        <f t="shared" si="313"/>
        <v>2.7E-2</v>
      </c>
      <c r="E250" s="42">
        <f t="shared" si="313"/>
        <v>2.4687999999999998E-2</v>
      </c>
      <c r="F250" s="42">
        <f t="shared" si="313"/>
        <v>2.6262000000000001E-2</v>
      </c>
      <c r="G250" s="42">
        <f t="shared" si="313"/>
        <v>2.2284999999999999E-2</v>
      </c>
      <c r="H250" s="42">
        <f t="shared" si="313"/>
        <v>2.7E-2</v>
      </c>
      <c r="I250" s="42">
        <f t="shared" si="313"/>
        <v>2.7E-2</v>
      </c>
      <c r="J250" s="42">
        <f t="shared" si="313"/>
        <v>2.7E-2</v>
      </c>
      <c r="K250" s="42">
        <f t="shared" si="313"/>
        <v>2.7E-2</v>
      </c>
      <c r="L250" s="42">
        <f t="shared" si="313"/>
        <v>2.1895000000000001E-2</v>
      </c>
      <c r="M250" s="42">
        <f t="shared" si="313"/>
        <v>2.0947E-2</v>
      </c>
      <c r="N250" s="42">
        <f t="shared" si="313"/>
        <v>2.0250000000000001E-2</v>
      </c>
      <c r="O250" s="42">
        <f t="shared" si="313"/>
        <v>2.5353000000000001E-2</v>
      </c>
      <c r="P250" s="42">
        <f t="shared" si="313"/>
        <v>2.7E-2</v>
      </c>
      <c r="Q250" s="42">
        <f t="shared" si="313"/>
        <v>2.6010000000000002E-2</v>
      </c>
      <c r="R250" s="42">
        <f t="shared" si="313"/>
        <v>2.3909E-2</v>
      </c>
      <c r="S250" s="42">
        <f t="shared" si="313"/>
        <v>2.1013999999999998E-2</v>
      </c>
      <c r="T250" s="42">
        <f t="shared" si="313"/>
        <v>1.9300999999999999E-2</v>
      </c>
      <c r="U250" s="42">
        <f t="shared" si="313"/>
        <v>1.8800999999999998E-2</v>
      </c>
      <c r="V250" s="42">
        <f t="shared" si="313"/>
        <v>2.7E-2</v>
      </c>
      <c r="W250" s="42">
        <f t="shared" si="313"/>
        <v>2.7E-2</v>
      </c>
      <c r="X250" s="42">
        <f t="shared" si="313"/>
        <v>1.0756E-2</v>
      </c>
      <c r="Y250" s="42">
        <f t="shared" si="313"/>
        <v>1.9498000000000001E-2</v>
      </c>
      <c r="Z250" s="42">
        <f t="shared" si="313"/>
        <v>1.8914999999999998E-2</v>
      </c>
      <c r="AA250" s="42">
        <f t="shared" si="313"/>
        <v>2.4995E-2</v>
      </c>
      <c r="AB250" s="42">
        <f t="shared" si="313"/>
        <v>2.5023E-2</v>
      </c>
      <c r="AC250" s="42">
        <f t="shared" si="313"/>
        <v>1.5982E-2</v>
      </c>
      <c r="AD250" s="42">
        <f t="shared" si="313"/>
        <v>1.4692999999999999E-2</v>
      </c>
      <c r="AE250" s="42">
        <f t="shared" si="313"/>
        <v>7.8139999999999998E-3</v>
      </c>
      <c r="AF250" s="42">
        <f t="shared" si="313"/>
        <v>6.6740000000000002E-3</v>
      </c>
      <c r="AG250" s="42">
        <f t="shared" si="313"/>
        <v>1.2480999999999999E-2</v>
      </c>
      <c r="AH250" s="42">
        <f t="shared" si="313"/>
        <v>1.7123000000000003E-2</v>
      </c>
      <c r="AI250" s="42">
        <f t="shared" si="313"/>
        <v>2.7E-2</v>
      </c>
      <c r="AJ250" s="42">
        <f t="shared" si="313"/>
        <v>1.8787999999999999E-2</v>
      </c>
      <c r="AK250" s="42">
        <f t="shared" si="313"/>
        <v>1.6280000000000003E-2</v>
      </c>
      <c r="AL250" s="42">
        <f t="shared" si="313"/>
        <v>2.7E-2</v>
      </c>
      <c r="AM250" s="42">
        <f t="shared" si="313"/>
        <v>1.6449000000000002E-2</v>
      </c>
      <c r="AN250" s="42">
        <f t="shared" si="313"/>
        <v>2.2903E-2</v>
      </c>
      <c r="AO250" s="42">
        <f t="shared" si="313"/>
        <v>2.2655999999999999E-2</v>
      </c>
      <c r="AP250" s="42">
        <f t="shared" si="313"/>
        <v>2.5541000000000001E-2</v>
      </c>
      <c r="AQ250" s="42">
        <f t="shared" si="313"/>
        <v>1.5559E-2</v>
      </c>
      <c r="AR250" s="42">
        <f t="shared" si="313"/>
        <v>2.5440000000000001E-2</v>
      </c>
      <c r="AS250" s="42">
        <f t="shared" si="313"/>
        <v>1.1618E-2</v>
      </c>
      <c r="AT250" s="42">
        <f t="shared" si="313"/>
        <v>2.6713999999999998E-2</v>
      </c>
      <c r="AU250" s="42">
        <f t="shared" si="313"/>
        <v>1.9188E-2</v>
      </c>
      <c r="AV250" s="42">
        <f t="shared" si="313"/>
        <v>2.5359000000000003E-2</v>
      </c>
      <c r="AW250" s="42">
        <f t="shared" si="313"/>
        <v>2.0596E-2</v>
      </c>
      <c r="AX250" s="42">
        <f t="shared" si="313"/>
        <v>1.6797999999999997E-2</v>
      </c>
      <c r="AY250" s="42">
        <f t="shared" si="313"/>
        <v>2.7E-2</v>
      </c>
      <c r="AZ250" s="42">
        <f t="shared" si="313"/>
        <v>1.5038000000000001E-2</v>
      </c>
      <c r="BA250" s="42">
        <f t="shared" si="313"/>
        <v>2.1893999999999997E-2</v>
      </c>
      <c r="BB250" s="42">
        <f t="shared" si="313"/>
        <v>1.9684E-2</v>
      </c>
      <c r="BC250" s="42">
        <f t="shared" si="313"/>
        <v>2.0740000000000001E-2</v>
      </c>
      <c r="BD250" s="42">
        <f t="shared" si="313"/>
        <v>2.7E-2</v>
      </c>
      <c r="BE250" s="42">
        <f t="shared" si="313"/>
        <v>2.2815999999999999E-2</v>
      </c>
      <c r="BF250" s="42">
        <f t="shared" si="313"/>
        <v>2.6952E-2</v>
      </c>
      <c r="BG250" s="42">
        <f t="shared" si="313"/>
        <v>2.7E-2</v>
      </c>
      <c r="BH250" s="42">
        <f t="shared" si="313"/>
        <v>2.1419000000000001E-2</v>
      </c>
      <c r="BI250" s="42">
        <f t="shared" si="313"/>
        <v>8.4329999999999995E-3</v>
      </c>
      <c r="BJ250" s="42">
        <f t="shared" si="313"/>
        <v>2.3164000000000001E-2</v>
      </c>
      <c r="BK250" s="42">
        <f t="shared" si="313"/>
        <v>2.4458999999999998E-2</v>
      </c>
      <c r="BL250" s="42">
        <f t="shared" si="313"/>
        <v>2.7E-2</v>
      </c>
      <c r="BM250" s="42">
        <f t="shared" si="313"/>
        <v>2.0833999999999998E-2</v>
      </c>
      <c r="BN250" s="42">
        <f t="shared" si="313"/>
        <v>2.7E-2</v>
      </c>
      <c r="BO250" s="42">
        <f t="shared" ref="BO250:DZ250" si="314">MIN(BO242,BO244,BO247)</f>
        <v>1.5203E-2</v>
      </c>
      <c r="BP250" s="42">
        <f t="shared" si="314"/>
        <v>2.1702000000000003E-2</v>
      </c>
      <c r="BQ250" s="42">
        <f t="shared" si="314"/>
        <v>2.1759000000000001E-2</v>
      </c>
      <c r="BR250" s="42">
        <f t="shared" si="314"/>
        <v>4.7000000000000002E-3</v>
      </c>
      <c r="BS250" s="42">
        <f t="shared" si="314"/>
        <v>2.2309999999999999E-3</v>
      </c>
      <c r="BT250" s="42">
        <f t="shared" si="314"/>
        <v>4.0750000000000005E-3</v>
      </c>
      <c r="BU250" s="42">
        <f t="shared" si="314"/>
        <v>1.3811E-2</v>
      </c>
      <c r="BV250" s="42">
        <f t="shared" si="314"/>
        <v>1.1775000000000001E-2</v>
      </c>
      <c r="BW250" s="42">
        <f t="shared" si="314"/>
        <v>1.55E-2</v>
      </c>
      <c r="BX250" s="42">
        <f t="shared" si="314"/>
        <v>1.6598999999999999E-2</v>
      </c>
      <c r="BY250" s="42">
        <f t="shared" si="314"/>
        <v>2.3781E-2</v>
      </c>
      <c r="BZ250" s="42">
        <f t="shared" si="314"/>
        <v>2.6312000000000002E-2</v>
      </c>
      <c r="CA250" s="42">
        <f t="shared" si="314"/>
        <v>2.3040999999999999E-2</v>
      </c>
      <c r="CB250" s="42">
        <f t="shared" si="314"/>
        <v>2.6251999999999998E-2</v>
      </c>
      <c r="CC250" s="42">
        <f t="shared" si="314"/>
        <v>2.2199E-2</v>
      </c>
      <c r="CD250" s="42">
        <f t="shared" si="314"/>
        <v>1.9519999999999999E-2</v>
      </c>
      <c r="CE250" s="42">
        <f t="shared" si="314"/>
        <v>2.7E-2</v>
      </c>
      <c r="CF250" s="42">
        <f t="shared" si="314"/>
        <v>2.2463E-2</v>
      </c>
      <c r="CG250" s="42">
        <f t="shared" si="314"/>
        <v>2.7E-2</v>
      </c>
      <c r="CH250" s="42">
        <f t="shared" si="314"/>
        <v>2.2187999999999999E-2</v>
      </c>
      <c r="CI250" s="42">
        <f t="shared" si="314"/>
        <v>2.418E-2</v>
      </c>
      <c r="CJ250" s="42">
        <f t="shared" si="314"/>
        <v>2.3469E-2</v>
      </c>
      <c r="CK250" s="42">
        <f t="shared" si="314"/>
        <v>6.6010000000000001E-3</v>
      </c>
      <c r="CL250" s="42">
        <f t="shared" si="314"/>
        <v>8.2289999999999985E-3</v>
      </c>
      <c r="CM250" s="42">
        <f t="shared" si="314"/>
        <v>2.274E-3</v>
      </c>
      <c r="CN250" s="42">
        <f t="shared" si="314"/>
        <v>2.7E-2</v>
      </c>
      <c r="CO250" s="42">
        <f t="shared" si="314"/>
        <v>2.2359999999999998E-2</v>
      </c>
      <c r="CP250" s="42">
        <f t="shared" si="314"/>
        <v>2.0548999999999998E-2</v>
      </c>
      <c r="CQ250" s="42">
        <f t="shared" si="314"/>
        <v>1.2426999999999999E-2</v>
      </c>
      <c r="CR250" s="42">
        <f t="shared" si="314"/>
        <v>1.6799999999999999E-3</v>
      </c>
      <c r="CS250" s="42">
        <f t="shared" si="314"/>
        <v>2.2658000000000001E-2</v>
      </c>
      <c r="CT250" s="42">
        <f t="shared" si="314"/>
        <v>8.5199999999999998E-3</v>
      </c>
      <c r="CU250" s="42">
        <f t="shared" si="314"/>
        <v>1.9615999999999998E-2</v>
      </c>
      <c r="CV250" s="42">
        <f t="shared" si="314"/>
        <v>1.0978999999999999E-2</v>
      </c>
      <c r="CW250" s="42">
        <f t="shared" si="314"/>
        <v>1.7086999999999998E-2</v>
      </c>
      <c r="CX250" s="42">
        <f t="shared" si="314"/>
        <v>2.1824000000000003E-2</v>
      </c>
      <c r="CY250" s="42">
        <f t="shared" si="314"/>
        <v>2.7E-2</v>
      </c>
      <c r="CZ250" s="42">
        <f t="shared" si="314"/>
        <v>2.6651000000000001E-2</v>
      </c>
      <c r="DA250" s="42">
        <f t="shared" si="314"/>
        <v>2.7E-2</v>
      </c>
      <c r="DB250" s="42">
        <f t="shared" si="314"/>
        <v>2.7E-2</v>
      </c>
      <c r="DC250" s="42">
        <f t="shared" si="314"/>
        <v>1.7417999999999999E-2</v>
      </c>
      <c r="DD250" s="42">
        <f t="shared" si="314"/>
        <v>3.4300000000000003E-3</v>
      </c>
      <c r="DE250" s="42">
        <f t="shared" si="314"/>
        <v>1.145E-2</v>
      </c>
      <c r="DF250" s="42">
        <f t="shared" si="314"/>
        <v>2.4213999999999999E-2</v>
      </c>
      <c r="DG250" s="42">
        <f t="shared" si="314"/>
        <v>2.0452999999999999E-2</v>
      </c>
      <c r="DH250" s="42">
        <f t="shared" si="314"/>
        <v>2.0516E-2</v>
      </c>
      <c r="DI250" s="42">
        <f t="shared" si="314"/>
        <v>1.8844999999999997E-2</v>
      </c>
      <c r="DJ250" s="42">
        <f t="shared" si="314"/>
        <v>2.0882999999999999E-2</v>
      </c>
      <c r="DK250" s="42">
        <f t="shared" si="314"/>
        <v>1.5657999999999998E-2</v>
      </c>
      <c r="DL250" s="42">
        <f t="shared" si="314"/>
        <v>2.1967E-2</v>
      </c>
      <c r="DM250" s="42">
        <f t="shared" si="314"/>
        <v>1.9899E-2</v>
      </c>
      <c r="DN250" s="42">
        <f t="shared" si="314"/>
        <v>2.7E-2</v>
      </c>
      <c r="DO250" s="42">
        <f t="shared" si="314"/>
        <v>2.7E-2</v>
      </c>
      <c r="DP250" s="42">
        <f t="shared" si="314"/>
        <v>2.7E-2</v>
      </c>
      <c r="DQ250" s="42">
        <f t="shared" si="314"/>
        <v>2.4545000000000001E-2</v>
      </c>
      <c r="DR250" s="42">
        <f t="shared" si="314"/>
        <v>2.4417000000000001E-2</v>
      </c>
      <c r="DS250" s="42">
        <f t="shared" si="314"/>
        <v>2.5923999999999999E-2</v>
      </c>
      <c r="DT250" s="42">
        <f t="shared" si="314"/>
        <v>2.1728999999999998E-2</v>
      </c>
      <c r="DU250" s="42">
        <f t="shared" si="314"/>
        <v>2.7E-2</v>
      </c>
      <c r="DV250" s="42">
        <f t="shared" si="314"/>
        <v>2.7E-2</v>
      </c>
      <c r="DW250" s="42">
        <f t="shared" si="314"/>
        <v>2.1996999999999999E-2</v>
      </c>
      <c r="DX250" s="42">
        <f t="shared" si="314"/>
        <v>1.8931E-2</v>
      </c>
      <c r="DY250" s="42">
        <f t="shared" si="314"/>
        <v>1.2928E-2</v>
      </c>
      <c r="DZ250" s="42">
        <f t="shared" si="314"/>
        <v>1.7662000000000001E-2</v>
      </c>
      <c r="EA250" s="42">
        <f t="shared" ref="EA250:FX250" si="315">MIN(EA242,EA244,EA247)</f>
        <v>1.2173E-2</v>
      </c>
      <c r="EB250" s="42">
        <f t="shared" si="315"/>
        <v>2.7E-2</v>
      </c>
      <c r="EC250" s="42">
        <f t="shared" si="315"/>
        <v>2.6620999999999999E-2</v>
      </c>
      <c r="ED250" s="42">
        <f t="shared" si="315"/>
        <v>4.4120000000000001E-3</v>
      </c>
      <c r="EE250" s="42">
        <f t="shared" si="315"/>
        <v>2.7E-2</v>
      </c>
      <c r="EF250" s="42">
        <f t="shared" si="315"/>
        <v>1.9594999999999998E-2</v>
      </c>
      <c r="EG250" s="42">
        <f t="shared" si="315"/>
        <v>2.6536000000000001E-2</v>
      </c>
      <c r="EH250" s="42">
        <f t="shared" si="315"/>
        <v>2.5053000000000002E-2</v>
      </c>
      <c r="EI250" s="42">
        <f t="shared" si="315"/>
        <v>2.7E-2</v>
      </c>
      <c r="EJ250" s="42">
        <f t="shared" si="315"/>
        <v>2.7E-2</v>
      </c>
      <c r="EK250" s="42">
        <f t="shared" si="315"/>
        <v>5.7670000000000004E-3</v>
      </c>
      <c r="EL250" s="42">
        <f t="shared" si="315"/>
        <v>2.1160000000000003E-3</v>
      </c>
      <c r="EM250" s="42">
        <f t="shared" si="315"/>
        <v>1.6308E-2</v>
      </c>
      <c r="EN250" s="42">
        <f t="shared" si="315"/>
        <v>2.7E-2</v>
      </c>
      <c r="EO250" s="42">
        <f t="shared" si="315"/>
        <v>2.7E-2</v>
      </c>
      <c r="EP250" s="42">
        <f t="shared" si="315"/>
        <v>2.0586E-2</v>
      </c>
      <c r="EQ250" s="42">
        <f t="shared" si="315"/>
        <v>9.9109999999999997E-3</v>
      </c>
      <c r="ER250" s="42">
        <f t="shared" si="315"/>
        <v>2.1283E-2</v>
      </c>
      <c r="ES250" s="42">
        <f t="shared" si="315"/>
        <v>2.3557999999999999E-2</v>
      </c>
      <c r="ET250" s="42">
        <f t="shared" si="315"/>
        <v>2.7E-2</v>
      </c>
      <c r="EU250" s="42">
        <f t="shared" si="315"/>
        <v>2.7E-2</v>
      </c>
      <c r="EV250" s="42">
        <f t="shared" si="315"/>
        <v>1.0964999999999999E-2</v>
      </c>
      <c r="EW250" s="42">
        <f t="shared" si="315"/>
        <v>6.0530000000000002E-3</v>
      </c>
      <c r="EX250" s="42">
        <f t="shared" si="315"/>
        <v>3.9100000000000003E-3</v>
      </c>
      <c r="EY250" s="42">
        <f t="shared" si="315"/>
        <v>2.7E-2</v>
      </c>
      <c r="EZ250" s="42">
        <f t="shared" si="315"/>
        <v>2.2942000000000001E-2</v>
      </c>
      <c r="FA250" s="42">
        <f t="shared" si="315"/>
        <v>1.0666E-2</v>
      </c>
      <c r="FB250" s="42">
        <f t="shared" si="315"/>
        <v>8.1390000000000004E-3</v>
      </c>
      <c r="FC250" s="42">
        <f t="shared" si="315"/>
        <v>2.2550000000000001E-2</v>
      </c>
      <c r="FD250" s="42">
        <f t="shared" si="315"/>
        <v>2.4437999999999998E-2</v>
      </c>
      <c r="FE250" s="42">
        <f t="shared" si="315"/>
        <v>1.4180999999999999E-2</v>
      </c>
      <c r="FF250" s="42">
        <f t="shared" si="315"/>
        <v>2.7E-2</v>
      </c>
      <c r="FG250" s="42">
        <f t="shared" si="315"/>
        <v>2.7E-2</v>
      </c>
      <c r="FH250" s="42">
        <f t="shared" si="315"/>
        <v>1.9771999999999998E-2</v>
      </c>
      <c r="FI250" s="42">
        <f t="shared" si="315"/>
        <v>6.1999999999999998E-3</v>
      </c>
      <c r="FJ250" s="42">
        <f t="shared" si="315"/>
        <v>1.9438E-2</v>
      </c>
      <c r="FK250" s="42">
        <f t="shared" si="315"/>
        <v>1.0845E-2</v>
      </c>
      <c r="FL250" s="42">
        <f t="shared" si="315"/>
        <v>2.7E-2</v>
      </c>
      <c r="FM250" s="42">
        <f t="shared" si="315"/>
        <v>1.8414E-2</v>
      </c>
      <c r="FN250" s="42">
        <f t="shared" si="315"/>
        <v>2.7E-2</v>
      </c>
      <c r="FO250" s="42">
        <f t="shared" si="315"/>
        <v>3.2260000000000001E-3</v>
      </c>
      <c r="FP250" s="42">
        <f t="shared" si="315"/>
        <v>1.0555E-2</v>
      </c>
      <c r="FQ250" s="42">
        <f t="shared" si="315"/>
        <v>1.6879999999999999E-2</v>
      </c>
      <c r="FR250" s="42">
        <f t="shared" si="315"/>
        <v>1.1564999999999999E-2</v>
      </c>
      <c r="FS250" s="42">
        <f t="shared" si="315"/>
        <v>4.4689999999999999E-3</v>
      </c>
      <c r="FT250" s="42">
        <f t="shared" si="315"/>
        <v>3.2650000000000001E-3</v>
      </c>
      <c r="FU250" s="42">
        <f t="shared" si="315"/>
        <v>1.8345E-2</v>
      </c>
      <c r="FV250" s="42">
        <f t="shared" si="315"/>
        <v>1.5032E-2</v>
      </c>
      <c r="FW250" s="42">
        <f t="shared" si="315"/>
        <v>2.1498E-2</v>
      </c>
      <c r="FX250" s="42">
        <f t="shared" si="315"/>
        <v>1.9675000000000002E-2</v>
      </c>
      <c r="FY250" s="42"/>
      <c r="FZ250" s="109"/>
      <c r="GA250" s="59"/>
      <c r="GB250" s="59"/>
      <c r="GC250" s="109"/>
      <c r="GD250" s="109"/>
      <c r="GE250" s="115"/>
    </row>
    <row r="251" spans="1:187" x14ac:dyDescent="0.2">
      <c r="A251" s="6"/>
      <c r="B251" s="16" t="s">
        <v>800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109"/>
      <c r="GA251" s="59"/>
      <c r="GB251" s="59"/>
      <c r="GC251" s="109"/>
      <c r="GD251" s="109"/>
      <c r="GE251" s="115"/>
    </row>
    <row r="252" spans="1:187" x14ac:dyDescent="0.2">
      <c r="A252" s="8" t="s">
        <v>801</v>
      </c>
      <c r="B252" s="16" t="s">
        <v>802</v>
      </c>
      <c r="C252" s="116">
        <v>0</v>
      </c>
      <c r="D252" s="116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16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16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116">
        <v>0</v>
      </c>
      <c r="AM252" s="116">
        <v>0</v>
      </c>
      <c r="AN252" s="116">
        <v>0</v>
      </c>
      <c r="AO252" s="116">
        <v>0</v>
      </c>
      <c r="AP252" s="116">
        <v>0</v>
      </c>
      <c r="AQ252" s="116">
        <v>0</v>
      </c>
      <c r="AR252" s="116">
        <v>0</v>
      </c>
      <c r="AS252" s="116">
        <v>0</v>
      </c>
      <c r="AT252" s="116">
        <v>0</v>
      </c>
      <c r="AU252" s="116">
        <v>0</v>
      </c>
      <c r="AV252" s="116">
        <v>0</v>
      </c>
      <c r="AW252" s="116">
        <v>0</v>
      </c>
      <c r="AX252" s="116">
        <v>0</v>
      </c>
      <c r="AY252" s="116">
        <v>0</v>
      </c>
      <c r="AZ252" s="116">
        <v>0</v>
      </c>
      <c r="BA252" s="116">
        <v>0</v>
      </c>
      <c r="BB252" s="116">
        <v>0</v>
      </c>
      <c r="BC252" s="116">
        <v>0</v>
      </c>
      <c r="BD252" s="116">
        <v>0</v>
      </c>
      <c r="BE252" s="116">
        <v>0</v>
      </c>
      <c r="BF252" s="116">
        <v>0</v>
      </c>
      <c r="BG252" s="116">
        <v>0</v>
      </c>
      <c r="BH252" s="116">
        <v>0</v>
      </c>
      <c r="BI252" s="116">
        <v>0</v>
      </c>
      <c r="BJ252" s="116">
        <v>0</v>
      </c>
      <c r="BK252" s="116">
        <v>0</v>
      </c>
      <c r="BL252" s="116">
        <v>0</v>
      </c>
      <c r="BM252" s="116">
        <v>0</v>
      </c>
      <c r="BN252" s="116">
        <v>0</v>
      </c>
      <c r="BO252" s="116">
        <v>0</v>
      </c>
      <c r="BP252" s="116">
        <v>0</v>
      </c>
      <c r="BQ252" s="116">
        <v>0</v>
      </c>
      <c r="BR252" s="116">
        <v>0</v>
      </c>
      <c r="BS252" s="116">
        <v>0</v>
      </c>
      <c r="BT252" s="116">
        <v>0</v>
      </c>
      <c r="BU252" s="116">
        <v>0</v>
      </c>
      <c r="BV252" s="116">
        <v>0</v>
      </c>
      <c r="BW252" s="116">
        <v>0</v>
      </c>
      <c r="BX252" s="116">
        <v>0</v>
      </c>
      <c r="BY252" s="116">
        <v>0</v>
      </c>
      <c r="BZ252" s="116">
        <v>0</v>
      </c>
      <c r="CA252" s="116">
        <v>0</v>
      </c>
      <c r="CB252" s="116">
        <v>0</v>
      </c>
      <c r="CC252" s="116">
        <v>0</v>
      </c>
      <c r="CD252" s="116">
        <v>0</v>
      </c>
      <c r="CE252" s="116">
        <v>0</v>
      </c>
      <c r="CF252" s="116">
        <v>0</v>
      </c>
      <c r="CG252" s="116">
        <v>0</v>
      </c>
      <c r="CH252" s="116">
        <v>0</v>
      </c>
      <c r="CI252" s="116">
        <v>0</v>
      </c>
      <c r="CJ252" s="116">
        <v>0</v>
      </c>
      <c r="CK252" s="116">
        <v>0</v>
      </c>
      <c r="CL252" s="116">
        <v>0</v>
      </c>
      <c r="CM252" s="116">
        <v>0</v>
      </c>
      <c r="CN252" s="116">
        <v>0</v>
      </c>
      <c r="CO252" s="116">
        <v>0</v>
      </c>
      <c r="CP252" s="116">
        <v>0</v>
      </c>
      <c r="CQ252" s="116">
        <v>0</v>
      </c>
      <c r="CR252" s="116">
        <v>0</v>
      </c>
      <c r="CS252" s="116">
        <v>0</v>
      </c>
      <c r="CT252" s="116">
        <v>0</v>
      </c>
      <c r="CU252" s="116">
        <v>0</v>
      </c>
      <c r="CV252" s="116">
        <v>0</v>
      </c>
      <c r="CW252" s="116">
        <v>0</v>
      </c>
      <c r="CX252" s="116">
        <v>0</v>
      </c>
      <c r="CY252" s="116">
        <v>0</v>
      </c>
      <c r="CZ252" s="116">
        <v>0</v>
      </c>
      <c r="DA252" s="116">
        <v>0</v>
      </c>
      <c r="DB252" s="116">
        <v>0</v>
      </c>
      <c r="DC252" s="116">
        <v>0</v>
      </c>
      <c r="DD252" s="116">
        <v>0</v>
      </c>
      <c r="DE252" s="116">
        <v>0</v>
      </c>
      <c r="DF252" s="116">
        <v>0</v>
      </c>
      <c r="DG252" s="116">
        <v>0</v>
      </c>
      <c r="DH252" s="116">
        <v>0</v>
      </c>
      <c r="DI252" s="116">
        <v>0</v>
      </c>
      <c r="DJ252" s="116">
        <v>0</v>
      </c>
      <c r="DK252" s="116">
        <v>0</v>
      </c>
      <c r="DL252" s="116">
        <v>0</v>
      </c>
      <c r="DM252" s="116">
        <v>0</v>
      </c>
      <c r="DN252" s="116">
        <v>0</v>
      </c>
      <c r="DO252" s="116">
        <v>0</v>
      </c>
      <c r="DP252" s="116">
        <v>0</v>
      </c>
      <c r="DQ252" s="116">
        <v>0</v>
      </c>
      <c r="DR252" s="116">
        <v>0</v>
      </c>
      <c r="DS252" s="116">
        <v>0</v>
      </c>
      <c r="DT252" s="116">
        <v>0</v>
      </c>
      <c r="DU252" s="116">
        <v>0</v>
      </c>
      <c r="DV252" s="116">
        <v>0</v>
      </c>
      <c r="DW252" s="116">
        <v>0</v>
      </c>
      <c r="DX252" s="116">
        <v>0</v>
      </c>
      <c r="DY252" s="116">
        <v>0</v>
      </c>
      <c r="DZ252" s="116">
        <v>0</v>
      </c>
      <c r="EA252" s="116">
        <v>0</v>
      </c>
      <c r="EB252" s="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116">
        <v>0</v>
      </c>
      <c r="EH252" s="116">
        <v>0</v>
      </c>
      <c r="EI252" s="116">
        <v>0</v>
      </c>
      <c r="EJ252" s="116">
        <v>0</v>
      </c>
      <c r="EK252" s="116">
        <v>0</v>
      </c>
      <c r="EL252" s="116">
        <v>0</v>
      </c>
      <c r="EM252" s="116">
        <v>0</v>
      </c>
      <c r="EN252" s="116">
        <v>0</v>
      </c>
      <c r="EO252" s="116">
        <v>0</v>
      </c>
      <c r="EP252" s="116">
        <v>0</v>
      </c>
      <c r="EQ252" s="116">
        <v>0</v>
      </c>
      <c r="ER252" s="116">
        <v>0</v>
      </c>
      <c r="ES252" s="116">
        <v>0</v>
      </c>
      <c r="ET252" s="116">
        <v>0</v>
      </c>
      <c r="EU252" s="116">
        <v>0</v>
      </c>
      <c r="EV252" s="116">
        <v>0</v>
      </c>
      <c r="EW252" s="116">
        <v>0</v>
      </c>
      <c r="EX252" s="116">
        <v>0</v>
      </c>
      <c r="EY252" s="116">
        <v>0</v>
      </c>
      <c r="EZ252" s="116">
        <v>0</v>
      </c>
      <c r="FA252" s="116">
        <v>0</v>
      </c>
      <c r="FB252" s="116">
        <v>0</v>
      </c>
      <c r="FC252" s="116">
        <v>0</v>
      </c>
      <c r="FD252" s="116">
        <v>0</v>
      </c>
      <c r="FE252" s="116">
        <v>0</v>
      </c>
      <c r="FF252" s="116">
        <v>0</v>
      </c>
      <c r="FG252" s="116">
        <v>0</v>
      </c>
      <c r="FH252" s="116">
        <v>0</v>
      </c>
      <c r="FI252" s="116">
        <v>0</v>
      </c>
      <c r="FJ252" s="116">
        <v>0</v>
      </c>
      <c r="FK252" s="116">
        <v>0</v>
      </c>
      <c r="FL252" s="116">
        <v>0</v>
      </c>
      <c r="FM252" s="116">
        <v>0</v>
      </c>
      <c r="FN252" s="116">
        <v>0</v>
      </c>
      <c r="FO252" s="116">
        <v>0</v>
      </c>
      <c r="FP252" s="116">
        <v>0</v>
      </c>
      <c r="FQ252" s="116">
        <v>0</v>
      </c>
      <c r="FR252" s="116">
        <v>0</v>
      </c>
      <c r="FS252" s="116">
        <v>0</v>
      </c>
      <c r="FT252" s="116">
        <v>0</v>
      </c>
      <c r="FU252" s="116">
        <v>0</v>
      </c>
      <c r="FV252" s="116">
        <v>0</v>
      </c>
      <c r="FW252" s="116">
        <v>0</v>
      </c>
      <c r="FX252" s="116">
        <v>0</v>
      </c>
      <c r="FY252" s="42"/>
      <c r="FZ252" s="109"/>
      <c r="GA252" s="109"/>
      <c r="GB252" s="109"/>
      <c r="GC252" s="109"/>
      <c r="GD252" s="109"/>
      <c r="GE252" s="115"/>
    </row>
    <row r="253" spans="1:187" x14ac:dyDescent="0.2">
      <c r="A253" s="8" t="s">
        <v>803</v>
      </c>
      <c r="B253" s="16" t="s">
        <v>804</v>
      </c>
      <c r="C253" s="42">
        <f t="shared" ref="C253:BN253" si="316">IF(C252&gt;0,C252,C250)</f>
        <v>2.6079999999999999E-2</v>
      </c>
      <c r="D253" s="42">
        <f t="shared" si="316"/>
        <v>2.7E-2</v>
      </c>
      <c r="E253" s="42">
        <f t="shared" si="316"/>
        <v>2.4687999999999998E-2</v>
      </c>
      <c r="F253" s="42">
        <f t="shared" si="316"/>
        <v>2.6262000000000001E-2</v>
      </c>
      <c r="G253" s="42">
        <f t="shared" si="316"/>
        <v>2.2284999999999999E-2</v>
      </c>
      <c r="H253" s="42">
        <f t="shared" si="316"/>
        <v>2.7E-2</v>
      </c>
      <c r="I253" s="42">
        <f t="shared" si="316"/>
        <v>2.7E-2</v>
      </c>
      <c r="J253" s="42">
        <f t="shared" si="316"/>
        <v>2.7E-2</v>
      </c>
      <c r="K253" s="42">
        <f t="shared" si="316"/>
        <v>2.7E-2</v>
      </c>
      <c r="L253" s="42">
        <f t="shared" si="316"/>
        <v>2.1895000000000001E-2</v>
      </c>
      <c r="M253" s="42">
        <f t="shared" si="316"/>
        <v>2.0947E-2</v>
      </c>
      <c r="N253" s="42">
        <f t="shared" si="316"/>
        <v>2.0250000000000001E-2</v>
      </c>
      <c r="O253" s="42">
        <f t="shared" si="316"/>
        <v>2.5353000000000001E-2</v>
      </c>
      <c r="P253" s="42">
        <f t="shared" si="316"/>
        <v>2.7E-2</v>
      </c>
      <c r="Q253" s="42">
        <f t="shared" si="316"/>
        <v>2.6010000000000002E-2</v>
      </c>
      <c r="R253" s="42">
        <f t="shared" si="316"/>
        <v>2.3909E-2</v>
      </c>
      <c r="S253" s="42">
        <f t="shared" si="316"/>
        <v>2.1013999999999998E-2</v>
      </c>
      <c r="T253" s="42">
        <f t="shared" si="316"/>
        <v>1.9300999999999999E-2</v>
      </c>
      <c r="U253" s="42">
        <f t="shared" si="316"/>
        <v>1.8800999999999998E-2</v>
      </c>
      <c r="V253" s="42">
        <f t="shared" si="316"/>
        <v>2.7E-2</v>
      </c>
      <c r="W253" s="42">
        <f t="shared" si="316"/>
        <v>2.7E-2</v>
      </c>
      <c r="X253" s="42">
        <f t="shared" si="316"/>
        <v>1.0756E-2</v>
      </c>
      <c r="Y253" s="42">
        <f t="shared" si="316"/>
        <v>1.9498000000000001E-2</v>
      </c>
      <c r="Z253" s="42">
        <f t="shared" si="316"/>
        <v>1.8914999999999998E-2</v>
      </c>
      <c r="AA253" s="42">
        <f t="shared" si="316"/>
        <v>2.4995E-2</v>
      </c>
      <c r="AB253" s="42">
        <f t="shared" si="316"/>
        <v>2.5023E-2</v>
      </c>
      <c r="AC253" s="42">
        <f t="shared" si="316"/>
        <v>1.5982E-2</v>
      </c>
      <c r="AD253" s="42">
        <f t="shared" si="316"/>
        <v>1.4692999999999999E-2</v>
      </c>
      <c r="AE253" s="42">
        <f t="shared" si="316"/>
        <v>7.8139999999999998E-3</v>
      </c>
      <c r="AF253" s="42">
        <f t="shared" si="316"/>
        <v>6.6740000000000002E-3</v>
      </c>
      <c r="AG253" s="42">
        <f t="shared" si="316"/>
        <v>1.2480999999999999E-2</v>
      </c>
      <c r="AH253" s="42">
        <f t="shared" si="316"/>
        <v>1.7123000000000003E-2</v>
      </c>
      <c r="AI253" s="42">
        <f t="shared" si="316"/>
        <v>2.7E-2</v>
      </c>
      <c r="AJ253" s="42">
        <f t="shared" si="316"/>
        <v>1.8787999999999999E-2</v>
      </c>
      <c r="AK253" s="42">
        <f t="shared" si="316"/>
        <v>1.6280000000000003E-2</v>
      </c>
      <c r="AL253" s="42">
        <f t="shared" si="316"/>
        <v>2.7E-2</v>
      </c>
      <c r="AM253" s="42">
        <f t="shared" si="316"/>
        <v>1.6449000000000002E-2</v>
      </c>
      <c r="AN253" s="42">
        <f t="shared" si="316"/>
        <v>2.2903E-2</v>
      </c>
      <c r="AO253" s="42">
        <f t="shared" si="316"/>
        <v>2.2655999999999999E-2</v>
      </c>
      <c r="AP253" s="42">
        <f t="shared" si="316"/>
        <v>2.5541000000000001E-2</v>
      </c>
      <c r="AQ253" s="42">
        <f t="shared" si="316"/>
        <v>1.5559E-2</v>
      </c>
      <c r="AR253" s="42">
        <f t="shared" si="316"/>
        <v>2.5440000000000001E-2</v>
      </c>
      <c r="AS253" s="42">
        <f t="shared" si="316"/>
        <v>1.1618E-2</v>
      </c>
      <c r="AT253" s="42">
        <f t="shared" si="316"/>
        <v>2.6713999999999998E-2</v>
      </c>
      <c r="AU253" s="42">
        <f t="shared" si="316"/>
        <v>1.9188E-2</v>
      </c>
      <c r="AV253" s="42">
        <f t="shared" si="316"/>
        <v>2.5359000000000003E-2</v>
      </c>
      <c r="AW253" s="42">
        <f t="shared" si="316"/>
        <v>2.0596E-2</v>
      </c>
      <c r="AX253" s="42">
        <f t="shared" si="316"/>
        <v>1.6797999999999997E-2</v>
      </c>
      <c r="AY253" s="42">
        <f t="shared" si="316"/>
        <v>2.7E-2</v>
      </c>
      <c r="AZ253" s="42">
        <f t="shared" si="316"/>
        <v>1.5038000000000001E-2</v>
      </c>
      <c r="BA253" s="42">
        <f t="shared" si="316"/>
        <v>2.1893999999999997E-2</v>
      </c>
      <c r="BB253" s="42">
        <f t="shared" si="316"/>
        <v>1.9684E-2</v>
      </c>
      <c r="BC253" s="42">
        <f t="shared" si="316"/>
        <v>2.0740000000000001E-2</v>
      </c>
      <c r="BD253" s="42">
        <f t="shared" si="316"/>
        <v>2.7E-2</v>
      </c>
      <c r="BE253" s="42">
        <f t="shared" si="316"/>
        <v>2.2815999999999999E-2</v>
      </c>
      <c r="BF253" s="42">
        <f t="shared" si="316"/>
        <v>2.6952E-2</v>
      </c>
      <c r="BG253" s="42">
        <f t="shared" si="316"/>
        <v>2.7E-2</v>
      </c>
      <c r="BH253" s="42">
        <f t="shared" si="316"/>
        <v>2.1419000000000001E-2</v>
      </c>
      <c r="BI253" s="42">
        <f t="shared" si="316"/>
        <v>8.4329999999999995E-3</v>
      </c>
      <c r="BJ253" s="42">
        <f t="shared" si="316"/>
        <v>2.3164000000000001E-2</v>
      </c>
      <c r="BK253" s="42">
        <f t="shared" si="316"/>
        <v>2.4458999999999998E-2</v>
      </c>
      <c r="BL253" s="42">
        <f t="shared" si="316"/>
        <v>2.7E-2</v>
      </c>
      <c r="BM253" s="42">
        <f t="shared" si="316"/>
        <v>2.0833999999999998E-2</v>
      </c>
      <c r="BN253" s="42">
        <f t="shared" si="316"/>
        <v>2.7E-2</v>
      </c>
      <c r="BO253" s="42">
        <f t="shared" ref="BO253:DZ253" si="317">IF(BO252&gt;0,BO252,BO250)</f>
        <v>1.5203E-2</v>
      </c>
      <c r="BP253" s="42">
        <f t="shared" si="317"/>
        <v>2.1702000000000003E-2</v>
      </c>
      <c r="BQ253" s="42">
        <f t="shared" si="317"/>
        <v>2.1759000000000001E-2</v>
      </c>
      <c r="BR253" s="42">
        <f t="shared" si="317"/>
        <v>4.7000000000000002E-3</v>
      </c>
      <c r="BS253" s="42">
        <f t="shared" si="317"/>
        <v>2.2309999999999999E-3</v>
      </c>
      <c r="BT253" s="42">
        <f t="shared" si="317"/>
        <v>4.0750000000000005E-3</v>
      </c>
      <c r="BU253" s="42">
        <f t="shared" si="317"/>
        <v>1.3811E-2</v>
      </c>
      <c r="BV253" s="42">
        <f t="shared" si="317"/>
        <v>1.1775000000000001E-2</v>
      </c>
      <c r="BW253" s="42">
        <f t="shared" si="317"/>
        <v>1.55E-2</v>
      </c>
      <c r="BX253" s="42">
        <f t="shared" si="317"/>
        <v>1.6598999999999999E-2</v>
      </c>
      <c r="BY253" s="42">
        <f t="shared" si="317"/>
        <v>2.3781E-2</v>
      </c>
      <c r="BZ253" s="42">
        <f t="shared" si="317"/>
        <v>2.6312000000000002E-2</v>
      </c>
      <c r="CA253" s="42">
        <f t="shared" si="317"/>
        <v>2.3040999999999999E-2</v>
      </c>
      <c r="CB253" s="42">
        <f t="shared" si="317"/>
        <v>2.6251999999999998E-2</v>
      </c>
      <c r="CC253" s="42">
        <f t="shared" si="317"/>
        <v>2.2199E-2</v>
      </c>
      <c r="CD253" s="42">
        <f t="shared" si="317"/>
        <v>1.9519999999999999E-2</v>
      </c>
      <c r="CE253" s="42">
        <f t="shared" si="317"/>
        <v>2.7E-2</v>
      </c>
      <c r="CF253" s="42">
        <f t="shared" si="317"/>
        <v>2.2463E-2</v>
      </c>
      <c r="CG253" s="42">
        <f t="shared" si="317"/>
        <v>2.7E-2</v>
      </c>
      <c r="CH253" s="42">
        <f t="shared" si="317"/>
        <v>2.2187999999999999E-2</v>
      </c>
      <c r="CI253" s="42">
        <f t="shared" si="317"/>
        <v>2.418E-2</v>
      </c>
      <c r="CJ253" s="42">
        <f t="shared" si="317"/>
        <v>2.3469E-2</v>
      </c>
      <c r="CK253" s="42">
        <f t="shared" si="317"/>
        <v>6.6010000000000001E-3</v>
      </c>
      <c r="CL253" s="42">
        <f t="shared" si="317"/>
        <v>8.2289999999999985E-3</v>
      </c>
      <c r="CM253" s="42">
        <f t="shared" si="317"/>
        <v>2.274E-3</v>
      </c>
      <c r="CN253" s="42">
        <f t="shared" si="317"/>
        <v>2.7E-2</v>
      </c>
      <c r="CO253" s="42">
        <f t="shared" si="317"/>
        <v>2.2359999999999998E-2</v>
      </c>
      <c r="CP253" s="42">
        <f t="shared" si="317"/>
        <v>2.0548999999999998E-2</v>
      </c>
      <c r="CQ253" s="42">
        <f t="shared" si="317"/>
        <v>1.2426999999999999E-2</v>
      </c>
      <c r="CR253" s="42">
        <f t="shared" si="317"/>
        <v>1.6799999999999999E-3</v>
      </c>
      <c r="CS253" s="42">
        <f t="shared" si="317"/>
        <v>2.2658000000000001E-2</v>
      </c>
      <c r="CT253" s="42">
        <f t="shared" si="317"/>
        <v>8.5199999999999998E-3</v>
      </c>
      <c r="CU253" s="42">
        <f t="shared" si="317"/>
        <v>1.9615999999999998E-2</v>
      </c>
      <c r="CV253" s="42">
        <f t="shared" si="317"/>
        <v>1.0978999999999999E-2</v>
      </c>
      <c r="CW253" s="42">
        <f t="shared" si="317"/>
        <v>1.7086999999999998E-2</v>
      </c>
      <c r="CX253" s="42">
        <f t="shared" si="317"/>
        <v>2.1824000000000003E-2</v>
      </c>
      <c r="CY253" s="42">
        <f t="shared" si="317"/>
        <v>2.7E-2</v>
      </c>
      <c r="CZ253" s="42">
        <f t="shared" si="317"/>
        <v>2.6651000000000001E-2</v>
      </c>
      <c r="DA253" s="42">
        <f t="shared" si="317"/>
        <v>2.7E-2</v>
      </c>
      <c r="DB253" s="42">
        <f t="shared" si="317"/>
        <v>2.7E-2</v>
      </c>
      <c r="DC253" s="42">
        <f t="shared" si="317"/>
        <v>1.7417999999999999E-2</v>
      </c>
      <c r="DD253" s="42">
        <f t="shared" si="317"/>
        <v>3.4300000000000003E-3</v>
      </c>
      <c r="DE253" s="42">
        <f t="shared" si="317"/>
        <v>1.145E-2</v>
      </c>
      <c r="DF253" s="42">
        <f t="shared" si="317"/>
        <v>2.4213999999999999E-2</v>
      </c>
      <c r="DG253" s="42">
        <f t="shared" si="317"/>
        <v>2.0452999999999999E-2</v>
      </c>
      <c r="DH253" s="42">
        <f t="shared" si="317"/>
        <v>2.0516E-2</v>
      </c>
      <c r="DI253" s="42">
        <f t="shared" si="317"/>
        <v>1.8844999999999997E-2</v>
      </c>
      <c r="DJ253" s="42">
        <f t="shared" si="317"/>
        <v>2.0882999999999999E-2</v>
      </c>
      <c r="DK253" s="42">
        <f t="shared" si="317"/>
        <v>1.5657999999999998E-2</v>
      </c>
      <c r="DL253" s="42">
        <f t="shared" si="317"/>
        <v>2.1967E-2</v>
      </c>
      <c r="DM253" s="42">
        <f t="shared" si="317"/>
        <v>1.9899E-2</v>
      </c>
      <c r="DN253" s="42">
        <f t="shared" si="317"/>
        <v>2.7E-2</v>
      </c>
      <c r="DO253" s="42">
        <f t="shared" si="317"/>
        <v>2.7E-2</v>
      </c>
      <c r="DP253" s="42">
        <f t="shared" si="317"/>
        <v>2.7E-2</v>
      </c>
      <c r="DQ253" s="42">
        <f t="shared" si="317"/>
        <v>2.4545000000000001E-2</v>
      </c>
      <c r="DR253" s="42">
        <f t="shared" si="317"/>
        <v>2.4417000000000001E-2</v>
      </c>
      <c r="DS253" s="42">
        <f t="shared" si="317"/>
        <v>2.5923999999999999E-2</v>
      </c>
      <c r="DT253" s="42">
        <f t="shared" si="317"/>
        <v>2.1728999999999998E-2</v>
      </c>
      <c r="DU253" s="42">
        <f t="shared" si="317"/>
        <v>2.7E-2</v>
      </c>
      <c r="DV253" s="42">
        <f t="shared" si="317"/>
        <v>2.7E-2</v>
      </c>
      <c r="DW253" s="42">
        <f t="shared" si="317"/>
        <v>2.1996999999999999E-2</v>
      </c>
      <c r="DX253" s="42">
        <f t="shared" si="317"/>
        <v>1.8931E-2</v>
      </c>
      <c r="DY253" s="42">
        <f t="shared" si="317"/>
        <v>1.2928E-2</v>
      </c>
      <c r="DZ253" s="42">
        <f t="shared" si="317"/>
        <v>1.7662000000000001E-2</v>
      </c>
      <c r="EA253" s="42">
        <f t="shared" ref="EA253:FX253" si="318">IF(EA252&gt;0,EA252,EA250)</f>
        <v>1.2173E-2</v>
      </c>
      <c r="EB253" s="42">
        <f t="shared" si="318"/>
        <v>2.7E-2</v>
      </c>
      <c r="EC253" s="42">
        <f t="shared" si="318"/>
        <v>2.6620999999999999E-2</v>
      </c>
      <c r="ED253" s="42">
        <f t="shared" si="318"/>
        <v>4.4120000000000001E-3</v>
      </c>
      <c r="EE253" s="42">
        <f t="shared" si="318"/>
        <v>2.7E-2</v>
      </c>
      <c r="EF253" s="42">
        <f t="shared" si="318"/>
        <v>1.9594999999999998E-2</v>
      </c>
      <c r="EG253" s="42">
        <f t="shared" si="318"/>
        <v>2.6536000000000001E-2</v>
      </c>
      <c r="EH253" s="42">
        <f t="shared" si="318"/>
        <v>2.5053000000000002E-2</v>
      </c>
      <c r="EI253" s="42">
        <f t="shared" si="318"/>
        <v>2.7E-2</v>
      </c>
      <c r="EJ253" s="42">
        <f t="shared" si="318"/>
        <v>2.7E-2</v>
      </c>
      <c r="EK253" s="42">
        <f t="shared" si="318"/>
        <v>5.7670000000000004E-3</v>
      </c>
      <c r="EL253" s="42">
        <f t="shared" si="318"/>
        <v>2.1160000000000003E-3</v>
      </c>
      <c r="EM253" s="42">
        <f t="shared" si="318"/>
        <v>1.6308E-2</v>
      </c>
      <c r="EN253" s="42">
        <f t="shared" si="318"/>
        <v>2.7E-2</v>
      </c>
      <c r="EO253" s="42">
        <f t="shared" si="318"/>
        <v>2.7E-2</v>
      </c>
      <c r="EP253" s="42">
        <f t="shared" si="318"/>
        <v>2.0586E-2</v>
      </c>
      <c r="EQ253" s="42">
        <f t="shared" si="318"/>
        <v>9.9109999999999997E-3</v>
      </c>
      <c r="ER253" s="42">
        <f t="shared" si="318"/>
        <v>2.1283E-2</v>
      </c>
      <c r="ES253" s="42">
        <f t="shared" si="318"/>
        <v>2.3557999999999999E-2</v>
      </c>
      <c r="ET253" s="42">
        <f t="shared" si="318"/>
        <v>2.7E-2</v>
      </c>
      <c r="EU253" s="42">
        <f t="shared" si="318"/>
        <v>2.7E-2</v>
      </c>
      <c r="EV253" s="42">
        <f t="shared" si="318"/>
        <v>1.0964999999999999E-2</v>
      </c>
      <c r="EW253" s="42">
        <f t="shared" si="318"/>
        <v>6.0530000000000002E-3</v>
      </c>
      <c r="EX253" s="42">
        <f t="shared" si="318"/>
        <v>3.9100000000000003E-3</v>
      </c>
      <c r="EY253" s="42">
        <f t="shared" si="318"/>
        <v>2.7E-2</v>
      </c>
      <c r="EZ253" s="42">
        <f t="shared" si="318"/>
        <v>2.2942000000000001E-2</v>
      </c>
      <c r="FA253" s="42">
        <f t="shared" si="318"/>
        <v>1.0666E-2</v>
      </c>
      <c r="FB253" s="42">
        <f t="shared" si="318"/>
        <v>8.1390000000000004E-3</v>
      </c>
      <c r="FC253" s="42">
        <f t="shared" si="318"/>
        <v>2.2550000000000001E-2</v>
      </c>
      <c r="FD253" s="42">
        <f t="shared" si="318"/>
        <v>2.4437999999999998E-2</v>
      </c>
      <c r="FE253" s="42">
        <f t="shared" si="318"/>
        <v>1.4180999999999999E-2</v>
      </c>
      <c r="FF253" s="42">
        <f t="shared" si="318"/>
        <v>2.7E-2</v>
      </c>
      <c r="FG253" s="42">
        <f t="shared" si="318"/>
        <v>2.7E-2</v>
      </c>
      <c r="FH253" s="42">
        <f t="shared" si="318"/>
        <v>1.9771999999999998E-2</v>
      </c>
      <c r="FI253" s="42">
        <f t="shared" si="318"/>
        <v>6.1999999999999998E-3</v>
      </c>
      <c r="FJ253" s="42">
        <f t="shared" si="318"/>
        <v>1.9438E-2</v>
      </c>
      <c r="FK253" s="42">
        <f t="shared" si="318"/>
        <v>1.0845E-2</v>
      </c>
      <c r="FL253" s="42">
        <f t="shared" si="318"/>
        <v>2.7E-2</v>
      </c>
      <c r="FM253" s="42">
        <f t="shared" si="318"/>
        <v>1.8414E-2</v>
      </c>
      <c r="FN253" s="42">
        <f t="shared" si="318"/>
        <v>2.7E-2</v>
      </c>
      <c r="FO253" s="42">
        <f t="shared" si="318"/>
        <v>3.2260000000000001E-3</v>
      </c>
      <c r="FP253" s="42">
        <f t="shared" si="318"/>
        <v>1.0555E-2</v>
      </c>
      <c r="FQ253" s="42">
        <f t="shared" si="318"/>
        <v>1.6879999999999999E-2</v>
      </c>
      <c r="FR253" s="42">
        <f t="shared" si="318"/>
        <v>1.1564999999999999E-2</v>
      </c>
      <c r="FS253" s="42">
        <f t="shared" si="318"/>
        <v>4.4689999999999999E-3</v>
      </c>
      <c r="FT253" s="42">
        <f t="shared" si="318"/>
        <v>3.2650000000000001E-3</v>
      </c>
      <c r="FU253" s="42">
        <f t="shared" si="318"/>
        <v>1.8345E-2</v>
      </c>
      <c r="FV253" s="42">
        <f t="shared" si="318"/>
        <v>1.5032E-2</v>
      </c>
      <c r="FW253" s="42">
        <f t="shared" si="318"/>
        <v>2.1498E-2</v>
      </c>
      <c r="FX253" s="42">
        <f t="shared" si="318"/>
        <v>1.9675000000000002E-2</v>
      </c>
      <c r="FY253" s="42"/>
      <c r="FZ253" s="117">
        <f>AVERAGE(C253:FX253)</f>
        <v>1.963535955056182E-2</v>
      </c>
      <c r="GA253" s="109"/>
      <c r="GB253" s="109"/>
      <c r="GC253" s="109"/>
      <c r="GD253" s="109"/>
      <c r="GE253" s="115"/>
    </row>
    <row r="254" spans="1:187" x14ac:dyDescent="0.2">
      <c r="A254" s="6"/>
      <c r="B254" s="16" t="s">
        <v>805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>
        <v>22.263999999999999</v>
      </c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116"/>
      <c r="FZ254" s="114"/>
      <c r="GA254" s="109"/>
      <c r="GB254" s="109"/>
      <c r="GC254" s="109"/>
      <c r="GD254" s="109"/>
      <c r="GE254" s="115"/>
    </row>
    <row r="255" spans="1:187" x14ac:dyDescent="0.2">
      <c r="A255" s="8" t="s">
        <v>597</v>
      </c>
      <c r="B255" s="16" t="s">
        <v>597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109"/>
      <c r="GA255" s="109"/>
      <c r="GB255" s="109"/>
      <c r="GC255" s="109"/>
      <c r="GD255" s="109"/>
      <c r="GE255" s="115"/>
    </row>
    <row r="256" spans="1:187" ht="15.75" x14ac:dyDescent="0.25">
      <c r="A256" s="8" t="s">
        <v>597</v>
      </c>
      <c r="B256" s="43" t="s">
        <v>806</v>
      </c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118"/>
      <c r="FZ256" s="59"/>
      <c r="GA256" s="109"/>
      <c r="GB256" s="109"/>
      <c r="GC256" s="114"/>
      <c r="GD256" s="114"/>
      <c r="GE256" s="119"/>
    </row>
    <row r="257" spans="1:187" x14ac:dyDescent="0.2">
      <c r="A257" s="8" t="s">
        <v>807</v>
      </c>
      <c r="B257" s="16" t="s">
        <v>808</v>
      </c>
      <c r="C257" s="45">
        <f t="shared" ref="C257:BN257" si="319">C59</f>
        <v>2635419.19</v>
      </c>
      <c r="D257" s="45">
        <f t="shared" si="319"/>
        <v>12335298.720000001</v>
      </c>
      <c r="E257" s="45">
        <f t="shared" si="319"/>
        <v>2412230.56</v>
      </c>
      <c r="F257" s="45">
        <f t="shared" si="319"/>
        <v>5720368.46</v>
      </c>
      <c r="G257" s="45">
        <f t="shared" si="319"/>
        <v>377927.57</v>
      </c>
      <c r="H257" s="45">
        <f t="shared" si="319"/>
        <v>395143.07</v>
      </c>
      <c r="I257" s="45">
        <f t="shared" si="319"/>
        <v>3213568.77</v>
      </c>
      <c r="J257" s="45">
        <f t="shared" si="319"/>
        <v>673569.82</v>
      </c>
      <c r="K257" s="45">
        <f t="shared" si="319"/>
        <v>132617.87</v>
      </c>
      <c r="L257" s="45">
        <f t="shared" si="319"/>
        <v>1011149.94</v>
      </c>
      <c r="M257" s="45">
        <f t="shared" si="319"/>
        <v>674580.5</v>
      </c>
      <c r="N257" s="45">
        <f t="shared" si="319"/>
        <v>19177274.050000001</v>
      </c>
      <c r="O257" s="45">
        <f t="shared" si="319"/>
        <v>4254277.22</v>
      </c>
      <c r="P257" s="45">
        <f t="shared" si="319"/>
        <v>103692.41</v>
      </c>
      <c r="Q257" s="45">
        <f t="shared" si="319"/>
        <v>13850398.17</v>
      </c>
      <c r="R257" s="45">
        <f t="shared" si="319"/>
        <v>617761.97</v>
      </c>
      <c r="S257" s="45">
        <f t="shared" si="319"/>
        <v>450357.82</v>
      </c>
      <c r="T257" s="45">
        <f t="shared" si="319"/>
        <v>75923.13</v>
      </c>
      <c r="U257" s="45">
        <f t="shared" si="319"/>
        <v>40608.99</v>
      </c>
      <c r="V257" s="45">
        <f t="shared" si="319"/>
        <v>106889.75</v>
      </c>
      <c r="W257" s="45">
        <f t="shared" si="319"/>
        <v>24786.73</v>
      </c>
      <c r="X257" s="45">
        <f t="shared" si="319"/>
        <v>17989.16</v>
      </c>
      <c r="Y257" s="45">
        <f t="shared" si="319"/>
        <v>255525.99</v>
      </c>
      <c r="Z257" s="45">
        <f t="shared" si="319"/>
        <v>81134.210000000006</v>
      </c>
      <c r="AA257" s="45">
        <f t="shared" si="319"/>
        <v>9747243.9800000004</v>
      </c>
      <c r="AB257" s="45">
        <f t="shared" si="319"/>
        <v>11113702.699999999</v>
      </c>
      <c r="AC257" s="45">
        <f t="shared" si="319"/>
        <v>294587.32</v>
      </c>
      <c r="AD257" s="45">
        <f t="shared" si="319"/>
        <v>286259.71999999997</v>
      </c>
      <c r="AE257" s="45">
        <f t="shared" si="319"/>
        <v>77938.009999999995</v>
      </c>
      <c r="AF257" s="45">
        <f t="shared" si="319"/>
        <v>126331.63</v>
      </c>
      <c r="AG257" s="45">
        <f t="shared" si="319"/>
        <v>373919.01</v>
      </c>
      <c r="AH257" s="45">
        <f t="shared" si="319"/>
        <v>509590.09</v>
      </c>
      <c r="AI257" s="45">
        <f t="shared" si="319"/>
        <v>104796.56</v>
      </c>
      <c r="AJ257" s="45">
        <f t="shared" si="319"/>
        <v>89018.61</v>
      </c>
      <c r="AK257" s="45">
        <f t="shared" si="319"/>
        <v>89655.7</v>
      </c>
      <c r="AL257" s="45">
        <f t="shared" si="319"/>
        <v>83392.070000000007</v>
      </c>
      <c r="AM257" s="45">
        <f t="shared" si="319"/>
        <v>151768.07</v>
      </c>
      <c r="AN257" s="45">
        <f t="shared" si="319"/>
        <v>115756.43</v>
      </c>
      <c r="AO257" s="45">
        <f t="shared" si="319"/>
        <v>1635890.12</v>
      </c>
      <c r="AP257" s="45">
        <f t="shared" si="319"/>
        <v>28295049.600000001</v>
      </c>
      <c r="AQ257" s="45">
        <f t="shared" si="319"/>
        <v>134015.69</v>
      </c>
      <c r="AR257" s="45">
        <f t="shared" si="319"/>
        <v>18442095.399999999</v>
      </c>
      <c r="AS257" s="45">
        <f t="shared" si="319"/>
        <v>2106102.48</v>
      </c>
      <c r="AT257" s="45">
        <f t="shared" si="319"/>
        <v>733129.63</v>
      </c>
      <c r="AU257" s="45">
        <f t="shared" si="319"/>
        <v>92365.54</v>
      </c>
      <c r="AV257" s="45">
        <f t="shared" si="319"/>
        <v>175645.4</v>
      </c>
      <c r="AW257" s="45">
        <f t="shared" si="319"/>
        <v>75720.91</v>
      </c>
      <c r="AX257" s="45">
        <f t="shared" si="319"/>
        <v>15874.86</v>
      </c>
      <c r="AY257" s="45">
        <f t="shared" si="319"/>
        <v>197866.63</v>
      </c>
      <c r="AZ257" s="45">
        <f t="shared" si="319"/>
        <v>3566131.04</v>
      </c>
      <c r="BA257" s="45">
        <f t="shared" si="319"/>
        <v>2900780.01</v>
      </c>
      <c r="BB257" s="45">
        <f t="shared" si="319"/>
        <v>3635889.28</v>
      </c>
      <c r="BC257" s="45">
        <f t="shared" si="319"/>
        <v>6443909.7300000004</v>
      </c>
      <c r="BD257" s="45">
        <f t="shared" si="319"/>
        <v>975092.92</v>
      </c>
      <c r="BE257" s="45">
        <f t="shared" si="319"/>
        <v>373739.94</v>
      </c>
      <c r="BF257" s="45">
        <f t="shared" si="319"/>
        <v>6910677.54</v>
      </c>
      <c r="BG257" s="45">
        <f t="shared" si="319"/>
        <v>462567.42</v>
      </c>
      <c r="BH257" s="45">
        <f t="shared" si="319"/>
        <v>214657.09</v>
      </c>
      <c r="BI257" s="45">
        <f t="shared" si="319"/>
        <v>161103.67000000001</v>
      </c>
      <c r="BJ257" s="45">
        <f t="shared" si="319"/>
        <v>1555391.45</v>
      </c>
      <c r="BK257" s="45">
        <f t="shared" si="319"/>
        <v>5927813.0899999999</v>
      </c>
      <c r="BL257" s="45">
        <f t="shared" si="319"/>
        <v>63982.68</v>
      </c>
      <c r="BM257" s="45">
        <f t="shared" si="319"/>
        <v>222504.7</v>
      </c>
      <c r="BN257" s="45">
        <f t="shared" si="319"/>
        <v>1185934.55</v>
      </c>
      <c r="BO257" s="45">
        <f t="shared" ref="BO257:DZ257" si="320">BO59</f>
        <v>551851.29</v>
      </c>
      <c r="BP257" s="45">
        <f t="shared" si="320"/>
        <v>87578.82</v>
      </c>
      <c r="BQ257" s="45">
        <f t="shared" si="320"/>
        <v>1532463.81</v>
      </c>
      <c r="BR257" s="45">
        <f t="shared" si="320"/>
        <v>1439785.91</v>
      </c>
      <c r="BS257" s="45">
        <f t="shared" si="320"/>
        <v>283549.63</v>
      </c>
      <c r="BT257" s="45">
        <f t="shared" si="320"/>
        <v>120150.3</v>
      </c>
      <c r="BU257" s="45">
        <f t="shared" si="320"/>
        <v>143456.95999999999</v>
      </c>
      <c r="BV257" s="45">
        <f t="shared" si="320"/>
        <v>385242.68</v>
      </c>
      <c r="BW257" s="45">
        <f t="shared" si="320"/>
        <v>571138.96</v>
      </c>
      <c r="BX257" s="45">
        <f t="shared" si="320"/>
        <v>27356.48</v>
      </c>
      <c r="BY257" s="45">
        <f t="shared" si="320"/>
        <v>334289.12</v>
      </c>
      <c r="BZ257" s="45">
        <f t="shared" si="320"/>
        <v>62674.03</v>
      </c>
      <c r="CA257" s="45">
        <f t="shared" si="320"/>
        <v>141348.38</v>
      </c>
      <c r="CB257" s="45">
        <f t="shared" si="320"/>
        <v>26366771.739999998</v>
      </c>
      <c r="CC257" s="45">
        <f t="shared" si="320"/>
        <v>88583.77</v>
      </c>
      <c r="CD257" s="45">
        <f t="shared" si="320"/>
        <v>30010.71</v>
      </c>
      <c r="CE257" s="45">
        <f t="shared" si="320"/>
        <v>116834.37</v>
      </c>
      <c r="CF257" s="45">
        <f t="shared" si="320"/>
        <v>36976.49</v>
      </c>
      <c r="CG257" s="45">
        <f t="shared" si="320"/>
        <v>122672.32000000001</v>
      </c>
      <c r="CH257" s="45">
        <f t="shared" si="320"/>
        <v>41859.629999999997</v>
      </c>
      <c r="CI257" s="45">
        <f t="shared" si="320"/>
        <v>262778.36</v>
      </c>
      <c r="CJ257" s="45">
        <f t="shared" si="320"/>
        <v>335493.59000000003</v>
      </c>
      <c r="CK257" s="45">
        <f t="shared" si="320"/>
        <v>1393228.49</v>
      </c>
      <c r="CL257" s="45">
        <f t="shared" si="320"/>
        <v>490942.73</v>
      </c>
      <c r="CM257" s="45">
        <f t="shared" si="320"/>
        <v>409457.94</v>
      </c>
      <c r="CN257" s="45">
        <f t="shared" si="320"/>
        <v>7524639.3399999999</v>
      </c>
      <c r="CO257" s="45">
        <f t="shared" si="320"/>
        <v>4909467.3499999996</v>
      </c>
      <c r="CP257" s="45">
        <f t="shared" si="320"/>
        <v>273215.59999999998</v>
      </c>
      <c r="CQ257" s="45">
        <f t="shared" si="320"/>
        <v>433599.85</v>
      </c>
      <c r="CR257" s="45">
        <f t="shared" si="320"/>
        <v>89419.06</v>
      </c>
      <c r="CS257" s="45">
        <f t="shared" si="320"/>
        <v>119183.27</v>
      </c>
      <c r="CT257" s="45">
        <f t="shared" si="320"/>
        <v>51736.160000000003</v>
      </c>
      <c r="CU257" s="45">
        <f t="shared" si="320"/>
        <v>69547.61</v>
      </c>
      <c r="CV257" s="45">
        <f t="shared" si="320"/>
        <v>39200.99</v>
      </c>
      <c r="CW257" s="45">
        <f t="shared" si="320"/>
        <v>85981.25</v>
      </c>
      <c r="CX257" s="45">
        <f t="shared" si="320"/>
        <v>270277.42</v>
      </c>
      <c r="CY257" s="45">
        <f t="shared" si="320"/>
        <v>69092.13</v>
      </c>
      <c r="CZ257" s="45">
        <f t="shared" si="320"/>
        <v>1142902.58</v>
      </c>
      <c r="DA257" s="45">
        <f t="shared" si="320"/>
        <v>105395.94</v>
      </c>
      <c r="DB257" s="45">
        <f t="shared" si="320"/>
        <v>142502.54999999999</v>
      </c>
      <c r="DC257" s="45">
        <f t="shared" si="320"/>
        <v>142070.82</v>
      </c>
      <c r="DD257" s="45">
        <f t="shared" si="320"/>
        <v>44418.6</v>
      </c>
      <c r="DE257" s="45">
        <f t="shared" si="320"/>
        <v>85555.43</v>
      </c>
      <c r="DF257" s="45">
        <f t="shared" si="320"/>
        <v>8631459.2599999998</v>
      </c>
      <c r="DG257" s="45">
        <f t="shared" si="320"/>
        <v>36478.61</v>
      </c>
      <c r="DH257" s="45">
        <f t="shared" si="320"/>
        <v>766688.13</v>
      </c>
      <c r="DI257" s="45">
        <f t="shared" si="320"/>
        <v>1136868.8999999999</v>
      </c>
      <c r="DJ257" s="45">
        <f t="shared" si="320"/>
        <v>228885.67</v>
      </c>
      <c r="DK257" s="45">
        <f t="shared" si="320"/>
        <v>140837.34</v>
      </c>
      <c r="DL257" s="45">
        <f t="shared" si="320"/>
        <v>1837785.38</v>
      </c>
      <c r="DM257" s="45">
        <f t="shared" si="320"/>
        <v>164628.01</v>
      </c>
      <c r="DN257" s="45">
        <f t="shared" si="320"/>
        <v>528286.27</v>
      </c>
      <c r="DO257" s="45">
        <f t="shared" si="320"/>
        <v>960873.2</v>
      </c>
      <c r="DP257" s="45">
        <f t="shared" si="320"/>
        <v>75316.17</v>
      </c>
      <c r="DQ257" s="45">
        <f t="shared" si="320"/>
        <v>172625.82</v>
      </c>
      <c r="DR257" s="45">
        <f t="shared" si="320"/>
        <v>470123.54</v>
      </c>
      <c r="DS257" s="45">
        <f t="shared" si="320"/>
        <v>255655.51</v>
      </c>
      <c r="DT257" s="45">
        <f t="shared" si="320"/>
        <v>30549.83</v>
      </c>
      <c r="DU257" s="45">
        <f t="shared" si="320"/>
        <v>147576.93</v>
      </c>
      <c r="DV257" s="45">
        <f t="shared" si="320"/>
        <v>56063.92</v>
      </c>
      <c r="DW257" s="45">
        <f t="shared" si="320"/>
        <v>73396.009999999995</v>
      </c>
      <c r="DX257" s="45">
        <f t="shared" si="320"/>
        <v>53630.31</v>
      </c>
      <c r="DY257" s="45">
        <f t="shared" si="320"/>
        <v>80501.88</v>
      </c>
      <c r="DZ257" s="45">
        <f t="shared" si="320"/>
        <v>450242.24</v>
      </c>
      <c r="EA257" s="45">
        <f t="shared" ref="EA257:FX257" si="321">EA59</f>
        <v>346420.96</v>
      </c>
      <c r="EB257" s="45">
        <f t="shared" si="321"/>
        <v>260328.8</v>
      </c>
      <c r="EC257" s="45">
        <f t="shared" si="321"/>
        <v>180926.47</v>
      </c>
      <c r="ED257" s="45">
        <f t="shared" si="321"/>
        <v>475357.79</v>
      </c>
      <c r="EE257" s="45">
        <f t="shared" si="321"/>
        <v>55920.28</v>
      </c>
      <c r="EF257" s="45">
        <f t="shared" si="321"/>
        <v>402951.13</v>
      </c>
      <c r="EG257" s="45">
        <f t="shared" si="321"/>
        <v>117697.13</v>
      </c>
      <c r="EH257" s="45">
        <f t="shared" si="321"/>
        <v>59370.19</v>
      </c>
      <c r="EI257" s="45">
        <f t="shared" si="321"/>
        <v>4980237.99</v>
      </c>
      <c r="EJ257" s="45">
        <f t="shared" si="321"/>
        <v>3218351.67</v>
      </c>
      <c r="EK257" s="45">
        <f t="shared" si="321"/>
        <v>217939.11</v>
      </c>
      <c r="EL257" s="45">
        <f t="shared" si="321"/>
        <v>184401.61</v>
      </c>
      <c r="EM257" s="45">
        <f t="shared" si="321"/>
        <v>141819.48000000001</v>
      </c>
      <c r="EN257" s="45">
        <f t="shared" si="321"/>
        <v>301354.96000000002</v>
      </c>
      <c r="EO257" s="45">
        <f t="shared" si="321"/>
        <v>123097.67</v>
      </c>
      <c r="EP257" s="45">
        <f t="shared" si="321"/>
        <v>154975.51999999999</v>
      </c>
      <c r="EQ257" s="45">
        <f t="shared" si="321"/>
        <v>826557.52</v>
      </c>
      <c r="ER257" s="45">
        <f t="shared" si="321"/>
        <v>143905.56</v>
      </c>
      <c r="ES257" s="45">
        <f t="shared" si="321"/>
        <v>81840.12</v>
      </c>
      <c r="ET257" s="45">
        <f t="shared" si="321"/>
        <v>56706.71</v>
      </c>
      <c r="EU257" s="45">
        <f t="shared" si="321"/>
        <v>216738.53</v>
      </c>
      <c r="EV257" s="45">
        <f t="shared" si="321"/>
        <v>19069.68</v>
      </c>
      <c r="EW257" s="45">
        <f t="shared" si="321"/>
        <v>246624.65</v>
      </c>
      <c r="EX257" s="45">
        <f t="shared" si="321"/>
        <v>61954.84</v>
      </c>
      <c r="EY257" s="45">
        <f t="shared" si="321"/>
        <v>163379.49</v>
      </c>
      <c r="EZ257" s="45">
        <f t="shared" si="321"/>
        <v>60589.88</v>
      </c>
      <c r="FA257" s="45">
        <f t="shared" si="321"/>
        <v>1056642.47</v>
      </c>
      <c r="FB257" s="45">
        <f t="shared" si="321"/>
        <v>163675.46</v>
      </c>
      <c r="FC257" s="45">
        <f t="shared" si="321"/>
        <v>728187.29</v>
      </c>
      <c r="FD257" s="45">
        <f t="shared" si="321"/>
        <v>193997.11</v>
      </c>
      <c r="FE257" s="45">
        <f t="shared" si="321"/>
        <v>61145.05</v>
      </c>
      <c r="FF257" s="45">
        <f t="shared" si="321"/>
        <v>118000.11</v>
      </c>
      <c r="FG257" s="45">
        <f t="shared" si="321"/>
        <v>65193.22</v>
      </c>
      <c r="FH257" s="45">
        <f t="shared" si="321"/>
        <v>54300.76</v>
      </c>
      <c r="FI257" s="45">
        <f t="shared" si="321"/>
        <v>636347.80000000005</v>
      </c>
      <c r="FJ257" s="45">
        <f t="shared" si="321"/>
        <v>463299.64</v>
      </c>
      <c r="FK257" s="45">
        <f t="shared" si="321"/>
        <v>766603.11</v>
      </c>
      <c r="FL257" s="45">
        <f t="shared" si="321"/>
        <v>1289168.73</v>
      </c>
      <c r="FM257" s="45">
        <f t="shared" si="321"/>
        <v>965291.49</v>
      </c>
      <c r="FN257" s="45">
        <f t="shared" si="321"/>
        <v>6364800.7999999998</v>
      </c>
      <c r="FO257" s="45">
        <f t="shared" si="321"/>
        <v>518872.13</v>
      </c>
      <c r="FP257" s="45">
        <f t="shared" si="321"/>
        <v>766490.41</v>
      </c>
      <c r="FQ257" s="45">
        <f t="shared" si="321"/>
        <v>318635.78000000003</v>
      </c>
      <c r="FR257" s="45">
        <f t="shared" si="321"/>
        <v>115281.76</v>
      </c>
      <c r="FS257" s="45">
        <f t="shared" si="321"/>
        <v>102320.04</v>
      </c>
      <c r="FT257" s="45">
        <f t="shared" si="321"/>
        <v>51135.33</v>
      </c>
      <c r="FU257" s="45">
        <f t="shared" si="321"/>
        <v>359725.2</v>
      </c>
      <c r="FV257" s="45">
        <f t="shared" si="321"/>
        <v>274197.57</v>
      </c>
      <c r="FW257" s="45">
        <f t="shared" si="321"/>
        <v>114567.63</v>
      </c>
      <c r="FX257" s="45">
        <f t="shared" si="321"/>
        <v>44150.05</v>
      </c>
      <c r="FY257" s="45"/>
      <c r="FZ257" s="59"/>
      <c r="GA257" s="42"/>
      <c r="GB257" s="42"/>
      <c r="GC257" s="109"/>
      <c r="GD257" s="109"/>
      <c r="GE257" s="115"/>
    </row>
    <row r="258" spans="1:187" x14ac:dyDescent="0.2">
      <c r="A258" s="8" t="s">
        <v>809</v>
      </c>
      <c r="B258" s="16" t="s">
        <v>810</v>
      </c>
      <c r="C258" s="42">
        <f t="shared" ref="C258:BN258" si="322">ROUND(C257/C43,6)</f>
        <v>2.6570000000000001E-3</v>
      </c>
      <c r="D258" s="42">
        <f t="shared" si="322"/>
        <v>3.6849999999999999E-3</v>
      </c>
      <c r="E258" s="42">
        <f t="shared" si="322"/>
        <v>2.343E-3</v>
      </c>
      <c r="F258" s="42">
        <f t="shared" si="322"/>
        <v>3.2910000000000001E-3</v>
      </c>
      <c r="G258" s="42">
        <f t="shared" si="322"/>
        <v>1.681E-3</v>
      </c>
      <c r="H258" s="42">
        <f t="shared" si="322"/>
        <v>3.1510000000000002E-3</v>
      </c>
      <c r="I258" s="42">
        <f t="shared" si="322"/>
        <v>3.467E-3</v>
      </c>
      <c r="J258" s="42">
        <f t="shared" si="322"/>
        <v>4.8149999999999998E-3</v>
      </c>
      <c r="K258" s="42">
        <f t="shared" si="322"/>
        <v>3.1380000000000002E-3</v>
      </c>
      <c r="L258" s="42">
        <f t="shared" si="322"/>
        <v>1.776E-3</v>
      </c>
      <c r="M258" s="42">
        <f t="shared" si="322"/>
        <v>3.2420000000000001E-3</v>
      </c>
      <c r="N258" s="42">
        <f t="shared" si="322"/>
        <v>2.9169999999999999E-3</v>
      </c>
      <c r="O258" s="42">
        <f t="shared" si="322"/>
        <v>2.2959999999999999E-3</v>
      </c>
      <c r="P258" s="42">
        <f t="shared" si="322"/>
        <v>3.1050000000000001E-3</v>
      </c>
      <c r="Q258" s="42">
        <f t="shared" si="322"/>
        <v>4.9459999999999999E-3</v>
      </c>
      <c r="R258" s="42">
        <f t="shared" si="322"/>
        <v>9.7870000000000006E-3</v>
      </c>
      <c r="S258" s="42">
        <f t="shared" si="322"/>
        <v>1.214E-3</v>
      </c>
      <c r="T258" s="42">
        <f t="shared" si="322"/>
        <v>2.7339999999999999E-3</v>
      </c>
      <c r="U258" s="42">
        <f t="shared" si="322"/>
        <v>2.2729999999999998E-3</v>
      </c>
      <c r="V258" s="42">
        <f t="shared" si="322"/>
        <v>3.6619999999999999E-3</v>
      </c>
      <c r="W258" s="42">
        <f t="shared" si="322"/>
        <v>3.6480000000000002E-3</v>
      </c>
      <c r="X258" s="42">
        <f t="shared" si="322"/>
        <v>1.242E-3</v>
      </c>
      <c r="Y258" s="42">
        <f t="shared" si="322"/>
        <v>3.921E-3</v>
      </c>
      <c r="Z258" s="42">
        <f t="shared" si="322"/>
        <v>3.3519999999999999E-3</v>
      </c>
      <c r="AA258" s="42">
        <f t="shared" si="322"/>
        <v>2.9320000000000001E-3</v>
      </c>
      <c r="AB258" s="42">
        <f t="shared" si="322"/>
        <v>1.6479999999999999E-3</v>
      </c>
      <c r="AC258" s="42">
        <f t="shared" si="322"/>
        <v>1.3649999999999999E-3</v>
      </c>
      <c r="AD258" s="42">
        <f t="shared" si="322"/>
        <v>1.1299999999999999E-3</v>
      </c>
      <c r="AE258" s="42">
        <f t="shared" si="322"/>
        <v>1.902E-3</v>
      </c>
      <c r="AF258" s="42">
        <f t="shared" si="322"/>
        <v>1.596E-3</v>
      </c>
      <c r="AG258" s="42">
        <f t="shared" si="322"/>
        <v>1.16E-3</v>
      </c>
      <c r="AH258" s="42">
        <f t="shared" si="322"/>
        <v>1.5616E-2</v>
      </c>
      <c r="AI258" s="42">
        <f t="shared" si="322"/>
        <v>1.2642E-2</v>
      </c>
      <c r="AJ258" s="42">
        <f t="shared" si="322"/>
        <v>3.1029999999999999E-3</v>
      </c>
      <c r="AK258" s="42">
        <f t="shared" si="322"/>
        <v>1.3860000000000001E-3</v>
      </c>
      <c r="AL258" s="42">
        <f t="shared" si="322"/>
        <v>1.214E-3</v>
      </c>
      <c r="AM258" s="42">
        <f t="shared" si="322"/>
        <v>3.091E-3</v>
      </c>
      <c r="AN258" s="42">
        <f t="shared" si="322"/>
        <v>1.0549999999999999E-3</v>
      </c>
      <c r="AO258" s="42">
        <f t="shared" si="322"/>
        <v>5.1359999999999999E-3</v>
      </c>
      <c r="AP258" s="42">
        <f t="shared" si="322"/>
        <v>1.348E-3</v>
      </c>
      <c r="AQ258" s="42">
        <f t="shared" si="322"/>
        <v>1.0369999999999999E-3</v>
      </c>
      <c r="AR258" s="42">
        <f t="shared" si="322"/>
        <v>2.5409999999999999E-3</v>
      </c>
      <c r="AS258" s="42">
        <f t="shared" si="322"/>
        <v>6.4999999999999997E-4</v>
      </c>
      <c r="AT258" s="42">
        <f t="shared" si="322"/>
        <v>3.0639999999999999E-3</v>
      </c>
      <c r="AU258" s="42">
        <f t="shared" si="322"/>
        <v>2.0479999999999999E-3</v>
      </c>
      <c r="AV258" s="42">
        <f t="shared" si="322"/>
        <v>8.2710000000000006E-3</v>
      </c>
      <c r="AW258" s="42">
        <f t="shared" si="322"/>
        <v>3.0170000000000002E-3</v>
      </c>
      <c r="AX258" s="42">
        <f t="shared" si="322"/>
        <v>8.2200000000000003E-4</v>
      </c>
      <c r="AY258" s="42">
        <f t="shared" si="322"/>
        <v>4.594E-3</v>
      </c>
      <c r="AZ258" s="42">
        <f t="shared" si="322"/>
        <v>4.7489999999999997E-3</v>
      </c>
      <c r="BA258" s="42">
        <f t="shared" si="322"/>
        <v>6.594E-3</v>
      </c>
      <c r="BB258" s="42">
        <f t="shared" si="322"/>
        <v>2.1505E-2</v>
      </c>
      <c r="BC258" s="42">
        <f t="shared" si="322"/>
        <v>2.1320000000000002E-3</v>
      </c>
      <c r="BD258" s="42">
        <f t="shared" si="322"/>
        <v>2.313E-3</v>
      </c>
      <c r="BE258" s="42">
        <f t="shared" si="322"/>
        <v>2.849E-3</v>
      </c>
      <c r="BF258" s="42">
        <f t="shared" si="322"/>
        <v>3.8319999999999999E-3</v>
      </c>
      <c r="BG258" s="42">
        <f t="shared" si="322"/>
        <v>1.2871E-2</v>
      </c>
      <c r="BH258" s="42">
        <f t="shared" si="322"/>
        <v>4.3699999999999998E-3</v>
      </c>
      <c r="BI258" s="42">
        <f t="shared" si="322"/>
        <v>4.3779999999999999E-3</v>
      </c>
      <c r="BJ258" s="42">
        <f t="shared" si="322"/>
        <v>2.65E-3</v>
      </c>
      <c r="BK258" s="42">
        <f t="shared" si="322"/>
        <v>5.8339999999999998E-3</v>
      </c>
      <c r="BL258" s="42">
        <f t="shared" si="322"/>
        <v>1.1194000000000001E-2</v>
      </c>
      <c r="BM258" s="42">
        <f t="shared" si="322"/>
        <v>8.9529999999999992E-3</v>
      </c>
      <c r="BN258" s="42">
        <f t="shared" si="322"/>
        <v>4.6569999999999997E-3</v>
      </c>
      <c r="BO258" s="42">
        <f t="shared" ref="BO258:DZ258" si="323">ROUND(BO257/BO43,6)</f>
        <v>3.7439999999999999E-3</v>
      </c>
      <c r="BP258" s="42">
        <f t="shared" si="323"/>
        <v>1.3849999999999999E-3</v>
      </c>
      <c r="BQ258" s="42">
        <f t="shared" si="323"/>
        <v>1.2750000000000001E-3</v>
      </c>
      <c r="BR258" s="42">
        <f t="shared" si="323"/>
        <v>1.5939999999999999E-3</v>
      </c>
      <c r="BS258" s="42">
        <f t="shared" si="323"/>
        <v>3.77E-4</v>
      </c>
      <c r="BT258" s="42">
        <f t="shared" si="323"/>
        <v>3.4000000000000002E-4</v>
      </c>
      <c r="BU258" s="42">
        <f t="shared" si="323"/>
        <v>1.139E-3</v>
      </c>
      <c r="BV258" s="42">
        <f t="shared" si="323"/>
        <v>6.2100000000000002E-4</v>
      </c>
      <c r="BW258" s="42">
        <f t="shared" si="323"/>
        <v>8.5999999999999998E-4</v>
      </c>
      <c r="BX258" s="42">
        <f t="shared" si="323"/>
        <v>4.4799999999999999E-4</v>
      </c>
      <c r="BY258" s="42">
        <f t="shared" si="323"/>
        <v>3.5839999999999999E-3</v>
      </c>
      <c r="BZ258" s="42">
        <f t="shared" si="323"/>
        <v>1.9170000000000001E-3</v>
      </c>
      <c r="CA258" s="42">
        <f t="shared" si="323"/>
        <v>2.1459999999999999E-3</v>
      </c>
      <c r="CB258" s="42">
        <f t="shared" si="323"/>
        <v>2.5040000000000001E-3</v>
      </c>
      <c r="CC258" s="42">
        <f t="shared" si="323"/>
        <v>3.8509999999999998E-3</v>
      </c>
      <c r="CD258" s="42">
        <f t="shared" si="323"/>
        <v>1.645E-3</v>
      </c>
      <c r="CE258" s="42">
        <f t="shared" si="323"/>
        <v>3.8049999999999998E-3</v>
      </c>
      <c r="CF258" s="42">
        <f t="shared" si="323"/>
        <v>1.312E-3</v>
      </c>
      <c r="CG258" s="42">
        <f t="shared" si="323"/>
        <v>5.3639999999999998E-3</v>
      </c>
      <c r="CH258" s="42">
        <f t="shared" si="323"/>
        <v>2.271E-3</v>
      </c>
      <c r="CI258" s="42">
        <f t="shared" si="323"/>
        <v>2.5790000000000001E-3</v>
      </c>
      <c r="CJ258" s="42">
        <f t="shared" si="323"/>
        <v>1.446E-3</v>
      </c>
      <c r="CK258" s="42">
        <f t="shared" si="323"/>
        <v>1.021E-3</v>
      </c>
      <c r="CL258" s="42">
        <f t="shared" si="323"/>
        <v>2.183E-3</v>
      </c>
      <c r="CM258" s="42">
        <f t="shared" si="323"/>
        <v>1.518E-3</v>
      </c>
      <c r="CN258" s="42">
        <f t="shared" si="323"/>
        <v>2.0019999999999999E-3</v>
      </c>
      <c r="CO258" s="42">
        <f t="shared" si="323"/>
        <v>2.1510000000000001E-3</v>
      </c>
      <c r="CP258" s="42">
        <f t="shared" si="323"/>
        <v>6.3299999999999999E-4</v>
      </c>
      <c r="CQ258" s="42">
        <f t="shared" si="323"/>
        <v>3.1099999999999999E-3</v>
      </c>
      <c r="CR258" s="42">
        <f t="shared" si="323"/>
        <v>6.8999999999999997E-4</v>
      </c>
      <c r="CS258" s="42">
        <f t="shared" si="323"/>
        <v>2.2850000000000001E-3</v>
      </c>
      <c r="CT258" s="42">
        <f t="shared" si="323"/>
        <v>1.2179999999999999E-3</v>
      </c>
      <c r="CU258" s="42">
        <f t="shared" si="323"/>
        <v>4.0390000000000001E-3</v>
      </c>
      <c r="CV258" s="42">
        <f t="shared" si="323"/>
        <v>2.0590000000000001E-3</v>
      </c>
      <c r="CW258" s="42">
        <f t="shared" si="323"/>
        <v>1.188E-3</v>
      </c>
      <c r="CX258" s="42">
        <f t="shared" si="323"/>
        <v>3.5360000000000001E-3</v>
      </c>
      <c r="CY258" s="42">
        <f t="shared" si="323"/>
        <v>9.9659999999999992E-3</v>
      </c>
      <c r="CZ258" s="42">
        <f t="shared" si="323"/>
        <v>5.1279999999999997E-3</v>
      </c>
      <c r="DA258" s="42">
        <f t="shared" si="323"/>
        <v>2.5609999999999999E-3</v>
      </c>
      <c r="DB258" s="42">
        <f t="shared" si="323"/>
        <v>5.5989999999999998E-3</v>
      </c>
      <c r="DC258" s="42">
        <f t="shared" si="323"/>
        <v>2.1540000000000001E-3</v>
      </c>
      <c r="DD258" s="42">
        <f t="shared" si="323"/>
        <v>1.5200000000000001E-4</v>
      </c>
      <c r="DE258" s="42">
        <f t="shared" si="323"/>
        <v>5.8100000000000003E-4</v>
      </c>
      <c r="DF258" s="42">
        <f t="shared" si="323"/>
        <v>4.8630000000000001E-3</v>
      </c>
      <c r="DG258" s="42">
        <f t="shared" si="323"/>
        <v>8.3199999999999995E-4</v>
      </c>
      <c r="DH258" s="42">
        <f t="shared" si="323"/>
        <v>1.9120000000000001E-3</v>
      </c>
      <c r="DI258" s="42">
        <f t="shared" si="323"/>
        <v>1.9719999999999998E-3</v>
      </c>
      <c r="DJ258" s="42">
        <f t="shared" si="323"/>
        <v>3.8270000000000001E-3</v>
      </c>
      <c r="DK258" s="42">
        <f t="shared" si="323"/>
        <v>3.0109999999999998E-3</v>
      </c>
      <c r="DL258" s="42">
        <f t="shared" si="323"/>
        <v>3.1580000000000002E-3</v>
      </c>
      <c r="DM258" s="42">
        <f t="shared" si="323"/>
        <v>4.1720000000000004E-3</v>
      </c>
      <c r="DN258" s="42">
        <f t="shared" si="323"/>
        <v>2.526E-3</v>
      </c>
      <c r="DO258" s="42">
        <f t="shared" si="323"/>
        <v>4.2449999999999996E-3</v>
      </c>
      <c r="DP258" s="42">
        <f t="shared" si="323"/>
        <v>5.3400000000000001E-3</v>
      </c>
      <c r="DQ258" s="42">
        <f t="shared" si="323"/>
        <v>1.3879999999999999E-3</v>
      </c>
      <c r="DR258" s="42">
        <f t="shared" si="323"/>
        <v>7.0939999999999996E-3</v>
      </c>
      <c r="DS258" s="42">
        <f t="shared" si="323"/>
        <v>7.3509999999999999E-3</v>
      </c>
      <c r="DT258" s="42">
        <f t="shared" si="323"/>
        <v>3.1870000000000002E-3</v>
      </c>
      <c r="DU258" s="42">
        <f t="shared" si="323"/>
        <v>6.391E-3</v>
      </c>
      <c r="DV258" s="42">
        <f t="shared" si="323"/>
        <v>7.9740000000000002E-3</v>
      </c>
      <c r="DW258" s="42">
        <f t="shared" si="323"/>
        <v>4.2950000000000002E-3</v>
      </c>
      <c r="DX258" s="42">
        <f t="shared" si="323"/>
        <v>8.4199999999999998E-4</v>
      </c>
      <c r="DY258" s="42">
        <f t="shared" si="323"/>
        <v>7.6000000000000004E-4</v>
      </c>
      <c r="DZ258" s="42">
        <f t="shared" si="323"/>
        <v>3.0460000000000001E-3</v>
      </c>
      <c r="EA258" s="42">
        <f t="shared" ref="EA258:FX258" si="324">ROUND(EA257/EA43,6)</f>
        <v>1.0820000000000001E-3</v>
      </c>
      <c r="EB258" s="42">
        <f t="shared" si="324"/>
        <v>3.8660000000000001E-3</v>
      </c>
      <c r="EC258" s="42">
        <f t="shared" si="324"/>
        <v>6.2750000000000002E-3</v>
      </c>
      <c r="ED258" s="42">
        <f t="shared" si="324"/>
        <v>1.47E-4</v>
      </c>
      <c r="EE258" s="42">
        <f t="shared" si="324"/>
        <v>3.7130000000000002E-3</v>
      </c>
      <c r="EF258" s="42">
        <f t="shared" si="324"/>
        <v>5.1739999999999998E-3</v>
      </c>
      <c r="EG258" s="42">
        <f t="shared" si="324"/>
        <v>5.13E-3</v>
      </c>
      <c r="EH258" s="42">
        <f t="shared" si="324"/>
        <v>4.5669999999999999E-3</v>
      </c>
      <c r="EI258" s="42">
        <f t="shared" si="324"/>
        <v>4.7330000000000002E-3</v>
      </c>
      <c r="EJ258" s="42">
        <f t="shared" si="324"/>
        <v>4.4089999999999997E-3</v>
      </c>
      <c r="EK258" s="42">
        <f t="shared" si="324"/>
        <v>3.6099999999999999E-4</v>
      </c>
      <c r="EL258" s="42">
        <f t="shared" si="324"/>
        <v>7.6199999999999998E-4</v>
      </c>
      <c r="EM258" s="42">
        <f t="shared" si="324"/>
        <v>1.5299999999999999E-3</v>
      </c>
      <c r="EN258" s="42">
        <f t="shared" si="324"/>
        <v>5.0410000000000003E-3</v>
      </c>
      <c r="EO258" s="42">
        <f t="shared" si="324"/>
        <v>2.7820000000000002E-3</v>
      </c>
      <c r="EP258" s="42">
        <f t="shared" si="324"/>
        <v>1.2700000000000001E-3</v>
      </c>
      <c r="EQ258" s="42">
        <f t="shared" si="324"/>
        <v>8.8500000000000004E-4</v>
      </c>
      <c r="ER258" s="42">
        <f t="shared" si="324"/>
        <v>1.65E-3</v>
      </c>
      <c r="ES258" s="42">
        <f t="shared" si="324"/>
        <v>4.1929999999999997E-3</v>
      </c>
      <c r="ET258" s="42">
        <f t="shared" si="324"/>
        <v>2.82E-3</v>
      </c>
      <c r="EU258" s="42">
        <f t="shared" si="324"/>
        <v>6.5589999999999997E-3</v>
      </c>
      <c r="EV258" s="42">
        <f t="shared" si="324"/>
        <v>4.3899999999999999E-4</v>
      </c>
      <c r="EW258" s="42">
        <f t="shared" si="324"/>
        <v>2.9500000000000001E-4</v>
      </c>
      <c r="EX258" s="42">
        <f t="shared" si="324"/>
        <v>1.361E-3</v>
      </c>
      <c r="EY258" s="42">
        <f t="shared" si="324"/>
        <v>4.9849999999999998E-3</v>
      </c>
      <c r="EZ258" s="42">
        <f t="shared" si="324"/>
        <v>2.313E-3</v>
      </c>
      <c r="FA258" s="42">
        <f t="shared" si="324"/>
        <v>5.2700000000000002E-4</v>
      </c>
      <c r="FB258" s="42">
        <f t="shared" si="324"/>
        <v>3.3700000000000001E-4</v>
      </c>
      <c r="FC258" s="42">
        <f t="shared" si="324"/>
        <v>2.1949999999999999E-3</v>
      </c>
      <c r="FD258" s="42">
        <f t="shared" si="324"/>
        <v>4.7689999999999998E-3</v>
      </c>
      <c r="FE258" s="42">
        <f t="shared" si="324"/>
        <v>1.763E-3</v>
      </c>
      <c r="FF258" s="42">
        <f t="shared" si="324"/>
        <v>6.4349999999999997E-3</v>
      </c>
      <c r="FG258" s="42">
        <f t="shared" si="324"/>
        <v>5.0499999999999998E-3</v>
      </c>
      <c r="FH258" s="42">
        <f t="shared" si="324"/>
        <v>1.163E-3</v>
      </c>
      <c r="FI258" s="42">
        <f t="shared" si="324"/>
        <v>4.3800000000000002E-4</v>
      </c>
      <c r="FJ258" s="42">
        <f t="shared" si="324"/>
        <v>6.38E-4</v>
      </c>
      <c r="FK258" s="42">
        <f t="shared" si="324"/>
        <v>4.73E-4</v>
      </c>
      <c r="FL258" s="42">
        <f t="shared" si="324"/>
        <v>8.92E-4</v>
      </c>
      <c r="FM258" s="42">
        <f t="shared" si="324"/>
        <v>1.021E-3</v>
      </c>
      <c r="FN258" s="42">
        <f t="shared" si="324"/>
        <v>2.4109999999999999E-3</v>
      </c>
      <c r="FO258" s="42">
        <f t="shared" si="324"/>
        <v>1.65E-4</v>
      </c>
      <c r="FP258" s="42">
        <f t="shared" si="324"/>
        <v>3.7100000000000002E-4</v>
      </c>
      <c r="FQ258" s="42">
        <f t="shared" si="324"/>
        <v>1.4450000000000001E-3</v>
      </c>
      <c r="FR258" s="42">
        <f t="shared" si="324"/>
        <v>7.5299999999999998E-4</v>
      </c>
      <c r="FS258" s="42">
        <f t="shared" si="324"/>
        <v>1.6200000000000001E-4</v>
      </c>
      <c r="FT258" s="42">
        <f t="shared" si="324"/>
        <v>1.1900000000000001E-4</v>
      </c>
      <c r="FU258" s="42">
        <f t="shared" si="324"/>
        <v>3.1340000000000001E-3</v>
      </c>
      <c r="FV258" s="42">
        <f t="shared" si="324"/>
        <v>2.6419999999999998E-3</v>
      </c>
      <c r="FW258" s="42">
        <f t="shared" si="324"/>
        <v>5.842E-3</v>
      </c>
      <c r="FX258" s="42">
        <f t="shared" si="324"/>
        <v>2.3969999999999998E-3</v>
      </c>
      <c r="FY258" s="45"/>
      <c r="FZ258" s="59"/>
      <c r="GA258" s="42"/>
      <c r="GB258" s="42"/>
      <c r="GC258" s="59"/>
      <c r="GD258" s="59"/>
      <c r="GE258" s="9"/>
    </row>
    <row r="259" spans="1:187" x14ac:dyDescent="0.2">
      <c r="A259" s="6"/>
      <c r="B259" s="16" t="s">
        <v>811</v>
      </c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5"/>
      <c r="FZ259" s="59"/>
      <c r="GA259" s="45"/>
      <c r="GB259" s="45"/>
      <c r="GC259" s="59"/>
      <c r="GD259" s="59"/>
      <c r="GE259" s="9"/>
    </row>
    <row r="260" spans="1:187" x14ac:dyDescent="0.2">
      <c r="A260" s="8" t="s">
        <v>812</v>
      </c>
      <c r="B260" s="16" t="s">
        <v>813</v>
      </c>
      <c r="C260" s="42">
        <f t="shared" ref="C260:BN260" si="325">ROUND(MIN(C258,(C242-C253),(C247-C253)),6)</f>
        <v>0</v>
      </c>
      <c r="D260" s="42">
        <f t="shared" si="325"/>
        <v>0</v>
      </c>
      <c r="E260" s="42">
        <f t="shared" si="325"/>
        <v>0</v>
      </c>
      <c r="F260" s="42">
        <f t="shared" si="325"/>
        <v>0</v>
      </c>
      <c r="G260" s="42">
        <f t="shared" si="325"/>
        <v>0</v>
      </c>
      <c r="H260" s="42">
        <f t="shared" si="325"/>
        <v>0</v>
      </c>
      <c r="I260" s="42">
        <f t="shared" si="325"/>
        <v>0</v>
      </c>
      <c r="J260" s="42">
        <f t="shared" si="325"/>
        <v>0</v>
      </c>
      <c r="K260" s="42">
        <f t="shared" si="325"/>
        <v>0</v>
      </c>
      <c r="L260" s="42">
        <f t="shared" si="325"/>
        <v>0</v>
      </c>
      <c r="M260" s="42">
        <f t="shared" si="325"/>
        <v>0</v>
      </c>
      <c r="N260" s="42">
        <f t="shared" si="325"/>
        <v>0</v>
      </c>
      <c r="O260" s="42">
        <f t="shared" si="325"/>
        <v>0</v>
      </c>
      <c r="P260" s="42">
        <f t="shared" si="325"/>
        <v>0</v>
      </c>
      <c r="Q260" s="42">
        <f t="shared" si="325"/>
        <v>0</v>
      </c>
      <c r="R260" s="42">
        <f t="shared" si="325"/>
        <v>0</v>
      </c>
      <c r="S260" s="42">
        <f t="shared" si="325"/>
        <v>0</v>
      </c>
      <c r="T260" s="42">
        <f t="shared" si="325"/>
        <v>0</v>
      </c>
      <c r="U260" s="42">
        <f t="shared" si="325"/>
        <v>0</v>
      </c>
      <c r="V260" s="42">
        <f t="shared" si="325"/>
        <v>0</v>
      </c>
      <c r="W260" s="42">
        <f t="shared" si="325"/>
        <v>0</v>
      </c>
      <c r="X260" s="42">
        <f t="shared" si="325"/>
        <v>0</v>
      </c>
      <c r="Y260" s="42">
        <f t="shared" si="325"/>
        <v>0</v>
      </c>
      <c r="Z260" s="42">
        <f t="shared" si="325"/>
        <v>0</v>
      </c>
      <c r="AA260" s="42">
        <f t="shared" si="325"/>
        <v>0</v>
      </c>
      <c r="AB260" s="42">
        <f t="shared" si="325"/>
        <v>0</v>
      </c>
      <c r="AC260" s="42">
        <f t="shared" si="325"/>
        <v>0</v>
      </c>
      <c r="AD260" s="42">
        <f t="shared" si="325"/>
        <v>0</v>
      </c>
      <c r="AE260" s="42">
        <f t="shared" si="325"/>
        <v>0</v>
      </c>
      <c r="AF260" s="42">
        <f t="shared" si="325"/>
        <v>0</v>
      </c>
      <c r="AG260" s="42">
        <f t="shared" si="325"/>
        <v>0</v>
      </c>
      <c r="AH260" s="42">
        <f t="shared" si="325"/>
        <v>0</v>
      </c>
      <c r="AI260" s="42">
        <f t="shared" si="325"/>
        <v>0</v>
      </c>
      <c r="AJ260" s="42">
        <f t="shared" si="325"/>
        <v>0</v>
      </c>
      <c r="AK260" s="42">
        <f t="shared" si="325"/>
        <v>0</v>
      </c>
      <c r="AL260" s="42">
        <f t="shared" si="325"/>
        <v>0</v>
      </c>
      <c r="AM260" s="42">
        <f t="shared" si="325"/>
        <v>0</v>
      </c>
      <c r="AN260" s="42">
        <f t="shared" si="325"/>
        <v>0</v>
      </c>
      <c r="AO260" s="42">
        <f t="shared" si="325"/>
        <v>0</v>
      </c>
      <c r="AP260" s="42">
        <f t="shared" si="325"/>
        <v>0</v>
      </c>
      <c r="AQ260" s="42">
        <f t="shared" si="325"/>
        <v>0</v>
      </c>
      <c r="AR260" s="42">
        <f t="shared" si="325"/>
        <v>0</v>
      </c>
      <c r="AS260" s="42">
        <f t="shared" si="325"/>
        <v>0</v>
      </c>
      <c r="AT260" s="42">
        <f t="shared" si="325"/>
        <v>0</v>
      </c>
      <c r="AU260" s="42">
        <f t="shared" si="325"/>
        <v>0</v>
      </c>
      <c r="AV260" s="42">
        <f t="shared" si="325"/>
        <v>0</v>
      </c>
      <c r="AW260" s="42">
        <f t="shared" si="325"/>
        <v>0</v>
      </c>
      <c r="AX260" s="42">
        <f t="shared" si="325"/>
        <v>0</v>
      </c>
      <c r="AY260" s="42">
        <f t="shared" si="325"/>
        <v>0</v>
      </c>
      <c r="AZ260" s="42">
        <v>0</v>
      </c>
      <c r="BA260" s="42">
        <f t="shared" si="325"/>
        <v>0</v>
      </c>
      <c r="BB260" s="42">
        <f t="shared" si="325"/>
        <v>0</v>
      </c>
      <c r="BC260" s="42">
        <f t="shared" si="325"/>
        <v>0</v>
      </c>
      <c r="BD260" s="42">
        <f t="shared" si="325"/>
        <v>0</v>
      </c>
      <c r="BE260" s="42">
        <f t="shared" si="325"/>
        <v>0</v>
      </c>
      <c r="BF260" s="42">
        <f t="shared" si="325"/>
        <v>0</v>
      </c>
      <c r="BG260" s="42">
        <f t="shared" si="325"/>
        <v>0</v>
      </c>
      <c r="BH260" s="42">
        <f t="shared" si="325"/>
        <v>0</v>
      </c>
      <c r="BI260" s="42">
        <f t="shared" si="325"/>
        <v>0</v>
      </c>
      <c r="BJ260" s="42">
        <f t="shared" si="325"/>
        <v>0</v>
      </c>
      <c r="BK260" s="42">
        <f t="shared" si="325"/>
        <v>0</v>
      </c>
      <c r="BL260" s="42">
        <f t="shared" si="325"/>
        <v>0</v>
      </c>
      <c r="BM260" s="42">
        <f t="shared" si="325"/>
        <v>0</v>
      </c>
      <c r="BN260" s="42">
        <f t="shared" si="325"/>
        <v>0</v>
      </c>
      <c r="BO260" s="42">
        <f t="shared" ref="BO260:DZ260" si="326">ROUND(MIN(BO258,(BO242-BO253),(BO247-BO253)),6)</f>
        <v>0</v>
      </c>
      <c r="BP260" s="42">
        <f t="shared" si="326"/>
        <v>0</v>
      </c>
      <c r="BQ260" s="42">
        <f t="shared" si="326"/>
        <v>0</v>
      </c>
      <c r="BR260" s="42">
        <f t="shared" si="326"/>
        <v>0</v>
      </c>
      <c r="BS260" s="42">
        <f t="shared" si="326"/>
        <v>0</v>
      </c>
      <c r="BT260" s="42">
        <f t="shared" si="326"/>
        <v>0</v>
      </c>
      <c r="BU260" s="42">
        <f t="shared" si="326"/>
        <v>0</v>
      </c>
      <c r="BV260" s="42">
        <f t="shared" si="326"/>
        <v>0</v>
      </c>
      <c r="BW260" s="42">
        <f t="shared" si="326"/>
        <v>0</v>
      </c>
      <c r="BX260" s="42">
        <f t="shared" si="326"/>
        <v>0</v>
      </c>
      <c r="BY260" s="42">
        <f t="shared" si="326"/>
        <v>0</v>
      </c>
      <c r="BZ260" s="42">
        <f t="shared" si="326"/>
        <v>0</v>
      </c>
      <c r="CA260" s="42">
        <f t="shared" si="326"/>
        <v>0</v>
      </c>
      <c r="CB260" s="42">
        <f t="shared" si="326"/>
        <v>0</v>
      </c>
      <c r="CC260" s="42">
        <f t="shared" si="326"/>
        <v>0</v>
      </c>
      <c r="CD260" s="42">
        <f t="shared" si="326"/>
        <v>0</v>
      </c>
      <c r="CE260" s="42">
        <f t="shared" si="326"/>
        <v>0</v>
      </c>
      <c r="CF260" s="42">
        <f t="shared" si="326"/>
        <v>0</v>
      </c>
      <c r="CG260" s="42">
        <f t="shared" si="326"/>
        <v>0</v>
      </c>
      <c r="CH260" s="42">
        <f t="shared" si="326"/>
        <v>0</v>
      </c>
      <c r="CI260" s="42">
        <f t="shared" si="326"/>
        <v>0</v>
      </c>
      <c r="CJ260" s="42">
        <f t="shared" si="326"/>
        <v>0</v>
      </c>
      <c r="CK260" s="42">
        <f t="shared" si="326"/>
        <v>0</v>
      </c>
      <c r="CL260" s="42">
        <f t="shared" si="326"/>
        <v>0</v>
      </c>
      <c r="CM260" s="42">
        <f t="shared" si="326"/>
        <v>0</v>
      </c>
      <c r="CN260" s="42">
        <f t="shared" si="326"/>
        <v>0</v>
      </c>
      <c r="CO260" s="42">
        <f t="shared" si="326"/>
        <v>0</v>
      </c>
      <c r="CP260" s="42">
        <f t="shared" si="326"/>
        <v>0</v>
      </c>
      <c r="CQ260" s="42">
        <f t="shared" si="326"/>
        <v>0</v>
      </c>
      <c r="CR260" s="42">
        <f t="shared" si="326"/>
        <v>0</v>
      </c>
      <c r="CS260" s="42">
        <f t="shared" si="326"/>
        <v>0</v>
      </c>
      <c r="CT260" s="42">
        <f t="shared" si="326"/>
        <v>0</v>
      </c>
      <c r="CU260" s="42">
        <f t="shared" si="326"/>
        <v>0</v>
      </c>
      <c r="CV260" s="42">
        <f t="shared" si="326"/>
        <v>0</v>
      </c>
      <c r="CW260" s="42">
        <f t="shared" si="326"/>
        <v>0</v>
      </c>
      <c r="CX260" s="42">
        <f t="shared" si="326"/>
        <v>0</v>
      </c>
      <c r="CY260" s="42">
        <f t="shared" si="326"/>
        <v>0</v>
      </c>
      <c r="CZ260" s="42">
        <f t="shared" si="326"/>
        <v>0</v>
      </c>
      <c r="DA260" s="42">
        <f t="shared" si="326"/>
        <v>0</v>
      </c>
      <c r="DB260" s="42">
        <f t="shared" si="326"/>
        <v>0</v>
      </c>
      <c r="DC260" s="42">
        <f t="shared" si="326"/>
        <v>0</v>
      </c>
      <c r="DD260" s="42">
        <f t="shared" si="326"/>
        <v>0</v>
      </c>
      <c r="DE260" s="42">
        <f t="shared" si="326"/>
        <v>0</v>
      </c>
      <c r="DF260" s="42">
        <f t="shared" si="326"/>
        <v>0</v>
      </c>
      <c r="DG260" s="42">
        <f t="shared" si="326"/>
        <v>0</v>
      </c>
      <c r="DH260" s="42">
        <f t="shared" si="326"/>
        <v>0</v>
      </c>
      <c r="DI260" s="42">
        <f t="shared" si="326"/>
        <v>0</v>
      </c>
      <c r="DJ260" s="42">
        <f t="shared" si="326"/>
        <v>0</v>
      </c>
      <c r="DK260" s="42">
        <f t="shared" si="326"/>
        <v>0</v>
      </c>
      <c r="DL260" s="42">
        <f t="shared" si="326"/>
        <v>0</v>
      </c>
      <c r="DM260" s="42">
        <f t="shared" si="326"/>
        <v>0</v>
      </c>
      <c r="DN260" s="42">
        <f t="shared" si="326"/>
        <v>0</v>
      </c>
      <c r="DO260" s="42">
        <f t="shared" si="326"/>
        <v>0</v>
      </c>
      <c r="DP260" s="42">
        <f t="shared" si="326"/>
        <v>0</v>
      </c>
      <c r="DQ260" s="42">
        <f t="shared" si="326"/>
        <v>0</v>
      </c>
      <c r="DR260" s="42">
        <f t="shared" si="326"/>
        <v>0</v>
      </c>
      <c r="DS260" s="42">
        <f t="shared" si="326"/>
        <v>0</v>
      </c>
      <c r="DT260" s="42">
        <f t="shared" si="326"/>
        <v>0</v>
      </c>
      <c r="DU260" s="42">
        <f t="shared" si="326"/>
        <v>0</v>
      </c>
      <c r="DV260" s="42">
        <f t="shared" si="326"/>
        <v>0</v>
      </c>
      <c r="DW260" s="42">
        <f t="shared" si="326"/>
        <v>0</v>
      </c>
      <c r="DX260" s="42">
        <f t="shared" si="326"/>
        <v>0</v>
      </c>
      <c r="DY260" s="42">
        <f t="shared" si="326"/>
        <v>0</v>
      </c>
      <c r="DZ260" s="42">
        <f t="shared" si="326"/>
        <v>0</v>
      </c>
      <c r="EA260" s="42">
        <f t="shared" ref="EA260:FX260" si="327">ROUND(MIN(EA258,(EA242-EA253),(EA247-EA253)),6)</f>
        <v>0</v>
      </c>
      <c r="EB260" s="42">
        <f t="shared" si="327"/>
        <v>0</v>
      </c>
      <c r="EC260" s="42">
        <f t="shared" si="327"/>
        <v>0</v>
      </c>
      <c r="ED260" s="42">
        <f t="shared" si="327"/>
        <v>0</v>
      </c>
      <c r="EE260" s="42">
        <f t="shared" si="327"/>
        <v>0</v>
      </c>
      <c r="EF260" s="42">
        <f t="shared" si="327"/>
        <v>0</v>
      </c>
      <c r="EG260" s="42">
        <f t="shared" si="327"/>
        <v>0</v>
      </c>
      <c r="EH260" s="42">
        <f t="shared" si="327"/>
        <v>0</v>
      </c>
      <c r="EI260" s="42">
        <f t="shared" si="327"/>
        <v>0</v>
      </c>
      <c r="EJ260" s="42">
        <f t="shared" si="327"/>
        <v>0</v>
      </c>
      <c r="EK260" s="42">
        <f t="shared" si="327"/>
        <v>0</v>
      </c>
      <c r="EL260" s="42">
        <f t="shared" si="327"/>
        <v>0</v>
      </c>
      <c r="EM260" s="42">
        <f t="shared" si="327"/>
        <v>0</v>
      </c>
      <c r="EN260" s="42">
        <f t="shared" si="327"/>
        <v>0</v>
      </c>
      <c r="EO260" s="42">
        <f t="shared" si="327"/>
        <v>0</v>
      </c>
      <c r="EP260" s="42">
        <f t="shared" si="327"/>
        <v>0</v>
      </c>
      <c r="EQ260" s="42">
        <f t="shared" si="327"/>
        <v>0</v>
      </c>
      <c r="ER260" s="42">
        <f t="shared" si="327"/>
        <v>0</v>
      </c>
      <c r="ES260" s="42">
        <f t="shared" si="327"/>
        <v>0</v>
      </c>
      <c r="ET260" s="42">
        <f t="shared" si="327"/>
        <v>0</v>
      </c>
      <c r="EU260" s="42">
        <f t="shared" si="327"/>
        <v>0</v>
      </c>
      <c r="EV260" s="42">
        <f t="shared" si="327"/>
        <v>0</v>
      </c>
      <c r="EW260" s="42">
        <f t="shared" si="327"/>
        <v>0</v>
      </c>
      <c r="EX260" s="42">
        <f t="shared" si="327"/>
        <v>0</v>
      </c>
      <c r="EY260" s="42">
        <f t="shared" si="327"/>
        <v>0</v>
      </c>
      <c r="EZ260" s="42">
        <f t="shared" si="327"/>
        <v>0</v>
      </c>
      <c r="FA260" s="42">
        <f t="shared" si="327"/>
        <v>0</v>
      </c>
      <c r="FB260" s="42">
        <f>ROUND(MIN(FB258,(FB242-FB253),(FB247-FB253)),6)-0.000001</f>
        <v>3.3599999999999998E-4</v>
      </c>
      <c r="FC260" s="42">
        <f t="shared" si="327"/>
        <v>0</v>
      </c>
      <c r="FD260" s="42">
        <f t="shared" si="327"/>
        <v>0</v>
      </c>
      <c r="FE260" s="42">
        <f t="shared" si="327"/>
        <v>0</v>
      </c>
      <c r="FF260" s="42">
        <f t="shared" si="327"/>
        <v>0</v>
      </c>
      <c r="FG260" s="42">
        <f t="shared" si="327"/>
        <v>0</v>
      </c>
      <c r="FH260" s="42">
        <f t="shared" si="327"/>
        <v>0</v>
      </c>
      <c r="FI260" s="42">
        <f t="shared" si="327"/>
        <v>0</v>
      </c>
      <c r="FJ260" s="42">
        <f t="shared" si="327"/>
        <v>0</v>
      </c>
      <c r="FK260" s="42">
        <f t="shared" si="327"/>
        <v>0</v>
      </c>
      <c r="FL260" s="42">
        <f t="shared" si="327"/>
        <v>0</v>
      </c>
      <c r="FM260" s="42">
        <f t="shared" si="327"/>
        <v>0</v>
      </c>
      <c r="FN260" s="42">
        <f t="shared" si="327"/>
        <v>0</v>
      </c>
      <c r="FO260" s="42">
        <f t="shared" si="327"/>
        <v>1.65E-4</v>
      </c>
      <c r="FP260" s="42">
        <f t="shared" si="327"/>
        <v>3.7100000000000002E-4</v>
      </c>
      <c r="FQ260" s="42">
        <f t="shared" si="327"/>
        <v>0</v>
      </c>
      <c r="FR260" s="42">
        <f t="shared" si="327"/>
        <v>0</v>
      </c>
      <c r="FS260" s="42">
        <f t="shared" si="327"/>
        <v>1.6200000000000001E-4</v>
      </c>
      <c r="FT260" s="42">
        <f t="shared" si="327"/>
        <v>1.1900000000000001E-4</v>
      </c>
      <c r="FU260" s="42">
        <f t="shared" si="327"/>
        <v>0</v>
      </c>
      <c r="FV260" s="42">
        <f t="shared" si="327"/>
        <v>0</v>
      </c>
      <c r="FW260" s="42">
        <f t="shared" si="327"/>
        <v>0</v>
      </c>
      <c r="FX260" s="42">
        <f t="shared" si="327"/>
        <v>0</v>
      </c>
      <c r="FY260" s="42"/>
      <c r="FZ260" s="109"/>
      <c r="GA260" s="45"/>
      <c r="GB260" s="45"/>
      <c r="GC260" s="59"/>
      <c r="GD260" s="59"/>
      <c r="GE260" s="9"/>
    </row>
    <row r="261" spans="1:187" x14ac:dyDescent="0.2">
      <c r="A261" s="6"/>
      <c r="B261" s="16" t="s">
        <v>814</v>
      </c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109"/>
      <c r="GA261" s="45"/>
      <c r="GB261" s="45"/>
      <c r="GC261" s="59"/>
      <c r="GD261" s="59"/>
      <c r="GE261" s="9"/>
    </row>
    <row r="262" spans="1:187" x14ac:dyDescent="0.2">
      <c r="A262" s="6"/>
      <c r="B262" s="16" t="s">
        <v>815</v>
      </c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109"/>
      <c r="GA262" s="45"/>
      <c r="GB262" s="45"/>
      <c r="GC262" s="109"/>
      <c r="GD262" s="109"/>
      <c r="GE262" s="115"/>
    </row>
    <row r="263" spans="1:187" x14ac:dyDescent="0.2">
      <c r="A263" s="8" t="s">
        <v>816</v>
      </c>
      <c r="B263" s="16" t="s">
        <v>817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  <c r="AB263" s="42">
        <v>0</v>
      </c>
      <c r="AC263" s="42">
        <v>0</v>
      </c>
      <c r="AD263" s="42">
        <v>0</v>
      </c>
      <c r="AE263" s="42">
        <v>0</v>
      </c>
      <c r="AF263" s="42">
        <v>0</v>
      </c>
      <c r="AG263" s="42">
        <v>0</v>
      </c>
      <c r="AH263" s="42">
        <v>0</v>
      </c>
      <c r="AI263" s="42">
        <v>0</v>
      </c>
      <c r="AJ263" s="42">
        <v>0</v>
      </c>
      <c r="AK263" s="42">
        <v>0</v>
      </c>
      <c r="AL263" s="42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42">
        <v>0</v>
      </c>
      <c r="AY263" s="42">
        <v>0</v>
      </c>
      <c r="AZ263" s="42">
        <v>0</v>
      </c>
      <c r="BA263" s="42">
        <v>0</v>
      </c>
      <c r="BB263" s="42">
        <v>0</v>
      </c>
      <c r="BC263" s="42">
        <v>0</v>
      </c>
      <c r="BD263" s="42">
        <v>0</v>
      </c>
      <c r="BE263" s="42">
        <v>0</v>
      </c>
      <c r="BF263" s="42">
        <v>0</v>
      </c>
      <c r="BG263" s="42">
        <v>0</v>
      </c>
      <c r="BH263" s="42">
        <v>0</v>
      </c>
      <c r="BI263" s="42">
        <v>0</v>
      </c>
      <c r="BJ263" s="42">
        <v>0</v>
      </c>
      <c r="BK263" s="42">
        <v>0</v>
      </c>
      <c r="BL263" s="42">
        <v>0</v>
      </c>
      <c r="BM263" s="42">
        <v>0</v>
      </c>
      <c r="BN263" s="42">
        <v>0</v>
      </c>
      <c r="BO263" s="42">
        <v>0</v>
      </c>
      <c r="BP263" s="42">
        <v>0</v>
      </c>
      <c r="BQ263" s="42">
        <v>0</v>
      </c>
      <c r="BR263" s="42">
        <v>0</v>
      </c>
      <c r="BS263" s="42">
        <v>0</v>
      </c>
      <c r="BT263" s="42">
        <v>0</v>
      </c>
      <c r="BU263" s="42">
        <v>0</v>
      </c>
      <c r="BV263" s="42">
        <v>0</v>
      </c>
      <c r="BW263" s="42">
        <v>0</v>
      </c>
      <c r="BX263" s="42">
        <v>0</v>
      </c>
      <c r="BY263" s="42">
        <v>0</v>
      </c>
      <c r="BZ263" s="42">
        <v>0</v>
      </c>
      <c r="CA263" s="42">
        <v>0</v>
      </c>
      <c r="CB263" s="42">
        <v>0</v>
      </c>
      <c r="CC263" s="42">
        <v>0</v>
      </c>
      <c r="CD263" s="42">
        <v>0</v>
      </c>
      <c r="CE263" s="42">
        <v>0</v>
      </c>
      <c r="CF263" s="42">
        <v>0</v>
      </c>
      <c r="CG263" s="42">
        <v>0</v>
      </c>
      <c r="CH263" s="42">
        <v>0</v>
      </c>
      <c r="CI263" s="42">
        <v>0</v>
      </c>
      <c r="CJ263" s="42">
        <v>0</v>
      </c>
      <c r="CK263" s="42">
        <v>0</v>
      </c>
      <c r="CL263" s="42">
        <v>0</v>
      </c>
      <c r="CM263" s="42">
        <v>0</v>
      </c>
      <c r="CN263" s="42">
        <v>0</v>
      </c>
      <c r="CO263" s="42">
        <v>0</v>
      </c>
      <c r="CP263" s="42">
        <v>0</v>
      </c>
      <c r="CQ263" s="42">
        <v>0</v>
      </c>
      <c r="CR263" s="42">
        <v>0</v>
      </c>
      <c r="CS263" s="42">
        <v>0</v>
      </c>
      <c r="CT263" s="42">
        <v>0</v>
      </c>
      <c r="CU263" s="42">
        <v>0</v>
      </c>
      <c r="CV263" s="42">
        <v>0</v>
      </c>
      <c r="CW263" s="42">
        <v>0</v>
      </c>
      <c r="CX263" s="42">
        <v>0</v>
      </c>
      <c r="CY263" s="42">
        <v>0</v>
      </c>
      <c r="CZ263" s="42">
        <v>0</v>
      </c>
      <c r="DA263" s="42">
        <v>0</v>
      </c>
      <c r="DB263" s="42">
        <v>0</v>
      </c>
      <c r="DC263" s="42">
        <v>0</v>
      </c>
      <c r="DD263" s="42">
        <v>0</v>
      </c>
      <c r="DE263" s="42">
        <v>0</v>
      </c>
      <c r="DF263" s="42">
        <v>0</v>
      </c>
      <c r="DG263" s="42">
        <v>0</v>
      </c>
      <c r="DH263" s="42">
        <v>0</v>
      </c>
      <c r="DI263" s="42">
        <v>0</v>
      </c>
      <c r="DJ263" s="42">
        <v>0</v>
      </c>
      <c r="DK263" s="42">
        <v>0</v>
      </c>
      <c r="DL263" s="42">
        <v>0</v>
      </c>
      <c r="DM263" s="42">
        <v>0</v>
      </c>
      <c r="DN263" s="42">
        <v>0</v>
      </c>
      <c r="DO263" s="42">
        <v>0</v>
      </c>
      <c r="DP263" s="42">
        <v>0</v>
      </c>
      <c r="DQ263" s="42">
        <v>0</v>
      </c>
      <c r="DR263" s="42">
        <v>0</v>
      </c>
      <c r="DS263" s="42">
        <v>0</v>
      </c>
      <c r="DT263" s="42">
        <v>0</v>
      </c>
      <c r="DU263" s="42">
        <v>0</v>
      </c>
      <c r="DV263" s="42">
        <v>0</v>
      </c>
      <c r="DW263" s="42">
        <v>0</v>
      </c>
      <c r="DX263" s="42">
        <v>0</v>
      </c>
      <c r="DY263" s="42">
        <v>0</v>
      </c>
      <c r="DZ263" s="42">
        <v>0</v>
      </c>
      <c r="EA263" s="42">
        <v>0</v>
      </c>
      <c r="EB263" s="42">
        <v>0</v>
      </c>
      <c r="EC263" s="42">
        <v>0</v>
      </c>
      <c r="ED263" s="42">
        <v>0</v>
      </c>
      <c r="EE263" s="42">
        <v>0</v>
      </c>
      <c r="EF263" s="42">
        <v>0</v>
      </c>
      <c r="EG263" s="42">
        <v>0</v>
      </c>
      <c r="EH263" s="42">
        <v>0</v>
      </c>
      <c r="EI263" s="42">
        <v>0</v>
      </c>
      <c r="EJ263" s="42">
        <v>0</v>
      </c>
      <c r="EK263" s="42">
        <v>0</v>
      </c>
      <c r="EL263" s="42">
        <v>0</v>
      </c>
      <c r="EM263" s="42">
        <v>0</v>
      </c>
      <c r="EN263" s="42">
        <v>0</v>
      </c>
      <c r="EO263" s="42">
        <v>0</v>
      </c>
      <c r="EP263" s="42">
        <v>0</v>
      </c>
      <c r="EQ263" s="42">
        <v>0</v>
      </c>
      <c r="ER263" s="42">
        <v>0</v>
      </c>
      <c r="ES263" s="42">
        <v>0</v>
      </c>
      <c r="ET263" s="42">
        <v>0</v>
      </c>
      <c r="EU263" s="42">
        <v>0</v>
      </c>
      <c r="EV263" s="42">
        <v>0</v>
      </c>
      <c r="EW263" s="42">
        <v>0</v>
      </c>
      <c r="EX263" s="42">
        <v>0</v>
      </c>
      <c r="EY263" s="42">
        <v>0</v>
      </c>
      <c r="EZ263" s="42">
        <v>0</v>
      </c>
      <c r="FA263" s="42">
        <v>0</v>
      </c>
      <c r="FB263" s="42">
        <v>0</v>
      </c>
      <c r="FC263" s="42">
        <v>0</v>
      </c>
      <c r="FD263" s="42">
        <v>0</v>
      </c>
      <c r="FE263" s="42">
        <v>0</v>
      </c>
      <c r="FF263" s="42">
        <v>0</v>
      </c>
      <c r="FG263" s="42">
        <v>0</v>
      </c>
      <c r="FH263" s="42">
        <v>0</v>
      </c>
      <c r="FI263" s="42">
        <v>0</v>
      </c>
      <c r="FJ263" s="42">
        <v>0</v>
      </c>
      <c r="FK263" s="42">
        <v>0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>
        <v>0</v>
      </c>
      <c r="FU263" s="42">
        <v>0</v>
      </c>
      <c r="FV263" s="42">
        <v>0</v>
      </c>
      <c r="FW263" s="42">
        <v>0</v>
      </c>
      <c r="FX263" s="42">
        <v>0</v>
      </c>
      <c r="FY263" s="42"/>
      <c r="FZ263" s="109"/>
      <c r="GA263" s="45"/>
      <c r="GB263" s="45"/>
      <c r="GC263" s="109"/>
      <c r="GD263" s="109"/>
      <c r="GE263" s="115"/>
    </row>
    <row r="264" spans="1:187" x14ac:dyDescent="0.2">
      <c r="A264" s="8" t="s">
        <v>818</v>
      </c>
      <c r="B264" s="16" t="s">
        <v>819</v>
      </c>
      <c r="C264" s="42">
        <f t="shared" ref="C264:BN264" si="328">IF(C252&gt;0,C263,C260)</f>
        <v>0</v>
      </c>
      <c r="D264" s="42">
        <f t="shared" si="328"/>
        <v>0</v>
      </c>
      <c r="E264" s="42">
        <f t="shared" si="328"/>
        <v>0</v>
      </c>
      <c r="F264" s="42">
        <f t="shared" si="328"/>
        <v>0</v>
      </c>
      <c r="G264" s="42">
        <f t="shared" si="328"/>
        <v>0</v>
      </c>
      <c r="H264" s="42">
        <f t="shared" si="328"/>
        <v>0</v>
      </c>
      <c r="I264" s="42">
        <f t="shared" si="328"/>
        <v>0</v>
      </c>
      <c r="J264" s="42">
        <f t="shared" si="328"/>
        <v>0</v>
      </c>
      <c r="K264" s="42">
        <f t="shared" si="328"/>
        <v>0</v>
      </c>
      <c r="L264" s="42">
        <f t="shared" si="328"/>
        <v>0</v>
      </c>
      <c r="M264" s="42">
        <f t="shared" si="328"/>
        <v>0</v>
      </c>
      <c r="N264" s="42">
        <f t="shared" si="328"/>
        <v>0</v>
      </c>
      <c r="O264" s="42">
        <f t="shared" si="328"/>
        <v>0</v>
      </c>
      <c r="P264" s="42">
        <f t="shared" si="328"/>
        <v>0</v>
      </c>
      <c r="Q264" s="42">
        <f t="shared" si="328"/>
        <v>0</v>
      </c>
      <c r="R264" s="42">
        <f t="shared" si="328"/>
        <v>0</v>
      </c>
      <c r="S264" s="42">
        <f t="shared" si="328"/>
        <v>0</v>
      </c>
      <c r="T264" s="42">
        <f t="shared" si="328"/>
        <v>0</v>
      </c>
      <c r="U264" s="42">
        <f t="shared" si="328"/>
        <v>0</v>
      </c>
      <c r="V264" s="42">
        <f t="shared" si="328"/>
        <v>0</v>
      </c>
      <c r="W264" s="42">
        <f t="shared" si="328"/>
        <v>0</v>
      </c>
      <c r="X264" s="42">
        <f t="shared" si="328"/>
        <v>0</v>
      </c>
      <c r="Y264" s="42">
        <f t="shared" si="328"/>
        <v>0</v>
      </c>
      <c r="Z264" s="42">
        <f t="shared" si="328"/>
        <v>0</v>
      </c>
      <c r="AA264" s="42">
        <f t="shared" si="328"/>
        <v>0</v>
      </c>
      <c r="AB264" s="42">
        <f t="shared" si="328"/>
        <v>0</v>
      </c>
      <c r="AC264" s="42">
        <f t="shared" si="328"/>
        <v>0</v>
      </c>
      <c r="AD264" s="42">
        <f t="shared" si="328"/>
        <v>0</v>
      </c>
      <c r="AE264" s="42">
        <f t="shared" si="328"/>
        <v>0</v>
      </c>
      <c r="AF264" s="42">
        <f t="shared" si="328"/>
        <v>0</v>
      </c>
      <c r="AG264" s="42">
        <f t="shared" si="328"/>
        <v>0</v>
      </c>
      <c r="AH264" s="42">
        <f t="shared" si="328"/>
        <v>0</v>
      </c>
      <c r="AI264" s="42">
        <f t="shared" si="328"/>
        <v>0</v>
      </c>
      <c r="AJ264" s="42">
        <f t="shared" si="328"/>
        <v>0</v>
      </c>
      <c r="AK264" s="42">
        <f t="shared" si="328"/>
        <v>0</v>
      </c>
      <c r="AL264" s="42">
        <f t="shared" si="328"/>
        <v>0</v>
      </c>
      <c r="AM264" s="42">
        <f t="shared" si="328"/>
        <v>0</v>
      </c>
      <c r="AN264" s="42">
        <f t="shared" si="328"/>
        <v>0</v>
      </c>
      <c r="AO264" s="42">
        <f t="shared" si="328"/>
        <v>0</v>
      </c>
      <c r="AP264" s="42">
        <f t="shared" si="328"/>
        <v>0</v>
      </c>
      <c r="AQ264" s="42">
        <f t="shared" si="328"/>
        <v>0</v>
      </c>
      <c r="AR264" s="42">
        <f t="shared" si="328"/>
        <v>0</v>
      </c>
      <c r="AS264" s="42">
        <f t="shared" si="328"/>
        <v>0</v>
      </c>
      <c r="AT264" s="42">
        <f t="shared" si="328"/>
        <v>0</v>
      </c>
      <c r="AU264" s="42">
        <f t="shared" si="328"/>
        <v>0</v>
      </c>
      <c r="AV264" s="42">
        <f t="shared" si="328"/>
        <v>0</v>
      </c>
      <c r="AW264" s="42">
        <f t="shared" si="328"/>
        <v>0</v>
      </c>
      <c r="AX264" s="42">
        <f t="shared" si="328"/>
        <v>0</v>
      </c>
      <c r="AY264" s="42">
        <f t="shared" si="328"/>
        <v>0</v>
      </c>
      <c r="AZ264" s="42">
        <f t="shared" si="328"/>
        <v>0</v>
      </c>
      <c r="BA264" s="42">
        <f t="shared" si="328"/>
        <v>0</v>
      </c>
      <c r="BB264" s="42">
        <f t="shared" si="328"/>
        <v>0</v>
      </c>
      <c r="BC264" s="42">
        <f t="shared" si="328"/>
        <v>0</v>
      </c>
      <c r="BD264" s="42">
        <f t="shared" si="328"/>
        <v>0</v>
      </c>
      <c r="BE264" s="42">
        <f t="shared" si="328"/>
        <v>0</v>
      </c>
      <c r="BF264" s="42">
        <f t="shared" si="328"/>
        <v>0</v>
      </c>
      <c r="BG264" s="42">
        <f t="shared" si="328"/>
        <v>0</v>
      </c>
      <c r="BH264" s="42">
        <f t="shared" si="328"/>
        <v>0</v>
      </c>
      <c r="BI264" s="42">
        <f t="shared" si="328"/>
        <v>0</v>
      </c>
      <c r="BJ264" s="42">
        <f t="shared" si="328"/>
        <v>0</v>
      </c>
      <c r="BK264" s="42">
        <f t="shared" si="328"/>
        <v>0</v>
      </c>
      <c r="BL264" s="42">
        <f t="shared" si="328"/>
        <v>0</v>
      </c>
      <c r="BM264" s="42">
        <f t="shared" si="328"/>
        <v>0</v>
      </c>
      <c r="BN264" s="42">
        <f t="shared" si="328"/>
        <v>0</v>
      </c>
      <c r="BO264" s="42">
        <f t="shared" ref="BO264:DZ264" si="329">IF(BO252&gt;0,BO263,BO260)</f>
        <v>0</v>
      </c>
      <c r="BP264" s="42">
        <f t="shared" si="329"/>
        <v>0</v>
      </c>
      <c r="BQ264" s="42">
        <f t="shared" si="329"/>
        <v>0</v>
      </c>
      <c r="BR264" s="42">
        <f t="shared" si="329"/>
        <v>0</v>
      </c>
      <c r="BS264" s="42">
        <f t="shared" si="329"/>
        <v>0</v>
      </c>
      <c r="BT264" s="42">
        <f t="shared" si="329"/>
        <v>0</v>
      </c>
      <c r="BU264" s="42">
        <f t="shared" si="329"/>
        <v>0</v>
      </c>
      <c r="BV264" s="42">
        <f t="shared" si="329"/>
        <v>0</v>
      </c>
      <c r="BW264" s="42">
        <f t="shared" si="329"/>
        <v>0</v>
      </c>
      <c r="BX264" s="42">
        <f t="shared" si="329"/>
        <v>0</v>
      </c>
      <c r="BY264" s="42">
        <f t="shared" si="329"/>
        <v>0</v>
      </c>
      <c r="BZ264" s="42">
        <f t="shared" si="329"/>
        <v>0</v>
      </c>
      <c r="CA264" s="42">
        <f t="shared" si="329"/>
        <v>0</v>
      </c>
      <c r="CB264" s="42">
        <f t="shared" si="329"/>
        <v>0</v>
      </c>
      <c r="CC264" s="42">
        <f t="shared" si="329"/>
        <v>0</v>
      </c>
      <c r="CD264" s="42">
        <f t="shared" si="329"/>
        <v>0</v>
      </c>
      <c r="CE264" s="42">
        <f t="shared" si="329"/>
        <v>0</v>
      </c>
      <c r="CF264" s="42">
        <f t="shared" si="329"/>
        <v>0</v>
      </c>
      <c r="CG264" s="42">
        <f t="shared" si="329"/>
        <v>0</v>
      </c>
      <c r="CH264" s="42">
        <f t="shared" si="329"/>
        <v>0</v>
      </c>
      <c r="CI264" s="42">
        <f t="shared" si="329"/>
        <v>0</v>
      </c>
      <c r="CJ264" s="42">
        <f t="shared" si="329"/>
        <v>0</v>
      </c>
      <c r="CK264" s="42">
        <f t="shared" si="329"/>
        <v>0</v>
      </c>
      <c r="CL264" s="42">
        <f t="shared" si="329"/>
        <v>0</v>
      </c>
      <c r="CM264" s="42">
        <f t="shared" si="329"/>
        <v>0</v>
      </c>
      <c r="CN264" s="42">
        <f t="shared" si="329"/>
        <v>0</v>
      </c>
      <c r="CO264" s="42">
        <f t="shared" si="329"/>
        <v>0</v>
      </c>
      <c r="CP264" s="42">
        <f t="shared" si="329"/>
        <v>0</v>
      </c>
      <c r="CQ264" s="42">
        <f t="shared" si="329"/>
        <v>0</v>
      </c>
      <c r="CR264" s="42">
        <f t="shared" si="329"/>
        <v>0</v>
      </c>
      <c r="CS264" s="42">
        <f t="shared" si="329"/>
        <v>0</v>
      </c>
      <c r="CT264" s="42">
        <f t="shared" si="329"/>
        <v>0</v>
      </c>
      <c r="CU264" s="42">
        <f t="shared" si="329"/>
        <v>0</v>
      </c>
      <c r="CV264" s="42">
        <f t="shared" si="329"/>
        <v>0</v>
      </c>
      <c r="CW264" s="42">
        <f t="shared" si="329"/>
        <v>0</v>
      </c>
      <c r="CX264" s="42">
        <f t="shared" si="329"/>
        <v>0</v>
      </c>
      <c r="CY264" s="42">
        <f t="shared" si="329"/>
        <v>0</v>
      </c>
      <c r="CZ264" s="42">
        <f t="shared" si="329"/>
        <v>0</v>
      </c>
      <c r="DA264" s="42">
        <f t="shared" si="329"/>
        <v>0</v>
      </c>
      <c r="DB264" s="42">
        <f t="shared" si="329"/>
        <v>0</v>
      </c>
      <c r="DC264" s="42">
        <f t="shared" si="329"/>
        <v>0</v>
      </c>
      <c r="DD264" s="42">
        <f t="shared" si="329"/>
        <v>0</v>
      </c>
      <c r="DE264" s="42">
        <f t="shared" si="329"/>
        <v>0</v>
      </c>
      <c r="DF264" s="42">
        <f t="shared" si="329"/>
        <v>0</v>
      </c>
      <c r="DG264" s="42">
        <f t="shared" si="329"/>
        <v>0</v>
      </c>
      <c r="DH264" s="42">
        <f t="shared" si="329"/>
        <v>0</v>
      </c>
      <c r="DI264" s="42">
        <f t="shared" si="329"/>
        <v>0</v>
      </c>
      <c r="DJ264" s="42">
        <f t="shared" si="329"/>
        <v>0</v>
      </c>
      <c r="DK264" s="42">
        <f t="shared" si="329"/>
        <v>0</v>
      </c>
      <c r="DL264" s="42">
        <f t="shared" si="329"/>
        <v>0</v>
      </c>
      <c r="DM264" s="42">
        <f t="shared" si="329"/>
        <v>0</v>
      </c>
      <c r="DN264" s="42">
        <f t="shared" si="329"/>
        <v>0</v>
      </c>
      <c r="DO264" s="42">
        <f t="shared" si="329"/>
        <v>0</v>
      </c>
      <c r="DP264" s="42">
        <f t="shared" si="329"/>
        <v>0</v>
      </c>
      <c r="DQ264" s="42">
        <f t="shared" si="329"/>
        <v>0</v>
      </c>
      <c r="DR264" s="42">
        <f t="shared" si="329"/>
        <v>0</v>
      </c>
      <c r="DS264" s="42">
        <f t="shared" si="329"/>
        <v>0</v>
      </c>
      <c r="DT264" s="42">
        <f t="shared" si="329"/>
        <v>0</v>
      </c>
      <c r="DU264" s="42">
        <f t="shared" si="329"/>
        <v>0</v>
      </c>
      <c r="DV264" s="42">
        <f t="shared" si="329"/>
        <v>0</v>
      </c>
      <c r="DW264" s="42">
        <f t="shared" si="329"/>
        <v>0</v>
      </c>
      <c r="DX264" s="42">
        <f t="shared" si="329"/>
        <v>0</v>
      </c>
      <c r="DY264" s="42">
        <f t="shared" si="329"/>
        <v>0</v>
      </c>
      <c r="DZ264" s="42">
        <f t="shared" si="329"/>
        <v>0</v>
      </c>
      <c r="EA264" s="42">
        <f t="shared" ref="EA264:FX264" si="330">IF(EA252&gt;0,EA263,EA260)</f>
        <v>0</v>
      </c>
      <c r="EB264" s="42">
        <f t="shared" si="330"/>
        <v>0</v>
      </c>
      <c r="EC264" s="42">
        <f t="shared" si="330"/>
        <v>0</v>
      </c>
      <c r="ED264" s="42">
        <f t="shared" si="330"/>
        <v>0</v>
      </c>
      <c r="EE264" s="42">
        <f t="shared" si="330"/>
        <v>0</v>
      </c>
      <c r="EF264" s="42">
        <f t="shared" si="330"/>
        <v>0</v>
      </c>
      <c r="EG264" s="42">
        <f t="shared" si="330"/>
        <v>0</v>
      </c>
      <c r="EH264" s="42">
        <f t="shared" si="330"/>
        <v>0</v>
      </c>
      <c r="EI264" s="42">
        <f t="shared" si="330"/>
        <v>0</v>
      </c>
      <c r="EJ264" s="42">
        <f t="shared" si="330"/>
        <v>0</v>
      </c>
      <c r="EK264" s="42">
        <f t="shared" si="330"/>
        <v>0</v>
      </c>
      <c r="EL264" s="42">
        <f t="shared" si="330"/>
        <v>0</v>
      </c>
      <c r="EM264" s="42">
        <f t="shared" si="330"/>
        <v>0</v>
      </c>
      <c r="EN264" s="42">
        <f t="shared" si="330"/>
        <v>0</v>
      </c>
      <c r="EO264" s="42">
        <f t="shared" si="330"/>
        <v>0</v>
      </c>
      <c r="EP264" s="42">
        <f t="shared" si="330"/>
        <v>0</v>
      </c>
      <c r="EQ264" s="42">
        <f t="shared" si="330"/>
        <v>0</v>
      </c>
      <c r="ER264" s="42">
        <f t="shared" si="330"/>
        <v>0</v>
      </c>
      <c r="ES264" s="42">
        <f t="shared" si="330"/>
        <v>0</v>
      </c>
      <c r="ET264" s="42">
        <f t="shared" si="330"/>
        <v>0</v>
      </c>
      <c r="EU264" s="42">
        <f t="shared" si="330"/>
        <v>0</v>
      </c>
      <c r="EV264" s="42">
        <f t="shared" si="330"/>
        <v>0</v>
      </c>
      <c r="EW264" s="42">
        <f t="shared" si="330"/>
        <v>0</v>
      </c>
      <c r="EX264" s="42">
        <f t="shared" si="330"/>
        <v>0</v>
      </c>
      <c r="EY264" s="42">
        <f t="shared" si="330"/>
        <v>0</v>
      </c>
      <c r="EZ264" s="42">
        <f t="shared" si="330"/>
        <v>0</v>
      </c>
      <c r="FA264" s="42">
        <f t="shared" si="330"/>
        <v>0</v>
      </c>
      <c r="FB264" s="42">
        <f t="shared" si="330"/>
        <v>3.3599999999999998E-4</v>
      </c>
      <c r="FC264" s="42">
        <f t="shared" si="330"/>
        <v>0</v>
      </c>
      <c r="FD264" s="42">
        <f t="shared" si="330"/>
        <v>0</v>
      </c>
      <c r="FE264" s="42">
        <f t="shared" si="330"/>
        <v>0</v>
      </c>
      <c r="FF264" s="42">
        <f t="shared" si="330"/>
        <v>0</v>
      </c>
      <c r="FG264" s="42">
        <f t="shared" si="330"/>
        <v>0</v>
      </c>
      <c r="FH264" s="42">
        <f t="shared" si="330"/>
        <v>0</v>
      </c>
      <c r="FI264" s="42">
        <f t="shared" si="330"/>
        <v>0</v>
      </c>
      <c r="FJ264" s="42">
        <f t="shared" si="330"/>
        <v>0</v>
      </c>
      <c r="FK264" s="42">
        <f t="shared" si="330"/>
        <v>0</v>
      </c>
      <c r="FL264" s="42">
        <f t="shared" si="330"/>
        <v>0</v>
      </c>
      <c r="FM264" s="42">
        <f t="shared" si="330"/>
        <v>0</v>
      </c>
      <c r="FN264" s="42">
        <f t="shared" si="330"/>
        <v>0</v>
      </c>
      <c r="FO264" s="42">
        <f t="shared" si="330"/>
        <v>1.65E-4</v>
      </c>
      <c r="FP264" s="42">
        <f t="shared" si="330"/>
        <v>3.7100000000000002E-4</v>
      </c>
      <c r="FQ264" s="42">
        <f t="shared" si="330"/>
        <v>0</v>
      </c>
      <c r="FR264" s="42">
        <f t="shared" si="330"/>
        <v>0</v>
      </c>
      <c r="FS264" s="42">
        <f t="shared" si="330"/>
        <v>1.6200000000000001E-4</v>
      </c>
      <c r="FT264" s="42">
        <f t="shared" si="330"/>
        <v>1.1900000000000001E-4</v>
      </c>
      <c r="FU264" s="42">
        <f t="shared" si="330"/>
        <v>0</v>
      </c>
      <c r="FV264" s="42">
        <f t="shared" si="330"/>
        <v>0</v>
      </c>
      <c r="FW264" s="42">
        <f t="shared" si="330"/>
        <v>0</v>
      </c>
      <c r="FX264" s="42">
        <f t="shared" si="330"/>
        <v>0</v>
      </c>
      <c r="FY264" s="42"/>
      <c r="FZ264" s="109"/>
      <c r="GA264" s="45"/>
      <c r="GB264" s="45"/>
      <c r="GC264" s="109"/>
      <c r="GD264" s="109"/>
      <c r="GE264" s="115"/>
    </row>
    <row r="265" spans="1:187" x14ac:dyDescent="0.2">
      <c r="A265" s="6"/>
      <c r="B265" s="16" t="s">
        <v>820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2"/>
      <c r="FZ265" s="109" t="s">
        <v>500</v>
      </c>
      <c r="GA265" s="45"/>
      <c r="GB265" s="45"/>
      <c r="GC265" s="59"/>
      <c r="GD265" s="109"/>
      <c r="GE265" s="115"/>
    </row>
    <row r="266" spans="1:187" s="23" customFormat="1" x14ac:dyDescent="0.2">
      <c r="A266" s="7"/>
      <c r="B266" s="16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2"/>
      <c r="FZ266" s="109"/>
      <c r="GA266" s="45"/>
      <c r="GB266" s="45"/>
      <c r="GC266" s="59"/>
      <c r="GD266" s="59"/>
      <c r="GE266" s="6"/>
    </row>
    <row r="267" spans="1:187" s="23" customFormat="1" ht="15.75" x14ac:dyDescent="0.25">
      <c r="A267" s="7" t="s">
        <v>597</v>
      </c>
      <c r="B267" s="43" t="s">
        <v>821</v>
      </c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20"/>
      <c r="EB267" s="120"/>
      <c r="EC267" s="120"/>
      <c r="ED267" s="120"/>
      <c r="EE267" s="120"/>
      <c r="EF267" s="120"/>
      <c r="EG267" s="120"/>
      <c r="EH267" s="120"/>
      <c r="EI267" s="120"/>
      <c r="EJ267" s="120"/>
      <c r="EK267" s="120"/>
      <c r="EL267" s="120"/>
      <c r="EM267" s="120"/>
      <c r="EN267" s="120"/>
      <c r="EO267" s="120"/>
      <c r="EP267" s="120"/>
      <c r="EQ267" s="120"/>
      <c r="ER267" s="120"/>
      <c r="ES267" s="120"/>
      <c r="ET267" s="120"/>
      <c r="EU267" s="120"/>
      <c r="EV267" s="120"/>
      <c r="EW267" s="120"/>
      <c r="EX267" s="120"/>
      <c r="EY267" s="120"/>
      <c r="EZ267" s="120"/>
      <c r="FA267" s="120"/>
      <c r="FB267" s="120"/>
      <c r="FC267" s="120"/>
      <c r="FD267" s="120"/>
      <c r="FE267" s="120"/>
      <c r="FF267" s="120"/>
      <c r="FG267" s="120"/>
      <c r="FH267" s="120"/>
      <c r="FI267" s="120"/>
      <c r="FJ267" s="120"/>
      <c r="FK267" s="120"/>
      <c r="FL267" s="120"/>
      <c r="FM267" s="120"/>
      <c r="FN267" s="120"/>
      <c r="FO267" s="120"/>
      <c r="FP267" s="120"/>
      <c r="FQ267" s="120"/>
      <c r="FR267" s="120"/>
      <c r="FS267" s="120"/>
      <c r="FT267" s="120"/>
      <c r="FU267" s="120"/>
      <c r="FV267" s="120"/>
      <c r="FW267" s="120"/>
      <c r="FX267" s="120"/>
      <c r="FY267" s="45"/>
      <c r="GC267" s="45"/>
      <c r="GD267" s="45"/>
      <c r="GE267" s="16"/>
    </row>
    <row r="268" spans="1:187" x14ac:dyDescent="0.2">
      <c r="A268" s="8" t="s">
        <v>822</v>
      </c>
      <c r="B268" s="16" t="s">
        <v>823</v>
      </c>
      <c r="C268" s="45">
        <f>C239</f>
        <v>78725497.299999997</v>
      </c>
      <c r="D268" s="45">
        <f t="shared" ref="D268:BO268" si="331">+D239</f>
        <v>383174563</v>
      </c>
      <c r="E268" s="45">
        <f t="shared" si="331"/>
        <v>74669113.050000012</v>
      </c>
      <c r="F268" s="45">
        <f t="shared" si="331"/>
        <v>175184739.54000002</v>
      </c>
      <c r="G268" s="45">
        <f t="shared" si="331"/>
        <v>9721977.8900000006</v>
      </c>
      <c r="H268" s="45">
        <f t="shared" si="331"/>
        <v>9811415.7300000004</v>
      </c>
      <c r="I268" s="45">
        <f t="shared" si="331"/>
        <v>97897205.780000001</v>
      </c>
      <c r="J268" s="45">
        <f t="shared" si="331"/>
        <v>21831122.390000001</v>
      </c>
      <c r="K268" s="45">
        <f t="shared" si="331"/>
        <v>3592102.04</v>
      </c>
      <c r="L268" s="45">
        <f t="shared" si="331"/>
        <v>24677735.190000001</v>
      </c>
      <c r="M268" s="45">
        <f t="shared" si="331"/>
        <v>14510789.1</v>
      </c>
      <c r="N268" s="45">
        <f t="shared" si="331"/>
        <v>498794465.88</v>
      </c>
      <c r="O268" s="45">
        <f t="shared" si="331"/>
        <v>129169350.54000001</v>
      </c>
      <c r="P268" s="45">
        <f t="shared" si="331"/>
        <v>2966666.9699999997</v>
      </c>
      <c r="Q268" s="45">
        <f t="shared" si="331"/>
        <v>383424980.88</v>
      </c>
      <c r="R268" s="45">
        <f t="shared" si="331"/>
        <v>24452766.490000002</v>
      </c>
      <c r="S268" s="45">
        <f t="shared" si="331"/>
        <v>16070459.35</v>
      </c>
      <c r="T268" s="45">
        <f t="shared" si="331"/>
        <v>2403185.19</v>
      </c>
      <c r="U268" s="45">
        <f t="shared" si="331"/>
        <v>990287.21000000008</v>
      </c>
      <c r="V268" s="45">
        <f t="shared" si="331"/>
        <v>3514212.1599999997</v>
      </c>
      <c r="W268" s="45">
        <f t="shared" si="331"/>
        <v>938837.89</v>
      </c>
      <c r="X268" s="45">
        <f t="shared" si="331"/>
        <v>925089.51</v>
      </c>
      <c r="Y268" s="45">
        <f t="shared" si="331"/>
        <v>23177886.259999998</v>
      </c>
      <c r="Z268" s="45">
        <f t="shared" si="331"/>
        <v>3146686.25</v>
      </c>
      <c r="AA268" s="45">
        <f t="shared" si="331"/>
        <v>276119464.96000004</v>
      </c>
      <c r="AB268" s="45">
        <f t="shared" si="331"/>
        <v>271917991.40000004</v>
      </c>
      <c r="AC268" s="45">
        <f t="shared" si="331"/>
        <v>9412134.9900000002</v>
      </c>
      <c r="AD268" s="45">
        <f t="shared" si="331"/>
        <v>11910025.26</v>
      </c>
      <c r="AE268" s="45">
        <f t="shared" si="331"/>
        <v>1783265.2200000002</v>
      </c>
      <c r="AF268" s="45">
        <f t="shared" si="331"/>
        <v>2679704.94</v>
      </c>
      <c r="AG268" s="45">
        <f t="shared" si="331"/>
        <v>7437155.79</v>
      </c>
      <c r="AH268" s="45">
        <f t="shared" si="331"/>
        <v>9802799.3100000005</v>
      </c>
      <c r="AI268" s="45">
        <f t="shared" si="331"/>
        <v>4031345.25</v>
      </c>
      <c r="AJ268" s="45">
        <f t="shared" si="331"/>
        <v>2764619.99</v>
      </c>
      <c r="AK268" s="45">
        <f t="shared" si="331"/>
        <v>3165570.6999999997</v>
      </c>
      <c r="AL268" s="45">
        <f t="shared" si="331"/>
        <v>3629834.41</v>
      </c>
      <c r="AM268" s="45">
        <f t="shared" si="331"/>
        <v>4707360.33</v>
      </c>
      <c r="AN268" s="45">
        <f t="shared" si="331"/>
        <v>4147149.07</v>
      </c>
      <c r="AO268" s="45">
        <f t="shared" si="331"/>
        <v>42363729.590000004</v>
      </c>
      <c r="AP268" s="45">
        <f t="shared" si="331"/>
        <v>850505571.74000001</v>
      </c>
      <c r="AQ268" s="45">
        <f t="shared" si="331"/>
        <v>3320695</v>
      </c>
      <c r="AR268" s="45">
        <f t="shared" si="331"/>
        <v>583233772.93999994</v>
      </c>
      <c r="AS268" s="45">
        <f t="shared" si="331"/>
        <v>68378719.450000003</v>
      </c>
      <c r="AT268" s="45">
        <f t="shared" si="331"/>
        <v>20862747.48</v>
      </c>
      <c r="AU268" s="45">
        <f t="shared" si="331"/>
        <v>3471359.63</v>
      </c>
      <c r="AV268" s="45">
        <f t="shared" si="331"/>
        <v>3815072.95</v>
      </c>
      <c r="AW268" s="45">
        <f t="shared" si="331"/>
        <v>3275891.31</v>
      </c>
      <c r="AX268" s="45">
        <f t="shared" si="331"/>
        <v>1006271.23</v>
      </c>
      <c r="AY268" s="45">
        <f t="shared" si="331"/>
        <v>4774747.1100000003</v>
      </c>
      <c r="AZ268" s="45">
        <f t="shared" si="331"/>
        <v>110093526.02</v>
      </c>
      <c r="BA268" s="45">
        <f t="shared" si="331"/>
        <v>80722451.328000009</v>
      </c>
      <c r="BB268" s="45">
        <f t="shared" si="331"/>
        <v>70335256.980000004</v>
      </c>
      <c r="BC268" s="45">
        <f t="shared" si="331"/>
        <v>275347286.54000002</v>
      </c>
      <c r="BD268" s="45">
        <f t="shared" si="331"/>
        <v>45036407.743999995</v>
      </c>
      <c r="BE268" s="45">
        <f t="shared" si="331"/>
        <v>13660485.85</v>
      </c>
      <c r="BF268" s="45">
        <f t="shared" si="331"/>
        <v>221949307.66399997</v>
      </c>
      <c r="BG268" s="45">
        <f t="shared" si="331"/>
        <v>10344519.860000001</v>
      </c>
      <c r="BH268" s="45">
        <f t="shared" si="331"/>
        <v>6131567.6100000003</v>
      </c>
      <c r="BI268" s="45">
        <f t="shared" si="331"/>
        <v>3418773.44</v>
      </c>
      <c r="BJ268" s="45">
        <f t="shared" si="331"/>
        <v>58155582.359999999</v>
      </c>
      <c r="BK268" s="45">
        <f t="shared" si="331"/>
        <v>219033043.19999999</v>
      </c>
      <c r="BL268" s="45">
        <f t="shared" si="331"/>
        <v>2981649.41</v>
      </c>
      <c r="BM268" s="45">
        <f t="shared" si="331"/>
        <v>3653935.21</v>
      </c>
      <c r="BN268" s="45">
        <f t="shared" si="331"/>
        <v>32276539.84</v>
      </c>
      <c r="BO268" s="45">
        <f t="shared" si="331"/>
        <v>12475750.460000001</v>
      </c>
      <c r="BP268" s="45">
        <f t="shared" ref="BP268:EA268" si="332">+BP239</f>
        <v>3026227.44</v>
      </c>
      <c r="BQ268" s="45">
        <f t="shared" si="332"/>
        <v>59432632.879999995</v>
      </c>
      <c r="BR268" s="45">
        <f t="shared" si="332"/>
        <v>42474190</v>
      </c>
      <c r="BS268" s="45">
        <f t="shared" si="332"/>
        <v>11562285.16</v>
      </c>
      <c r="BT268" s="45">
        <f t="shared" si="332"/>
        <v>4837941.93</v>
      </c>
      <c r="BU268" s="45">
        <f t="shared" si="332"/>
        <v>4743923.7700000005</v>
      </c>
      <c r="BV268" s="45">
        <f t="shared" si="332"/>
        <v>12467140</v>
      </c>
      <c r="BW268" s="45">
        <f t="shared" si="332"/>
        <v>18725658.710000001</v>
      </c>
      <c r="BX268" s="45">
        <f t="shared" si="332"/>
        <v>1657571.48</v>
      </c>
      <c r="BY268" s="45">
        <f t="shared" si="332"/>
        <v>5320632.84</v>
      </c>
      <c r="BZ268" s="45">
        <f t="shared" si="332"/>
        <v>2958476.6599999997</v>
      </c>
      <c r="CA268" s="45">
        <f t="shared" si="332"/>
        <v>2720276.82</v>
      </c>
      <c r="CB268" s="45">
        <f t="shared" si="332"/>
        <v>738435562.36000001</v>
      </c>
      <c r="CC268" s="45">
        <f t="shared" si="332"/>
        <v>2589362.2000000002</v>
      </c>
      <c r="CD268" s="45">
        <f t="shared" si="332"/>
        <v>1004509.16</v>
      </c>
      <c r="CE268" s="45">
        <f t="shared" si="332"/>
        <v>2446652.87</v>
      </c>
      <c r="CF268" s="45">
        <f t="shared" si="332"/>
        <v>1874208.96</v>
      </c>
      <c r="CG268" s="45">
        <f t="shared" si="332"/>
        <v>3004092.06</v>
      </c>
      <c r="CH268" s="45">
        <f t="shared" si="332"/>
        <v>1821130.6600000001</v>
      </c>
      <c r="CI268" s="45">
        <f t="shared" si="332"/>
        <v>7002812.8000000007</v>
      </c>
      <c r="CJ268" s="45">
        <f t="shared" si="332"/>
        <v>9613350.2400000002</v>
      </c>
      <c r="CK268" s="45">
        <f t="shared" si="332"/>
        <v>52232883.189999998</v>
      </c>
      <c r="CL268" s="45">
        <f t="shared" si="332"/>
        <v>13397971.060000001</v>
      </c>
      <c r="CM268" s="45">
        <f t="shared" si="332"/>
        <v>8763186.3900000006</v>
      </c>
      <c r="CN268" s="45">
        <f t="shared" si="332"/>
        <v>273548409.80799997</v>
      </c>
      <c r="CO268" s="45">
        <f t="shared" si="332"/>
        <v>134181838.06400001</v>
      </c>
      <c r="CP268" s="45">
        <f t="shared" si="332"/>
        <v>10383110.42</v>
      </c>
      <c r="CQ268" s="45">
        <f t="shared" si="332"/>
        <v>9965826.3499999996</v>
      </c>
      <c r="CR268" s="45">
        <f t="shared" si="332"/>
        <v>2788194.5300000003</v>
      </c>
      <c r="CS268" s="45">
        <f t="shared" si="332"/>
        <v>4033020.12</v>
      </c>
      <c r="CT268" s="45">
        <f t="shared" si="332"/>
        <v>1910447.84</v>
      </c>
      <c r="CU268" s="45">
        <f t="shared" si="332"/>
        <v>4042907.5100000002</v>
      </c>
      <c r="CV268" s="45">
        <f t="shared" si="332"/>
        <v>882771.12</v>
      </c>
      <c r="CW268" s="45">
        <f t="shared" si="332"/>
        <v>2819218.9099999997</v>
      </c>
      <c r="CX268" s="45">
        <f t="shared" si="332"/>
        <v>4980330.1399999997</v>
      </c>
      <c r="CY268" s="45">
        <f t="shared" si="332"/>
        <v>951894.55999999994</v>
      </c>
      <c r="CZ268" s="45">
        <f t="shared" si="332"/>
        <v>19594405.23</v>
      </c>
      <c r="DA268" s="45">
        <f t="shared" si="332"/>
        <v>2806590.21</v>
      </c>
      <c r="DB268" s="45">
        <f t="shared" si="332"/>
        <v>3741702.86</v>
      </c>
      <c r="DC268" s="45">
        <f t="shared" si="332"/>
        <v>2488771.9099999997</v>
      </c>
      <c r="DD268" s="45">
        <f t="shared" si="332"/>
        <v>2622806.7999999998</v>
      </c>
      <c r="DE268" s="45">
        <f t="shared" si="332"/>
        <v>4504459.1300000008</v>
      </c>
      <c r="DF268" s="45">
        <f t="shared" si="332"/>
        <v>191881016.51200002</v>
      </c>
      <c r="DG268" s="45">
        <f t="shared" si="332"/>
        <v>1718700.2</v>
      </c>
      <c r="DH268" s="45">
        <f t="shared" si="332"/>
        <v>19013312.127999999</v>
      </c>
      <c r="DI268" s="45">
        <f t="shared" si="332"/>
        <v>24590910.52</v>
      </c>
      <c r="DJ268" s="45">
        <f t="shared" si="332"/>
        <v>6795756.5099999998</v>
      </c>
      <c r="DK268" s="45">
        <f t="shared" si="332"/>
        <v>4770891.17</v>
      </c>
      <c r="DL268" s="45">
        <f t="shared" si="332"/>
        <v>54798890.049999997</v>
      </c>
      <c r="DM268" s="45">
        <f t="shared" si="332"/>
        <v>3927802.6999999997</v>
      </c>
      <c r="DN268" s="45">
        <f t="shared" si="332"/>
        <v>14029529.35</v>
      </c>
      <c r="DO268" s="45">
        <f t="shared" si="332"/>
        <v>30747114.390000001</v>
      </c>
      <c r="DP268" s="45">
        <f t="shared" si="332"/>
        <v>3029713.54</v>
      </c>
      <c r="DQ268" s="45">
        <f t="shared" si="332"/>
        <v>6504280.0299999993</v>
      </c>
      <c r="DR268" s="45">
        <f t="shared" si="332"/>
        <v>13892064.389999999</v>
      </c>
      <c r="DS268" s="45">
        <f t="shared" si="332"/>
        <v>8195066.1600000001</v>
      </c>
      <c r="DT268" s="45">
        <f t="shared" si="332"/>
        <v>2373366.0700000003</v>
      </c>
      <c r="DU268" s="45">
        <f t="shared" si="332"/>
        <v>4325268.5599999996</v>
      </c>
      <c r="DV268" s="45">
        <f t="shared" si="332"/>
        <v>3018316.78</v>
      </c>
      <c r="DW268" s="45">
        <f t="shared" si="332"/>
        <v>4064657.47</v>
      </c>
      <c r="DX268" s="45">
        <f t="shared" si="332"/>
        <v>2934106.8600000003</v>
      </c>
      <c r="DY268" s="45">
        <f t="shared" si="332"/>
        <v>4375527.4000000004</v>
      </c>
      <c r="DZ268" s="45">
        <f t="shared" si="332"/>
        <v>8766688.7400000002</v>
      </c>
      <c r="EA268" s="45">
        <f t="shared" si="332"/>
        <v>6658526.7999999998</v>
      </c>
      <c r="EB268" s="45">
        <f t="shared" ref="EB268:FX268" si="333">+EB239</f>
        <v>5820137.0899999999</v>
      </c>
      <c r="EC268" s="45">
        <f t="shared" si="333"/>
        <v>3701006.67</v>
      </c>
      <c r="ED268" s="45">
        <f t="shared" si="333"/>
        <v>19935667.48</v>
      </c>
      <c r="EE268" s="45">
        <f t="shared" si="333"/>
        <v>2851773.44</v>
      </c>
      <c r="EF268" s="45">
        <f t="shared" si="333"/>
        <v>13979815.18</v>
      </c>
      <c r="EG268" s="45">
        <f t="shared" si="333"/>
        <v>3379341.5</v>
      </c>
      <c r="EH268" s="45">
        <f t="shared" si="333"/>
        <v>3033960.73</v>
      </c>
      <c r="EI268" s="45">
        <f t="shared" si="333"/>
        <v>156408140.92000002</v>
      </c>
      <c r="EJ268" s="45">
        <f t="shared" si="333"/>
        <v>85323244.519999996</v>
      </c>
      <c r="EK268" s="45">
        <f t="shared" si="333"/>
        <v>6874562.1699999999</v>
      </c>
      <c r="EL268" s="45">
        <f t="shared" si="333"/>
        <v>4704597.32</v>
      </c>
      <c r="EM268" s="45">
        <f t="shared" si="333"/>
        <v>4545447.5500000007</v>
      </c>
      <c r="EN268" s="45">
        <f t="shared" si="333"/>
        <v>10461570.57</v>
      </c>
      <c r="EO268" s="45">
        <f t="shared" si="333"/>
        <v>4114778.76</v>
      </c>
      <c r="EP268" s="45">
        <f t="shared" si="333"/>
        <v>4622964.08</v>
      </c>
      <c r="EQ268" s="45">
        <f t="shared" si="333"/>
        <v>25615702.379999999</v>
      </c>
      <c r="ER268" s="45">
        <f t="shared" si="333"/>
        <v>4166694.45</v>
      </c>
      <c r="ES268" s="45">
        <f t="shared" si="333"/>
        <v>2199787.31</v>
      </c>
      <c r="ET268" s="45">
        <f t="shared" si="333"/>
        <v>3549942.1799999997</v>
      </c>
      <c r="EU268" s="45">
        <f t="shared" si="333"/>
        <v>6841313.0999999996</v>
      </c>
      <c r="EV268" s="45">
        <f t="shared" si="333"/>
        <v>1314315.3899999999</v>
      </c>
      <c r="EW268" s="45">
        <f t="shared" si="333"/>
        <v>11384672.68</v>
      </c>
      <c r="EX268" s="45">
        <f t="shared" si="333"/>
        <v>3272667.7800000003</v>
      </c>
      <c r="EY268" s="45">
        <f t="shared" si="333"/>
        <v>4859196.26</v>
      </c>
      <c r="EZ268" s="45">
        <f t="shared" si="333"/>
        <v>2269359.04</v>
      </c>
      <c r="FA268" s="45">
        <f t="shared" si="333"/>
        <v>33587570.519999996</v>
      </c>
      <c r="FB268" s="45">
        <f t="shared" si="333"/>
        <v>4260974.42</v>
      </c>
      <c r="FC268" s="45">
        <f t="shared" si="333"/>
        <v>20556972.629999999</v>
      </c>
      <c r="FD268" s="45">
        <f t="shared" si="333"/>
        <v>4225703.8</v>
      </c>
      <c r="FE268" s="45">
        <f t="shared" si="333"/>
        <v>1860444.58</v>
      </c>
      <c r="FF268" s="45">
        <f t="shared" si="333"/>
        <v>3171734.96</v>
      </c>
      <c r="FG268" s="45">
        <f t="shared" si="333"/>
        <v>2054985.6099999999</v>
      </c>
      <c r="FH268" s="45">
        <f t="shared" si="333"/>
        <v>1708421.66</v>
      </c>
      <c r="FI268" s="45">
        <f t="shared" si="333"/>
        <v>17128463.379999999</v>
      </c>
      <c r="FJ268" s="45">
        <f t="shared" si="333"/>
        <v>17433938.239999998</v>
      </c>
      <c r="FK268" s="45">
        <f t="shared" si="333"/>
        <v>21721346.57</v>
      </c>
      <c r="FL268" s="45">
        <f t="shared" si="333"/>
        <v>60747125.060000002</v>
      </c>
      <c r="FM268" s="45">
        <f t="shared" si="333"/>
        <v>34269186.240000002</v>
      </c>
      <c r="FN268" s="45">
        <f t="shared" si="333"/>
        <v>201888987.19999999</v>
      </c>
      <c r="FO268" s="45">
        <f t="shared" si="333"/>
        <v>10637529.959999999</v>
      </c>
      <c r="FP268" s="45">
        <f t="shared" si="333"/>
        <v>22710714.579999998</v>
      </c>
      <c r="FQ268" s="45">
        <f t="shared" si="333"/>
        <v>9116223.6400000006</v>
      </c>
      <c r="FR268" s="45">
        <f t="shared" si="333"/>
        <v>2709294.1399999997</v>
      </c>
      <c r="FS268" s="45">
        <f t="shared" si="333"/>
        <v>2952019.46</v>
      </c>
      <c r="FT268" s="45">
        <f t="shared" si="333"/>
        <v>1482467.2</v>
      </c>
      <c r="FU268" s="45">
        <f t="shared" si="333"/>
        <v>8295234.71</v>
      </c>
      <c r="FV268" s="45">
        <f t="shared" si="333"/>
        <v>6961501.29</v>
      </c>
      <c r="FW268" s="45">
        <f t="shared" si="333"/>
        <v>2999374.15</v>
      </c>
      <c r="FX268" s="45">
        <f t="shared" si="333"/>
        <v>1214813.56</v>
      </c>
      <c r="FY268" s="45"/>
      <c r="FZ268" s="121">
        <f>SUM(C268:FX268)</f>
        <v>8155600796.7480001</v>
      </c>
      <c r="GA268" s="45">
        <v>8155600797.7399998</v>
      </c>
      <c r="GB268" s="45">
        <f>FZ268-GA268</f>
        <v>-0.99199962615966797</v>
      </c>
      <c r="GC268" s="6">
        <f>GC269</f>
        <v>7580242796.8454895</v>
      </c>
      <c r="GD268" s="59">
        <f>GC268-FZ268</f>
        <v>-575357999.90251064</v>
      </c>
      <c r="GE268" s="58"/>
    </row>
    <row r="269" spans="1:187" x14ac:dyDescent="0.2">
      <c r="A269" s="8" t="s">
        <v>824</v>
      </c>
      <c r="B269" s="16" t="s">
        <v>825</v>
      </c>
      <c r="C269" s="45">
        <f t="shared" ref="C269:BN269" si="334">ROUND(C253*C43,2)</f>
        <v>25868518.559999999</v>
      </c>
      <c r="D269" s="45">
        <f t="shared" si="334"/>
        <v>90373203.120000005</v>
      </c>
      <c r="E269" s="45">
        <f t="shared" si="334"/>
        <v>25418593.07</v>
      </c>
      <c r="F269" s="45">
        <f t="shared" si="334"/>
        <v>45650871.240000002</v>
      </c>
      <c r="G269" s="45">
        <f t="shared" si="334"/>
        <v>5009829.83</v>
      </c>
      <c r="H269" s="45">
        <f t="shared" si="334"/>
        <v>3386288.94</v>
      </c>
      <c r="I269" s="45">
        <f t="shared" si="334"/>
        <v>25023352.710000001</v>
      </c>
      <c r="J269" s="45">
        <f t="shared" si="334"/>
        <v>3776644.12</v>
      </c>
      <c r="K269" s="45">
        <f t="shared" si="334"/>
        <v>1140936.1399999999</v>
      </c>
      <c r="L269" s="45">
        <f t="shared" si="334"/>
        <v>12464047.869999999</v>
      </c>
      <c r="M269" s="45">
        <f t="shared" si="334"/>
        <v>4358525.09</v>
      </c>
      <c r="N269" s="45">
        <f t="shared" si="334"/>
        <v>133147099.63</v>
      </c>
      <c r="O269" s="45">
        <f t="shared" si="334"/>
        <v>46984722.789999999</v>
      </c>
      <c r="P269" s="45">
        <f t="shared" si="334"/>
        <v>901751.24</v>
      </c>
      <c r="Q269" s="45">
        <f t="shared" si="334"/>
        <v>72831285.510000005</v>
      </c>
      <c r="R269" s="45">
        <f t="shared" si="334"/>
        <v>1509142.13</v>
      </c>
      <c r="S269" s="45">
        <f t="shared" si="334"/>
        <v>7793302.9400000004</v>
      </c>
      <c r="T269" s="45">
        <f t="shared" si="334"/>
        <v>536009.93999999994</v>
      </c>
      <c r="U269" s="45">
        <f t="shared" si="334"/>
        <v>335909.5</v>
      </c>
      <c r="V269" s="45">
        <f t="shared" si="334"/>
        <v>788057.75</v>
      </c>
      <c r="W269" s="45">
        <f t="shared" si="334"/>
        <v>183438.92</v>
      </c>
      <c r="X269" s="45">
        <f t="shared" si="334"/>
        <v>155734.22</v>
      </c>
      <c r="Y269" s="45">
        <f t="shared" si="334"/>
        <v>1270813.5</v>
      </c>
      <c r="Z269" s="45">
        <f t="shared" si="334"/>
        <v>457834.89</v>
      </c>
      <c r="AA269" s="45">
        <f t="shared" si="334"/>
        <v>83093610.980000004</v>
      </c>
      <c r="AB269" s="45">
        <f t="shared" si="334"/>
        <v>168730902.84999999</v>
      </c>
      <c r="AC269" s="45">
        <f t="shared" si="334"/>
        <v>3449781.23</v>
      </c>
      <c r="AD269" s="45">
        <f t="shared" si="334"/>
        <v>3721529.96</v>
      </c>
      <c r="AE269" s="45">
        <f t="shared" si="334"/>
        <v>320208.55</v>
      </c>
      <c r="AF269" s="45">
        <f t="shared" si="334"/>
        <v>528321.43999999994</v>
      </c>
      <c r="AG269" s="45">
        <f t="shared" si="334"/>
        <v>4021973.28</v>
      </c>
      <c r="AH269" s="45">
        <f t="shared" si="334"/>
        <v>558760.9</v>
      </c>
      <c r="AI269" s="45">
        <f t="shared" si="334"/>
        <v>223823.06</v>
      </c>
      <c r="AJ269" s="45">
        <f t="shared" si="334"/>
        <v>539052.05000000005</v>
      </c>
      <c r="AK269" s="45">
        <f t="shared" si="334"/>
        <v>1052751.31</v>
      </c>
      <c r="AL269" s="45">
        <f t="shared" si="334"/>
        <v>1854430.09</v>
      </c>
      <c r="AM269" s="45">
        <f t="shared" si="334"/>
        <v>807680.67</v>
      </c>
      <c r="AN269" s="45">
        <f t="shared" si="334"/>
        <v>2512486.63</v>
      </c>
      <c r="AO269" s="45">
        <f t="shared" si="334"/>
        <v>7215844.0599999996</v>
      </c>
      <c r="AP269" s="45">
        <f t="shared" si="334"/>
        <v>536164838.94</v>
      </c>
      <c r="AQ269" s="45">
        <f t="shared" si="334"/>
        <v>2010150.28</v>
      </c>
      <c r="AR269" s="45">
        <f t="shared" si="334"/>
        <v>184633083.69999999</v>
      </c>
      <c r="AS269" s="45">
        <f t="shared" si="334"/>
        <v>37650225.600000001</v>
      </c>
      <c r="AT269" s="45">
        <f t="shared" si="334"/>
        <v>6391412.6299999999</v>
      </c>
      <c r="AU269" s="45">
        <f t="shared" si="334"/>
        <v>865272.75</v>
      </c>
      <c r="AV269" s="45">
        <f t="shared" si="334"/>
        <v>538548.65</v>
      </c>
      <c r="AW269" s="45">
        <f t="shared" si="334"/>
        <v>516921.17</v>
      </c>
      <c r="AX269" s="45">
        <f t="shared" si="334"/>
        <v>324559.57</v>
      </c>
      <c r="AY269" s="45">
        <f t="shared" si="334"/>
        <v>1162809.22</v>
      </c>
      <c r="AZ269" s="45">
        <f t="shared" si="334"/>
        <v>11292886.82</v>
      </c>
      <c r="BA269" s="45">
        <f t="shared" si="334"/>
        <v>9631159.7799999993</v>
      </c>
      <c r="BB269" s="45">
        <f t="shared" si="334"/>
        <v>3328004.71</v>
      </c>
      <c r="BC269" s="45">
        <f t="shared" si="334"/>
        <v>62676814.390000001</v>
      </c>
      <c r="BD269" s="45">
        <f t="shared" si="334"/>
        <v>11383594.15</v>
      </c>
      <c r="BE269" s="45">
        <f t="shared" si="334"/>
        <v>2992976.89</v>
      </c>
      <c r="BF269" s="45">
        <f t="shared" si="334"/>
        <v>48603558.009999998</v>
      </c>
      <c r="BG269" s="45">
        <f t="shared" si="334"/>
        <v>970345.66</v>
      </c>
      <c r="BH269" s="45">
        <f t="shared" si="334"/>
        <v>1052152.79</v>
      </c>
      <c r="BI269" s="45">
        <f t="shared" si="334"/>
        <v>310303.55</v>
      </c>
      <c r="BJ269" s="45">
        <f t="shared" si="334"/>
        <v>13595872.550000001</v>
      </c>
      <c r="BK269" s="45">
        <f t="shared" si="334"/>
        <v>24852623.16</v>
      </c>
      <c r="BL269" s="45">
        <f t="shared" si="334"/>
        <v>154327.63</v>
      </c>
      <c r="BM269" s="45">
        <f t="shared" si="334"/>
        <v>517767.76</v>
      </c>
      <c r="BN269" s="45">
        <f t="shared" si="334"/>
        <v>6875655.7599999998</v>
      </c>
      <c r="BO269" s="45">
        <f t="shared" ref="BO269:DZ269" si="335">ROUND(BO253*BO43,2)</f>
        <v>2241113.91</v>
      </c>
      <c r="BP269" s="45">
        <f t="shared" si="335"/>
        <v>1372619.29</v>
      </c>
      <c r="BQ269" s="45">
        <f t="shared" si="335"/>
        <v>26158548.52</v>
      </c>
      <c r="BR269" s="45">
        <f t="shared" si="335"/>
        <v>4246154.95</v>
      </c>
      <c r="BS269" s="45">
        <f t="shared" si="335"/>
        <v>1677523.11</v>
      </c>
      <c r="BT269" s="45">
        <f t="shared" si="335"/>
        <v>1440280.56</v>
      </c>
      <c r="BU269" s="45">
        <f t="shared" si="335"/>
        <v>1739266.62</v>
      </c>
      <c r="BV269" s="45">
        <f t="shared" si="335"/>
        <v>7303793.3099999996</v>
      </c>
      <c r="BW269" s="45">
        <f t="shared" si="335"/>
        <v>10288933.68</v>
      </c>
      <c r="BX269" s="45">
        <f t="shared" si="335"/>
        <v>1012576.9</v>
      </c>
      <c r="BY269" s="45">
        <f t="shared" si="335"/>
        <v>2218267.4</v>
      </c>
      <c r="BZ269" s="45">
        <f t="shared" si="335"/>
        <v>860044.21</v>
      </c>
      <c r="CA269" s="45">
        <f t="shared" si="335"/>
        <v>1517900.21</v>
      </c>
      <c r="CB269" s="45">
        <f t="shared" si="335"/>
        <v>276460212.37</v>
      </c>
      <c r="CC269" s="45">
        <f t="shared" si="335"/>
        <v>510667.51</v>
      </c>
      <c r="CD269" s="45">
        <f t="shared" si="335"/>
        <v>356178.08</v>
      </c>
      <c r="CE269" s="45">
        <f t="shared" si="335"/>
        <v>829005.73</v>
      </c>
      <c r="CF269" s="45">
        <f t="shared" si="335"/>
        <v>632862.79</v>
      </c>
      <c r="CG269" s="45">
        <f t="shared" si="335"/>
        <v>617461.73</v>
      </c>
      <c r="CH269" s="45">
        <f t="shared" si="335"/>
        <v>408916.72</v>
      </c>
      <c r="CI269" s="45">
        <f t="shared" si="335"/>
        <v>2463557.37</v>
      </c>
      <c r="CJ269" s="45">
        <f t="shared" si="335"/>
        <v>5445609.8700000001</v>
      </c>
      <c r="CK269" s="45">
        <f t="shared" si="335"/>
        <v>9003857.1300000008</v>
      </c>
      <c r="CL269" s="45">
        <f t="shared" si="335"/>
        <v>1850414.27</v>
      </c>
      <c r="CM269" s="45">
        <f t="shared" si="335"/>
        <v>613219.92000000004</v>
      </c>
      <c r="CN269" s="45">
        <f t="shared" si="335"/>
        <v>101492449.09</v>
      </c>
      <c r="CO269" s="45">
        <f t="shared" si="335"/>
        <v>51035270.68</v>
      </c>
      <c r="CP269" s="45">
        <f t="shared" si="335"/>
        <v>8874441.8900000006</v>
      </c>
      <c r="CQ269" s="45">
        <f t="shared" si="335"/>
        <v>1732795.98</v>
      </c>
      <c r="CR269" s="45">
        <f t="shared" si="335"/>
        <v>217613.53</v>
      </c>
      <c r="CS269" s="45">
        <f t="shared" si="335"/>
        <v>1181966.3700000001</v>
      </c>
      <c r="CT269" s="45">
        <f t="shared" si="335"/>
        <v>361780.09</v>
      </c>
      <c r="CU269" s="45">
        <f t="shared" si="335"/>
        <v>337783.32</v>
      </c>
      <c r="CV269" s="45">
        <f t="shared" si="335"/>
        <v>209057.81</v>
      </c>
      <c r="CW269" s="45">
        <f t="shared" si="335"/>
        <v>1236306.58</v>
      </c>
      <c r="CX269" s="45">
        <f t="shared" si="335"/>
        <v>1667993.07</v>
      </c>
      <c r="CY269" s="45">
        <f t="shared" si="335"/>
        <v>187182.41</v>
      </c>
      <c r="CZ269" s="45">
        <f t="shared" si="335"/>
        <v>5939396.5300000003</v>
      </c>
      <c r="DA269" s="45">
        <f t="shared" si="335"/>
        <v>1111050.49</v>
      </c>
      <c r="DB269" s="45">
        <f t="shared" si="335"/>
        <v>687156.86</v>
      </c>
      <c r="DC269" s="45">
        <f t="shared" si="335"/>
        <v>1149083.6599999999</v>
      </c>
      <c r="DD269" s="45">
        <f t="shared" si="335"/>
        <v>1002181.75</v>
      </c>
      <c r="DE269" s="45">
        <f t="shared" si="335"/>
        <v>1686831.31</v>
      </c>
      <c r="DF269" s="45">
        <f t="shared" si="335"/>
        <v>42980178</v>
      </c>
      <c r="DG269" s="45">
        <f t="shared" si="335"/>
        <v>896566.64</v>
      </c>
      <c r="DH269" s="45">
        <f t="shared" si="335"/>
        <v>8228534.4500000002</v>
      </c>
      <c r="DI269" s="45">
        <f t="shared" si="335"/>
        <v>10865224.17</v>
      </c>
      <c r="DJ269" s="45">
        <f t="shared" si="335"/>
        <v>1248868.03</v>
      </c>
      <c r="DK269" s="45">
        <f t="shared" si="335"/>
        <v>732334.87</v>
      </c>
      <c r="DL269" s="45">
        <f t="shared" si="335"/>
        <v>12784891.73</v>
      </c>
      <c r="DM269" s="45">
        <f t="shared" si="335"/>
        <v>785309.72</v>
      </c>
      <c r="DN269" s="45">
        <f t="shared" si="335"/>
        <v>5646010.9100000001</v>
      </c>
      <c r="DO269" s="45">
        <f t="shared" si="335"/>
        <v>6112088.5</v>
      </c>
      <c r="DP269" s="45">
        <f t="shared" si="335"/>
        <v>380778</v>
      </c>
      <c r="DQ269" s="45">
        <f t="shared" si="335"/>
        <v>3052651.32</v>
      </c>
      <c r="DR269" s="45">
        <f t="shared" si="335"/>
        <v>1618236.89</v>
      </c>
      <c r="DS269" s="45">
        <f t="shared" si="335"/>
        <v>901543.89</v>
      </c>
      <c r="DT269" s="45">
        <f t="shared" si="335"/>
        <v>208308.71</v>
      </c>
      <c r="DU269" s="45">
        <f t="shared" si="335"/>
        <v>623483.07999999996</v>
      </c>
      <c r="DV269" s="45">
        <f t="shared" si="335"/>
        <v>189840.59</v>
      </c>
      <c r="DW269" s="45">
        <f t="shared" si="335"/>
        <v>375862.76</v>
      </c>
      <c r="DX269" s="45">
        <f t="shared" si="335"/>
        <v>1205369.8400000001</v>
      </c>
      <c r="DY269" s="45">
        <f t="shared" si="335"/>
        <v>1369301.3</v>
      </c>
      <c r="DZ269" s="45">
        <f t="shared" si="335"/>
        <v>2610581.98</v>
      </c>
      <c r="EA269" s="45">
        <f t="shared" ref="EA269:FX269" si="336">ROUND(EA253*EA43,2)</f>
        <v>3896482.48</v>
      </c>
      <c r="EB269" s="45">
        <f t="shared" si="336"/>
        <v>1818135.48</v>
      </c>
      <c r="EC269" s="45">
        <f t="shared" si="336"/>
        <v>767597.08</v>
      </c>
      <c r="ED269" s="45">
        <f t="shared" si="336"/>
        <v>14315647.51</v>
      </c>
      <c r="EE269" s="45">
        <f t="shared" si="336"/>
        <v>406590.14</v>
      </c>
      <c r="EF269" s="45">
        <f t="shared" si="336"/>
        <v>1526037.18</v>
      </c>
      <c r="EG269" s="45">
        <f t="shared" si="336"/>
        <v>608780.42000000004</v>
      </c>
      <c r="EH269" s="45">
        <f t="shared" si="336"/>
        <v>325651.32</v>
      </c>
      <c r="EI269" s="45">
        <f t="shared" si="336"/>
        <v>28407766.960000001</v>
      </c>
      <c r="EJ269" s="45">
        <f t="shared" si="336"/>
        <v>19708139.050000001</v>
      </c>
      <c r="EK269" s="45">
        <f t="shared" si="336"/>
        <v>3480092.25</v>
      </c>
      <c r="EL269" s="45">
        <f t="shared" si="336"/>
        <v>512106.35</v>
      </c>
      <c r="EM269" s="45">
        <f t="shared" si="336"/>
        <v>1512097.56</v>
      </c>
      <c r="EN269" s="45">
        <f t="shared" si="336"/>
        <v>1613924.65</v>
      </c>
      <c r="EO269" s="45">
        <f t="shared" si="336"/>
        <v>1194556.03</v>
      </c>
      <c r="EP269" s="45">
        <f t="shared" si="336"/>
        <v>2512815.27</v>
      </c>
      <c r="EQ269" s="45">
        <f t="shared" si="336"/>
        <v>9252180.7200000007</v>
      </c>
      <c r="ER269" s="45">
        <f t="shared" si="336"/>
        <v>1856064.98</v>
      </c>
      <c r="ES269" s="45">
        <f t="shared" si="336"/>
        <v>459824.71</v>
      </c>
      <c r="ET269" s="45">
        <f t="shared" si="336"/>
        <v>542871.68999999994</v>
      </c>
      <c r="EU269" s="45">
        <f t="shared" si="336"/>
        <v>892154.82</v>
      </c>
      <c r="EV269" s="45">
        <f t="shared" si="336"/>
        <v>476344.82</v>
      </c>
      <c r="EW269" s="45">
        <f t="shared" si="336"/>
        <v>5058625.7699999996</v>
      </c>
      <c r="EX269" s="45">
        <f t="shared" si="336"/>
        <v>178011.54</v>
      </c>
      <c r="EY269" s="45">
        <f t="shared" si="336"/>
        <v>884827.13</v>
      </c>
      <c r="EZ269" s="45">
        <f t="shared" si="336"/>
        <v>601038.67000000004</v>
      </c>
      <c r="FA269" s="45">
        <f t="shared" si="336"/>
        <v>21401815.559999999</v>
      </c>
      <c r="FB269" s="45">
        <f t="shared" si="336"/>
        <v>3958526.3</v>
      </c>
      <c r="FC269" s="45">
        <f t="shared" si="336"/>
        <v>7480785.21</v>
      </c>
      <c r="FD269" s="45">
        <f t="shared" si="336"/>
        <v>994116.6</v>
      </c>
      <c r="FE269" s="45">
        <f t="shared" si="336"/>
        <v>491963.13</v>
      </c>
      <c r="FF269" s="45">
        <f t="shared" si="336"/>
        <v>495139.58</v>
      </c>
      <c r="FG269" s="45">
        <f t="shared" si="336"/>
        <v>348587.42</v>
      </c>
      <c r="FH269" s="45">
        <f t="shared" si="336"/>
        <v>923033.93</v>
      </c>
      <c r="FI269" s="45">
        <f t="shared" si="336"/>
        <v>9003932.0199999996</v>
      </c>
      <c r="FJ269" s="45">
        <f t="shared" si="336"/>
        <v>14113777.48</v>
      </c>
      <c r="FK269" s="45">
        <f t="shared" si="336"/>
        <v>17591065.600000001</v>
      </c>
      <c r="FL269" s="45">
        <f t="shared" si="336"/>
        <v>39003620.579999998</v>
      </c>
      <c r="FM269" s="45">
        <f t="shared" si="336"/>
        <v>17417418.469999999</v>
      </c>
      <c r="FN269" s="45">
        <f t="shared" si="336"/>
        <v>71290507.370000005</v>
      </c>
      <c r="FO269" s="45">
        <f t="shared" si="336"/>
        <v>10115407.08</v>
      </c>
      <c r="FP269" s="45">
        <f t="shared" si="336"/>
        <v>21787699.77</v>
      </c>
      <c r="FQ269" s="45">
        <f t="shared" si="336"/>
        <v>3722612.64</v>
      </c>
      <c r="FR269" s="45">
        <f t="shared" si="336"/>
        <v>1770495.14</v>
      </c>
      <c r="FS269" s="45">
        <f t="shared" si="336"/>
        <v>2815636.94</v>
      </c>
      <c r="FT269" s="45">
        <f t="shared" si="336"/>
        <v>1402531.37</v>
      </c>
      <c r="FU269" s="45">
        <f t="shared" si="336"/>
        <v>2105383.5</v>
      </c>
      <c r="FV269" s="45">
        <f t="shared" si="336"/>
        <v>1560260.83</v>
      </c>
      <c r="FW269" s="45">
        <f t="shared" si="336"/>
        <v>421585</v>
      </c>
      <c r="FX269" s="45">
        <f t="shared" si="336"/>
        <v>362347.59</v>
      </c>
      <c r="FY269" s="45"/>
      <c r="FZ269" s="121">
        <f>SUM(C269:FX269)</f>
        <v>2754074843.4800005</v>
      </c>
      <c r="GA269" s="59"/>
      <c r="GB269" s="59"/>
      <c r="GC269" s="6">
        <v>7580242796.8454895</v>
      </c>
      <c r="GD269" s="6"/>
      <c r="GE269" s="122">
        <f>GD268/FZ268</f>
        <v>-7.0547592291659425E-2</v>
      </c>
    </row>
    <row r="270" spans="1:187" x14ac:dyDescent="0.2">
      <c r="A270" s="8" t="s">
        <v>826</v>
      </c>
      <c r="B270" s="16" t="s">
        <v>827</v>
      </c>
      <c r="C270" s="45">
        <f t="shared" ref="C270:BN270" si="337">C42</f>
        <v>1599806.29</v>
      </c>
      <c r="D270" s="45">
        <f t="shared" si="337"/>
        <v>6174696.7400000002</v>
      </c>
      <c r="E270" s="45">
        <f t="shared" si="337"/>
        <v>1689481.62</v>
      </c>
      <c r="F270" s="45">
        <f t="shared" si="337"/>
        <v>2551435.5</v>
      </c>
      <c r="G270" s="45">
        <f t="shared" si="337"/>
        <v>310453.07</v>
      </c>
      <c r="H270" s="45">
        <f t="shared" si="337"/>
        <v>246934</v>
      </c>
      <c r="I270" s="45">
        <f t="shared" si="337"/>
        <v>1779849.64</v>
      </c>
      <c r="J270" s="45">
        <f t="shared" si="337"/>
        <v>487294.92</v>
      </c>
      <c r="K270" s="45">
        <f t="shared" si="337"/>
        <v>94958.73</v>
      </c>
      <c r="L270" s="45">
        <f t="shared" si="337"/>
        <v>966253.38</v>
      </c>
      <c r="M270" s="45">
        <f t="shared" si="337"/>
        <v>394776.26</v>
      </c>
      <c r="N270" s="45">
        <f t="shared" si="337"/>
        <v>10833549.82</v>
      </c>
      <c r="O270" s="45">
        <f t="shared" si="337"/>
        <v>3820085.64</v>
      </c>
      <c r="P270" s="45">
        <f t="shared" si="337"/>
        <v>64869.39</v>
      </c>
      <c r="Q270" s="45">
        <f t="shared" si="337"/>
        <v>5754141.0199999996</v>
      </c>
      <c r="R270" s="45">
        <f t="shared" si="337"/>
        <v>156853.23000000001</v>
      </c>
      <c r="S270" s="45">
        <f t="shared" si="337"/>
        <v>737379.94</v>
      </c>
      <c r="T270" s="45">
        <f t="shared" si="337"/>
        <v>63166.879999999997</v>
      </c>
      <c r="U270" s="45">
        <f t="shared" si="337"/>
        <v>37326.32</v>
      </c>
      <c r="V270" s="45">
        <f t="shared" si="337"/>
        <v>89166.85</v>
      </c>
      <c r="W270" s="45">
        <f t="shared" si="337"/>
        <v>22108.82</v>
      </c>
      <c r="X270" s="45">
        <f t="shared" si="337"/>
        <v>18313.41</v>
      </c>
      <c r="Y270" s="45">
        <f t="shared" si="337"/>
        <v>107570.69</v>
      </c>
      <c r="Z270" s="45">
        <f t="shared" si="337"/>
        <v>49160.69</v>
      </c>
      <c r="AA270" s="45">
        <f t="shared" si="337"/>
        <v>5345283.42</v>
      </c>
      <c r="AB270" s="45">
        <f t="shared" si="337"/>
        <v>11020506.119999999</v>
      </c>
      <c r="AC270" s="45">
        <f t="shared" si="337"/>
        <v>383049.99</v>
      </c>
      <c r="AD270" s="45">
        <f t="shared" si="337"/>
        <v>465709.13</v>
      </c>
      <c r="AE270" s="45">
        <f t="shared" si="337"/>
        <v>46237.4</v>
      </c>
      <c r="AF270" s="45">
        <f t="shared" si="337"/>
        <v>60721.67</v>
      </c>
      <c r="AG270" s="45">
        <f t="shared" si="337"/>
        <v>345153.06</v>
      </c>
      <c r="AH270" s="45">
        <f t="shared" si="337"/>
        <v>140638.13</v>
      </c>
      <c r="AI270" s="45">
        <f t="shared" si="337"/>
        <v>42520.81</v>
      </c>
      <c r="AJ270" s="45">
        <f t="shared" si="337"/>
        <v>70196.3</v>
      </c>
      <c r="AK270" s="45">
        <f t="shared" si="337"/>
        <v>58583.1</v>
      </c>
      <c r="AL270" s="45">
        <f t="shared" si="337"/>
        <v>130839.79</v>
      </c>
      <c r="AM270" s="45">
        <f t="shared" si="337"/>
        <v>71323.28</v>
      </c>
      <c r="AN270" s="45">
        <f t="shared" si="337"/>
        <v>337256.29</v>
      </c>
      <c r="AO270" s="45">
        <f t="shared" si="337"/>
        <v>1356915.94</v>
      </c>
      <c r="AP270" s="45">
        <f t="shared" si="337"/>
        <v>28817977.68</v>
      </c>
      <c r="AQ270" s="45">
        <f t="shared" si="337"/>
        <v>92803.01</v>
      </c>
      <c r="AR270" s="45">
        <f t="shared" si="337"/>
        <v>17897627.93</v>
      </c>
      <c r="AS270" s="45">
        <f t="shared" si="337"/>
        <v>1978859.98</v>
      </c>
      <c r="AT270" s="45">
        <f t="shared" si="337"/>
        <v>952993.3</v>
      </c>
      <c r="AU270" s="45">
        <f t="shared" si="337"/>
        <v>132358.49</v>
      </c>
      <c r="AV270" s="45">
        <f t="shared" si="337"/>
        <v>81576.91</v>
      </c>
      <c r="AW270" s="45">
        <f t="shared" si="337"/>
        <v>86156.03</v>
      </c>
      <c r="AX270" s="45">
        <f t="shared" si="337"/>
        <v>53999.42</v>
      </c>
      <c r="AY270" s="45">
        <f t="shared" si="337"/>
        <v>125901.97</v>
      </c>
      <c r="AZ270" s="45">
        <f t="shared" si="337"/>
        <v>1432504.14</v>
      </c>
      <c r="BA270" s="45">
        <f t="shared" si="337"/>
        <v>785343.97</v>
      </c>
      <c r="BB270" s="45">
        <f t="shared" si="337"/>
        <v>390451.29</v>
      </c>
      <c r="BC270" s="45">
        <f t="shared" si="337"/>
        <v>6601427.9100000001</v>
      </c>
      <c r="BD270" s="45">
        <f t="shared" si="337"/>
        <v>1373312.49</v>
      </c>
      <c r="BE270" s="45">
        <f t="shared" si="337"/>
        <v>374529.03</v>
      </c>
      <c r="BF270" s="45">
        <f t="shared" si="337"/>
        <v>5519851.4100000001</v>
      </c>
      <c r="BG270" s="45">
        <f t="shared" si="337"/>
        <v>80491.44</v>
      </c>
      <c r="BH270" s="45">
        <f t="shared" si="337"/>
        <v>295174.65999999997</v>
      </c>
      <c r="BI270" s="45">
        <f t="shared" si="337"/>
        <v>53872.12</v>
      </c>
      <c r="BJ270" s="45">
        <f t="shared" si="337"/>
        <v>1542433.61</v>
      </c>
      <c r="BK270" s="45">
        <f t="shared" si="337"/>
        <v>2695455.45</v>
      </c>
      <c r="BL270" s="45">
        <f t="shared" si="337"/>
        <v>12187.53</v>
      </c>
      <c r="BM270" s="45">
        <f t="shared" si="337"/>
        <v>59266.43</v>
      </c>
      <c r="BN270" s="45">
        <f t="shared" si="337"/>
        <v>1035501.02</v>
      </c>
      <c r="BO270" s="45">
        <f t="shared" ref="BO270:DZ270" si="338">BO42</f>
        <v>406990.53</v>
      </c>
      <c r="BP270" s="45">
        <f t="shared" si="338"/>
        <v>227387.95</v>
      </c>
      <c r="BQ270" s="45">
        <f t="shared" si="338"/>
        <v>1531129.19</v>
      </c>
      <c r="BR270" s="45">
        <f t="shared" si="338"/>
        <v>253826.77</v>
      </c>
      <c r="BS270" s="45">
        <f t="shared" si="338"/>
        <v>109435.21</v>
      </c>
      <c r="BT270" s="45">
        <f t="shared" si="338"/>
        <v>102601.45</v>
      </c>
      <c r="BU270" s="45">
        <f t="shared" si="338"/>
        <v>134341.73000000001</v>
      </c>
      <c r="BV270" s="45">
        <f t="shared" si="338"/>
        <v>548391.36</v>
      </c>
      <c r="BW270" s="45">
        <f t="shared" si="338"/>
        <v>592046.81999999995</v>
      </c>
      <c r="BX270" s="45">
        <f t="shared" si="338"/>
        <v>74420.97</v>
      </c>
      <c r="BY270" s="45">
        <f t="shared" si="338"/>
        <v>254609.58</v>
      </c>
      <c r="BZ270" s="45">
        <f t="shared" si="338"/>
        <v>107183.38</v>
      </c>
      <c r="CA270" s="45">
        <f t="shared" si="338"/>
        <v>254021.75</v>
      </c>
      <c r="CB270" s="45">
        <f t="shared" si="338"/>
        <v>24346000.140000001</v>
      </c>
      <c r="CC270" s="45">
        <f t="shared" si="338"/>
        <v>77122.100000000006</v>
      </c>
      <c r="CD270" s="45">
        <f t="shared" si="338"/>
        <v>61371.73</v>
      </c>
      <c r="CE270" s="45">
        <f t="shared" si="338"/>
        <v>83521.820000000007</v>
      </c>
      <c r="CF270" s="45">
        <f t="shared" si="338"/>
        <v>78483.45</v>
      </c>
      <c r="CG270" s="45">
        <f t="shared" si="338"/>
        <v>61712.69</v>
      </c>
      <c r="CH270" s="45">
        <f t="shared" si="338"/>
        <v>43817.35</v>
      </c>
      <c r="CI270" s="45">
        <f t="shared" si="338"/>
        <v>287367.57</v>
      </c>
      <c r="CJ270" s="45">
        <f t="shared" si="338"/>
        <v>293009.68</v>
      </c>
      <c r="CK270" s="45">
        <f t="shared" si="338"/>
        <v>1295738.54</v>
      </c>
      <c r="CL270" s="45">
        <f t="shared" si="338"/>
        <v>214925.85</v>
      </c>
      <c r="CM270" s="45">
        <f t="shared" si="338"/>
        <v>64934.19</v>
      </c>
      <c r="CN270" s="45">
        <f t="shared" si="338"/>
        <v>8120877.0899999999</v>
      </c>
      <c r="CO270" s="45">
        <f t="shared" si="338"/>
        <v>3857545.62</v>
      </c>
      <c r="CP270" s="45">
        <f t="shared" si="338"/>
        <v>769697.35</v>
      </c>
      <c r="CQ270" s="45">
        <f t="shared" si="338"/>
        <v>261483.68</v>
      </c>
      <c r="CR270" s="45">
        <f t="shared" si="338"/>
        <v>64576.92</v>
      </c>
      <c r="CS270" s="45">
        <f t="shared" si="338"/>
        <v>199286.32</v>
      </c>
      <c r="CT270" s="45">
        <f t="shared" si="338"/>
        <v>47925.82</v>
      </c>
      <c r="CU270" s="45">
        <f t="shared" si="338"/>
        <v>33110.36</v>
      </c>
      <c r="CV270" s="45">
        <f t="shared" si="338"/>
        <v>26903.84</v>
      </c>
      <c r="CW270" s="45">
        <f t="shared" si="338"/>
        <v>106621.7</v>
      </c>
      <c r="CX270" s="45">
        <f t="shared" si="338"/>
        <v>192896.12</v>
      </c>
      <c r="CY270" s="45">
        <f t="shared" si="338"/>
        <v>20466.32</v>
      </c>
      <c r="CZ270" s="45">
        <f t="shared" si="338"/>
        <v>608607.21</v>
      </c>
      <c r="DA270" s="45">
        <f t="shared" si="338"/>
        <v>114878.97</v>
      </c>
      <c r="DB270" s="45">
        <f t="shared" si="338"/>
        <v>72218.69</v>
      </c>
      <c r="DC270" s="45">
        <f t="shared" si="338"/>
        <v>125032.44</v>
      </c>
      <c r="DD270" s="45">
        <f t="shared" si="338"/>
        <v>81506.41</v>
      </c>
      <c r="DE270" s="45">
        <f t="shared" si="338"/>
        <v>211191.64</v>
      </c>
      <c r="DF270" s="45">
        <f t="shared" si="338"/>
        <v>5884150.3600000003</v>
      </c>
      <c r="DG270" s="45">
        <f t="shared" si="338"/>
        <v>89201.58</v>
      </c>
      <c r="DH270" s="45">
        <f t="shared" si="338"/>
        <v>816438.79</v>
      </c>
      <c r="DI270" s="45">
        <f t="shared" si="338"/>
        <v>981637.97</v>
      </c>
      <c r="DJ270" s="45">
        <f t="shared" si="338"/>
        <v>112725.67</v>
      </c>
      <c r="DK270" s="45">
        <f t="shared" si="338"/>
        <v>86205.29</v>
      </c>
      <c r="DL270" s="45">
        <f t="shared" si="338"/>
        <v>1578718.19</v>
      </c>
      <c r="DM270" s="45">
        <f t="shared" si="338"/>
        <v>114934.36</v>
      </c>
      <c r="DN270" s="45">
        <f t="shared" si="338"/>
        <v>662641.17000000004</v>
      </c>
      <c r="DO270" s="45">
        <f t="shared" si="338"/>
        <v>711646.67</v>
      </c>
      <c r="DP270" s="45">
        <f t="shared" si="338"/>
        <v>46899.41</v>
      </c>
      <c r="DQ270" s="45">
        <f t="shared" si="338"/>
        <v>360781.77</v>
      </c>
      <c r="DR270" s="45">
        <f t="shared" si="338"/>
        <v>379467.95</v>
      </c>
      <c r="DS270" s="45">
        <f t="shared" si="338"/>
        <v>197191.07</v>
      </c>
      <c r="DT270" s="45">
        <f t="shared" si="338"/>
        <v>43275.61</v>
      </c>
      <c r="DU270" s="45">
        <f t="shared" si="338"/>
        <v>108586.49</v>
      </c>
      <c r="DV270" s="45">
        <f t="shared" si="338"/>
        <v>38257.919999999998</v>
      </c>
      <c r="DW270" s="45">
        <f t="shared" si="338"/>
        <v>83554.23</v>
      </c>
      <c r="DX270" s="45">
        <f t="shared" si="338"/>
        <v>79270.850000000006</v>
      </c>
      <c r="DY270" s="45">
        <f t="shared" si="338"/>
        <v>128429.18</v>
      </c>
      <c r="DZ270" s="45">
        <f t="shared" si="338"/>
        <v>300308.3</v>
      </c>
      <c r="EA270" s="45">
        <f t="shared" ref="EA270:FX270" si="339">EA42</f>
        <v>626752.57999999996</v>
      </c>
      <c r="EB270" s="45">
        <f t="shared" si="339"/>
        <v>228513.37</v>
      </c>
      <c r="EC270" s="45">
        <f t="shared" si="339"/>
        <v>87734.99</v>
      </c>
      <c r="ED270" s="45">
        <f t="shared" si="339"/>
        <v>474789.07</v>
      </c>
      <c r="EE270" s="45">
        <f t="shared" si="339"/>
        <v>66022.66</v>
      </c>
      <c r="EF270" s="45">
        <f t="shared" si="339"/>
        <v>271418.93</v>
      </c>
      <c r="EG270" s="45">
        <f t="shared" si="339"/>
        <v>100627.43</v>
      </c>
      <c r="EH270" s="45">
        <f t="shared" si="339"/>
        <v>46524.959999999999</v>
      </c>
      <c r="EI270" s="45">
        <f t="shared" si="339"/>
        <v>2210187.0099999998</v>
      </c>
      <c r="EJ270" s="45">
        <f t="shared" si="339"/>
        <v>1901541.9</v>
      </c>
      <c r="EK270" s="45">
        <f t="shared" si="339"/>
        <v>140083.69</v>
      </c>
      <c r="EL270" s="45">
        <f t="shared" si="339"/>
        <v>47516.36</v>
      </c>
      <c r="EM270" s="45">
        <f t="shared" si="339"/>
        <v>153122.82999999999</v>
      </c>
      <c r="EN270" s="45">
        <f t="shared" si="339"/>
        <v>206276.2</v>
      </c>
      <c r="EO270" s="45">
        <f t="shared" si="339"/>
        <v>143986.41</v>
      </c>
      <c r="EP270" s="45">
        <f t="shared" si="339"/>
        <v>232917.63</v>
      </c>
      <c r="EQ270" s="45">
        <f t="shared" si="339"/>
        <v>976109.39</v>
      </c>
      <c r="ER270" s="45">
        <f t="shared" si="339"/>
        <v>167681.67000000001</v>
      </c>
      <c r="ES270" s="45">
        <f t="shared" si="339"/>
        <v>57587.25</v>
      </c>
      <c r="ET270" s="45">
        <f t="shared" si="339"/>
        <v>91167.81</v>
      </c>
      <c r="EU270" s="45">
        <f t="shared" si="339"/>
        <v>149970.4</v>
      </c>
      <c r="EV270" s="45">
        <f t="shared" si="339"/>
        <v>39877.089999999997</v>
      </c>
      <c r="EW270" s="45">
        <f t="shared" si="339"/>
        <v>233676.75</v>
      </c>
      <c r="EX270" s="45">
        <f t="shared" si="339"/>
        <v>10886.7</v>
      </c>
      <c r="EY270" s="45">
        <f t="shared" si="339"/>
        <v>102235.7</v>
      </c>
      <c r="EZ270" s="45">
        <f t="shared" si="339"/>
        <v>123050.36</v>
      </c>
      <c r="FA270" s="45">
        <f t="shared" si="339"/>
        <v>1503164.33</v>
      </c>
      <c r="FB270" s="45">
        <f t="shared" si="339"/>
        <v>302289</v>
      </c>
      <c r="FC270" s="45">
        <f t="shared" si="339"/>
        <v>757858.86</v>
      </c>
      <c r="FD270" s="45">
        <f t="shared" si="339"/>
        <v>125349.68</v>
      </c>
      <c r="FE270" s="45">
        <f t="shared" si="339"/>
        <v>61047.839999999997</v>
      </c>
      <c r="FF270" s="45">
        <f t="shared" si="339"/>
        <v>62230.82</v>
      </c>
      <c r="FG270" s="45">
        <f t="shared" si="339"/>
        <v>34091.03</v>
      </c>
      <c r="FH270" s="45">
        <f t="shared" si="339"/>
        <v>97254.77</v>
      </c>
      <c r="FI270" s="45">
        <f t="shared" si="339"/>
        <v>565846.13</v>
      </c>
      <c r="FJ270" s="45">
        <f t="shared" si="339"/>
        <v>559816.68000000005</v>
      </c>
      <c r="FK270" s="45">
        <f t="shared" si="339"/>
        <v>856547.99</v>
      </c>
      <c r="FL270" s="45">
        <f t="shared" si="339"/>
        <v>1472864.51</v>
      </c>
      <c r="FM270" s="45">
        <f t="shared" si="339"/>
        <v>535075.43999999994</v>
      </c>
      <c r="FN270" s="45">
        <f t="shared" si="339"/>
        <v>2707846.05</v>
      </c>
      <c r="FO270" s="45">
        <f t="shared" si="339"/>
        <v>519590.16</v>
      </c>
      <c r="FP270" s="45">
        <f t="shared" si="339"/>
        <v>921034.2</v>
      </c>
      <c r="FQ270" s="45">
        <f t="shared" si="339"/>
        <v>249911.09</v>
      </c>
      <c r="FR270" s="45">
        <f t="shared" si="339"/>
        <v>124919.37</v>
      </c>
      <c r="FS270" s="45">
        <f t="shared" si="339"/>
        <v>136333.79999999999</v>
      </c>
      <c r="FT270" s="45">
        <f t="shared" si="339"/>
        <v>79680.7</v>
      </c>
      <c r="FU270" s="45">
        <f t="shared" si="339"/>
        <v>239882.64</v>
      </c>
      <c r="FV270" s="45">
        <f t="shared" si="339"/>
        <v>166473.93</v>
      </c>
      <c r="FW270" s="45">
        <f t="shared" si="339"/>
        <v>45440.44</v>
      </c>
      <c r="FX270" s="45">
        <f t="shared" si="339"/>
        <v>45334.64</v>
      </c>
      <c r="FY270" s="45"/>
      <c r="FZ270" s="121">
        <f>SUM(C270:FX270)</f>
        <v>210680308.86999992</v>
      </c>
      <c r="GA270" s="59"/>
      <c r="GB270" s="59"/>
      <c r="GC270" s="6"/>
      <c r="GD270" s="59"/>
      <c r="GE270" s="122"/>
    </row>
    <row r="271" spans="1:187" x14ac:dyDescent="0.2">
      <c r="A271" s="8" t="s">
        <v>828</v>
      </c>
      <c r="B271" s="16" t="s">
        <v>829</v>
      </c>
      <c r="C271" s="45">
        <f t="shared" ref="C271:BN271" si="340">C268-C269-C270</f>
        <v>51257172.449999996</v>
      </c>
      <c r="D271" s="45">
        <f t="shared" si="340"/>
        <v>286626663.13999999</v>
      </c>
      <c r="E271" s="45">
        <f t="shared" si="340"/>
        <v>47561038.360000014</v>
      </c>
      <c r="F271" s="45">
        <f t="shared" si="340"/>
        <v>126982432.80000001</v>
      </c>
      <c r="G271" s="45">
        <f t="shared" si="340"/>
        <v>4401694.99</v>
      </c>
      <c r="H271" s="45">
        <f t="shared" si="340"/>
        <v>6178192.790000001</v>
      </c>
      <c r="I271" s="45">
        <f t="shared" si="340"/>
        <v>71094003.429999992</v>
      </c>
      <c r="J271" s="45">
        <f t="shared" si="340"/>
        <v>17567183.349999998</v>
      </c>
      <c r="K271" s="45">
        <f t="shared" si="340"/>
        <v>2356207.1700000004</v>
      </c>
      <c r="L271" s="45">
        <f t="shared" si="340"/>
        <v>11247433.940000001</v>
      </c>
      <c r="M271" s="45">
        <f t="shared" si="340"/>
        <v>9757487.75</v>
      </c>
      <c r="N271" s="45">
        <f t="shared" si="340"/>
        <v>354813816.43000001</v>
      </c>
      <c r="O271" s="45">
        <f t="shared" si="340"/>
        <v>78364542.109999999</v>
      </c>
      <c r="P271" s="45">
        <f t="shared" si="340"/>
        <v>2000046.3399999999</v>
      </c>
      <c r="Q271" s="45">
        <f t="shared" si="340"/>
        <v>304839554.35000002</v>
      </c>
      <c r="R271" s="45">
        <f t="shared" si="340"/>
        <v>22786771.130000003</v>
      </c>
      <c r="S271" s="45">
        <f t="shared" si="340"/>
        <v>7539776.4699999988</v>
      </c>
      <c r="T271" s="45">
        <f t="shared" si="340"/>
        <v>1804008.37</v>
      </c>
      <c r="U271" s="45">
        <f t="shared" si="340"/>
        <v>617051.39000000013</v>
      </c>
      <c r="V271" s="45">
        <f t="shared" si="340"/>
        <v>2636987.5599999996</v>
      </c>
      <c r="W271" s="45">
        <f t="shared" si="340"/>
        <v>733290.15</v>
      </c>
      <c r="X271" s="45">
        <f t="shared" si="340"/>
        <v>751041.88</v>
      </c>
      <c r="Y271" s="45">
        <f t="shared" si="340"/>
        <v>21799502.069999997</v>
      </c>
      <c r="Z271" s="45">
        <f t="shared" si="340"/>
        <v>2639690.67</v>
      </c>
      <c r="AA271" s="45">
        <f t="shared" si="340"/>
        <v>187680570.56000003</v>
      </c>
      <c r="AB271" s="45">
        <f t="shared" si="340"/>
        <v>92166582.430000037</v>
      </c>
      <c r="AC271" s="45">
        <f t="shared" si="340"/>
        <v>5579303.7699999996</v>
      </c>
      <c r="AD271" s="45">
        <f t="shared" si="340"/>
        <v>7722786.1699999999</v>
      </c>
      <c r="AE271" s="45">
        <f t="shared" si="340"/>
        <v>1416819.2700000003</v>
      </c>
      <c r="AF271" s="45">
        <f t="shared" si="340"/>
        <v>2090661.83</v>
      </c>
      <c r="AG271" s="45">
        <f t="shared" si="340"/>
        <v>3070029.45</v>
      </c>
      <c r="AH271" s="45">
        <f t="shared" si="340"/>
        <v>9103400.2799999993</v>
      </c>
      <c r="AI271" s="45">
        <f t="shared" si="340"/>
        <v>3765001.38</v>
      </c>
      <c r="AJ271" s="45">
        <f t="shared" si="340"/>
        <v>2155371.6400000006</v>
      </c>
      <c r="AK271" s="45">
        <f t="shared" si="340"/>
        <v>2054236.2899999996</v>
      </c>
      <c r="AL271" s="45">
        <f t="shared" si="340"/>
        <v>1644564.53</v>
      </c>
      <c r="AM271" s="45">
        <f t="shared" si="340"/>
        <v>3828356.3800000004</v>
      </c>
      <c r="AN271" s="45">
        <f t="shared" si="340"/>
        <v>1297406.1499999999</v>
      </c>
      <c r="AO271" s="45">
        <f t="shared" si="340"/>
        <v>33790969.590000004</v>
      </c>
      <c r="AP271" s="45">
        <f t="shared" si="340"/>
        <v>285522755.12</v>
      </c>
      <c r="AQ271" s="45">
        <f t="shared" si="340"/>
        <v>1217741.71</v>
      </c>
      <c r="AR271" s="45">
        <f t="shared" si="340"/>
        <v>380703061.30999994</v>
      </c>
      <c r="AS271" s="45">
        <f t="shared" si="340"/>
        <v>28749633.870000001</v>
      </c>
      <c r="AT271" s="45">
        <f t="shared" si="340"/>
        <v>13518341.550000001</v>
      </c>
      <c r="AU271" s="45">
        <f t="shared" si="340"/>
        <v>2473728.3899999997</v>
      </c>
      <c r="AV271" s="45">
        <f t="shared" si="340"/>
        <v>3194947.39</v>
      </c>
      <c r="AW271" s="45">
        <f t="shared" si="340"/>
        <v>2672814.1100000003</v>
      </c>
      <c r="AX271" s="45">
        <f t="shared" si="340"/>
        <v>627712.23999999987</v>
      </c>
      <c r="AY271" s="45">
        <f t="shared" si="340"/>
        <v>3486035.9200000004</v>
      </c>
      <c r="AZ271" s="45">
        <f t="shared" si="340"/>
        <v>97368135.059999987</v>
      </c>
      <c r="BA271" s="45">
        <f t="shared" si="340"/>
        <v>70305947.578000009</v>
      </c>
      <c r="BB271" s="45">
        <f t="shared" si="340"/>
        <v>66616800.980000004</v>
      </c>
      <c r="BC271" s="45">
        <f t="shared" si="340"/>
        <v>206069044.24000004</v>
      </c>
      <c r="BD271" s="45">
        <f t="shared" si="340"/>
        <v>32279501.103999998</v>
      </c>
      <c r="BE271" s="45">
        <f t="shared" si="340"/>
        <v>10292979.93</v>
      </c>
      <c r="BF271" s="45">
        <f t="shared" si="340"/>
        <v>167825898.24399999</v>
      </c>
      <c r="BG271" s="45">
        <f t="shared" si="340"/>
        <v>9293682.7600000016</v>
      </c>
      <c r="BH271" s="45">
        <f t="shared" si="340"/>
        <v>4784240.16</v>
      </c>
      <c r="BI271" s="45">
        <f t="shared" si="340"/>
        <v>3054597.77</v>
      </c>
      <c r="BJ271" s="45">
        <f t="shared" si="340"/>
        <v>43017276.200000003</v>
      </c>
      <c r="BK271" s="45">
        <f t="shared" si="340"/>
        <v>191484964.59</v>
      </c>
      <c r="BL271" s="45">
        <f t="shared" si="340"/>
        <v>2815134.2500000005</v>
      </c>
      <c r="BM271" s="45">
        <f t="shared" si="340"/>
        <v>3076901.02</v>
      </c>
      <c r="BN271" s="45">
        <f t="shared" si="340"/>
        <v>24365383.059999999</v>
      </c>
      <c r="BO271" s="45">
        <f t="shared" ref="BO271:DZ271" si="341">BO268-BO269-BO270</f>
        <v>9827646.0200000014</v>
      </c>
      <c r="BP271" s="45">
        <f t="shared" si="341"/>
        <v>1426220.2</v>
      </c>
      <c r="BQ271" s="45">
        <f t="shared" si="341"/>
        <v>31742955.169999994</v>
      </c>
      <c r="BR271" s="45">
        <f t="shared" si="341"/>
        <v>37974208.279999994</v>
      </c>
      <c r="BS271" s="45">
        <f t="shared" si="341"/>
        <v>9775326.8399999999</v>
      </c>
      <c r="BT271" s="45">
        <f t="shared" si="341"/>
        <v>3295059.9199999995</v>
      </c>
      <c r="BU271" s="45">
        <f t="shared" si="341"/>
        <v>2870315.4200000004</v>
      </c>
      <c r="BV271" s="45">
        <f t="shared" si="341"/>
        <v>4614955.33</v>
      </c>
      <c r="BW271" s="45">
        <f t="shared" si="341"/>
        <v>7844678.2100000009</v>
      </c>
      <c r="BX271" s="45">
        <f t="shared" si="341"/>
        <v>570573.61</v>
      </c>
      <c r="BY271" s="45">
        <f t="shared" si="341"/>
        <v>2847755.86</v>
      </c>
      <c r="BZ271" s="45">
        <f t="shared" si="341"/>
        <v>1991249.0699999998</v>
      </c>
      <c r="CA271" s="45">
        <f t="shared" si="341"/>
        <v>948354.85999999987</v>
      </c>
      <c r="CB271" s="45">
        <f t="shared" si="341"/>
        <v>437629349.85000002</v>
      </c>
      <c r="CC271" s="45">
        <f t="shared" si="341"/>
        <v>2001572.59</v>
      </c>
      <c r="CD271" s="45">
        <f t="shared" si="341"/>
        <v>586959.35000000009</v>
      </c>
      <c r="CE271" s="45">
        <f t="shared" si="341"/>
        <v>1534125.32</v>
      </c>
      <c r="CF271" s="45">
        <f t="shared" si="341"/>
        <v>1162862.72</v>
      </c>
      <c r="CG271" s="45">
        <f t="shared" si="341"/>
        <v>2324917.64</v>
      </c>
      <c r="CH271" s="45">
        <f t="shared" si="341"/>
        <v>1368396.59</v>
      </c>
      <c r="CI271" s="45">
        <f t="shared" si="341"/>
        <v>4251887.8600000003</v>
      </c>
      <c r="CJ271" s="45">
        <f t="shared" si="341"/>
        <v>3874730.69</v>
      </c>
      <c r="CK271" s="45">
        <f t="shared" si="341"/>
        <v>41933287.519999996</v>
      </c>
      <c r="CL271" s="45">
        <f t="shared" si="341"/>
        <v>11332630.940000001</v>
      </c>
      <c r="CM271" s="45">
        <f t="shared" si="341"/>
        <v>8085032.2800000003</v>
      </c>
      <c r="CN271" s="45">
        <f t="shared" si="341"/>
        <v>163935083.62799996</v>
      </c>
      <c r="CO271" s="45">
        <f t="shared" si="341"/>
        <v>79289021.763999999</v>
      </c>
      <c r="CP271" s="45">
        <f t="shared" si="341"/>
        <v>738971.17999999935</v>
      </c>
      <c r="CQ271" s="45">
        <f t="shared" si="341"/>
        <v>7971546.6899999995</v>
      </c>
      <c r="CR271" s="45">
        <f t="shared" si="341"/>
        <v>2506004.0800000005</v>
      </c>
      <c r="CS271" s="45">
        <f t="shared" si="341"/>
        <v>2651767.4300000002</v>
      </c>
      <c r="CT271" s="45">
        <f t="shared" si="341"/>
        <v>1500741.93</v>
      </c>
      <c r="CU271" s="45">
        <f t="shared" si="341"/>
        <v>3672013.8300000005</v>
      </c>
      <c r="CV271" s="45">
        <f t="shared" si="341"/>
        <v>646809.47000000009</v>
      </c>
      <c r="CW271" s="45">
        <f t="shared" si="341"/>
        <v>1476290.6299999997</v>
      </c>
      <c r="CX271" s="45">
        <f t="shared" si="341"/>
        <v>3119440.9499999993</v>
      </c>
      <c r="CY271" s="45">
        <f t="shared" si="341"/>
        <v>744245.83</v>
      </c>
      <c r="CZ271" s="45">
        <f t="shared" si="341"/>
        <v>13046401.489999998</v>
      </c>
      <c r="DA271" s="45">
        <f t="shared" si="341"/>
        <v>1580660.75</v>
      </c>
      <c r="DB271" s="45">
        <f t="shared" si="341"/>
        <v>2982327.31</v>
      </c>
      <c r="DC271" s="45">
        <f t="shared" si="341"/>
        <v>1214655.8099999998</v>
      </c>
      <c r="DD271" s="45">
        <f t="shared" si="341"/>
        <v>1539118.64</v>
      </c>
      <c r="DE271" s="45">
        <f t="shared" si="341"/>
        <v>2606436.1800000006</v>
      </c>
      <c r="DF271" s="45">
        <f t="shared" si="341"/>
        <v>143016688.15200001</v>
      </c>
      <c r="DG271" s="45">
        <f t="shared" si="341"/>
        <v>732931.98</v>
      </c>
      <c r="DH271" s="45">
        <f t="shared" si="341"/>
        <v>9968338.8880000003</v>
      </c>
      <c r="DI271" s="45">
        <f t="shared" si="341"/>
        <v>12744048.379999999</v>
      </c>
      <c r="DJ271" s="45">
        <f t="shared" si="341"/>
        <v>5434162.8099999996</v>
      </c>
      <c r="DK271" s="45">
        <f t="shared" si="341"/>
        <v>3952351.01</v>
      </c>
      <c r="DL271" s="45">
        <f t="shared" si="341"/>
        <v>40435280.129999995</v>
      </c>
      <c r="DM271" s="45">
        <f t="shared" si="341"/>
        <v>3027558.6199999996</v>
      </c>
      <c r="DN271" s="45">
        <f t="shared" si="341"/>
        <v>7720877.2699999996</v>
      </c>
      <c r="DO271" s="45">
        <f t="shared" si="341"/>
        <v>23923379.219999999</v>
      </c>
      <c r="DP271" s="45">
        <f t="shared" si="341"/>
        <v>2602036.13</v>
      </c>
      <c r="DQ271" s="45">
        <f t="shared" si="341"/>
        <v>3090846.9399999995</v>
      </c>
      <c r="DR271" s="45">
        <f t="shared" si="341"/>
        <v>11894359.549999999</v>
      </c>
      <c r="DS271" s="45">
        <f t="shared" si="341"/>
        <v>7096331.2000000002</v>
      </c>
      <c r="DT271" s="45">
        <f t="shared" si="341"/>
        <v>2121781.7500000005</v>
      </c>
      <c r="DU271" s="45">
        <f t="shared" si="341"/>
        <v>3593198.9899999993</v>
      </c>
      <c r="DV271" s="45">
        <f t="shared" si="341"/>
        <v>2790218.27</v>
      </c>
      <c r="DW271" s="45">
        <f t="shared" si="341"/>
        <v>3605240.48</v>
      </c>
      <c r="DX271" s="45">
        <f t="shared" si="341"/>
        <v>1649466.1700000002</v>
      </c>
      <c r="DY271" s="45">
        <f t="shared" si="341"/>
        <v>2877796.9200000004</v>
      </c>
      <c r="DZ271" s="45">
        <f t="shared" si="341"/>
        <v>5855798.46</v>
      </c>
      <c r="EA271" s="45">
        <f t="shared" ref="EA271:FX271" si="342">EA268-EA269-EA270</f>
        <v>2135291.7399999998</v>
      </c>
      <c r="EB271" s="45">
        <f t="shared" si="342"/>
        <v>3773488.2399999998</v>
      </c>
      <c r="EC271" s="45">
        <f t="shared" si="342"/>
        <v>2845674.5999999996</v>
      </c>
      <c r="ED271" s="45">
        <f t="shared" si="342"/>
        <v>5145230.9000000004</v>
      </c>
      <c r="EE271" s="45">
        <f t="shared" si="342"/>
        <v>2379160.6399999997</v>
      </c>
      <c r="EF271" s="45">
        <f t="shared" si="342"/>
        <v>12182359.07</v>
      </c>
      <c r="EG271" s="45">
        <f t="shared" si="342"/>
        <v>2669933.65</v>
      </c>
      <c r="EH271" s="45">
        <f t="shared" si="342"/>
        <v>2661784.4500000002</v>
      </c>
      <c r="EI271" s="45">
        <f t="shared" si="342"/>
        <v>125790186.95</v>
      </c>
      <c r="EJ271" s="45">
        <f t="shared" si="342"/>
        <v>63713563.57</v>
      </c>
      <c r="EK271" s="45">
        <f t="shared" si="342"/>
        <v>3254386.23</v>
      </c>
      <c r="EL271" s="45">
        <f t="shared" si="342"/>
        <v>4144974.6100000003</v>
      </c>
      <c r="EM271" s="45">
        <f t="shared" si="342"/>
        <v>2880227.1600000006</v>
      </c>
      <c r="EN271" s="45">
        <f t="shared" si="342"/>
        <v>8641369.7200000007</v>
      </c>
      <c r="EO271" s="45">
        <f t="shared" si="342"/>
        <v>2776236.3199999994</v>
      </c>
      <c r="EP271" s="45">
        <f t="shared" si="342"/>
        <v>1877231.1800000002</v>
      </c>
      <c r="EQ271" s="45">
        <f t="shared" si="342"/>
        <v>15387412.269999998</v>
      </c>
      <c r="ER271" s="45">
        <f t="shared" si="342"/>
        <v>2142947.8000000003</v>
      </c>
      <c r="ES271" s="45">
        <f t="shared" si="342"/>
        <v>1682375.35</v>
      </c>
      <c r="ET271" s="45">
        <f t="shared" si="342"/>
        <v>2915902.6799999997</v>
      </c>
      <c r="EU271" s="45">
        <f t="shared" si="342"/>
        <v>5799187.879999999</v>
      </c>
      <c r="EV271" s="45">
        <f t="shared" si="342"/>
        <v>798093.47999999986</v>
      </c>
      <c r="EW271" s="45">
        <f t="shared" si="342"/>
        <v>6092370.1600000001</v>
      </c>
      <c r="EX271" s="45">
        <f t="shared" si="342"/>
        <v>3083769.54</v>
      </c>
      <c r="EY271" s="45">
        <f t="shared" si="342"/>
        <v>3872133.4299999997</v>
      </c>
      <c r="EZ271" s="45">
        <f t="shared" si="342"/>
        <v>1545270.01</v>
      </c>
      <c r="FA271" s="45">
        <f t="shared" si="342"/>
        <v>10682590.629999997</v>
      </c>
      <c r="FB271" s="45">
        <f t="shared" si="342"/>
        <v>159.12000000011176</v>
      </c>
      <c r="FC271" s="45">
        <f t="shared" si="342"/>
        <v>12318328.559999999</v>
      </c>
      <c r="FD271" s="45">
        <f t="shared" si="342"/>
        <v>3106237.5199999996</v>
      </c>
      <c r="FE271" s="45">
        <f t="shared" si="342"/>
        <v>1307433.6100000001</v>
      </c>
      <c r="FF271" s="45">
        <f t="shared" si="342"/>
        <v>2614364.56</v>
      </c>
      <c r="FG271" s="45">
        <f t="shared" si="342"/>
        <v>1672307.16</v>
      </c>
      <c r="FH271" s="45">
        <f t="shared" si="342"/>
        <v>688132.95999999985</v>
      </c>
      <c r="FI271" s="45">
        <f t="shared" si="342"/>
        <v>7558685.2299999995</v>
      </c>
      <c r="FJ271" s="45">
        <f t="shared" si="342"/>
        <v>2760344.0799999977</v>
      </c>
      <c r="FK271" s="45">
        <f t="shared" si="342"/>
        <v>3273732.9799999986</v>
      </c>
      <c r="FL271" s="45">
        <f t="shared" si="342"/>
        <v>20270639.970000003</v>
      </c>
      <c r="FM271" s="45">
        <f t="shared" si="342"/>
        <v>16316692.330000004</v>
      </c>
      <c r="FN271" s="45">
        <f t="shared" si="342"/>
        <v>127890633.77999999</v>
      </c>
      <c r="FO271" s="45">
        <f t="shared" si="342"/>
        <v>2532.7199999989825</v>
      </c>
      <c r="FP271" s="45">
        <f t="shared" si="342"/>
        <v>1980.6099999987055</v>
      </c>
      <c r="FQ271" s="45">
        <f t="shared" si="342"/>
        <v>5143699.91</v>
      </c>
      <c r="FR271" s="45">
        <f t="shared" si="342"/>
        <v>813879.62999999977</v>
      </c>
      <c r="FS271" s="45">
        <f t="shared" si="342"/>
        <v>48.720000000030268</v>
      </c>
      <c r="FT271" s="45">
        <f t="shared" si="342"/>
        <v>255.12999999984459</v>
      </c>
      <c r="FU271" s="45">
        <f t="shared" si="342"/>
        <v>5949968.5700000003</v>
      </c>
      <c r="FV271" s="45">
        <f t="shared" si="342"/>
        <v>5234766.53</v>
      </c>
      <c r="FW271" s="45">
        <f t="shared" si="342"/>
        <v>2532348.71</v>
      </c>
      <c r="FX271" s="45">
        <f t="shared" si="342"/>
        <v>807131.33</v>
      </c>
      <c r="FY271" s="45"/>
      <c r="FZ271" s="121">
        <f>SUM(C271:FX271)</f>
        <v>5190845644.3980026</v>
      </c>
      <c r="GA271" s="107"/>
      <c r="GB271" s="107"/>
      <c r="GC271" s="6"/>
      <c r="GD271" s="59"/>
      <c r="GE271" s="107"/>
    </row>
    <row r="272" spans="1:187" x14ac:dyDescent="0.2">
      <c r="A272" s="6"/>
      <c r="B272" s="16" t="s">
        <v>830</v>
      </c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  <c r="DC272" s="105"/>
      <c r="DD272" s="105"/>
      <c r="DE272" s="105"/>
      <c r="DF272" s="105"/>
      <c r="DG272" s="105"/>
      <c r="DH272" s="105"/>
      <c r="DI272" s="105"/>
      <c r="DJ272" s="105"/>
      <c r="DK272" s="105"/>
      <c r="DL272" s="105"/>
      <c r="DM272" s="105"/>
      <c r="DN272" s="105"/>
      <c r="DO272" s="105"/>
      <c r="DP272" s="105"/>
      <c r="DQ272" s="105"/>
      <c r="DR272" s="105"/>
      <c r="DS272" s="105"/>
      <c r="DT272" s="105"/>
      <c r="DU272" s="105"/>
      <c r="DV272" s="105"/>
      <c r="DW272" s="105"/>
      <c r="DX272" s="105"/>
      <c r="DY272" s="105"/>
      <c r="DZ272" s="105"/>
      <c r="EA272" s="105"/>
      <c r="EB272" s="105"/>
      <c r="EC272" s="105"/>
      <c r="ED272" s="105"/>
      <c r="EE272" s="105"/>
      <c r="EF272" s="105"/>
      <c r="EG272" s="105"/>
      <c r="EH272" s="105"/>
      <c r="EI272" s="105"/>
      <c r="EJ272" s="105"/>
      <c r="EK272" s="105"/>
      <c r="EL272" s="105"/>
      <c r="EM272" s="105"/>
      <c r="EN272" s="105"/>
      <c r="EO272" s="105"/>
      <c r="EP272" s="105"/>
      <c r="EQ272" s="105"/>
      <c r="ER272" s="105"/>
      <c r="ES272" s="105"/>
      <c r="ET272" s="105"/>
      <c r="EU272" s="105"/>
      <c r="EV272" s="105"/>
      <c r="EW272" s="105"/>
      <c r="EX272" s="105"/>
      <c r="EY272" s="105"/>
      <c r="EZ272" s="105"/>
      <c r="FA272" s="105"/>
      <c r="FB272" s="105"/>
      <c r="FC272" s="105"/>
      <c r="FD272" s="105"/>
      <c r="FE272" s="105"/>
      <c r="FF272" s="105"/>
      <c r="FG272" s="105"/>
      <c r="FH272" s="105"/>
      <c r="FI272" s="105"/>
      <c r="FJ272" s="105"/>
      <c r="FK272" s="105"/>
      <c r="FL272" s="105"/>
      <c r="FM272" s="105"/>
      <c r="FN272" s="105"/>
      <c r="FO272" s="105"/>
      <c r="FP272" s="105"/>
      <c r="FQ272" s="105"/>
      <c r="FR272" s="105"/>
      <c r="FS272" s="105"/>
      <c r="FT272" s="105"/>
      <c r="FU272" s="105"/>
      <c r="FV272" s="105"/>
      <c r="FW272" s="105"/>
      <c r="FX272" s="105"/>
      <c r="FY272" s="45"/>
      <c r="FZ272" s="121"/>
      <c r="GA272" s="59"/>
      <c r="GB272" s="59"/>
      <c r="GC272" s="9"/>
      <c r="GD272" s="9"/>
      <c r="GE272" s="6"/>
    </row>
    <row r="273" spans="1:187" x14ac:dyDescent="0.2">
      <c r="A273" s="8" t="s">
        <v>831</v>
      </c>
      <c r="B273" s="16" t="s">
        <v>832</v>
      </c>
      <c r="C273" s="45">
        <f t="shared" ref="C273:BN273" si="343">ROUND(C264*C43,2)</f>
        <v>0</v>
      </c>
      <c r="D273" s="45">
        <f t="shared" si="343"/>
        <v>0</v>
      </c>
      <c r="E273" s="45">
        <f t="shared" si="343"/>
        <v>0</v>
      </c>
      <c r="F273" s="45">
        <f t="shared" si="343"/>
        <v>0</v>
      </c>
      <c r="G273" s="45">
        <f t="shared" si="343"/>
        <v>0</v>
      </c>
      <c r="H273" s="45">
        <f t="shared" si="343"/>
        <v>0</v>
      </c>
      <c r="I273" s="45">
        <f t="shared" si="343"/>
        <v>0</v>
      </c>
      <c r="J273" s="45">
        <f t="shared" si="343"/>
        <v>0</v>
      </c>
      <c r="K273" s="45">
        <f t="shared" si="343"/>
        <v>0</v>
      </c>
      <c r="L273" s="45">
        <f t="shared" si="343"/>
        <v>0</v>
      </c>
      <c r="M273" s="45">
        <f t="shared" si="343"/>
        <v>0</v>
      </c>
      <c r="N273" s="45">
        <f t="shared" si="343"/>
        <v>0</v>
      </c>
      <c r="O273" s="45">
        <f t="shared" si="343"/>
        <v>0</v>
      </c>
      <c r="P273" s="45">
        <f t="shared" si="343"/>
        <v>0</v>
      </c>
      <c r="Q273" s="45">
        <f t="shared" si="343"/>
        <v>0</v>
      </c>
      <c r="R273" s="45">
        <f t="shared" si="343"/>
        <v>0</v>
      </c>
      <c r="S273" s="45">
        <f t="shared" si="343"/>
        <v>0</v>
      </c>
      <c r="T273" s="45">
        <f t="shared" si="343"/>
        <v>0</v>
      </c>
      <c r="U273" s="45">
        <f t="shared" si="343"/>
        <v>0</v>
      </c>
      <c r="V273" s="45">
        <f t="shared" si="343"/>
        <v>0</v>
      </c>
      <c r="W273" s="45">
        <f t="shared" si="343"/>
        <v>0</v>
      </c>
      <c r="X273" s="45">
        <f t="shared" si="343"/>
        <v>0</v>
      </c>
      <c r="Y273" s="45">
        <f t="shared" si="343"/>
        <v>0</v>
      </c>
      <c r="Z273" s="45">
        <f t="shared" si="343"/>
        <v>0</v>
      </c>
      <c r="AA273" s="45">
        <f t="shared" si="343"/>
        <v>0</v>
      </c>
      <c r="AB273" s="45">
        <f t="shared" si="343"/>
        <v>0</v>
      </c>
      <c r="AC273" s="45">
        <f t="shared" si="343"/>
        <v>0</v>
      </c>
      <c r="AD273" s="45">
        <f t="shared" si="343"/>
        <v>0</v>
      </c>
      <c r="AE273" s="45">
        <f t="shared" si="343"/>
        <v>0</v>
      </c>
      <c r="AF273" s="45">
        <f t="shared" si="343"/>
        <v>0</v>
      </c>
      <c r="AG273" s="45">
        <f t="shared" si="343"/>
        <v>0</v>
      </c>
      <c r="AH273" s="45">
        <f t="shared" si="343"/>
        <v>0</v>
      </c>
      <c r="AI273" s="45">
        <f t="shared" si="343"/>
        <v>0</v>
      </c>
      <c r="AJ273" s="45">
        <f t="shared" si="343"/>
        <v>0</v>
      </c>
      <c r="AK273" s="45">
        <f t="shared" si="343"/>
        <v>0</v>
      </c>
      <c r="AL273" s="45">
        <f t="shared" si="343"/>
        <v>0</v>
      </c>
      <c r="AM273" s="45">
        <f t="shared" si="343"/>
        <v>0</v>
      </c>
      <c r="AN273" s="45">
        <f t="shared" si="343"/>
        <v>0</v>
      </c>
      <c r="AO273" s="45">
        <f t="shared" si="343"/>
        <v>0</v>
      </c>
      <c r="AP273" s="45">
        <f t="shared" si="343"/>
        <v>0</v>
      </c>
      <c r="AQ273" s="45">
        <f t="shared" si="343"/>
        <v>0</v>
      </c>
      <c r="AR273" s="45">
        <f t="shared" si="343"/>
        <v>0</v>
      </c>
      <c r="AS273" s="45">
        <f t="shared" si="343"/>
        <v>0</v>
      </c>
      <c r="AT273" s="45">
        <f t="shared" si="343"/>
        <v>0</v>
      </c>
      <c r="AU273" s="45">
        <f t="shared" si="343"/>
        <v>0</v>
      </c>
      <c r="AV273" s="45">
        <f t="shared" si="343"/>
        <v>0</v>
      </c>
      <c r="AW273" s="45">
        <f t="shared" si="343"/>
        <v>0</v>
      </c>
      <c r="AX273" s="45">
        <f t="shared" si="343"/>
        <v>0</v>
      </c>
      <c r="AY273" s="45">
        <f t="shared" si="343"/>
        <v>0</v>
      </c>
      <c r="AZ273" s="45">
        <f t="shared" si="343"/>
        <v>0</v>
      </c>
      <c r="BA273" s="45">
        <f t="shared" si="343"/>
        <v>0</v>
      </c>
      <c r="BB273" s="45">
        <f t="shared" si="343"/>
        <v>0</v>
      </c>
      <c r="BC273" s="45">
        <f t="shared" si="343"/>
        <v>0</v>
      </c>
      <c r="BD273" s="45">
        <f t="shared" si="343"/>
        <v>0</v>
      </c>
      <c r="BE273" s="45">
        <f t="shared" si="343"/>
        <v>0</v>
      </c>
      <c r="BF273" s="45">
        <f t="shared" si="343"/>
        <v>0</v>
      </c>
      <c r="BG273" s="45">
        <f t="shared" si="343"/>
        <v>0</v>
      </c>
      <c r="BH273" s="45">
        <f t="shared" si="343"/>
        <v>0</v>
      </c>
      <c r="BI273" s="45">
        <f t="shared" si="343"/>
        <v>0</v>
      </c>
      <c r="BJ273" s="45">
        <f t="shared" si="343"/>
        <v>0</v>
      </c>
      <c r="BK273" s="45">
        <f t="shared" si="343"/>
        <v>0</v>
      </c>
      <c r="BL273" s="45">
        <f t="shared" si="343"/>
        <v>0</v>
      </c>
      <c r="BM273" s="45">
        <f t="shared" si="343"/>
        <v>0</v>
      </c>
      <c r="BN273" s="45">
        <f t="shared" si="343"/>
        <v>0</v>
      </c>
      <c r="BO273" s="45">
        <f t="shared" ref="BO273:DZ273" si="344">ROUND(BO264*BO43,2)</f>
        <v>0</v>
      </c>
      <c r="BP273" s="45">
        <f t="shared" si="344"/>
        <v>0</v>
      </c>
      <c r="BQ273" s="45">
        <f t="shared" si="344"/>
        <v>0</v>
      </c>
      <c r="BR273" s="45">
        <f t="shared" si="344"/>
        <v>0</v>
      </c>
      <c r="BS273" s="45">
        <f t="shared" si="344"/>
        <v>0</v>
      </c>
      <c r="BT273" s="45">
        <f t="shared" si="344"/>
        <v>0</v>
      </c>
      <c r="BU273" s="45">
        <f t="shared" si="344"/>
        <v>0</v>
      </c>
      <c r="BV273" s="45">
        <f t="shared" si="344"/>
        <v>0</v>
      </c>
      <c r="BW273" s="45">
        <f t="shared" si="344"/>
        <v>0</v>
      </c>
      <c r="BX273" s="45">
        <f t="shared" si="344"/>
        <v>0</v>
      </c>
      <c r="BY273" s="45">
        <f t="shared" si="344"/>
        <v>0</v>
      </c>
      <c r="BZ273" s="45">
        <f t="shared" si="344"/>
        <v>0</v>
      </c>
      <c r="CA273" s="45">
        <f t="shared" si="344"/>
        <v>0</v>
      </c>
      <c r="CB273" s="45">
        <f t="shared" si="344"/>
        <v>0</v>
      </c>
      <c r="CC273" s="45">
        <f t="shared" si="344"/>
        <v>0</v>
      </c>
      <c r="CD273" s="45">
        <f t="shared" si="344"/>
        <v>0</v>
      </c>
      <c r="CE273" s="45">
        <f t="shared" si="344"/>
        <v>0</v>
      </c>
      <c r="CF273" s="45">
        <f t="shared" si="344"/>
        <v>0</v>
      </c>
      <c r="CG273" s="45">
        <f t="shared" si="344"/>
        <v>0</v>
      </c>
      <c r="CH273" s="45">
        <f t="shared" si="344"/>
        <v>0</v>
      </c>
      <c r="CI273" s="45">
        <f t="shared" si="344"/>
        <v>0</v>
      </c>
      <c r="CJ273" s="45">
        <f t="shared" si="344"/>
        <v>0</v>
      </c>
      <c r="CK273" s="45">
        <f t="shared" si="344"/>
        <v>0</v>
      </c>
      <c r="CL273" s="45">
        <f t="shared" si="344"/>
        <v>0</v>
      </c>
      <c r="CM273" s="45">
        <f t="shared" si="344"/>
        <v>0</v>
      </c>
      <c r="CN273" s="45">
        <f t="shared" si="344"/>
        <v>0</v>
      </c>
      <c r="CO273" s="45">
        <f t="shared" si="344"/>
        <v>0</v>
      </c>
      <c r="CP273" s="45">
        <f t="shared" si="344"/>
        <v>0</v>
      </c>
      <c r="CQ273" s="45">
        <f t="shared" si="344"/>
        <v>0</v>
      </c>
      <c r="CR273" s="45">
        <f t="shared" si="344"/>
        <v>0</v>
      </c>
      <c r="CS273" s="45">
        <f t="shared" si="344"/>
        <v>0</v>
      </c>
      <c r="CT273" s="45">
        <f t="shared" si="344"/>
        <v>0</v>
      </c>
      <c r="CU273" s="45">
        <f t="shared" si="344"/>
        <v>0</v>
      </c>
      <c r="CV273" s="45">
        <f t="shared" si="344"/>
        <v>0</v>
      </c>
      <c r="CW273" s="45">
        <f t="shared" si="344"/>
        <v>0</v>
      </c>
      <c r="CX273" s="45">
        <f t="shared" si="344"/>
        <v>0</v>
      </c>
      <c r="CY273" s="45">
        <f t="shared" si="344"/>
        <v>0</v>
      </c>
      <c r="CZ273" s="45">
        <f t="shared" si="344"/>
        <v>0</v>
      </c>
      <c r="DA273" s="45">
        <f t="shared" si="344"/>
        <v>0</v>
      </c>
      <c r="DB273" s="45">
        <f t="shared" si="344"/>
        <v>0</v>
      </c>
      <c r="DC273" s="45">
        <f t="shared" si="344"/>
        <v>0</v>
      </c>
      <c r="DD273" s="45">
        <f t="shared" si="344"/>
        <v>0</v>
      </c>
      <c r="DE273" s="45">
        <f t="shared" si="344"/>
        <v>0</v>
      </c>
      <c r="DF273" s="45">
        <f t="shared" si="344"/>
        <v>0</v>
      </c>
      <c r="DG273" s="45">
        <f t="shared" si="344"/>
        <v>0</v>
      </c>
      <c r="DH273" s="45">
        <f t="shared" si="344"/>
        <v>0</v>
      </c>
      <c r="DI273" s="45">
        <f t="shared" si="344"/>
        <v>0</v>
      </c>
      <c r="DJ273" s="45">
        <f t="shared" si="344"/>
        <v>0</v>
      </c>
      <c r="DK273" s="45">
        <f t="shared" si="344"/>
        <v>0</v>
      </c>
      <c r="DL273" s="45">
        <f t="shared" si="344"/>
        <v>0</v>
      </c>
      <c r="DM273" s="45">
        <f t="shared" si="344"/>
        <v>0</v>
      </c>
      <c r="DN273" s="45">
        <f t="shared" si="344"/>
        <v>0</v>
      </c>
      <c r="DO273" s="45">
        <f t="shared" si="344"/>
        <v>0</v>
      </c>
      <c r="DP273" s="45">
        <f t="shared" si="344"/>
        <v>0</v>
      </c>
      <c r="DQ273" s="45">
        <f t="shared" si="344"/>
        <v>0</v>
      </c>
      <c r="DR273" s="45">
        <f t="shared" si="344"/>
        <v>0</v>
      </c>
      <c r="DS273" s="45">
        <f t="shared" si="344"/>
        <v>0</v>
      </c>
      <c r="DT273" s="45">
        <f t="shared" si="344"/>
        <v>0</v>
      </c>
      <c r="DU273" s="45">
        <f t="shared" si="344"/>
        <v>0</v>
      </c>
      <c r="DV273" s="45">
        <f t="shared" si="344"/>
        <v>0</v>
      </c>
      <c r="DW273" s="45">
        <f t="shared" si="344"/>
        <v>0</v>
      </c>
      <c r="DX273" s="45">
        <f t="shared" si="344"/>
        <v>0</v>
      </c>
      <c r="DY273" s="45">
        <f t="shared" si="344"/>
        <v>0</v>
      </c>
      <c r="DZ273" s="45">
        <f t="shared" si="344"/>
        <v>0</v>
      </c>
      <c r="EA273" s="45">
        <f t="shared" ref="EA273:FX273" si="345">ROUND(EA264*EA43,2)</f>
        <v>0</v>
      </c>
      <c r="EB273" s="45">
        <f t="shared" si="345"/>
        <v>0</v>
      </c>
      <c r="EC273" s="45">
        <f t="shared" si="345"/>
        <v>0</v>
      </c>
      <c r="ED273" s="45">
        <f t="shared" si="345"/>
        <v>0</v>
      </c>
      <c r="EE273" s="45">
        <f t="shared" si="345"/>
        <v>0</v>
      </c>
      <c r="EF273" s="45">
        <f t="shared" si="345"/>
        <v>0</v>
      </c>
      <c r="EG273" s="45">
        <f t="shared" si="345"/>
        <v>0</v>
      </c>
      <c r="EH273" s="45">
        <f t="shared" si="345"/>
        <v>0</v>
      </c>
      <c r="EI273" s="45">
        <f t="shared" si="345"/>
        <v>0</v>
      </c>
      <c r="EJ273" s="45">
        <f t="shared" si="345"/>
        <v>0</v>
      </c>
      <c r="EK273" s="45">
        <f t="shared" si="345"/>
        <v>0</v>
      </c>
      <c r="EL273" s="45">
        <f t="shared" si="345"/>
        <v>0</v>
      </c>
      <c r="EM273" s="45">
        <f t="shared" si="345"/>
        <v>0</v>
      </c>
      <c r="EN273" s="45">
        <f t="shared" si="345"/>
        <v>0</v>
      </c>
      <c r="EO273" s="45">
        <f t="shared" si="345"/>
        <v>0</v>
      </c>
      <c r="EP273" s="45">
        <f t="shared" si="345"/>
        <v>0</v>
      </c>
      <c r="EQ273" s="45">
        <f t="shared" si="345"/>
        <v>0</v>
      </c>
      <c r="ER273" s="45">
        <f t="shared" si="345"/>
        <v>0</v>
      </c>
      <c r="ES273" s="45">
        <f t="shared" si="345"/>
        <v>0</v>
      </c>
      <c r="ET273" s="45">
        <f t="shared" si="345"/>
        <v>0</v>
      </c>
      <c r="EU273" s="45">
        <f t="shared" si="345"/>
        <v>0</v>
      </c>
      <c r="EV273" s="45">
        <f t="shared" si="345"/>
        <v>0</v>
      </c>
      <c r="EW273" s="45">
        <f t="shared" si="345"/>
        <v>0</v>
      </c>
      <c r="EX273" s="45">
        <f t="shared" si="345"/>
        <v>0</v>
      </c>
      <c r="EY273" s="45">
        <f t="shared" si="345"/>
        <v>0</v>
      </c>
      <c r="EZ273" s="45">
        <f t="shared" si="345"/>
        <v>0</v>
      </c>
      <c r="FA273" s="45">
        <f t="shared" si="345"/>
        <v>0</v>
      </c>
      <c r="FB273" s="45">
        <f t="shared" si="345"/>
        <v>163418.70000000001</v>
      </c>
      <c r="FC273" s="45">
        <f t="shared" si="345"/>
        <v>0</v>
      </c>
      <c r="FD273" s="45">
        <f t="shared" si="345"/>
        <v>0</v>
      </c>
      <c r="FE273" s="45">
        <f t="shared" si="345"/>
        <v>0</v>
      </c>
      <c r="FF273" s="45">
        <f t="shared" si="345"/>
        <v>0</v>
      </c>
      <c r="FG273" s="45">
        <f t="shared" si="345"/>
        <v>0</v>
      </c>
      <c r="FH273" s="45">
        <f t="shared" si="345"/>
        <v>0</v>
      </c>
      <c r="FI273" s="45">
        <f t="shared" si="345"/>
        <v>0</v>
      </c>
      <c r="FJ273" s="45">
        <f t="shared" si="345"/>
        <v>0</v>
      </c>
      <c r="FK273" s="45">
        <f t="shared" si="345"/>
        <v>0</v>
      </c>
      <c r="FL273" s="45">
        <f t="shared" si="345"/>
        <v>0</v>
      </c>
      <c r="FM273" s="45">
        <f t="shared" si="345"/>
        <v>0</v>
      </c>
      <c r="FN273" s="45">
        <f t="shared" si="345"/>
        <v>0</v>
      </c>
      <c r="FO273" s="45">
        <f t="shared" si="345"/>
        <v>517372.03</v>
      </c>
      <c r="FP273" s="45">
        <f t="shared" si="345"/>
        <v>765820.62</v>
      </c>
      <c r="FQ273" s="45">
        <f t="shared" si="345"/>
        <v>0</v>
      </c>
      <c r="FR273" s="45">
        <f t="shared" si="345"/>
        <v>0</v>
      </c>
      <c r="FS273" s="45">
        <f t="shared" si="345"/>
        <v>102066.05</v>
      </c>
      <c r="FT273" s="45">
        <f t="shared" si="345"/>
        <v>51118.29</v>
      </c>
      <c r="FU273" s="45">
        <f t="shared" si="345"/>
        <v>0</v>
      </c>
      <c r="FV273" s="45">
        <f t="shared" si="345"/>
        <v>0</v>
      </c>
      <c r="FW273" s="45">
        <f t="shared" si="345"/>
        <v>0</v>
      </c>
      <c r="FX273" s="45">
        <f t="shared" si="345"/>
        <v>0</v>
      </c>
      <c r="FY273" s="45"/>
      <c r="FZ273" s="121">
        <f>SUM(C273:FX273)</f>
        <v>1599795.6900000002</v>
      </c>
      <c r="GA273" s="59"/>
      <c r="GB273" s="59"/>
      <c r="GC273" s="59"/>
      <c r="GD273" s="9"/>
      <c r="GE273" s="9"/>
    </row>
    <row r="274" spans="1:187" x14ac:dyDescent="0.2">
      <c r="A274" s="6"/>
      <c r="B274" s="16" t="s">
        <v>833</v>
      </c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>
        <f>FB59-FB273</f>
        <v>256.75999999998021</v>
      </c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105"/>
      <c r="FZ274" s="59"/>
      <c r="GA274" s="59"/>
      <c r="GB274" s="59"/>
      <c r="GC274" s="9"/>
      <c r="GD274" s="9"/>
      <c r="GE274" s="9"/>
    </row>
    <row r="275" spans="1:187" x14ac:dyDescent="0.2">
      <c r="A275" s="8" t="s">
        <v>834</v>
      </c>
      <c r="B275" s="16" t="s">
        <v>835</v>
      </c>
      <c r="C275" s="45">
        <f t="shared" ref="C275:BN275" si="346">ROUND(C268/C99,2)</f>
        <v>9067.8799999999992</v>
      </c>
      <c r="D275" s="45">
        <f t="shared" si="346"/>
        <v>8926.0400000000009</v>
      </c>
      <c r="E275" s="45">
        <f t="shared" si="346"/>
        <v>9446.2900000000009</v>
      </c>
      <c r="F275" s="45">
        <f t="shared" si="346"/>
        <v>8815.7900000000009</v>
      </c>
      <c r="G275" s="45">
        <f t="shared" si="346"/>
        <v>9481.16</v>
      </c>
      <c r="H275" s="45">
        <f t="shared" si="346"/>
        <v>9354</v>
      </c>
      <c r="I275" s="45">
        <f t="shared" si="346"/>
        <v>9355.35</v>
      </c>
      <c r="J275" s="45">
        <f t="shared" si="346"/>
        <v>8874.7999999999993</v>
      </c>
      <c r="K275" s="45">
        <f t="shared" si="346"/>
        <v>12070.24</v>
      </c>
      <c r="L275" s="45">
        <f t="shared" si="346"/>
        <v>9430.86</v>
      </c>
      <c r="M275" s="45">
        <f t="shared" si="346"/>
        <v>10712.23</v>
      </c>
      <c r="N275" s="45">
        <f t="shared" si="346"/>
        <v>9095.75</v>
      </c>
      <c r="O275" s="45">
        <f t="shared" si="346"/>
        <v>8796.9</v>
      </c>
      <c r="P275" s="45">
        <f t="shared" si="346"/>
        <v>15984.2</v>
      </c>
      <c r="Q275" s="45">
        <f t="shared" si="346"/>
        <v>9501.35</v>
      </c>
      <c r="R275" s="45">
        <f t="shared" si="346"/>
        <v>8734.07</v>
      </c>
      <c r="S275" s="45">
        <f t="shared" si="346"/>
        <v>9179.4500000000007</v>
      </c>
      <c r="T275" s="45">
        <f t="shared" si="346"/>
        <v>15605.1</v>
      </c>
      <c r="U275" s="45">
        <f t="shared" si="346"/>
        <v>18791.03</v>
      </c>
      <c r="V275" s="45">
        <f t="shared" si="346"/>
        <v>11768.96</v>
      </c>
      <c r="W275" s="45">
        <f t="shared" si="346"/>
        <v>18776.759999999998</v>
      </c>
      <c r="X275" s="45">
        <f t="shared" si="346"/>
        <v>18501.79</v>
      </c>
      <c r="Y275" s="45">
        <f t="shared" si="346"/>
        <v>9271.9</v>
      </c>
      <c r="Z275" s="45">
        <f t="shared" si="346"/>
        <v>12291.74</v>
      </c>
      <c r="AA275" s="45">
        <f t="shared" si="346"/>
        <v>8900.2999999999993</v>
      </c>
      <c r="AB275" s="45">
        <f t="shared" si="346"/>
        <v>9066.2000000000007</v>
      </c>
      <c r="AC275" s="45">
        <f t="shared" si="346"/>
        <v>9214.0300000000007</v>
      </c>
      <c r="AD275" s="45">
        <f t="shared" si="346"/>
        <v>8975.15</v>
      </c>
      <c r="AE275" s="45">
        <f t="shared" si="346"/>
        <v>16666.03</v>
      </c>
      <c r="AF275" s="45">
        <f t="shared" si="346"/>
        <v>15330.12</v>
      </c>
      <c r="AG275" s="45">
        <f t="shared" si="346"/>
        <v>9837.51</v>
      </c>
      <c r="AH275" s="45">
        <f t="shared" si="346"/>
        <v>9042.34</v>
      </c>
      <c r="AI275" s="45">
        <f t="shared" si="346"/>
        <v>11035.71</v>
      </c>
      <c r="AJ275" s="45">
        <f t="shared" si="346"/>
        <v>15025.11</v>
      </c>
      <c r="AK275" s="45">
        <f t="shared" si="346"/>
        <v>13969.86</v>
      </c>
      <c r="AL275" s="45">
        <f t="shared" si="346"/>
        <v>12384.29</v>
      </c>
      <c r="AM275" s="45">
        <f t="shared" si="346"/>
        <v>10017.790000000001</v>
      </c>
      <c r="AN275" s="45">
        <f t="shared" si="346"/>
        <v>11321.73</v>
      </c>
      <c r="AO275" s="45">
        <f t="shared" si="346"/>
        <v>8821.5499999999993</v>
      </c>
      <c r="AP275" s="45">
        <f t="shared" si="346"/>
        <v>9437.0400000000009</v>
      </c>
      <c r="AQ275" s="45">
        <f t="shared" si="346"/>
        <v>13876.7</v>
      </c>
      <c r="AR275" s="45">
        <f t="shared" si="346"/>
        <v>8826.42</v>
      </c>
      <c r="AS275" s="45">
        <f t="shared" si="346"/>
        <v>9482.69</v>
      </c>
      <c r="AT275" s="45">
        <f t="shared" si="346"/>
        <v>9044.81</v>
      </c>
      <c r="AU275" s="45">
        <f t="shared" si="346"/>
        <v>13720.79</v>
      </c>
      <c r="AV275" s="45">
        <f t="shared" si="346"/>
        <v>12641.06</v>
      </c>
      <c r="AW275" s="45">
        <f t="shared" si="346"/>
        <v>14286.49</v>
      </c>
      <c r="AX275" s="45">
        <f t="shared" si="346"/>
        <v>20125.419999999998</v>
      </c>
      <c r="AY275" s="45">
        <f t="shared" si="346"/>
        <v>10696.12</v>
      </c>
      <c r="AZ275" s="45">
        <f t="shared" si="346"/>
        <v>9277.75</v>
      </c>
      <c r="BA275" s="45">
        <f t="shared" si="346"/>
        <v>8663.44</v>
      </c>
      <c r="BB275" s="45">
        <f t="shared" si="346"/>
        <v>8663.68</v>
      </c>
      <c r="BC275" s="45">
        <f t="shared" si="346"/>
        <v>8996.19</v>
      </c>
      <c r="BD275" s="45">
        <f t="shared" si="346"/>
        <v>8663.68</v>
      </c>
      <c r="BE275" s="45">
        <f t="shared" si="346"/>
        <v>9275.81</v>
      </c>
      <c r="BF275" s="45">
        <f t="shared" si="346"/>
        <v>8654.61</v>
      </c>
      <c r="BG275" s="45">
        <f t="shared" si="346"/>
        <v>9534.1200000000008</v>
      </c>
      <c r="BH275" s="45">
        <f t="shared" si="346"/>
        <v>9932.8799999999992</v>
      </c>
      <c r="BI275" s="45">
        <f t="shared" si="346"/>
        <v>13807.65</v>
      </c>
      <c r="BJ275" s="45">
        <f t="shared" si="346"/>
        <v>8682.14</v>
      </c>
      <c r="BK275" s="45">
        <f t="shared" si="346"/>
        <v>8709.7900000000009</v>
      </c>
      <c r="BL275" s="45">
        <f t="shared" si="346"/>
        <v>15051.23</v>
      </c>
      <c r="BM275" s="45">
        <f t="shared" si="346"/>
        <v>12569.44</v>
      </c>
      <c r="BN275" s="45">
        <f t="shared" si="346"/>
        <v>8663.68</v>
      </c>
      <c r="BO275" s="45">
        <f t="shared" ref="BO275:DZ275" si="347">ROUND(BO268/BO99,2)</f>
        <v>9048.92</v>
      </c>
      <c r="BP275" s="45">
        <f t="shared" si="347"/>
        <v>14445</v>
      </c>
      <c r="BQ275" s="45">
        <f t="shared" si="347"/>
        <v>9425.3700000000008</v>
      </c>
      <c r="BR275" s="45">
        <f t="shared" si="347"/>
        <v>8799.84</v>
      </c>
      <c r="BS275" s="45">
        <f t="shared" si="347"/>
        <v>9584.92</v>
      </c>
      <c r="BT275" s="45">
        <f t="shared" si="347"/>
        <v>10621.17</v>
      </c>
      <c r="BU275" s="45">
        <f t="shared" si="347"/>
        <v>10981.31</v>
      </c>
      <c r="BV275" s="45">
        <f t="shared" si="347"/>
        <v>9179.16</v>
      </c>
      <c r="BW275" s="45">
        <f t="shared" si="347"/>
        <v>8996.23</v>
      </c>
      <c r="BX275" s="45">
        <f t="shared" si="347"/>
        <v>18645.349999999999</v>
      </c>
      <c r="BY275" s="45">
        <f t="shared" si="347"/>
        <v>10069.33</v>
      </c>
      <c r="BZ275" s="45">
        <f t="shared" si="347"/>
        <v>13658.71</v>
      </c>
      <c r="CA275" s="45">
        <f t="shared" si="347"/>
        <v>15733.24</v>
      </c>
      <c r="CB275" s="45">
        <f t="shared" si="347"/>
        <v>8916.89</v>
      </c>
      <c r="CC275" s="45">
        <f t="shared" si="347"/>
        <v>14369.38</v>
      </c>
      <c r="CD275" s="45">
        <f t="shared" si="347"/>
        <v>18066.71</v>
      </c>
      <c r="CE275" s="45">
        <f t="shared" si="347"/>
        <v>15074.88</v>
      </c>
      <c r="CF275" s="45">
        <f t="shared" si="347"/>
        <v>15950.71</v>
      </c>
      <c r="CG275" s="45">
        <f t="shared" si="347"/>
        <v>13263.1</v>
      </c>
      <c r="CH275" s="45">
        <f t="shared" si="347"/>
        <v>17131.990000000002</v>
      </c>
      <c r="CI275" s="45">
        <f t="shared" si="347"/>
        <v>9418.7099999999991</v>
      </c>
      <c r="CJ275" s="45">
        <f t="shared" si="347"/>
        <v>9489.98</v>
      </c>
      <c r="CK275" s="45">
        <f t="shared" si="347"/>
        <v>8964.7099999999991</v>
      </c>
      <c r="CL275" s="45">
        <f t="shared" si="347"/>
        <v>9424.57</v>
      </c>
      <c r="CM275" s="45">
        <f t="shared" si="347"/>
        <v>10283.02</v>
      </c>
      <c r="CN275" s="45">
        <f t="shared" si="347"/>
        <v>8661.23</v>
      </c>
      <c r="CO275" s="45">
        <f t="shared" si="347"/>
        <v>8663.15</v>
      </c>
      <c r="CP275" s="45">
        <f t="shared" si="347"/>
        <v>9510.08</v>
      </c>
      <c r="CQ275" s="45">
        <f t="shared" si="347"/>
        <v>9655.8700000000008</v>
      </c>
      <c r="CR275" s="45">
        <f t="shared" si="347"/>
        <v>15006.43</v>
      </c>
      <c r="CS275" s="45">
        <f t="shared" si="347"/>
        <v>10995.15</v>
      </c>
      <c r="CT275" s="45">
        <f t="shared" si="347"/>
        <v>16846.98</v>
      </c>
      <c r="CU275" s="45">
        <f t="shared" si="347"/>
        <v>8601.93</v>
      </c>
      <c r="CV275" s="45">
        <f t="shared" si="347"/>
        <v>17655.419999999998</v>
      </c>
      <c r="CW275" s="45">
        <f t="shared" si="347"/>
        <v>14714.09</v>
      </c>
      <c r="CX275" s="45">
        <f t="shared" si="347"/>
        <v>10059.24</v>
      </c>
      <c r="CY275" s="45">
        <f t="shared" si="347"/>
        <v>19037.89</v>
      </c>
      <c r="CZ275" s="45">
        <f t="shared" si="347"/>
        <v>8798.57</v>
      </c>
      <c r="DA275" s="45">
        <f t="shared" si="347"/>
        <v>14725.03</v>
      </c>
      <c r="DB275" s="45">
        <f t="shared" si="347"/>
        <v>11904.88</v>
      </c>
      <c r="DC275" s="45">
        <f t="shared" si="347"/>
        <v>15801.73</v>
      </c>
      <c r="DD275" s="45">
        <f t="shared" si="347"/>
        <v>15275.52</v>
      </c>
      <c r="DE275" s="45">
        <f t="shared" si="347"/>
        <v>10260.73</v>
      </c>
      <c r="DF275" s="45">
        <f t="shared" si="347"/>
        <v>8663.43</v>
      </c>
      <c r="DG275" s="45">
        <f t="shared" si="347"/>
        <v>17940.5</v>
      </c>
      <c r="DH275" s="45">
        <f t="shared" si="347"/>
        <v>8663.68</v>
      </c>
      <c r="DI275" s="45">
        <f t="shared" si="347"/>
        <v>8819.9500000000007</v>
      </c>
      <c r="DJ275" s="45">
        <f t="shared" si="347"/>
        <v>9809.1200000000008</v>
      </c>
      <c r="DK275" s="45">
        <f t="shared" si="347"/>
        <v>10163.81</v>
      </c>
      <c r="DL275" s="45">
        <f t="shared" si="347"/>
        <v>9100.5400000000009</v>
      </c>
      <c r="DM275" s="45">
        <f t="shared" si="347"/>
        <v>14047.94</v>
      </c>
      <c r="DN275" s="45">
        <f t="shared" si="347"/>
        <v>9413.26</v>
      </c>
      <c r="DO275" s="45">
        <f t="shared" si="347"/>
        <v>9164.02</v>
      </c>
      <c r="DP275" s="45">
        <f t="shared" si="347"/>
        <v>14807.98</v>
      </c>
      <c r="DQ275" s="45">
        <f t="shared" si="347"/>
        <v>9805.94</v>
      </c>
      <c r="DR275" s="45">
        <f t="shared" si="347"/>
        <v>9519.02</v>
      </c>
      <c r="DS275" s="45">
        <f t="shared" si="347"/>
        <v>10051.6</v>
      </c>
      <c r="DT275" s="45">
        <f t="shared" si="347"/>
        <v>16989.02</v>
      </c>
      <c r="DU275" s="45">
        <f t="shared" si="347"/>
        <v>10767.41</v>
      </c>
      <c r="DV275" s="45">
        <f t="shared" si="347"/>
        <v>14045.22</v>
      </c>
      <c r="DW275" s="45">
        <f t="shared" si="347"/>
        <v>11194.32</v>
      </c>
      <c r="DX275" s="45">
        <f t="shared" si="347"/>
        <v>17382.150000000001</v>
      </c>
      <c r="DY275" s="45">
        <f t="shared" si="347"/>
        <v>12356.76</v>
      </c>
      <c r="DZ275" s="45">
        <f t="shared" si="347"/>
        <v>9790.81</v>
      </c>
      <c r="EA275" s="45">
        <f t="shared" ref="EA275:FX275" si="348">ROUND(EA268/EA99,2)</f>
        <v>10136.290000000001</v>
      </c>
      <c r="EB275" s="45">
        <f t="shared" si="348"/>
        <v>9653.57</v>
      </c>
      <c r="EC275" s="45">
        <f t="shared" si="348"/>
        <v>10943.25</v>
      </c>
      <c r="ED275" s="45">
        <f t="shared" si="348"/>
        <v>11807.43</v>
      </c>
      <c r="EE275" s="45">
        <f t="shared" si="348"/>
        <v>14330.52</v>
      </c>
      <c r="EF275" s="45">
        <f t="shared" si="348"/>
        <v>9143.11</v>
      </c>
      <c r="EG275" s="45">
        <f t="shared" si="348"/>
        <v>11577.05</v>
      </c>
      <c r="EH275" s="45">
        <f t="shared" si="348"/>
        <v>12801.52</v>
      </c>
      <c r="EI275" s="45">
        <f t="shared" si="348"/>
        <v>9387</v>
      </c>
      <c r="EJ275" s="45">
        <f t="shared" si="348"/>
        <v>8657.86</v>
      </c>
      <c r="EK275" s="45">
        <f t="shared" si="348"/>
        <v>9404.33</v>
      </c>
      <c r="EL275" s="45">
        <f t="shared" si="348"/>
        <v>9566.08</v>
      </c>
      <c r="EM275" s="45">
        <f t="shared" si="348"/>
        <v>10125.75</v>
      </c>
      <c r="EN275" s="45">
        <f t="shared" si="348"/>
        <v>9237.59</v>
      </c>
      <c r="EO275" s="45">
        <f t="shared" si="348"/>
        <v>10715.57</v>
      </c>
      <c r="EP275" s="45">
        <f t="shared" si="348"/>
        <v>11423.19</v>
      </c>
      <c r="EQ275" s="45">
        <f t="shared" si="348"/>
        <v>9108.1299999999992</v>
      </c>
      <c r="ER275" s="45">
        <f t="shared" si="348"/>
        <v>12660.88</v>
      </c>
      <c r="ES275" s="45">
        <f t="shared" si="348"/>
        <v>16440.86</v>
      </c>
      <c r="ET275" s="45">
        <f t="shared" si="348"/>
        <v>15721.62</v>
      </c>
      <c r="EU275" s="45">
        <f t="shared" si="348"/>
        <v>10165.4</v>
      </c>
      <c r="EV275" s="45">
        <f t="shared" si="348"/>
        <v>19558.259999999998</v>
      </c>
      <c r="EW275" s="45">
        <f t="shared" si="348"/>
        <v>12084.36</v>
      </c>
      <c r="EX275" s="45">
        <f t="shared" si="348"/>
        <v>14755.04</v>
      </c>
      <c r="EY275" s="45">
        <f t="shared" si="348"/>
        <v>9183.89</v>
      </c>
      <c r="EZ275" s="45">
        <f t="shared" si="348"/>
        <v>16129.06</v>
      </c>
      <c r="FA275" s="45">
        <f t="shared" si="348"/>
        <v>9462.89</v>
      </c>
      <c r="FB275" s="45">
        <f t="shared" si="348"/>
        <v>11347.47</v>
      </c>
      <c r="FC275" s="45">
        <f t="shared" si="348"/>
        <v>8770.0400000000009</v>
      </c>
      <c r="FD275" s="45">
        <f t="shared" si="348"/>
        <v>11268.54</v>
      </c>
      <c r="FE275" s="45">
        <f t="shared" si="348"/>
        <v>17518.310000000001</v>
      </c>
      <c r="FF275" s="45">
        <f t="shared" si="348"/>
        <v>13850.37</v>
      </c>
      <c r="FG275" s="45">
        <f t="shared" si="348"/>
        <v>17153.47</v>
      </c>
      <c r="FH275" s="45">
        <f t="shared" si="348"/>
        <v>17759.060000000001</v>
      </c>
      <c r="FI275" s="45">
        <f t="shared" si="348"/>
        <v>8969.66</v>
      </c>
      <c r="FJ275" s="45">
        <f t="shared" si="348"/>
        <v>8730.94</v>
      </c>
      <c r="FK275" s="45">
        <f t="shared" si="348"/>
        <v>8730.09</v>
      </c>
      <c r="FL275" s="45">
        <f t="shared" si="348"/>
        <v>8663.68</v>
      </c>
      <c r="FM275" s="45">
        <f t="shared" si="348"/>
        <v>8663.68</v>
      </c>
      <c r="FN275" s="45">
        <f t="shared" si="348"/>
        <v>8957.24</v>
      </c>
      <c r="FO275" s="45">
        <f t="shared" si="348"/>
        <v>9301.7900000000009</v>
      </c>
      <c r="FP275" s="45">
        <f t="shared" si="348"/>
        <v>9295.86</v>
      </c>
      <c r="FQ275" s="45">
        <f t="shared" si="348"/>
        <v>9332.74</v>
      </c>
      <c r="FR275" s="45">
        <f t="shared" si="348"/>
        <v>15350.11</v>
      </c>
      <c r="FS275" s="45">
        <f t="shared" si="348"/>
        <v>14330.19</v>
      </c>
      <c r="FT275" s="45">
        <f t="shared" si="348"/>
        <v>18718.02</v>
      </c>
      <c r="FU275" s="45">
        <f t="shared" si="348"/>
        <v>10080.49</v>
      </c>
      <c r="FV275" s="45">
        <f t="shared" si="348"/>
        <v>9671.44</v>
      </c>
      <c r="FW275" s="45">
        <f t="shared" si="348"/>
        <v>14738.94</v>
      </c>
      <c r="FX275" s="45">
        <f t="shared" si="348"/>
        <v>19252.2</v>
      </c>
      <c r="FY275" s="45"/>
      <c r="FZ275" s="59">
        <f>ROUND(FZ268/FZ99,2)</f>
        <v>9116.7900000000009</v>
      </c>
      <c r="GA275" s="59"/>
      <c r="GB275" s="59"/>
      <c r="GC275" s="6"/>
      <c r="GD275" s="59"/>
      <c r="GE275" s="9"/>
    </row>
    <row r="276" spans="1:187" x14ac:dyDescent="0.2">
      <c r="A276" s="6"/>
      <c r="B276" s="16" t="s">
        <v>836</v>
      </c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>
        <f>(W268-W165)/W94</f>
        <v>18776.757799999999</v>
      </c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>
        <f>(AM268-AM165)/(AM94)</f>
        <v>10017.791721642901</v>
      </c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123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59"/>
      <c r="GA276" s="59"/>
      <c r="GB276" s="59"/>
      <c r="GC276" s="6"/>
      <c r="GD276" s="59"/>
      <c r="GE276" s="6"/>
    </row>
    <row r="277" spans="1:187" x14ac:dyDescent="0.2">
      <c r="A277" s="8"/>
      <c r="B277" s="16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59"/>
      <c r="GA277" s="59"/>
      <c r="GB277" s="59"/>
      <c r="GC277" s="6"/>
      <c r="GD277" s="59"/>
      <c r="GE277" s="9"/>
    </row>
    <row r="278" spans="1:187" ht="15.75" x14ac:dyDescent="0.25">
      <c r="A278" s="8" t="s">
        <v>837</v>
      </c>
      <c r="B278" s="43" t="s">
        <v>838</v>
      </c>
      <c r="C278" s="45">
        <f t="shared" ref="C278:BN278" si="349">IF(((C271*-1)&gt;(C268*$GE$269)),-C271,(C268*$GE$269))</f>
        <v>-5553894.2864785343</v>
      </c>
      <c r="D278" s="45">
        <f t="shared" si="349"/>
        <v>-27032042.847058769</v>
      </c>
      <c r="E278" s="45">
        <f t="shared" si="349"/>
        <v>-5267726.1442312272</v>
      </c>
      <c r="F278" s="45">
        <f t="shared" si="349"/>
        <v>-12358861.580788469</v>
      </c>
      <c r="G278" s="45">
        <f t="shared" si="349"/>
        <v>-685862.13245224743</v>
      </c>
      <c r="H278" s="45">
        <f t="shared" si="349"/>
        <v>-692171.75672401406</v>
      </c>
      <c r="I278" s="45">
        <f t="shared" si="349"/>
        <v>-6906412.1598601248</v>
      </c>
      <c r="J278" s="45">
        <f t="shared" si="349"/>
        <v>-1540133.1216390375</v>
      </c>
      <c r="K278" s="45">
        <f t="shared" si="349"/>
        <v>-253414.15018795809</v>
      </c>
      <c r="L278" s="45">
        <f t="shared" si="349"/>
        <v>-1740954.8008656567</v>
      </c>
      <c r="M278" s="45">
        <f t="shared" si="349"/>
        <v>-1023701.2332570556</v>
      </c>
      <c r="N278" s="45">
        <f t="shared" si="349"/>
        <v>-35188748.616238266</v>
      </c>
      <c r="O278" s="45">
        <f t="shared" si="349"/>
        <v>-9112586.6784743592</v>
      </c>
      <c r="P278" s="45">
        <f t="shared" si="349"/>
        <v>-209291.2118646926</v>
      </c>
      <c r="Q278" s="45">
        <f t="shared" si="349"/>
        <v>-27049709.225559551</v>
      </c>
      <c r="R278" s="45">
        <f t="shared" si="349"/>
        <v>-1725083.800739672</v>
      </c>
      <c r="S278" s="45">
        <f t="shared" si="349"/>
        <v>-1133732.2141634861</v>
      </c>
      <c r="T278" s="45">
        <f t="shared" si="349"/>
        <v>-169538.92898547408</v>
      </c>
      <c r="U278" s="45">
        <f t="shared" si="349"/>
        <v>-69862.378342724929</v>
      </c>
      <c r="V278" s="45">
        <f t="shared" si="349"/>
        <v>-247919.20669007179</v>
      </c>
      <c r="W278" s="45">
        <f t="shared" si="349"/>
        <v>-66232.752691681802</v>
      </c>
      <c r="X278" s="45">
        <f t="shared" si="349"/>
        <v>-65262.837584770998</v>
      </c>
      <c r="Y278" s="45">
        <f t="shared" si="349"/>
        <v>-1635144.0700529348</v>
      </c>
      <c r="Z278" s="45">
        <f t="shared" si="349"/>
        <v>-221991.1386347707</v>
      </c>
      <c r="AA278" s="45">
        <f t="shared" si="349"/>
        <v>-19479563.437789224</v>
      </c>
      <c r="AB278" s="45">
        <f t="shared" si="349"/>
        <v>-19183159.594054155</v>
      </c>
      <c r="AC278" s="45">
        <f t="shared" si="349"/>
        <v>-664003.46186858194</v>
      </c>
      <c r="AD278" s="45">
        <f t="shared" si="349"/>
        <v>-840223.60622584505</v>
      </c>
      <c r="AE278" s="45">
        <f t="shared" si="349"/>
        <v>-125805.06768845636</v>
      </c>
      <c r="AF278" s="45">
        <f t="shared" si="349"/>
        <v>-189046.73156906568</v>
      </c>
      <c r="AG278" s="45">
        <f t="shared" si="349"/>
        <v>-524673.43448247423</v>
      </c>
      <c r="AH278" s="45">
        <f t="shared" si="349"/>
        <v>-691563.88903884043</v>
      </c>
      <c r="AI278" s="45">
        <f t="shared" si="349"/>
        <v>-284401.70108391781</v>
      </c>
      <c r="AJ278" s="45">
        <f t="shared" si="349"/>
        <v>-195037.28389589157</v>
      </c>
      <c r="AK278" s="45">
        <f t="shared" si="349"/>
        <v>-223323.3911140229</v>
      </c>
      <c r="AL278" s="45">
        <f t="shared" si="349"/>
        <v>-256076.07804291614</v>
      </c>
      <c r="AM278" s="45">
        <f t="shared" si="349"/>
        <v>-332092.93733077135</v>
      </c>
      <c r="AN278" s="45">
        <f t="shared" si="349"/>
        <v>-292571.38176309457</v>
      </c>
      <c r="AO278" s="45">
        <f t="shared" si="349"/>
        <v>-2988659.1230694284</v>
      </c>
      <c r="AP278" s="45">
        <f t="shared" si="349"/>
        <v>-60001120.316898219</v>
      </c>
      <c r="AQ278" s="45">
        <f t="shared" si="349"/>
        <v>-234267.03698495199</v>
      </c>
      <c r="AR278" s="45">
        <f t="shared" si="349"/>
        <v>-41145738.424097382</v>
      </c>
      <c r="AS278" s="45">
        <f t="shared" si="349"/>
        <v>-4823954.0211843625</v>
      </c>
      <c r="AT278" s="45">
        <f t="shared" si="349"/>
        <v>-1471816.6033028851</v>
      </c>
      <c r="AU278" s="45">
        <f t="shared" si="349"/>
        <v>-244896.06387496571</v>
      </c>
      <c r="AV278" s="45">
        <f t="shared" si="349"/>
        <v>-269144.21103953838</v>
      </c>
      <c r="AW278" s="45">
        <f t="shared" si="349"/>
        <v>-231106.2445296701</v>
      </c>
      <c r="AX278" s="45">
        <f t="shared" si="349"/>
        <v>-70990.01246886664</v>
      </c>
      <c r="AY278" s="45">
        <f t="shared" si="349"/>
        <v>-336846.91241205914</v>
      </c>
      <c r="AZ278" s="45">
        <f t="shared" si="349"/>
        <v>-7766833.1876101578</v>
      </c>
      <c r="BA278" s="45">
        <f t="shared" si="349"/>
        <v>-5694774.5850710664</v>
      </c>
      <c r="BB278" s="45">
        <f t="shared" si="349"/>
        <v>-4961983.0331541328</v>
      </c>
      <c r="BC278" s="45">
        <f t="shared" si="349"/>
        <v>-19425088.109438643</v>
      </c>
      <c r="BD278" s="45">
        <f t="shared" si="349"/>
        <v>-3177210.1318046451</v>
      </c>
      <c r="BE278" s="45">
        <f t="shared" si="349"/>
        <v>-963714.38625178265</v>
      </c>
      <c r="BF278" s="45">
        <f t="shared" si="349"/>
        <v>-15657989.266495951</v>
      </c>
      <c r="BG278" s="45">
        <f t="shared" si="349"/>
        <v>-729780.96953625395</v>
      </c>
      <c r="BH278" s="45">
        <f t="shared" si="349"/>
        <v>-432567.33185902465</v>
      </c>
      <c r="BI278" s="45">
        <f t="shared" si="349"/>
        <v>-241186.23478267397</v>
      </c>
      <c r="BJ278" s="45">
        <f t="shared" si="349"/>
        <v>-4102736.3138173008</v>
      </c>
      <c r="BK278" s="45">
        <f t="shared" si="349"/>
        <v>-15452253.830075026</v>
      </c>
      <c r="BL278" s="45">
        <f t="shared" si="349"/>
        <v>-210348.18693334688</v>
      </c>
      <c r="BM278" s="45">
        <f t="shared" si="349"/>
        <v>-257776.33145521895</v>
      </c>
      <c r="BN278" s="45">
        <f t="shared" si="349"/>
        <v>-2277032.1732178223</v>
      </c>
      <c r="BO278" s="45">
        <f t="shared" ref="BO278:DZ278" si="350">IF(((BO271*-1)&gt;(BO268*$GE$269)),-BO271,(BO268*$GE$269))</f>
        <v>-880134.15698456264</v>
      </c>
      <c r="BP278" s="45">
        <f t="shared" si="350"/>
        <v>-213493.05961895222</v>
      </c>
      <c r="BQ278" s="45">
        <f t="shared" si="350"/>
        <v>-4192829.1532381121</v>
      </c>
      <c r="BR278" s="45">
        <f t="shared" si="350"/>
        <v>-2996451.8390384777</v>
      </c>
      <c r="BS278" s="45">
        <f t="shared" si="350"/>
        <v>-815691.37942758412</v>
      </c>
      <c r="BT278" s="45">
        <f t="shared" si="350"/>
        <v>-341305.15480836388</v>
      </c>
      <c r="BU278" s="45">
        <f t="shared" si="350"/>
        <v>-334672.39998867194</v>
      </c>
      <c r="BV278" s="45">
        <f t="shared" si="350"/>
        <v>-879526.7097630389</v>
      </c>
      <c r="BW278" s="45">
        <f t="shared" si="350"/>
        <v>-1321050.1360658412</v>
      </c>
      <c r="BX278" s="45">
        <f t="shared" si="350"/>
        <v>-116937.67696532251</v>
      </c>
      <c r="BY278" s="45">
        <f t="shared" si="350"/>
        <v>-375357.83632993401</v>
      </c>
      <c r="BZ278" s="45">
        <f t="shared" si="350"/>
        <v>-208713.40521407031</v>
      </c>
      <c r="CA278" s="45">
        <f t="shared" si="350"/>
        <v>-191908.98001781179</v>
      </c>
      <c r="CB278" s="45">
        <f t="shared" si="350"/>
        <v>-52094850.987035528</v>
      </c>
      <c r="CC278" s="45">
        <f t="shared" si="350"/>
        <v>-182673.2687810343</v>
      </c>
      <c r="CD278" s="45">
        <f t="shared" si="350"/>
        <v>-70865.702672917279</v>
      </c>
      <c r="CE278" s="45">
        <f t="shared" si="350"/>
        <v>-172605.46915197841</v>
      </c>
      <c r="CF278" s="45">
        <f t="shared" si="350"/>
        <v>-132220.92957945503</v>
      </c>
      <c r="CG278" s="45">
        <f t="shared" si="350"/>
        <v>-211931.46185549127</v>
      </c>
      <c r="CH278" s="45">
        <f t="shared" si="350"/>
        <v>-128476.38331152065</v>
      </c>
      <c r="CI278" s="45">
        <f t="shared" si="350"/>
        <v>-494031.58230921399</v>
      </c>
      <c r="CJ278" s="45">
        <f t="shared" si="350"/>
        <v>-678198.71328844631</v>
      </c>
      <c r="CK278" s="45">
        <f t="shared" si="350"/>
        <v>-3684904.1475059912</v>
      </c>
      <c r="CL278" s="45">
        <f t="shared" si="350"/>
        <v>-945194.5998763321</v>
      </c>
      <c r="CM278" s="45">
        <f t="shared" si="350"/>
        <v>-618221.70061753888</v>
      </c>
      <c r="CN278" s="45">
        <f t="shared" si="350"/>
        <v>-19298181.687166553</v>
      </c>
      <c r="CO278" s="45">
        <f t="shared" si="350"/>
        <v>-9466205.604684541</v>
      </c>
      <c r="CP278" s="45">
        <f t="shared" si="350"/>
        <v>-732503.44062944059</v>
      </c>
      <c r="CQ278" s="45">
        <f t="shared" si="350"/>
        <v>-703065.0541892763</v>
      </c>
      <c r="CR278" s="45">
        <f t="shared" si="350"/>
        <v>-196700.410932275</v>
      </c>
      <c r="CS278" s="45">
        <f t="shared" si="350"/>
        <v>-284519.85912981938</v>
      </c>
      <c r="CT278" s="45">
        <f t="shared" si="350"/>
        <v>-134777.4953108014</v>
      </c>
      <c r="CU278" s="45">
        <f t="shared" si="350"/>
        <v>-285217.390688368</v>
      </c>
      <c r="CV278" s="45">
        <f t="shared" si="350"/>
        <v>-62277.377060611558</v>
      </c>
      <c r="CW278" s="45">
        <f t="shared" si="350"/>
        <v>-198889.10624361646</v>
      </c>
      <c r="CX278" s="45">
        <f t="shared" si="350"/>
        <v>-351350.30019458308</v>
      </c>
      <c r="CY278" s="45">
        <f t="shared" si="350"/>
        <v>-67153.869323528532</v>
      </c>
      <c r="CZ278" s="45">
        <f t="shared" si="350"/>
        <v>-1382338.1113635991</v>
      </c>
      <c r="DA278" s="45">
        <f t="shared" si="350"/>
        <v>-197998.1818648428</v>
      </c>
      <c r="DB278" s="45">
        <f t="shared" si="350"/>
        <v>-263968.12784381601</v>
      </c>
      <c r="DC278" s="45">
        <f t="shared" si="350"/>
        <v>-175576.86601361449</v>
      </c>
      <c r="DD278" s="45">
        <f t="shared" si="350"/>
        <v>-185032.7047861919</v>
      </c>
      <c r="DE278" s="45">
        <f t="shared" si="350"/>
        <v>-317778.74619768298</v>
      </c>
      <c r="DF278" s="45">
        <f t="shared" si="350"/>
        <v>-13536743.721397748</v>
      </c>
      <c r="DG278" s="45">
        <f t="shared" si="350"/>
        <v>-121250.1609811935</v>
      </c>
      <c r="DH278" s="45">
        <f t="shared" si="350"/>
        <v>-1341343.3921202074</v>
      </c>
      <c r="DI278" s="45">
        <f t="shared" si="350"/>
        <v>-1734829.5294456386</v>
      </c>
      <c r="DJ278" s="45">
        <f t="shared" si="350"/>
        <v>-479424.25958087033</v>
      </c>
      <c r="DK278" s="45">
        <f t="shared" si="350"/>
        <v>-336574.88512903801</v>
      </c>
      <c r="DL278" s="45">
        <f t="shared" si="350"/>
        <v>-3865929.753282872</v>
      </c>
      <c r="DM278" s="45">
        <f t="shared" si="350"/>
        <v>-277097.02348167903</v>
      </c>
      <c r="DN278" s="45">
        <f t="shared" si="350"/>
        <v>-989749.51662766968</v>
      </c>
      <c r="DO278" s="45">
        <f t="shared" si="350"/>
        <v>-2169134.8901307345</v>
      </c>
      <c r="DP278" s="45">
        <f t="shared" si="350"/>
        <v>-213738.99558044018</v>
      </c>
      <c r="DQ278" s="45">
        <f t="shared" si="350"/>
        <v>-458861.29570722231</v>
      </c>
      <c r="DR278" s="45">
        <f t="shared" si="350"/>
        <v>-980051.69467520027</v>
      </c>
      <c r="DS278" s="45">
        <f t="shared" si="350"/>
        <v>-578142.18625885504</v>
      </c>
      <c r="DT278" s="45">
        <f t="shared" si="350"/>
        <v>-167435.26186521805</v>
      </c>
      <c r="DU278" s="45">
        <f t="shared" si="350"/>
        <v>-305137.28292281285</v>
      </c>
      <c r="DV278" s="45">
        <f t="shared" si="350"/>
        <v>-212934.98160251428</v>
      </c>
      <c r="DW278" s="45">
        <f t="shared" si="350"/>
        <v>-286751.79799880792</v>
      </c>
      <c r="DX278" s="45">
        <f t="shared" si="350"/>
        <v>-206994.17449944105</v>
      </c>
      <c r="DY278" s="45">
        <f t="shared" si="350"/>
        <v>-308682.92307618464</v>
      </c>
      <c r="DZ278" s="45">
        <f t="shared" si="350"/>
        <v>-618468.78297740151</v>
      </c>
      <c r="EA278" s="45">
        <f t="shared" ref="EA278:FX278" si="351">IF(((EA271*-1)&gt;(EA268*$GE$269)),-EA271,(EA268*$GE$269))</f>
        <v>-469743.03394948767</v>
      </c>
      <c r="EB278" s="45">
        <f t="shared" si="351"/>
        <v>-410596.65850688511</v>
      </c>
      <c r="EC278" s="45">
        <f t="shared" si="351"/>
        <v>-261097.10962387212</v>
      </c>
      <c r="ED278" s="45">
        <f t="shared" si="351"/>
        <v>-1406413.3414411335</v>
      </c>
      <c r="EE278" s="45">
        <f t="shared" si="351"/>
        <v>-201185.74995330308</v>
      </c>
      <c r="EF278" s="45">
        <f t="shared" si="351"/>
        <v>-986242.3016313914</v>
      </c>
      <c r="EG278" s="45">
        <f t="shared" si="351"/>
        <v>-238404.4063562848</v>
      </c>
      <c r="EH278" s="45">
        <f t="shared" si="351"/>
        <v>-214038.62460894539</v>
      </c>
      <c r="EI278" s="45">
        <f t="shared" si="351"/>
        <v>-11034217.756720575</v>
      </c>
      <c r="EJ278" s="45">
        <f t="shared" si="351"/>
        <v>-6019349.4673985243</v>
      </c>
      <c r="EK278" s="45">
        <f t="shared" si="351"/>
        <v>-484983.8091528255</v>
      </c>
      <c r="EL278" s="45">
        <f t="shared" si="351"/>
        <v>-331898.01362779358</v>
      </c>
      <c r="EM278" s="45">
        <f t="shared" si="351"/>
        <v>-320670.38054052228</v>
      </c>
      <c r="EN278" s="45">
        <f t="shared" si="351"/>
        <v>-738038.61530278309</v>
      </c>
      <c r="EO278" s="45">
        <f t="shared" si="351"/>
        <v>-290287.73433085991</v>
      </c>
      <c r="EP278" s="45">
        <f t="shared" si="351"/>
        <v>-326138.98509482644</v>
      </c>
      <c r="EQ278" s="45">
        <f t="shared" si="351"/>
        <v>-1807126.1277687298</v>
      </c>
      <c r="ER278" s="45">
        <f t="shared" si="351"/>
        <v>-293950.2612625201</v>
      </c>
      <c r="ES278" s="45">
        <f t="shared" si="351"/>
        <v>-155189.69827424621</v>
      </c>
      <c r="ET278" s="45">
        <f t="shared" si="351"/>
        <v>-250439.87357360462</v>
      </c>
      <c r="EU278" s="45">
        <f t="shared" si="351"/>
        <v>-482638.16731838865</v>
      </c>
      <c r="EV278" s="45">
        <f t="shared" si="351"/>
        <v>-92721.786276373343</v>
      </c>
      <c r="EW278" s="45">
        <f t="shared" si="351"/>
        <v>-803161.24660263362</v>
      </c>
      <c r="EX278" s="45">
        <f t="shared" si="351"/>
        <v>-230878.83224949019</v>
      </c>
      <c r="EY278" s="45">
        <f t="shared" si="351"/>
        <v>-342804.59661563631</v>
      </c>
      <c r="EZ278" s="45">
        <f t="shared" si="351"/>
        <v>-160097.81631731163</v>
      </c>
      <c r="FA278" s="45">
        <f t="shared" si="351"/>
        <v>-2369522.231112319</v>
      </c>
      <c r="FB278" s="45">
        <f t="shared" si="351"/>
        <v>-159.12000000011176</v>
      </c>
      <c r="FC278" s="45">
        <f t="shared" si="351"/>
        <v>-1450244.9238520416</v>
      </c>
      <c r="FD278" s="45">
        <f t="shared" si="351"/>
        <v>-298113.22882771591</v>
      </c>
      <c r="FE278" s="45">
        <f t="shared" si="351"/>
        <v>-131249.88571106756</v>
      </c>
      <c r="FF278" s="45">
        <f t="shared" si="351"/>
        <v>-223758.26481528272</v>
      </c>
      <c r="FG278" s="45">
        <f t="shared" si="351"/>
        <v>-144974.28697950704</v>
      </c>
      <c r="FH278" s="45">
        <f t="shared" si="351"/>
        <v>-120525.03473191999</v>
      </c>
      <c r="FI278" s="45">
        <f t="shared" si="351"/>
        <v>-1208371.8511148586</v>
      </c>
      <c r="FJ278" s="45">
        <f t="shared" si="351"/>
        <v>-1229922.3669934904</v>
      </c>
      <c r="FK278" s="45">
        <f t="shared" si="351"/>
        <v>-1532388.7018461949</v>
      </c>
      <c r="FL278" s="45">
        <f t="shared" si="351"/>
        <v>-4285563.4116233271</v>
      </c>
      <c r="FM278" s="45">
        <f t="shared" si="351"/>
        <v>-2417608.5790264653</v>
      </c>
      <c r="FN278" s="45">
        <f t="shared" si="351"/>
        <v>-14242781.957161648</v>
      </c>
      <c r="FO278" s="45">
        <f t="shared" si="351"/>
        <v>-2532.7199999989825</v>
      </c>
      <c r="FP278" s="45">
        <f t="shared" si="351"/>
        <v>-1980.6099999987055</v>
      </c>
      <c r="FQ278" s="45">
        <f t="shared" si="351"/>
        <v>-643127.62859430746</v>
      </c>
      <c r="FR278" s="45">
        <f t="shared" si="351"/>
        <v>-191134.17838690203</v>
      </c>
      <c r="FS278" s="45">
        <f t="shared" si="351"/>
        <v>-48.720000000030268</v>
      </c>
      <c r="FT278" s="45">
        <f t="shared" si="351"/>
        <v>-255.12999999984459</v>
      </c>
      <c r="FU278" s="45">
        <f t="shared" si="351"/>
        <v>-585208.83628470171</v>
      </c>
      <c r="FV278" s="45">
        <f t="shared" si="351"/>
        <v>-491117.15474478115</v>
      </c>
      <c r="FW278" s="45">
        <f t="shared" si="351"/>
        <v>-211598.62466434253</v>
      </c>
      <c r="FX278" s="45">
        <f t="shared" si="351"/>
        <v>-85702.171741259343</v>
      </c>
      <c r="FY278" s="45"/>
      <c r="FZ278" s="121">
        <f>SUM(C278:FX278)</f>
        <v>-572396894.00000072</v>
      </c>
      <c r="GA278" s="45"/>
      <c r="GB278" s="124">
        <v>-572396894</v>
      </c>
      <c r="GC278" s="125"/>
      <c r="GD278" s="45"/>
      <c r="GE278" s="58"/>
    </row>
    <row r="279" spans="1:187" ht="15.75" x14ac:dyDescent="0.25">
      <c r="A279" s="8"/>
      <c r="B279" s="43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121"/>
      <c r="GA279" s="88"/>
      <c r="GB279" s="88"/>
      <c r="GC279" s="126"/>
      <c r="GD279" s="45"/>
      <c r="GE279" s="58"/>
    </row>
    <row r="280" spans="1:187" ht="15.75" x14ac:dyDescent="0.25">
      <c r="A280" s="8"/>
      <c r="B280" s="43" t="s">
        <v>839</v>
      </c>
      <c r="C280" s="45"/>
      <c r="D280" s="16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59"/>
      <c r="GA280" s="45"/>
      <c r="GB280" s="45"/>
      <c r="GC280" s="16"/>
      <c r="GD280" s="45"/>
      <c r="GE280" s="58"/>
    </row>
    <row r="281" spans="1:187" x14ac:dyDescent="0.2">
      <c r="A281" s="8" t="s">
        <v>840</v>
      </c>
      <c r="B281" s="16" t="s">
        <v>841</v>
      </c>
      <c r="C281" s="16">
        <f t="shared" ref="C281:BN281" si="352">C268+C278</f>
        <v>73171603.013521463</v>
      </c>
      <c r="D281" s="16">
        <f t="shared" si="352"/>
        <v>356142520.15294123</v>
      </c>
      <c r="E281" s="16">
        <f t="shared" si="352"/>
        <v>69401386.905768782</v>
      </c>
      <c r="F281" s="16">
        <f t="shared" si="352"/>
        <v>162825877.95921156</v>
      </c>
      <c r="G281" s="16">
        <f t="shared" si="352"/>
        <v>9036115.7575477529</v>
      </c>
      <c r="H281" s="16">
        <f t="shared" si="352"/>
        <v>9119243.9732759856</v>
      </c>
      <c r="I281" s="16">
        <f t="shared" si="352"/>
        <v>90990793.620139882</v>
      </c>
      <c r="J281" s="16">
        <f t="shared" si="352"/>
        <v>20290989.268360965</v>
      </c>
      <c r="K281" s="16">
        <f t="shared" si="352"/>
        <v>3338687.889812042</v>
      </c>
      <c r="L281" s="16">
        <f t="shared" si="352"/>
        <v>22936780.389134344</v>
      </c>
      <c r="M281" s="16">
        <f t="shared" si="352"/>
        <v>13487087.866742944</v>
      </c>
      <c r="N281" s="16">
        <f t="shared" si="352"/>
        <v>463605717.26376176</v>
      </c>
      <c r="O281" s="16">
        <f t="shared" si="352"/>
        <v>120056763.86152565</v>
      </c>
      <c r="P281" s="16">
        <f t="shared" si="352"/>
        <v>2757375.7581353071</v>
      </c>
      <c r="Q281" s="16">
        <f t="shared" si="352"/>
        <v>356375271.65444046</v>
      </c>
      <c r="R281" s="16">
        <f t="shared" si="352"/>
        <v>22727682.68926033</v>
      </c>
      <c r="S281" s="16">
        <f t="shared" si="352"/>
        <v>14936727.135836514</v>
      </c>
      <c r="T281" s="16">
        <f t="shared" si="352"/>
        <v>2233646.2610145258</v>
      </c>
      <c r="U281" s="16">
        <f t="shared" si="352"/>
        <v>920424.83165727509</v>
      </c>
      <c r="V281" s="16">
        <f t="shared" si="352"/>
        <v>3266292.9533099281</v>
      </c>
      <c r="W281" s="16">
        <f t="shared" si="352"/>
        <v>872605.13730831817</v>
      </c>
      <c r="X281" s="16">
        <f t="shared" si="352"/>
        <v>859826.67241522903</v>
      </c>
      <c r="Y281" s="16">
        <f t="shared" si="352"/>
        <v>21542742.189947061</v>
      </c>
      <c r="Z281" s="16">
        <f t="shared" si="352"/>
        <v>2924695.1113652294</v>
      </c>
      <c r="AA281" s="16">
        <f t="shared" si="352"/>
        <v>256639901.52221081</v>
      </c>
      <c r="AB281" s="16">
        <f t="shared" si="352"/>
        <v>252734831.80594587</v>
      </c>
      <c r="AC281" s="16">
        <f t="shared" si="352"/>
        <v>8748131.5281314179</v>
      </c>
      <c r="AD281" s="16">
        <f t="shared" si="352"/>
        <v>11069801.653774155</v>
      </c>
      <c r="AE281" s="16">
        <f t="shared" si="352"/>
        <v>1657460.1523115439</v>
      </c>
      <c r="AF281" s="16">
        <f t="shared" si="352"/>
        <v>2490658.2084309342</v>
      </c>
      <c r="AG281" s="16">
        <f t="shared" si="352"/>
        <v>6912482.3555175262</v>
      </c>
      <c r="AH281" s="16">
        <f t="shared" si="352"/>
        <v>9111235.4209611602</v>
      </c>
      <c r="AI281" s="16">
        <f t="shared" si="352"/>
        <v>3746943.5489160824</v>
      </c>
      <c r="AJ281" s="16">
        <f t="shared" si="352"/>
        <v>2569582.7061041086</v>
      </c>
      <c r="AK281" s="16">
        <f t="shared" si="352"/>
        <v>2942247.3088859767</v>
      </c>
      <c r="AL281" s="16">
        <f t="shared" si="352"/>
        <v>3373758.3319570841</v>
      </c>
      <c r="AM281" s="16">
        <f t="shared" si="352"/>
        <v>4375267.3926692288</v>
      </c>
      <c r="AN281" s="16">
        <f t="shared" si="352"/>
        <v>3854577.6882369053</v>
      </c>
      <c r="AO281" s="16">
        <f t="shared" si="352"/>
        <v>39375070.466930576</v>
      </c>
      <c r="AP281" s="16">
        <f t="shared" si="352"/>
        <v>790504451.42310178</v>
      </c>
      <c r="AQ281" s="16">
        <f t="shared" si="352"/>
        <v>3086427.9630150478</v>
      </c>
      <c r="AR281" s="16">
        <f t="shared" si="352"/>
        <v>542088034.51590252</v>
      </c>
      <c r="AS281" s="16">
        <f t="shared" si="352"/>
        <v>63554765.428815641</v>
      </c>
      <c r="AT281" s="16">
        <f t="shared" si="352"/>
        <v>19390930.876697116</v>
      </c>
      <c r="AU281" s="16">
        <f t="shared" si="352"/>
        <v>3226463.5661250344</v>
      </c>
      <c r="AV281" s="16">
        <f t="shared" si="352"/>
        <v>3545928.7389604617</v>
      </c>
      <c r="AW281" s="16">
        <f t="shared" si="352"/>
        <v>3044785.06547033</v>
      </c>
      <c r="AX281" s="16">
        <f t="shared" si="352"/>
        <v>935281.21753113333</v>
      </c>
      <c r="AY281" s="16">
        <f t="shared" si="352"/>
        <v>4437900.1975879408</v>
      </c>
      <c r="AZ281" s="16">
        <f t="shared" si="352"/>
        <v>102326692.83238983</v>
      </c>
      <c r="BA281" s="16">
        <f t="shared" si="352"/>
        <v>75027676.742928937</v>
      </c>
      <c r="BB281" s="16">
        <f t="shared" si="352"/>
        <v>65373273.946845874</v>
      </c>
      <c r="BC281" s="16">
        <f t="shared" si="352"/>
        <v>255922198.43056136</v>
      </c>
      <c r="BD281" s="16">
        <f t="shared" si="352"/>
        <v>41859197.61219535</v>
      </c>
      <c r="BE281" s="16">
        <f t="shared" si="352"/>
        <v>12696771.463748217</v>
      </c>
      <c r="BF281" s="16">
        <f t="shared" si="352"/>
        <v>206291318.39750403</v>
      </c>
      <c r="BG281" s="16">
        <f t="shared" si="352"/>
        <v>9614738.8904637471</v>
      </c>
      <c r="BH281" s="16">
        <f t="shared" si="352"/>
        <v>5699000.2781409761</v>
      </c>
      <c r="BI281" s="16">
        <f t="shared" si="352"/>
        <v>3177587.2052173261</v>
      </c>
      <c r="BJ281" s="16">
        <f t="shared" si="352"/>
        <v>54052846.0461827</v>
      </c>
      <c r="BK281" s="16">
        <f t="shared" si="352"/>
        <v>203580789.36992496</v>
      </c>
      <c r="BL281" s="16">
        <f t="shared" si="352"/>
        <v>2771301.2230666531</v>
      </c>
      <c r="BM281" s="16">
        <f t="shared" si="352"/>
        <v>3396158.8785447809</v>
      </c>
      <c r="BN281" s="16">
        <f t="shared" si="352"/>
        <v>29999507.666782178</v>
      </c>
      <c r="BO281" s="16">
        <f t="shared" ref="BO281:DZ281" si="353">BO268+BO278</f>
        <v>11595616.303015439</v>
      </c>
      <c r="BP281" s="16">
        <f t="shared" si="353"/>
        <v>2812734.3803810477</v>
      </c>
      <c r="BQ281" s="16">
        <f t="shared" si="353"/>
        <v>55239803.726761885</v>
      </c>
      <c r="BR281" s="16">
        <f t="shared" si="353"/>
        <v>39477738.160961524</v>
      </c>
      <c r="BS281" s="16">
        <f t="shared" si="353"/>
        <v>10746593.780572416</v>
      </c>
      <c r="BT281" s="16">
        <f t="shared" si="353"/>
        <v>4496636.7751916358</v>
      </c>
      <c r="BU281" s="16">
        <f t="shared" si="353"/>
        <v>4409251.3700113287</v>
      </c>
      <c r="BV281" s="16">
        <f t="shared" si="353"/>
        <v>11587613.290236961</v>
      </c>
      <c r="BW281" s="16">
        <f t="shared" si="353"/>
        <v>17404608.57393416</v>
      </c>
      <c r="BX281" s="16">
        <f t="shared" si="353"/>
        <v>1540633.8030346774</v>
      </c>
      <c r="BY281" s="16">
        <f t="shared" si="353"/>
        <v>4945275.0036700657</v>
      </c>
      <c r="BZ281" s="16">
        <f t="shared" si="353"/>
        <v>2749763.2547859293</v>
      </c>
      <c r="CA281" s="16">
        <f t="shared" si="353"/>
        <v>2528367.8399821878</v>
      </c>
      <c r="CB281" s="16">
        <f t="shared" si="353"/>
        <v>686340711.3729645</v>
      </c>
      <c r="CC281" s="16">
        <f t="shared" si="353"/>
        <v>2406688.9312189659</v>
      </c>
      <c r="CD281" s="16">
        <f t="shared" si="353"/>
        <v>933643.45732708275</v>
      </c>
      <c r="CE281" s="16">
        <f t="shared" si="353"/>
        <v>2274047.4008480217</v>
      </c>
      <c r="CF281" s="16">
        <f t="shared" si="353"/>
        <v>1741988.030420545</v>
      </c>
      <c r="CG281" s="16">
        <f t="shared" si="353"/>
        <v>2792160.5981445089</v>
      </c>
      <c r="CH281" s="16">
        <f t="shared" si="353"/>
        <v>1692654.2766884796</v>
      </c>
      <c r="CI281" s="16">
        <f t="shared" si="353"/>
        <v>6508781.2176907863</v>
      </c>
      <c r="CJ281" s="16">
        <f t="shared" si="353"/>
        <v>8935151.5267115533</v>
      </c>
      <c r="CK281" s="16">
        <f t="shared" si="353"/>
        <v>48547979.042494006</v>
      </c>
      <c r="CL281" s="16">
        <f t="shared" si="353"/>
        <v>12452776.460123669</v>
      </c>
      <c r="CM281" s="16">
        <f t="shared" si="353"/>
        <v>8144964.6893824618</v>
      </c>
      <c r="CN281" s="16">
        <f t="shared" si="353"/>
        <v>254250228.12083343</v>
      </c>
      <c r="CO281" s="16">
        <f t="shared" si="353"/>
        <v>124715632.45931546</v>
      </c>
      <c r="CP281" s="16">
        <f t="shared" si="353"/>
        <v>9650606.9793705586</v>
      </c>
      <c r="CQ281" s="16">
        <f t="shared" si="353"/>
        <v>9262761.2958107237</v>
      </c>
      <c r="CR281" s="16">
        <f t="shared" si="353"/>
        <v>2591494.1190677253</v>
      </c>
      <c r="CS281" s="16">
        <f t="shared" si="353"/>
        <v>3748500.2608701806</v>
      </c>
      <c r="CT281" s="16">
        <f t="shared" si="353"/>
        <v>1775670.3446891988</v>
      </c>
      <c r="CU281" s="16">
        <f t="shared" si="353"/>
        <v>3757690.1193116321</v>
      </c>
      <c r="CV281" s="16">
        <f t="shared" si="353"/>
        <v>820493.74293938838</v>
      </c>
      <c r="CW281" s="16">
        <f t="shared" si="353"/>
        <v>2620329.8037563832</v>
      </c>
      <c r="CX281" s="16">
        <f t="shared" si="353"/>
        <v>4628979.8398054168</v>
      </c>
      <c r="CY281" s="16">
        <f t="shared" si="353"/>
        <v>884740.69067647145</v>
      </c>
      <c r="CZ281" s="16">
        <f t="shared" si="353"/>
        <v>18212067.1186364</v>
      </c>
      <c r="DA281" s="16">
        <f t="shared" si="353"/>
        <v>2608592.0281351572</v>
      </c>
      <c r="DB281" s="16">
        <f t="shared" si="353"/>
        <v>3477734.732156184</v>
      </c>
      <c r="DC281" s="16">
        <f t="shared" si="353"/>
        <v>2313195.0439863852</v>
      </c>
      <c r="DD281" s="16">
        <f t="shared" si="353"/>
        <v>2437774.0952138081</v>
      </c>
      <c r="DE281" s="16">
        <f t="shared" si="353"/>
        <v>4186680.383802318</v>
      </c>
      <c r="DF281" s="16">
        <f t="shared" si="353"/>
        <v>178344272.79060227</v>
      </c>
      <c r="DG281" s="16">
        <f t="shared" si="353"/>
        <v>1597450.0390188065</v>
      </c>
      <c r="DH281" s="16">
        <f t="shared" si="353"/>
        <v>17671968.73587979</v>
      </c>
      <c r="DI281" s="16">
        <f t="shared" si="353"/>
        <v>22856080.990554363</v>
      </c>
      <c r="DJ281" s="16">
        <f t="shared" si="353"/>
        <v>6316332.2504191296</v>
      </c>
      <c r="DK281" s="16">
        <f t="shared" si="353"/>
        <v>4434316.2848709617</v>
      </c>
      <c r="DL281" s="16">
        <f t="shared" si="353"/>
        <v>50932960.296717122</v>
      </c>
      <c r="DM281" s="16">
        <f t="shared" si="353"/>
        <v>3650705.6765183206</v>
      </c>
      <c r="DN281" s="16">
        <f t="shared" si="353"/>
        <v>13039779.83337233</v>
      </c>
      <c r="DO281" s="16">
        <f t="shared" si="353"/>
        <v>28577979.499869265</v>
      </c>
      <c r="DP281" s="16">
        <f t="shared" si="353"/>
        <v>2815974.5444195597</v>
      </c>
      <c r="DQ281" s="16">
        <f t="shared" si="353"/>
        <v>6045418.7342927773</v>
      </c>
      <c r="DR281" s="16">
        <f t="shared" si="353"/>
        <v>12912012.695324799</v>
      </c>
      <c r="DS281" s="16">
        <f t="shared" si="353"/>
        <v>7616923.9737411449</v>
      </c>
      <c r="DT281" s="16">
        <f t="shared" si="353"/>
        <v>2205930.8081347821</v>
      </c>
      <c r="DU281" s="16">
        <f t="shared" si="353"/>
        <v>4020131.2770771869</v>
      </c>
      <c r="DV281" s="16">
        <f t="shared" si="353"/>
        <v>2805381.7983974856</v>
      </c>
      <c r="DW281" s="16">
        <f t="shared" si="353"/>
        <v>3777905.6720011923</v>
      </c>
      <c r="DX281" s="16">
        <f t="shared" si="353"/>
        <v>2727112.6855005594</v>
      </c>
      <c r="DY281" s="16">
        <f t="shared" si="353"/>
        <v>4066844.4769238159</v>
      </c>
      <c r="DZ281" s="16">
        <f t="shared" si="353"/>
        <v>8148219.9570225989</v>
      </c>
      <c r="EA281" s="16">
        <f t="shared" ref="EA281:FX281" si="354">EA268+EA278</f>
        <v>6188783.766050512</v>
      </c>
      <c r="EB281" s="16">
        <f t="shared" si="354"/>
        <v>5409540.4314931147</v>
      </c>
      <c r="EC281" s="16">
        <f t="shared" si="354"/>
        <v>3439909.5603761277</v>
      </c>
      <c r="ED281" s="16">
        <f t="shared" si="354"/>
        <v>18529254.138558868</v>
      </c>
      <c r="EE281" s="16">
        <f t="shared" si="354"/>
        <v>2650587.6900466969</v>
      </c>
      <c r="EF281" s="16">
        <f t="shared" si="354"/>
        <v>12993572.878368609</v>
      </c>
      <c r="EG281" s="16">
        <f t="shared" si="354"/>
        <v>3140937.0936437151</v>
      </c>
      <c r="EH281" s="16">
        <f t="shared" si="354"/>
        <v>2819922.1053910544</v>
      </c>
      <c r="EI281" s="16">
        <f t="shared" si="354"/>
        <v>145373923.16327944</v>
      </c>
      <c r="EJ281" s="16">
        <f t="shared" si="354"/>
        <v>79303895.052601472</v>
      </c>
      <c r="EK281" s="16">
        <f t="shared" si="354"/>
        <v>6389578.3608471742</v>
      </c>
      <c r="EL281" s="16">
        <f t="shared" si="354"/>
        <v>4372699.3063722067</v>
      </c>
      <c r="EM281" s="16">
        <f t="shared" si="354"/>
        <v>4224777.1694594789</v>
      </c>
      <c r="EN281" s="16">
        <f t="shared" si="354"/>
        <v>9723531.9546972178</v>
      </c>
      <c r="EO281" s="16">
        <f t="shared" si="354"/>
        <v>3824491.0256691398</v>
      </c>
      <c r="EP281" s="16">
        <f t="shared" si="354"/>
        <v>4296825.0949051734</v>
      </c>
      <c r="EQ281" s="16">
        <f t="shared" si="354"/>
        <v>23808576.25223127</v>
      </c>
      <c r="ER281" s="16">
        <f t="shared" si="354"/>
        <v>3872744.18873748</v>
      </c>
      <c r="ES281" s="16">
        <f t="shared" si="354"/>
        <v>2044597.6117257539</v>
      </c>
      <c r="ET281" s="16">
        <f t="shared" si="354"/>
        <v>3299502.3064263952</v>
      </c>
      <c r="EU281" s="16">
        <f t="shared" si="354"/>
        <v>6358674.9326816108</v>
      </c>
      <c r="EV281" s="16">
        <f t="shared" si="354"/>
        <v>1221593.6037236266</v>
      </c>
      <c r="EW281" s="16">
        <f t="shared" si="354"/>
        <v>10581511.433397366</v>
      </c>
      <c r="EX281" s="16">
        <f t="shared" si="354"/>
        <v>3041788.9477505102</v>
      </c>
      <c r="EY281" s="16">
        <f t="shared" si="354"/>
        <v>4516391.6633843631</v>
      </c>
      <c r="EZ281" s="16">
        <f t="shared" si="354"/>
        <v>2109261.2236826885</v>
      </c>
      <c r="FA281" s="16">
        <f t="shared" si="354"/>
        <v>31218048.288887676</v>
      </c>
      <c r="FB281" s="16">
        <f t="shared" si="354"/>
        <v>4260815.3</v>
      </c>
      <c r="FC281" s="16">
        <f t="shared" si="354"/>
        <v>19106727.706147958</v>
      </c>
      <c r="FD281" s="16">
        <f t="shared" si="354"/>
        <v>3927590.571172284</v>
      </c>
      <c r="FE281" s="16">
        <f t="shared" si="354"/>
        <v>1729194.6942889325</v>
      </c>
      <c r="FF281" s="16">
        <f t="shared" si="354"/>
        <v>2947976.6951847174</v>
      </c>
      <c r="FG281" s="16">
        <f t="shared" si="354"/>
        <v>1910011.3230204929</v>
      </c>
      <c r="FH281" s="16">
        <f t="shared" si="354"/>
        <v>1587896.6252680798</v>
      </c>
      <c r="FI281" s="16">
        <f t="shared" si="354"/>
        <v>15920091.528885141</v>
      </c>
      <c r="FJ281" s="16">
        <f t="shared" si="354"/>
        <v>16204015.873006508</v>
      </c>
      <c r="FK281" s="16">
        <f t="shared" si="354"/>
        <v>20188957.868153807</v>
      </c>
      <c r="FL281" s="16">
        <f t="shared" si="354"/>
        <v>56461561.648376673</v>
      </c>
      <c r="FM281" s="16">
        <f t="shared" si="354"/>
        <v>31851577.660973538</v>
      </c>
      <c r="FN281" s="16">
        <f t="shared" si="354"/>
        <v>187646205.24283835</v>
      </c>
      <c r="FO281" s="16">
        <f t="shared" si="354"/>
        <v>10634997.24</v>
      </c>
      <c r="FP281" s="16">
        <f t="shared" si="354"/>
        <v>22708733.969999999</v>
      </c>
      <c r="FQ281" s="16">
        <f t="shared" si="354"/>
        <v>8473096.0114056934</v>
      </c>
      <c r="FR281" s="16">
        <f t="shared" si="354"/>
        <v>2518159.9616130977</v>
      </c>
      <c r="FS281" s="16">
        <f t="shared" si="354"/>
        <v>2951970.7399999998</v>
      </c>
      <c r="FT281" s="16">
        <f t="shared" si="354"/>
        <v>1482212.07</v>
      </c>
      <c r="FU281" s="16">
        <f t="shared" si="354"/>
        <v>7710025.8737152983</v>
      </c>
      <c r="FV281" s="16">
        <f t="shared" si="354"/>
        <v>6470384.1352552185</v>
      </c>
      <c r="FW281" s="16">
        <f t="shared" si="354"/>
        <v>2787775.5253356574</v>
      </c>
      <c r="FX281" s="16">
        <f t="shared" si="354"/>
        <v>1129111.3882587408</v>
      </c>
      <c r="FY281" s="16">
        <f>FY270+FY279</f>
        <v>0</v>
      </c>
      <c r="FZ281" s="121">
        <f>SUM(C281:FX281)</f>
        <v>7583203902.7479982</v>
      </c>
      <c r="GA281" s="45"/>
      <c r="GB281" s="45"/>
      <c r="GC281" s="16"/>
      <c r="GD281" s="23"/>
      <c r="GE281" s="45"/>
    </row>
    <row r="282" spans="1:187" x14ac:dyDescent="0.2">
      <c r="A282" s="8" t="s">
        <v>842</v>
      </c>
      <c r="B282" s="16" t="s">
        <v>843</v>
      </c>
      <c r="C282" s="16">
        <f>C269</f>
        <v>25868518.559999999</v>
      </c>
      <c r="D282" s="16">
        <f t="shared" ref="D282:BO282" si="355">D269</f>
        <v>90373203.120000005</v>
      </c>
      <c r="E282" s="16">
        <f t="shared" si="355"/>
        <v>25418593.07</v>
      </c>
      <c r="F282" s="16">
        <f t="shared" si="355"/>
        <v>45650871.240000002</v>
      </c>
      <c r="G282" s="16">
        <f t="shared" si="355"/>
        <v>5009829.83</v>
      </c>
      <c r="H282" s="16">
        <f t="shared" si="355"/>
        <v>3386288.94</v>
      </c>
      <c r="I282" s="16">
        <f t="shared" si="355"/>
        <v>25023352.710000001</v>
      </c>
      <c r="J282" s="16">
        <f t="shared" si="355"/>
        <v>3776644.12</v>
      </c>
      <c r="K282" s="16">
        <f t="shared" si="355"/>
        <v>1140936.1399999999</v>
      </c>
      <c r="L282" s="16">
        <f t="shared" si="355"/>
        <v>12464047.869999999</v>
      </c>
      <c r="M282" s="16">
        <f t="shared" si="355"/>
        <v>4358525.09</v>
      </c>
      <c r="N282" s="16">
        <f t="shared" si="355"/>
        <v>133147099.63</v>
      </c>
      <c r="O282" s="16">
        <f t="shared" si="355"/>
        <v>46984722.789999999</v>
      </c>
      <c r="P282" s="16">
        <f t="shared" si="355"/>
        <v>901751.24</v>
      </c>
      <c r="Q282" s="16">
        <f t="shared" si="355"/>
        <v>72831285.510000005</v>
      </c>
      <c r="R282" s="16">
        <f t="shared" si="355"/>
        <v>1509142.13</v>
      </c>
      <c r="S282" s="16">
        <f t="shared" si="355"/>
        <v>7793302.9400000004</v>
      </c>
      <c r="T282" s="16">
        <f t="shared" si="355"/>
        <v>536009.93999999994</v>
      </c>
      <c r="U282" s="16">
        <f t="shared" si="355"/>
        <v>335909.5</v>
      </c>
      <c r="V282" s="16">
        <f t="shared" si="355"/>
        <v>788057.75</v>
      </c>
      <c r="W282" s="16">
        <f t="shared" si="355"/>
        <v>183438.92</v>
      </c>
      <c r="X282" s="16">
        <f t="shared" si="355"/>
        <v>155734.22</v>
      </c>
      <c r="Y282" s="16">
        <f t="shared" si="355"/>
        <v>1270813.5</v>
      </c>
      <c r="Z282" s="16">
        <f t="shared" si="355"/>
        <v>457834.89</v>
      </c>
      <c r="AA282" s="16">
        <f t="shared" si="355"/>
        <v>83093610.980000004</v>
      </c>
      <c r="AB282" s="16">
        <f t="shared" si="355"/>
        <v>168730902.84999999</v>
      </c>
      <c r="AC282" s="16">
        <f t="shared" si="355"/>
        <v>3449781.23</v>
      </c>
      <c r="AD282" s="16">
        <f t="shared" si="355"/>
        <v>3721529.96</v>
      </c>
      <c r="AE282" s="16">
        <f t="shared" si="355"/>
        <v>320208.55</v>
      </c>
      <c r="AF282" s="16">
        <f t="shared" si="355"/>
        <v>528321.43999999994</v>
      </c>
      <c r="AG282" s="16">
        <f t="shared" si="355"/>
        <v>4021973.28</v>
      </c>
      <c r="AH282" s="16">
        <f t="shared" si="355"/>
        <v>558760.9</v>
      </c>
      <c r="AI282" s="16">
        <f t="shared" si="355"/>
        <v>223823.06</v>
      </c>
      <c r="AJ282" s="16">
        <f t="shared" si="355"/>
        <v>539052.05000000005</v>
      </c>
      <c r="AK282" s="16">
        <f t="shared" si="355"/>
        <v>1052751.31</v>
      </c>
      <c r="AL282" s="16">
        <f t="shared" si="355"/>
        <v>1854430.09</v>
      </c>
      <c r="AM282" s="16">
        <f t="shared" si="355"/>
        <v>807680.67</v>
      </c>
      <c r="AN282" s="16">
        <f t="shared" si="355"/>
        <v>2512486.63</v>
      </c>
      <c r="AO282" s="16">
        <f t="shared" si="355"/>
        <v>7215844.0599999996</v>
      </c>
      <c r="AP282" s="16">
        <f t="shared" si="355"/>
        <v>536164838.94</v>
      </c>
      <c r="AQ282" s="16">
        <f t="shared" si="355"/>
        <v>2010150.28</v>
      </c>
      <c r="AR282" s="16">
        <f t="shared" si="355"/>
        <v>184633083.69999999</v>
      </c>
      <c r="AS282" s="16">
        <f t="shared" si="355"/>
        <v>37650225.600000001</v>
      </c>
      <c r="AT282" s="16">
        <f t="shared" si="355"/>
        <v>6391412.6299999999</v>
      </c>
      <c r="AU282" s="16">
        <f t="shared" si="355"/>
        <v>865272.75</v>
      </c>
      <c r="AV282" s="16">
        <f t="shared" si="355"/>
        <v>538548.65</v>
      </c>
      <c r="AW282" s="16">
        <f t="shared" si="355"/>
        <v>516921.17</v>
      </c>
      <c r="AX282" s="16">
        <f t="shared" si="355"/>
        <v>324559.57</v>
      </c>
      <c r="AY282" s="16">
        <f t="shared" si="355"/>
        <v>1162809.22</v>
      </c>
      <c r="AZ282" s="16">
        <f t="shared" si="355"/>
        <v>11292886.82</v>
      </c>
      <c r="BA282" s="16">
        <f t="shared" si="355"/>
        <v>9631159.7799999993</v>
      </c>
      <c r="BB282" s="16">
        <f t="shared" si="355"/>
        <v>3328004.71</v>
      </c>
      <c r="BC282" s="16">
        <f t="shared" si="355"/>
        <v>62676814.390000001</v>
      </c>
      <c r="BD282" s="16">
        <f t="shared" si="355"/>
        <v>11383594.15</v>
      </c>
      <c r="BE282" s="16">
        <f t="shared" si="355"/>
        <v>2992976.89</v>
      </c>
      <c r="BF282" s="16">
        <f t="shared" si="355"/>
        <v>48603558.009999998</v>
      </c>
      <c r="BG282" s="16">
        <f t="shared" si="355"/>
        <v>970345.66</v>
      </c>
      <c r="BH282" s="16">
        <f t="shared" si="355"/>
        <v>1052152.79</v>
      </c>
      <c r="BI282" s="16">
        <f t="shared" si="355"/>
        <v>310303.55</v>
      </c>
      <c r="BJ282" s="16">
        <f t="shared" si="355"/>
        <v>13595872.550000001</v>
      </c>
      <c r="BK282" s="16">
        <f t="shared" si="355"/>
        <v>24852623.16</v>
      </c>
      <c r="BL282" s="16">
        <f t="shared" si="355"/>
        <v>154327.63</v>
      </c>
      <c r="BM282" s="16">
        <f t="shared" si="355"/>
        <v>517767.76</v>
      </c>
      <c r="BN282" s="16">
        <f t="shared" si="355"/>
        <v>6875655.7599999998</v>
      </c>
      <c r="BO282" s="16">
        <f t="shared" si="355"/>
        <v>2241113.91</v>
      </c>
      <c r="BP282" s="16">
        <f t="shared" ref="BP282:EA282" si="356">BP269</f>
        <v>1372619.29</v>
      </c>
      <c r="BQ282" s="16">
        <f t="shared" si="356"/>
        <v>26158548.52</v>
      </c>
      <c r="BR282" s="16">
        <f t="shared" si="356"/>
        <v>4246154.95</v>
      </c>
      <c r="BS282" s="16">
        <f t="shared" si="356"/>
        <v>1677523.11</v>
      </c>
      <c r="BT282" s="16">
        <f t="shared" si="356"/>
        <v>1440280.56</v>
      </c>
      <c r="BU282" s="16">
        <f t="shared" si="356"/>
        <v>1739266.62</v>
      </c>
      <c r="BV282" s="16">
        <f t="shared" si="356"/>
        <v>7303793.3099999996</v>
      </c>
      <c r="BW282" s="16">
        <f t="shared" si="356"/>
        <v>10288933.68</v>
      </c>
      <c r="BX282" s="16">
        <f t="shared" si="356"/>
        <v>1012576.9</v>
      </c>
      <c r="BY282" s="16">
        <f t="shared" si="356"/>
        <v>2218267.4</v>
      </c>
      <c r="BZ282" s="16">
        <f t="shared" si="356"/>
        <v>860044.21</v>
      </c>
      <c r="CA282" s="16">
        <f t="shared" si="356"/>
        <v>1517900.21</v>
      </c>
      <c r="CB282" s="16">
        <f t="shared" si="356"/>
        <v>276460212.37</v>
      </c>
      <c r="CC282" s="16">
        <f t="shared" si="356"/>
        <v>510667.51</v>
      </c>
      <c r="CD282" s="16">
        <f t="shared" si="356"/>
        <v>356178.08</v>
      </c>
      <c r="CE282" s="16">
        <f t="shared" si="356"/>
        <v>829005.73</v>
      </c>
      <c r="CF282" s="16">
        <f t="shared" si="356"/>
        <v>632862.79</v>
      </c>
      <c r="CG282" s="16">
        <f t="shared" si="356"/>
        <v>617461.73</v>
      </c>
      <c r="CH282" s="16">
        <f t="shared" si="356"/>
        <v>408916.72</v>
      </c>
      <c r="CI282" s="16">
        <f t="shared" si="356"/>
        <v>2463557.37</v>
      </c>
      <c r="CJ282" s="16">
        <f t="shared" si="356"/>
        <v>5445609.8700000001</v>
      </c>
      <c r="CK282" s="16">
        <f t="shared" si="356"/>
        <v>9003857.1300000008</v>
      </c>
      <c r="CL282" s="16">
        <f t="shared" si="356"/>
        <v>1850414.27</v>
      </c>
      <c r="CM282" s="16">
        <f t="shared" si="356"/>
        <v>613219.92000000004</v>
      </c>
      <c r="CN282" s="16">
        <f t="shared" si="356"/>
        <v>101492449.09</v>
      </c>
      <c r="CO282" s="16">
        <f t="shared" si="356"/>
        <v>51035270.68</v>
      </c>
      <c r="CP282" s="16">
        <f t="shared" si="356"/>
        <v>8874441.8900000006</v>
      </c>
      <c r="CQ282" s="16">
        <f t="shared" si="356"/>
        <v>1732795.98</v>
      </c>
      <c r="CR282" s="16">
        <f t="shared" si="356"/>
        <v>217613.53</v>
      </c>
      <c r="CS282" s="16">
        <f t="shared" si="356"/>
        <v>1181966.3700000001</v>
      </c>
      <c r="CT282" s="16">
        <f t="shared" si="356"/>
        <v>361780.09</v>
      </c>
      <c r="CU282" s="16">
        <f t="shared" si="356"/>
        <v>337783.32</v>
      </c>
      <c r="CV282" s="16">
        <f t="shared" si="356"/>
        <v>209057.81</v>
      </c>
      <c r="CW282" s="16">
        <f t="shared" si="356"/>
        <v>1236306.58</v>
      </c>
      <c r="CX282" s="16">
        <f t="shared" si="356"/>
        <v>1667993.07</v>
      </c>
      <c r="CY282" s="16">
        <f t="shared" si="356"/>
        <v>187182.41</v>
      </c>
      <c r="CZ282" s="16">
        <f t="shared" si="356"/>
        <v>5939396.5300000003</v>
      </c>
      <c r="DA282" s="16">
        <f t="shared" si="356"/>
        <v>1111050.49</v>
      </c>
      <c r="DB282" s="16">
        <f t="shared" si="356"/>
        <v>687156.86</v>
      </c>
      <c r="DC282" s="16">
        <f t="shared" si="356"/>
        <v>1149083.6599999999</v>
      </c>
      <c r="DD282" s="16">
        <f t="shared" si="356"/>
        <v>1002181.75</v>
      </c>
      <c r="DE282" s="16">
        <f t="shared" si="356"/>
        <v>1686831.31</v>
      </c>
      <c r="DF282" s="16">
        <f t="shared" si="356"/>
        <v>42980178</v>
      </c>
      <c r="DG282" s="16">
        <f t="shared" si="356"/>
        <v>896566.64</v>
      </c>
      <c r="DH282" s="16">
        <f t="shared" si="356"/>
        <v>8228534.4500000002</v>
      </c>
      <c r="DI282" s="16">
        <f t="shared" si="356"/>
        <v>10865224.17</v>
      </c>
      <c r="DJ282" s="16">
        <f t="shared" si="356"/>
        <v>1248868.03</v>
      </c>
      <c r="DK282" s="16">
        <f t="shared" si="356"/>
        <v>732334.87</v>
      </c>
      <c r="DL282" s="16">
        <f t="shared" si="356"/>
        <v>12784891.73</v>
      </c>
      <c r="DM282" s="16">
        <f t="shared" si="356"/>
        <v>785309.72</v>
      </c>
      <c r="DN282" s="16">
        <f t="shared" si="356"/>
        <v>5646010.9100000001</v>
      </c>
      <c r="DO282" s="16">
        <f t="shared" si="356"/>
        <v>6112088.5</v>
      </c>
      <c r="DP282" s="16">
        <f t="shared" si="356"/>
        <v>380778</v>
      </c>
      <c r="DQ282" s="16">
        <f t="shared" si="356"/>
        <v>3052651.32</v>
      </c>
      <c r="DR282" s="16">
        <f t="shared" si="356"/>
        <v>1618236.89</v>
      </c>
      <c r="DS282" s="16">
        <f t="shared" si="356"/>
        <v>901543.89</v>
      </c>
      <c r="DT282" s="16">
        <f t="shared" si="356"/>
        <v>208308.71</v>
      </c>
      <c r="DU282" s="16">
        <f t="shared" si="356"/>
        <v>623483.07999999996</v>
      </c>
      <c r="DV282" s="16">
        <f t="shared" si="356"/>
        <v>189840.59</v>
      </c>
      <c r="DW282" s="16">
        <f t="shared" si="356"/>
        <v>375862.76</v>
      </c>
      <c r="DX282" s="16">
        <f t="shared" si="356"/>
        <v>1205369.8400000001</v>
      </c>
      <c r="DY282" s="16">
        <f t="shared" si="356"/>
        <v>1369301.3</v>
      </c>
      <c r="DZ282" s="16">
        <f t="shared" si="356"/>
        <v>2610581.98</v>
      </c>
      <c r="EA282" s="16">
        <f t="shared" si="356"/>
        <v>3896482.48</v>
      </c>
      <c r="EB282" s="16">
        <f t="shared" ref="EB282:FX282" si="357">EB269</f>
        <v>1818135.48</v>
      </c>
      <c r="EC282" s="16">
        <f t="shared" si="357"/>
        <v>767597.08</v>
      </c>
      <c r="ED282" s="16">
        <f t="shared" si="357"/>
        <v>14315647.51</v>
      </c>
      <c r="EE282" s="16">
        <f t="shared" si="357"/>
        <v>406590.14</v>
      </c>
      <c r="EF282" s="16">
        <f t="shared" si="357"/>
        <v>1526037.18</v>
      </c>
      <c r="EG282" s="16">
        <f t="shared" si="357"/>
        <v>608780.42000000004</v>
      </c>
      <c r="EH282" s="16">
        <f t="shared" si="357"/>
        <v>325651.32</v>
      </c>
      <c r="EI282" s="16">
        <f t="shared" si="357"/>
        <v>28407766.960000001</v>
      </c>
      <c r="EJ282" s="16">
        <f t="shared" si="357"/>
        <v>19708139.050000001</v>
      </c>
      <c r="EK282" s="16">
        <f t="shared" si="357"/>
        <v>3480092.25</v>
      </c>
      <c r="EL282" s="16">
        <f t="shared" si="357"/>
        <v>512106.35</v>
      </c>
      <c r="EM282" s="16">
        <f t="shared" si="357"/>
        <v>1512097.56</v>
      </c>
      <c r="EN282" s="16">
        <f t="shared" si="357"/>
        <v>1613924.65</v>
      </c>
      <c r="EO282" s="16">
        <f t="shared" si="357"/>
        <v>1194556.03</v>
      </c>
      <c r="EP282" s="16">
        <f t="shared" si="357"/>
        <v>2512815.27</v>
      </c>
      <c r="EQ282" s="16">
        <f t="shared" si="357"/>
        <v>9252180.7200000007</v>
      </c>
      <c r="ER282" s="16">
        <f t="shared" si="357"/>
        <v>1856064.98</v>
      </c>
      <c r="ES282" s="16">
        <f t="shared" si="357"/>
        <v>459824.71</v>
      </c>
      <c r="ET282" s="16">
        <f t="shared" si="357"/>
        <v>542871.68999999994</v>
      </c>
      <c r="EU282" s="16">
        <f t="shared" si="357"/>
        <v>892154.82</v>
      </c>
      <c r="EV282" s="16">
        <f t="shared" si="357"/>
        <v>476344.82</v>
      </c>
      <c r="EW282" s="16">
        <f t="shared" si="357"/>
        <v>5058625.7699999996</v>
      </c>
      <c r="EX282" s="16">
        <f t="shared" si="357"/>
        <v>178011.54</v>
      </c>
      <c r="EY282" s="16">
        <f t="shared" si="357"/>
        <v>884827.13</v>
      </c>
      <c r="EZ282" s="16">
        <f t="shared" si="357"/>
        <v>601038.67000000004</v>
      </c>
      <c r="FA282" s="16">
        <f t="shared" si="357"/>
        <v>21401815.559999999</v>
      </c>
      <c r="FB282" s="16">
        <f t="shared" si="357"/>
        <v>3958526.3</v>
      </c>
      <c r="FC282" s="16">
        <f t="shared" si="357"/>
        <v>7480785.21</v>
      </c>
      <c r="FD282" s="16">
        <f t="shared" si="357"/>
        <v>994116.6</v>
      </c>
      <c r="FE282" s="16">
        <f t="shared" si="357"/>
        <v>491963.13</v>
      </c>
      <c r="FF282" s="16">
        <f t="shared" si="357"/>
        <v>495139.58</v>
      </c>
      <c r="FG282" s="16">
        <f t="shared" si="357"/>
        <v>348587.42</v>
      </c>
      <c r="FH282" s="16">
        <f t="shared" si="357"/>
        <v>923033.93</v>
      </c>
      <c r="FI282" s="16">
        <f t="shared" si="357"/>
        <v>9003932.0199999996</v>
      </c>
      <c r="FJ282" s="16">
        <f t="shared" si="357"/>
        <v>14113777.48</v>
      </c>
      <c r="FK282" s="16">
        <f t="shared" si="357"/>
        <v>17591065.600000001</v>
      </c>
      <c r="FL282" s="16">
        <f t="shared" si="357"/>
        <v>39003620.579999998</v>
      </c>
      <c r="FM282" s="16">
        <f t="shared" si="357"/>
        <v>17417418.469999999</v>
      </c>
      <c r="FN282" s="16">
        <f t="shared" si="357"/>
        <v>71290507.370000005</v>
      </c>
      <c r="FO282" s="16">
        <f t="shared" si="357"/>
        <v>10115407.08</v>
      </c>
      <c r="FP282" s="16">
        <f t="shared" si="357"/>
        <v>21787699.77</v>
      </c>
      <c r="FQ282" s="16">
        <f t="shared" si="357"/>
        <v>3722612.64</v>
      </c>
      <c r="FR282" s="16">
        <f t="shared" si="357"/>
        <v>1770495.14</v>
      </c>
      <c r="FS282" s="16">
        <f t="shared" si="357"/>
        <v>2815636.94</v>
      </c>
      <c r="FT282" s="16">
        <f t="shared" si="357"/>
        <v>1402531.37</v>
      </c>
      <c r="FU282" s="16">
        <f t="shared" si="357"/>
        <v>2105383.5</v>
      </c>
      <c r="FV282" s="16">
        <f t="shared" si="357"/>
        <v>1560260.83</v>
      </c>
      <c r="FW282" s="16">
        <f t="shared" si="357"/>
        <v>421585</v>
      </c>
      <c r="FX282" s="16">
        <f t="shared" si="357"/>
        <v>362347.59</v>
      </c>
      <c r="FY282" s="16">
        <f>FY271</f>
        <v>0</v>
      </c>
      <c r="FZ282" s="121">
        <f>SUM(C282:FX282)</f>
        <v>2754074843.4800005</v>
      </c>
      <c r="GA282" s="45">
        <v>2754074843.4899998</v>
      </c>
      <c r="GB282" s="45">
        <f>FZ282-GA282</f>
        <v>-9.9992752075195313E-3</v>
      </c>
      <c r="GC282" s="45"/>
      <c r="GD282" s="45"/>
      <c r="GE282" s="58"/>
    </row>
    <row r="283" spans="1:187" x14ac:dyDescent="0.2">
      <c r="A283" s="8" t="s">
        <v>844</v>
      </c>
      <c r="B283" s="16" t="s">
        <v>845</v>
      </c>
      <c r="C283" s="16">
        <v>1599806.29</v>
      </c>
      <c r="D283" s="16">
        <v>6174696.7400000002</v>
      </c>
      <c r="E283" s="16">
        <v>1689481.62</v>
      </c>
      <c r="F283" s="16">
        <v>2551435.5</v>
      </c>
      <c r="G283" s="16">
        <v>310453.07</v>
      </c>
      <c r="H283" s="16">
        <v>246934</v>
      </c>
      <c r="I283" s="16">
        <v>1779849.64</v>
      </c>
      <c r="J283" s="16">
        <v>487294.92</v>
      </c>
      <c r="K283" s="16">
        <v>94958.73</v>
      </c>
      <c r="L283" s="16">
        <v>966253.38</v>
      </c>
      <c r="M283" s="16">
        <v>394776.26</v>
      </c>
      <c r="N283" s="16">
        <v>10833549.82</v>
      </c>
      <c r="O283" s="16">
        <v>3820085.64</v>
      </c>
      <c r="P283" s="16">
        <v>64869.39</v>
      </c>
      <c r="Q283" s="16">
        <v>5754141.0199999996</v>
      </c>
      <c r="R283" s="16">
        <v>156853.23000000001</v>
      </c>
      <c r="S283" s="16">
        <v>737379.94</v>
      </c>
      <c r="T283" s="16">
        <v>63166.879999999997</v>
      </c>
      <c r="U283" s="16">
        <v>37326.32</v>
      </c>
      <c r="V283" s="16">
        <v>89166.85</v>
      </c>
      <c r="W283" s="16">
        <v>22108.82</v>
      </c>
      <c r="X283" s="16">
        <v>18313.41</v>
      </c>
      <c r="Y283" s="16">
        <v>107570.69</v>
      </c>
      <c r="Z283" s="16">
        <v>49160.69</v>
      </c>
      <c r="AA283" s="16">
        <v>5345283.42</v>
      </c>
      <c r="AB283" s="16">
        <v>11020506.119999999</v>
      </c>
      <c r="AC283" s="16">
        <v>383049.99</v>
      </c>
      <c r="AD283" s="16">
        <v>465709.13</v>
      </c>
      <c r="AE283" s="16">
        <v>46237.4</v>
      </c>
      <c r="AF283" s="16">
        <v>60721.67</v>
      </c>
      <c r="AG283" s="16">
        <v>345153.06</v>
      </c>
      <c r="AH283" s="16">
        <v>140638.13</v>
      </c>
      <c r="AI283" s="16">
        <v>42520.81</v>
      </c>
      <c r="AJ283" s="16">
        <v>70196.3</v>
      </c>
      <c r="AK283" s="16">
        <v>58583.1</v>
      </c>
      <c r="AL283" s="16">
        <v>130839.79</v>
      </c>
      <c r="AM283" s="16">
        <v>71323.28</v>
      </c>
      <c r="AN283" s="16">
        <v>337256.29</v>
      </c>
      <c r="AO283" s="16">
        <v>1356915.94</v>
      </c>
      <c r="AP283" s="16">
        <v>28817977.68</v>
      </c>
      <c r="AQ283" s="16">
        <v>92803.01</v>
      </c>
      <c r="AR283" s="16">
        <v>17897627.93</v>
      </c>
      <c r="AS283" s="16">
        <v>1978859.98</v>
      </c>
      <c r="AT283" s="16">
        <v>952993.3</v>
      </c>
      <c r="AU283" s="16">
        <v>132358.49</v>
      </c>
      <c r="AV283" s="16">
        <v>81576.91</v>
      </c>
      <c r="AW283" s="16">
        <v>86156.03</v>
      </c>
      <c r="AX283" s="16">
        <v>53999.42</v>
      </c>
      <c r="AY283" s="16">
        <v>125901.97</v>
      </c>
      <c r="AZ283" s="16">
        <v>1432504.14</v>
      </c>
      <c r="BA283" s="16">
        <v>785343.97</v>
      </c>
      <c r="BB283" s="16">
        <v>390451.29</v>
      </c>
      <c r="BC283" s="16">
        <v>6601427.9100000001</v>
      </c>
      <c r="BD283" s="16">
        <v>1373312.49</v>
      </c>
      <c r="BE283" s="16">
        <v>374529.03</v>
      </c>
      <c r="BF283" s="16">
        <v>5519851.4100000001</v>
      </c>
      <c r="BG283" s="16">
        <v>80491.44</v>
      </c>
      <c r="BH283" s="16">
        <v>295174.65999999997</v>
      </c>
      <c r="BI283" s="16">
        <v>53872.12</v>
      </c>
      <c r="BJ283" s="16">
        <v>1542433.61</v>
      </c>
      <c r="BK283" s="16">
        <v>2695455.45</v>
      </c>
      <c r="BL283" s="16">
        <v>12187.53</v>
      </c>
      <c r="BM283" s="16">
        <v>59266.43</v>
      </c>
      <c r="BN283" s="16">
        <v>1035501.02</v>
      </c>
      <c r="BO283" s="16">
        <v>406990.53</v>
      </c>
      <c r="BP283" s="16">
        <v>227387.95</v>
      </c>
      <c r="BQ283" s="16">
        <v>1531129.19</v>
      </c>
      <c r="BR283" s="16">
        <v>253826.77</v>
      </c>
      <c r="BS283" s="16">
        <v>109435.21</v>
      </c>
      <c r="BT283" s="16">
        <v>102601.45</v>
      </c>
      <c r="BU283" s="16">
        <v>134341.73000000001</v>
      </c>
      <c r="BV283" s="16">
        <v>548391.36</v>
      </c>
      <c r="BW283" s="16">
        <v>592046.81999999995</v>
      </c>
      <c r="BX283" s="16">
        <v>74420.97</v>
      </c>
      <c r="BY283" s="16">
        <v>254609.58</v>
      </c>
      <c r="BZ283" s="16">
        <v>107183.38</v>
      </c>
      <c r="CA283" s="16">
        <v>254021.75</v>
      </c>
      <c r="CB283" s="16">
        <v>24346000.140000001</v>
      </c>
      <c r="CC283" s="16">
        <v>77122.100000000006</v>
      </c>
      <c r="CD283" s="16">
        <v>61371.73</v>
      </c>
      <c r="CE283" s="16">
        <v>83521.820000000007</v>
      </c>
      <c r="CF283" s="16">
        <v>78483.45</v>
      </c>
      <c r="CG283" s="16">
        <v>61712.69</v>
      </c>
      <c r="CH283" s="16">
        <v>43817.35</v>
      </c>
      <c r="CI283" s="16">
        <v>287367.57</v>
      </c>
      <c r="CJ283" s="16">
        <v>293009.68</v>
      </c>
      <c r="CK283" s="16">
        <v>1295738.54</v>
      </c>
      <c r="CL283" s="16">
        <v>214925.85</v>
      </c>
      <c r="CM283" s="16">
        <v>64934.19</v>
      </c>
      <c r="CN283" s="16">
        <v>8120877.0899999999</v>
      </c>
      <c r="CO283" s="16">
        <v>3857545.62</v>
      </c>
      <c r="CP283" s="16">
        <v>769697.35</v>
      </c>
      <c r="CQ283" s="16">
        <v>261483.68</v>
      </c>
      <c r="CR283" s="16">
        <v>64576.92</v>
      </c>
      <c r="CS283" s="16">
        <v>199286.32</v>
      </c>
      <c r="CT283" s="16">
        <v>47925.82</v>
      </c>
      <c r="CU283" s="16">
        <v>33110.36</v>
      </c>
      <c r="CV283" s="16">
        <v>26903.84</v>
      </c>
      <c r="CW283" s="16">
        <v>106621.7</v>
      </c>
      <c r="CX283" s="16">
        <v>192896.12</v>
      </c>
      <c r="CY283" s="16">
        <v>20466.32</v>
      </c>
      <c r="CZ283" s="16">
        <v>608607.21</v>
      </c>
      <c r="DA283" s="16">
        <v>114878.97</v>
      </c>
      <c r="DB283" s="16">
        <v>72218.69</v>
      </c>
      <c r="DC283" s="16">
        <v>125032.44</v>
      </c>
      <c r="DD283" s="16">
        <v>81506.41</v>
      </c>
      <c r="DE283" s="16">
        <v>211191.64</v>
      </c>
      <c r="DF283" s="16">
        <v>5884150.3600000003</v>
      </c>
      <c r="DG283" s="16">
        <v>89201.58</v>
      </c>
      <c r="DH283" s="16">
        <v>816438.79</v>
      </c>
      <c r="DI283" s="16">
        <v>981637.97</v>
      </c>
      <c r="DJ283" s="16">
        <v>112725.67</v>
      </c>
      <c r="DK283" s="16">
        <v>86205.29</v>
      </c>
      <c r="DL283" s="16">
        <v>1578718.19</v>
      </c>
      <c r="DM283" s="16">
        <v>114934.36</v>
      </c>
      <c r="DN283" s="16">
        <v>662641.17000000004</v>
      </c>
      <c r="DO283" s="16">
        <v>711646.67</v>
      </c>
      <c r="DP283" s="16">
        <v>46899.41</v>
      </c>
      <c r="DQ283" s="16">
        <v>360781.77</v>
      </c>
      <c r="DR283" s="16">
        <v>379467.95</v>
      </c>
      <c r="DS283" s="16">
        <v>197191.07</v>
      </c>
      <c r="DT283" s="16">
        <v>43275.61</v>
      </c>
      <c r="DU283" s="16">
        <v>108586.49</v>
      </c>
      <c r="DV283" s="16">
        <v>38257.919999999998</v>
      </c>
      <c r="DW283" s="16">
        <v>83554.23</v>
      </c>
      <c r="DX283" s="16">
        <v>79270.850000000006</v>
      </c>
      <c r="DY283" s="16">
        <v>128429.18</v>
      </c>
      <c r="DZ283" s="16">
        <v>300308.3</v>
      </c>
      <c r="EA283" s="16">
        <v>626752.57999999996</v>
      </c>
      <c r="EB283" s="16">
        <v>228513.37</v>
      </c>
      <c r="EC283" s="16">
        <v>87734.99</v>
      </c>
      <c r="ED283" s="16">
        <v>474789.07</v>
      </c>
      <c r="EE283" s="16">
        <v>66022.66</v>
      </c>
      <c r="EF283" s="16">
        <v>271418.93</v>
      </c>
      <c r="EG283" s="16">
        <v>100627.43</v>
      </c>
      <c r="EH283" s="16">
        <v>46524.959999999999</v>
      </c>
      <c r="EI283" s="16">
        <v>2210187.0099999998</v>
      </c>
      <c r="EJ283" s="16">
        <v>1901541.9</v>
      </c>
      <c r="EK283" s="16">
        <v>140083.69</v>
      </c>
      <c r="EL283" s="16">
        <v>47516.36</v>
      </c>
      <c r="EM283" s="16">
        <v>153122.82999999999</v>
      </c>
      <c r="EN283" s="16">
        <v>206276.2</v>
      </c>
      <c r="EO283" s="16">
        <v>143986.41</v>
      </c>
      <c r="EP283" s="16">
        <v>232917.63</v>
      </c>
      <c r="EQ283" s="16">
        <v>976109.39</v>
      </c>
      <c r="ER283" s="16">
        <v>167681.67000000001</v>
      </c>
      <c r="ES283" s="16">
        <v>57587.25</v>
      </c>
      <c r="ET283" s="16">
        <v>91167.81</v>
      </c>
      <c r="EU283" s="16">
        <v>149970.4</v>
      </c>
      <c r="EV283" s="16">
        <v>39877.089999999997</v>
      </c>
      <c r="EW283" s="16">
        <v>233676.75</v>
      </c>
      <c r="EX283" s="16">
        <v>10886.7</v>
      </c>
      <c r="EY283" s="16">
        <v>102235.7</v>
      </c>
      <c r="EZ283" s="16">
        <v>123050.36</v>
      </c>
      <c r="FA283" s="16">
        <v>1503164.33</v>
      </c>
      <c r="FB283" s="16">
        <v>302289</v>
      </c>
      <c r="FC283" s="16">
        <v>757858.86</v>
      </c>
      <c r="FD283" s="16">
        <v>125349.68</v>
      </c>
      <c r="FE283" s="16">
        <v>61047.839999999997</v>
      </c>
      <c r="FF283" s="16">
        <v>62230.82</v>
      </c>
      <c r="FG283" s="16">
        <v>34091.03</v>
      </c>
      <c r="FH283" s="16">
        <v>97254.77</v>
      </c>
      <c r="FI283" s="16">
        <v>565846.13</v>
      </c>
      <c r="FJ283" s="16">
        <v>559816.68000000005</v>
      </c>
      <c r="FK283" s="16">
        <v>856547.99</v>
      </c>
      <c r="FL283" s="16">
        <v>1472864.51</v>
      </c>
      <c r="FM283" s="16">
        <v>535075.43999999994</v>
      </c>
      <c r="FN283" s="16">
        <v>2707846.05</v>
      </c>
      <c r="FO283" s="16">
        <v>519590.16</v>
      </c>
      <c r="FP283" s="16">
        <v>921034.2</v>
      </c>
      <c r="FQ283" s="16">
        <v>249911.09</v>
      </c>
      <c r="FR283" s="16">
        <v>124919.37</v>
      </c>
      <c r="FS283" s="16">
        <v>136333.79999999999</v>
      </c>
      <c r="FT283" s="16">
        <v>79680.7</v>
      </c>
      <c r="FU283" s="16">
        <v>239882.64</v>
      </c>
      <c r="FV283" s="16">
        <v>166473.93</v>
      </c>
      <c r="FW283" s="16">
        <v>45440.44</v>
      </c>
      <c r="FX283" s="16">
        <v>45334.64</v>
      </c>
      <c r="FY283" s="16">
        <f>FY272</f>
        <v>0</v>
      </c>
      <c r="FZ283" s="121">
        <f>SUM(C283:FX283)</f>
        <v>210680308.86999992</v>
      </c>
      <c r="GA283" s="45">
        <v>210680308.87</v>
      </c>
      <c r="GB283" s="45">
        <f t="shared" ref="GB283:GB284" si="358">FZ283-GA283</f>
        <v>0</v>
      </c>
      <c r="GC283" s="16"/>
      <c r="GD283" s="45"/>
      <c r="GE283" s="58"/>
    </row>
    <row r="284" spans="1:187" x14ac:dyDescent="0.2">
      <c r="A284" s="8" t="s">
        <v>846</v>
      </c>
      <c r="B284" s="16" t="s">
        <v>829</v>
      </c>
      <c r="C284" s="16">
        <f>C281-C282-C283</f>
        <v>45703278.163521461</v>
      </c>
      <c r="D284" s="16">
        <f t="shared" ref="D284:BO284" si="359">D281-D282-D283</f>
        <v>259594620.29294121</v>
      </c>
      <c r="E284" s="16">
        <f t="shared" si="359"/>
        <v>42293312.215768784</v>
      </c>
      <c r="F284" s="16">
        <f t="shared" si="359"/>
        <v>114623571.21921155</v>
      </c>
      <c r="G284" s="16">
        <f t="shared" si="359"/>
        <v>3715832.857547753</v>
      </c>
      <c r="H284" s="16">
        <f t="shared" si="359"/>
        <v>5486021.0332759861</v>
      </c>
      <c r="I284" s="16">
        <f t="shared" si="359"/>
        <v>64187591.27013988</v>
      </c>
      <c r="J284" s="16">
        <f t="shared" si="359"/>
        <v>16027050.228360964</v>
      </c>
      <c r="K284" s="16">
        <f t="shared" si="359"/>
        <v>2102793.0198120424</v>
      </c>
      <c r="L284" s="16">
        <f t="shared" si="359"/>
        <v>9506479.1391343437</v>
      </c>
      <c r="M284" s="16">
        <f t="shared" si="359"/>
        <v>8733786.5167429447</v>
      </c>
      <c r="N284" s="16">
        <f t="shared" si="359"/>
        <v>319625067.81376177</v>
      </c>
      <c r="O284" s="16">
        <f t="shared" si="359"/>
        <v>69251955.431525663</v>
      </c>
      <c r="P284" s="16">
        <f t="shared" si="359"/>
        <v>1790755.1281353072</v>
      </c>
      <c r="Q284" s="16">
        <f t="shared" si="359"/>
        <v>277789845.12444049</v>
      </c>
      <c r="R284" s="16">
        <f t="shared" si="359"/>
        <v>21061687.329260331</v>
      </c>
      <c r="S284" s="16">
        <f t="shared" si="359"/>
        <v>6406044.2558365129</v>
      </c>
      <c r="T284" s="16">
        <f t="shared" si="359"/>
        <v>1634469.4410145259</v>
      </c>
      <c r="U284" s="16">
        <f t="shared" si="359"/>
        <v>547189.01165727514</v>
      </c>
      <c r="V284" s="16">
        <f t="shared" si="359"/>
        <v>2389068.353309928</v>
      </c>
      <c r="W284" s="16">
        <f t="shared" si="359"/>
        <v>667057.39730831818</v>
      </c>
      <c r="X284" s="16">
        <f t="shared" si="359"/>
        <v>685779.04241522902</v>
      </c>
      <c r="Y284" s="16">
        <f t="shared" si="359"/>
        <v>20164357.99994706</v>
      </c>
      <c r="Z284" s="16">
        <f t="shared" si="359"/>
        <v>2417699.5313652293</v>
      </c>
      <c r="AA284" s="16">
        <f t="shared" si="359"/>
        <v>168201007.12221083</v>
      </c>
      <c r="AB284" s="16">
        <f t="shared" si="359"/>
        <v>72983422.835945874</v>
      </c>
      <c r="AC284" s="16">
        <f t="shared" si="359"/>
        <v>4915300.3081314173</v>
      </c>
      <c r="AD284" s="16">
        <f t="shared" si="359"/>
        <v>6882562.5637741555</v>
      </c>
      <c r="AE284" s="16">
        <f t="shared" si="359"/>
        <v>1291014.202311544</v>
      </c>
      <c r="AF284" s="16">
        <f t="shared" si="359"/>
        <v>1901615.0984309344</v>
      </c>
      <c r="AG284" s="16">
        <f t="shared" si="359"/>
        <v>2545356.0155175263</v>
      </c>
      <c r="AH284" s="16">
        <f t="shared" si="359"/>
        <v>8411836.390961159</v>
      </c>
      <c r="AI284" s="16">
        <f t="shared" si="359"/>
        <v>3480599.6789160823</v>
      </c>
      <c r="AJ284" s="16">
        <f t="shared" si="359"/>
        <v>1960334.3561041085</v>
      </c>
      <c r="AK284" s="16">
        <f t="shared" si="359"/>
        <v>1830912.8988859765</v>
      </c>
      <c r="AL284" s="16">
        <f t="shared" si="359"/>
        <v>1388488.451957084</v>
      </c>
      <c r="AM284" s="16">
        <f t="shared" si="359"/>
        <v>3496263.4426692291</v>
      </c>
      <c r="AN284" s="16">
        <f t="shared" si="359"/>
        <v>1004834.7682369053</v>
      </c>
      <c r="AO284" s="16">
        <f t="shared" si="359"/>
        <v>30802310.466930576</v>
      </c>
      <c r="AP284" s="16">
        <f t="shared" si="359"/>
        <v>225521634.80310178</v>
      </c>
      <c r="AQ284" s="16">
        <f t="shared" si="359"/>
        <v>983474.6730150478</v>
      </c>
      <c r="AR284" s="16">
        <f t="shared" si="359"/>
        <v>339557322.88590252</v>
      </c>
      <c r="AS284" s="16">
        <f t="shared" si="359"/>
        <v>23925679.848815639</v>
      </c>
      <c r="AT284" s="16">
        <f t="shared" si="359"/>
        <v>12046524.946697116</v>
      </c>
      <c r="AU284" s="16">
        <f t="shared" si="359"/>
        <v>2228832.3261250341</v>
      </c>
      <c r="AV284" s="16">
        <f t="shared" si="359"/>
        <v>2925803.1789604616</v>
      </c>
      <c r="AW284" s="16">
        <f t="shared" si="359"/>
        <v>2441707.8654703302</v>
      </c>
      <c r="AX284" s="16">
        <f t="shared" si="359"/>
        <v>556722.22753113334</v>
      </c>
      <c r="AY284" s="16">
        <f t="shared" si="359"/>
        <v>3149189.0075879409</v>
      </c>
      <c r="AZ284" s="16">
        <f t="shared" si="359"/>
        <v>89601301.872389838</v>
      </c>
      <c r="BA284" s="16">
        <f t="shared" si="359"/>
        <v>64611172.992928937</v>
      </c>
      <c r="BB284" s="16">
        <f t="shared" si="359"/>
        <v>61654817.946845874</v>
      </c>
      <c r="BC284" s="16">
        <f t="shared" si="359"/>
        <v>186643956.13056138</v>
      </c>
      <c r="BD284" s="16">
        <f t="shared" si="359"/>
        <v>29102290.972195353</v>
      </c>
      <c r="BE284" s="16">
        <f t="shared" si="359"/>
        <v>9329265.5437482167</v>
      </c>
      <c r="BF284" s="16">
        <f t="shared" si="359"/>
        <v>152167908.97750404</v>
      </c>
      <c r="BG284" s="16">
        <f t="shared" si="359"/>
        <v>8563901.7904637475</v>
      </c>
      <c r="BH284" s="16">
        <f t="shared" si="359"/>
        <v>4351672.8281409759</v>
      </c>
      <c r="BI284" s="16">
        <f t="shared" si="359"/>
        <v>2813411.5352173261</v>
      </c>
      <c r="BJ284" s="16">
        <f t="shared" si="359"/>
        <v>38914539.886182696</v>
      </c>
      <c r="BK284" s="16">
        <f t="shared" si="359"/>
        <v>176032710.75992498</v>
      </c>
      <c r="BL284" s="16">
        <f t="shared" si="359"/>
        <v>2604786.0630666534</v>
      </c>
      <c r="BM284" s="16">
        <f t="shared" si="359"/>
        <v>2819124.6885447805</v>
      </c>
      <c r="BN284" s="16">
        <f t="shared" si="359"/>
        <v>22088350.886782181</v>
      </c>
      <c r="BO284" s="16">
        <f t="shared" si="359"/>
        <v>8947511.8630154394</v>
      </c>
      <c r="BP284" s="16">
        <f t="shared" ref="BP284:EA284" si="360">BP281-BP282-BP283</f>
        <v>1212727.1403810477</v>
      </c>
      <c r="BQ284" s="16">
        <f t="shared" si="360"/>
        <v>27550126.016761884</v>
      </c>
      <c r="BR284" s="16">
        <f t="shared" si="360"/>
        <v>34977756.440961517</v>
      </c>
      <c r="BS284" s="16">
        <f t="shared" si="360"/>
        <v>8959635.460572416</v>
      </c>
      <c r="BT284" s="16">
        <f t="shared" si="360"/>
        <v>2953754.7651916356</v>
      </c>
      <c r="BU284" s="16">
        <f t="shared" si="360"/>
        <v>2535643.0200113286</v>
      </c>
      <c r="BV284" s="16">
        <f t="shared" si="360"/>
        <v>3735428.6202369616</v>
      </c>
      <c r="BW284" s="16">
        <f t="shared" si="360"/>
        <v>6523628.0739341602</v>
      </c>
      <c r="BX284" s="16">
        <f t="shared" si="360"/>
        <v>453635.93303467741</v>
      </c>
      <c r="BY284" s="16">
        <f t="shared" si="360"/>
        <v>2472398.0236700657</v>
      </c>
      <c r="BZ284" s="16">
        <f t="shared" si="360"/>
        <v>1782535.6647859295</v>
      </c>
      <c r="CA284" s="16">
        <f t="shared" si="360"/>
        <v>756445.87998218788</v>
      </c>
      <c r="CB284" s="16">
        <f t="shared" si="360"/>
        <v>385534498.86296451</v>
      </c>
      <c r="CC284" s="16">
        <f t="shared" si="360"/>
        <v>1818899.3212189658</v>
      </c>
      <c r="CD284" s="16">
        <f t="shared" si="360"/>
        <v>516093.6473270827</v>
      </c>
      <c r="CE284" s="16">
        <f t="shared" si="360"/>
        <v>1361519.8508480217</v>
      </c>
      <c r="CF284" s="16">
        <f t="shared" si="360"/>
        <v>1030641.790420545</v>
      </c>
      <c r="CG284" s="16">
        <f t="shared" si="360"/>
        <v>2112986.178144509</v>
      </c>
      <c r="CH284" s="16">
        <f t="shared" si="360"/>
        <v>1239920.2066884795</v>
      </c>
      <c r="CI284" s="16">
        <f t="shared" si="360"/>
        <v>3757856.2776907864</v>
      </c>
      <c r="CJ284" s="16">
        <f t="shared" si="360"/>
        <v>3196531.9767115531</v>
      </c>
      <c r="CK284" s="16">
        <f t="shared" si="360"/>
        <v>38248383.372494005</v>
      </c>
      <c r="CL284" s="16">
        <f t="shared" si="360"/>
        <v>10387436.34012367</v>
      </c>
      <c r="CM284" s="16">
        <f t="shared" si="360"/>
        <v>7466810.5793824615</v>
      </c>
      <c r="CN284" s="16">
        <f t="shared" si="360"/>
        <v>144636901.94083342</v>
      </c>
      <c r="CO284" s="16">
        <f t="shared" si="360"/>
        <v>69822816.159315467</v>
      </c>
      <c r="CP284" s="16">
        <f t="shared" si="360"/>
        <v>6467.7393705580616</v>
      </c>
      <c r="CQ284" s="16">
        <f t="shared" si="360"/>
        <v>7268481.6358107235</v>
      </c>
      <c r="CR284" s="16">
        <f t="shared" si="360"/>
        <v>2309303.6690677255</v>
      </c>
      <c r="CS284" s="16">
        <f t="shared" si="360"/>
        <v>2367247.5708701806</v>
      </c>
      <c r="CT284" s="16">
        <f t="shared" si="360"/>
        <v>1365964.4346891986</v>
      </c>
      <c r="CU284" s="16">
        <f t="shared" si="360"/>
        <v>3386796.4393116324</v>
      </c>
      <c r="CV284" s="16">
        <f t="shared" si="360"/>
        <v>584532.09293938836</v>
      </c>
      <c r="CW284" s="16">
        <f t="shared" si="360"/>
        <v>1277401.5237563832</v>
      </c>
      <c r="CX284" s="16">
        <f t="shared" si="360"/>
        <v>2768090.6498054164</v>
      </c>
      <c r="CY284" s="16">
        <f t="shared" si="360"/>
        <v>677091.96067647147</v>
      </c>
      <c r="CZ284" s="16">
        <f t="shared" si="360"/>
        <v>11664063.378636397</v>
      </c>
      <c r="DA284" s="16">
        <f t="shared" si="360"/>
        <v>1382662.5681351572</v>
      </c>
      <c r="DB284" s="16">
        <f t="shared" si="360"/>
        <v>2718359.1821561842</v>
      </c>
      <c r="DC284" s="16">
        <f t="shared" si="360"/>
        <v>1039078.9439863854</v>
      </c>
      <c r="DD284" s="16">
        <f t="shared" si="360"/>
        <v>1354085.9352138082</v>
      </c>
      <c r="DE284" s="16">
        <f t="shared" si="360"/>
        <v>2288657.4338023178</v>
      </c>
      <c r="DF284" s="16">
        <f t="shared" si="360"/>
        <v>129479944.43060227</v>
      </c>
      <c r="DG284" s="16">
        <f t="shared" si="360"/>
        <v>611681.81901880656</v>
      </c>
      <c r="DH284" s="16">
        <f t="shared" si="360"/>
        <v>8626995.4958797917</v>
      </c>
      <c r="DI284" s="16">
        <f t="shared" si="360"/>
        <v>11009218.850554362</v>
      </c>
      <c r="DJ284" s="16">
        <f t="shared" si="360"/>
        <v>4954738.5504191294</v>
      </c>
      <c r="DK284" s="16">
        <f t="shared" si="360"/>
        <v>3615776.1248709615</v>
      </c>
      <c r="DL284" s="16">
        <f t="shared" si="360"/>
        <v>36569350.37671712</v>
      </c>
      <c r="DM284" s="16">
        <f t="shared" si="360"/>
        <v>2750461.5965183205</v>
      </c>
      <c r="DN284" s="16">
        <f t="shared" si="360"/>
        <v>6731127.7533723302</v>
      </c>
      <c r="DO284" s="16">
        <f t="shared" si="360"/>
        <v>21754244.329869263</v>
      </c>
      <c r="DP284" s="16">
        <f t="shared" si="360"/>
        <v>2388297.1344195595</v>
      </c>
      <c r="DQ284" s="16">
        <f t="shared" si="360"/>
        <v>2631985.6442927774</v>
      </c>
      <c r="DR284" s="16">
        <f t="shared" si="360"/>
        <v>10914307.855324799</v>
      </c>
      <c r="DS284" s="16">
        <f t="shared" si="360"/>
        <v>6518189.0137411449</v>
      </c>
      <c r="DT284" s="16">
        <f t="shared" si="360"/>
        <v>1954346.4881347821</v>
      </c>
      <c r="DU284" s="16">
        <f t="shared" si="360"/>
        <v>3288061.7070771866</v>
      </c>
      <c r="DV284" s="16">
        <f t="shared" si="360"/>
        <v>2577283.2883974859</v>
      </c>
      <c r="DW284" s="16">
        <f t="shared" si="360"/>
        <v>3318488.6820011926</v>
      </c>
      <c r="DX284" s="16">
        <f t="shared" si="360"/>
        <v>1442471.9955005592</v>
      </c>
      <c r="DY284" s="16">
        <f t="shared" si="360"/>
        <v>2569113.9969238159</v>
      </c>
      <c r="DZ284" s="16">
        <f t="shared" si="360"/>
        <v>5237329.6770225996</v>
      </c>
      <c r="EA284" s="16">
        <f t="shared" si="360"/>
        <v>1665548.7060505119</v>
      </c>
      <c r="EB284" s="16">
        <f t="shared" ref="EB284:FY284" si="361">EB281-EB282-EB283</f>
        <v>3362891.5814931146</v>
      </c>
      <c r="EC284" s="16">
        <f t="shared" si="361"/>
        <v>2584577.4903761274</v>
      </c>
      <c r="ED284" s="16">
        <f t="shared" si="361"/>
        <v>3738817.5585588687</v>
      </c>
      <c r="EE284" s="16">
        <f t="shared" si="361"/>
        <v>2177974.8900466966</v>
      </c>
      <c r="EF284" s="16">
        <f t="shared" si="361"/>
        <v>11196116.768368609</v>
      </c>
      <c r="EG284" s="16">
        <f t="shared" si="361"/>
        <v>2431529.243643715</v>
      </c>
      <c r="EH284" s="16">
        <f t="shared" si="361"/>
        <v>2447745.8253910546</v>
      </c>
      <c r="EI284" s="16">
        <f t="shared" si="361"/>
        <v>114755969.19327943</v>
      </c>
      <c r="EJ284" s="16">
        <f t="shared" si="361"/>
        <v>57694214.102601476</v>
      </c>
      <c r="EK284" s="16">
        <f t="shared" si="361"/>
        <v>2769402.4208471742</v>
      </c>
      <c r="EL284" s="16">
        <f t="shared" si="361"/>
        <v>3813076.5963722067</v>
      </c>
      <c r="EM284" s="16">
        <f t="shared" si="361"/>
        <v>2559556.7794594788</v>
      </c>
      <c r="EN284" s="16">
        <f t="shared" si="361"/>
        <v>7903331.1046972172</v>
      </c>
      <c r="EO284" s="16">
        <f t="shared" si="361"/>
        <v>2485948.5856691394</v>
      </c>
      <c r="EP284" s="16">
        <f t="shared" si="361"/>
        <v>1551092.1949051735</v>
      </c>
      <c r="EQ284" s="16">
        <f t="shared" si="361"/>
        <v>13580286.142231269</v>
      </c>
      <c r="ER284" s="16">
        <f t="shared" si="361"/>
        <v>1848997.5387374801</v>
      </c>
      <c r="ES284" s="16">
        <f t="shared" si="361"/>
        <v>1527185.6517257539</v>
      </c>
      <c r="ET284" s="16">
        <f t="shared" si="361"/>
        <v>2665462.8064263952</v>
      </c>
      <c r="EU284" s="16">
        <f t="shared" si="361"/>
        <v>5316549.7126816101</v>
      </c>
      <c r="EV284" s="16">
        <f t="shared" si="361"/>
        <v>705371.69372362655</v>
      </c>
      <c r="EW284" s="16">
        <f t="shared" si="361"/>
        <v>5289208.9133973662</v>
      </c>
      <c r="EX284" s="16">
        <f t="shared" si="361"/>
        <v>2852890.70775051</v>
      </c>
      <c r="EY284" s="16">
        <f t="shared" si="361"/>
        <v>3529328.833384363</v>
      </c>
      <c r="EZ284" s="16">
        <f t="shared" si="361"/>
        <v>1385172.1936826885</v>
      </c>
      <c r="FA284" s="16">
        <f t="shared" si="361"/>
        <v>8313068.3988876771</v>
      </c>
      <c r="FB284" s="16">
        <f t="shared" si="361"/>
        <v>0</v>
      </c>
      <c r="FC284" s="16">
        <f t="shared" si="361"/>
        <v>10868083.636147957</v>
      </c>
      <c r="FD284" s="16">
        <f t="shared" si="361"/>
        <v>2808124.2911722837</v>
      </c>
      <c r="FE284" s="16">
        <f t="shared" si="361"/>
        <v>1176183.7242889323</v>
      </c>
      <c r="FF284" s="16">
        <f t="shared" si="361"/>
        <v>2390606.2951847175</v>
      </c>
      <c r="FG284" s="16">
        <f t="shared" si="361"/>
        <v>1527332.873020493</v>
      </c>
      <c r="FH284" s="16">
        <f t="shared" si="361"/>
        <v>567607.92526807974</v>
      </c>
      <c r="FI284" s="16">
        <f t="shared" si="361"/>
        <v>6350313.3788851416</v>
      </c>
      <c r="FJ284" s="16">
        <f t="shared" si="361"/>
        <v>1530421.7130065071</v>
      </c>
      <c r="FK284" s="16">
        <f t="shared" si="361"/>
        <v>1741344.2781538053</v>
      </c>
      <c r="FL284" s="16">
        <f t="shared" si="361"/>
        <v>15985076.558376675</v>
      </c>
      <c r="FM284" s="16">
        <f t="shared" si="361"/>
        <v>13899083.750973539</v>
      </c>
      <c r="FN284" s="16">
        <f t="shared" si="361"/>
        <v>113647851.82283835</v>
      </c>
      <c r="FO284" s="16">
        <f t="shared" si="361"/>
        <v>0</v>
      </c>
      <c r="FP284" s="16">
        <f t="shared" si="361"/>
        <v>0</v>
      </c>
      <c r="FQ284" s="16">
        <f t="shared" si="361"/>
        <v>4500572.2814056929</v>
      </c>
      <c r="FR284" s="16">
        <f t="shared" si="361"/>
        <v>622745.4516130978</v>
      </c>
      <c r="FS284" s="16">
        <f t="shared" si="361"/>
        <v>0</v>
      </c>
      <c r="FT284" s="16">
        <f t="shared" si="361"/>
        <v>0</v>
      </c>
      <c r="FU284" s="16">
        <f t="shared" si="361"/>
        <v>5364759.7337152986</v>
      </c>
      <c r="FV284" s="16">
        <f t="shared" si="361"/>
        <v>4743649.3752552187</v>
      </c>
      <c r="FW284" s="16">
        <f t="shared" si="361"/>
        <v>2320750.0853356575</v>
      </c>
      <c r="FX284" s="16">
        <f t="shared" si="361"/>
        <v>721429.15825874067</v>
      </c>
      <c r="FY284" s="16">
        <f t="shared" si="361"/>
        <v>0</v>
      </c>
      <c r="FZ284" s="121">
        <f>SUM(C284:FX284)</f>
        <v>4618448750.3979998</v>
      </c>
      <c r="GA284" s="135">
        <v>4618448750</v>
      </c>
      <c r="GB284" s="45">
        <f t="shared" si="358"/>
        <v>0.39799976348876953</v>
      </c>
      <c r="GC284" s="16"/>
      <c r="GD284" s="45"/>
      <c r="GE284" s="58"/>
    </row>
    <row r="285" spans="1:187" x14ac:dyDescent="0.2">
      <c r="A285" s="8" t="s">
        <v>847</v>
      </c>
      <c r="B285" s="16" t="s">
        <v>848</v>
      </c>
      <c r="C285" s="45">
        <f t="shared" ref="C285:BN285" si="362">IF(MIN((((C268*-$GE$269)+C278)),(C59-C273))&lt;0,0,(MIN((((C268*-$GE$269)+C278)),(C59-C273))))</f>
        <v>0</v>
      </c>
      <c r="D285" s="45">
        <f t="shared" si="362"/>
        <v>0</v>
      </c>
      <c r="E285" s="45">
        <f t="shared" si="362"/>
        <v>0</v>
      </c>
      <c r="F285" s="45">
        <f t="shared" si="362"/>
        <v>0</v>
      </c>
      <c r="G285" s="45">
        <f t="shared" si="362"/>
        <v>0</v>
      </c>
      <c r="H285" s="45">
        <f t="shared" si="362"/>
        <v>0</v>
      </c>
      <c r="I285" s="45">
        <f t="shared" si="362"/>
        <v>0</v>
      </c>
      <c r="J285" s="45">
        <f t="shared" si="362"/>
        <v>0</v>
      </c>
      <c r="K285" s="45">
        <f t="shared" si="362"/>
        <v>0</v>
      </c>
      <c r="L285" s="45">
        <f t="shared" si="362"/>
        <v>0</v>
      </c>
      <c r="M285" s="45">
        <f t="shared" si="362"/>
        <v>0</v>
      </c>
      <c r="N285" s="45">
        <f t="shared" si="362"/>
        <v>0</v>
      </c>
      <c r="O285" s="45">
        <f t="shared" si="362"/>
        <v>0</v>
      </c>
      <c r="P285" s="45">
        <f t="shared" si="362"/>
        <v>0</v>
      </c>
      <c r="Q285" s="45">
        <f t="shared" si="362"/>
        <v>0</v>
      </c>
      <c r="R285" s="45">
        <f t="shared" si="362"/>
        <v>0</v>
      </c>
      <c r="S285" s="45">
        <f t="shared" si="362"/>
        <v>0</v>
      </c>
      <c r="T285" s="45">
        <f t="shared" si="362"/>
        <v>0</v>
      </c>
      <c r="U285" s="45">
        <f t="shared" si="362"/>
        <v>0</v>
      </c>
      <c r="V285" s="45">
        <f t="shared" si="362"/>
        <v>0</v>
      </c>
      <c r="W285" s="45">
        <f t="shared" si="362"/>
        <v>0</v>
      </c>
      <c r="X285" s="45">
        <f t="shared" si="362"/>
        <v>0</v>
      </c>
      <c r="Y285" s="45">
        <f t="shared" si="362"/>
        <v>0</v>
      </c>
      <c r="Z285" s="45">
        <f t="shared" si="362"/>
        <v>0</v>
      </c>
      <c r="AA285" s="45">
        <f t="shared" si="362"/>
        <v>0</v>
      </c>
      <c r="AB285" s="45">
        <f t="shared" si="362"/>
        <v>0</v>
      </c>
      <c r="AC285" s="45">
        <f t="shared" si="362"/>
        <v>0</v>
      </c>
      <c r="AD285" s="45">
        <f t="shared" si="362"/>
        <v>0</v>
      </c>
      <c r="AE285" s="45">
        <f t="shared" si="362"/>
        <v>0</v>
      </c>
      <c r="AF285" s="45">
        <f t="shared" si="362"/>
        <v>0</v>
      </c>
      <c r="AG285" s="45">
        <f t="shared" si="362"/>
        <v>0</v>
      </c>
      <c r="AH285" s="45">
        <f t="shared" si="362"/>
        <v>0</v>
      </c>
      <c r="AI285" s="45">
        <f t="shared" si="362"/>
        <v>0</v>
      </c>
      <c r="AJ285" s="45">
        <f t="shared" si="362"/>
        <v>0</v>
      </c>
      <c r="AK285" s="45">
        <f t="shared" si="362"/>
        <v>0</v>
      </c>
      <c r="AL285" s="45">
        <f t="shared" si="362"/>
        <v>0</v>
      </c>
      <c r="AM285" s="45">
        <f t="shared" si="362"/>
        <v>0</v>
      </c>
      <c r="AN285" s="45">
        <f t="shared" si="362"/>
        <v>0</v>
      </c>
      <c r="AO285" s="45">
        <f t="shared" si="362"/>
        <v>0</v>
      </c>
      <c r="AP285" s="45">
        <f t="shared" si="362"/>
        <v>0</v>
      </c>
      <c r="AQ285" s="45">
        <f t="shared" si="362"/>
        <v>0</v>
      </c>
      <c r="AR285" s="45">
        <f t="shared" si="362"/>
        <v>0</v>
      </c>
      <c r="AS285" s="45">
        <f t="shared" si="362"/>
        <v>0</v>
      </c>
      <c r="AT285" s="45">
        <f t="shared" si="362"/>
        <v>0</v>
      </c>
      <c r="AU285" s="45">
        <f t="shared" si="362"/>
        <v>0</v>
      </c>
      <c r="AV285" s="45">
        <f t="shared" si="362"/>
        <v>0</v>
      </c>
      <c r="AW285" s="45">
        <f t="shared" si="362"/>
        <v>0</v>
      </c>
      <c r="AX285" s="45">
        <f t="shared" si="362"/>
        <v>0</v>
      </c>
      <c r="AY285" s="45">
        <f t="shared" si="362"/>
        <v>0</v>
      </c>
      <c r="AZ285" s="45">
        <f t="shared" si="362"/>
        <v>0</v>
      </c>
      <c r="BA285" s="45">
        <f t="shared" si="362"/>
        <v>0</v>
      </c>
      <c r="BB285" s="45">
        <f t="shared" si="362"/>
        <v>0</v>
      </c>
      <c r="BC285" s="45">
        <f t="shared" si="362"/>
        <v>0</v>
      </c>
      <c r="BD285" s="45">
        <f t="shared" si="362"/>
        <v>0</v>
      </c>
      <c r="BE285" s="45">
        <f t="shared" si="362"/>
        <v>0</v>
      </c>
      <c r="BF285" s="45">
        <f t="shared" si="362"/>
        <v>0</v>
      </c>
      <c r="BG285" s="45">
        <f t="shared" si="362"/>
        <v>0</v>
      </c>
      <c r="BH285" s="45">
        <f t="shared" si="362"/>
        <v>0</v>
      </c>
      <c r="BI285" s="45">
        <f t="shared" si="362"/>
        <v>0</v>
      </c>
      <c r="BJ285" s="45">
        <f t="shared" si="362"/>
        <v>0</v>
      </c>
      <c r="BK285" s="45">
        <f t="shared" si="362"/>
        <v>0</v>
      </c>
      <c r="BL285" s="45">
        <f t="shared" si="362"/>
        <v>0</v>
      </c>
      <c r="BM285" s="45">
        <f t="shared" si="362"/>
        <v>0</v>
      </c>
      <c r="BN285" s="45">
        <f t="shared" si="362"/>
        <v>0</v>
      </c>
      <c r="BO285" s="45">
        <f t="shared" ref="BO285:DZ285" si="363">IF(MIN((((BO268*-$GE$269)+BO278)),(BO59-BO273))&lt;0,0,(MIN((((BO268*-$GE$269)+BO278)),(BO59-BO273))))</f>
        <v>0</v>
      </c>
      <c r="BP285" s="45">
        <f t="shared" si="363"/>
        <v>0</v>
      </c>
      <c r="BQ285" s="45">
        <f t="shared" si="363"/>
        <v>0</v>
      </c>
      <c r="BR285" s="45">
        <f t="shared" si="363"/>
        <v>0</v>
      </c>
      <c r="BS285" s="45">
        <f t="shared" si="363"/>
        <v>0</v>
      </c>
      <c r="BT285" s="45">
        <f t="shared" si="363"/>
        <v>0</v>
      </c>
      <c r="BU285" s="45">
        <f t="shared" si="363"/>
        <v>0</v>
      </c>
      <c r="BV285" s="45">
        <f t="shared" si="363"/>
        <v>0</v>
      </c>
      <c r="BW285" s="45">
        <f t="shared" si="363"/>
        <v>0</v>
      </c>
      <c r="BX285" s="45">
        <f t="shared" si="363"/>
        <v>0</v>
      </c>
      <c r="BY285" s="45">
        <f t="shared" si="363"/>
        <v>0</v>
      </c>
      <c r="BZ285" s="45">
        <f t="shared" si="363"/>
        <v>0</v>
      </c>
      <c r="CA285" s="45">
        <f t="shared" si="363"/>
        <v>0</v>
      </c>
      <c r="CB285" s="45">
        <f t="shared" si="363"/>
        <v>0</v>
      </c>
      <c r="CC285" s="45">
        <f t="shared" si="363"/>
        <v>0</v>
      </c>
      <c r="CD285" s="45">
        <f t="shared" si="363"/>
        <v>0</v>
      </c>
      <c r="CE285" s="45">
        <f t="shared" si="363"/>
        <v>0</v>
      </c>
      <c r="CF285" s="45">
        <f t="shared" si="363"/>
        <v>0</v>
      </c>
      <c r="CG285" s="45">
        <f t="shared" si="363"/>
        <v>0</v>
      </c>
      <c r="CH285" s="45">
        <f t="shared" si="363"/>
        <v>0</v>
      </c>
      <c r="CI285" s="45">
        <f t="shared" si="363"/>
        <v>0</v>
      </c>
      <c r="CJ285" s="45">
        <f t="shared" si="363"/>
        <v>0</v>
      </c>
      <c r="CK285" s="45">
        <f t="shared" si="363"/>
        <v>0</v>
      </c>
      <c r="CL285" s="45">
        <f t="shared" si="363"/>
        <v>0</v>
      </c>
      <c r="CM285" s="45">
        <f t="shared" si="363"/>
        <v>0</v>
      </c>
      <c r="CN285" s="45">
        <f t="shared" si="363"/>
        <v>0</v>
      </c>
      <c r="CO285" s="45">
        <f t="shared" si="363"/>
        <v>0</v>
      </c>
      <c r="CP285" s="45">
        <f t="shared" si="363"/>
        <v>0</v>
      </c>
      <c r="CQ285" s="45">
        <f t="shared" si="363"/>
        <v>0</v>
      </c>
      <c r="CR285" s="45">
        <f t="shared" si="363"/>
        <v>0</v>
      </c>
      <c r="CS285" s="45">
        <f t="shared" si="363"/>
        <v>0</v>
      </c>
      <c r="CT285" s="45">
        <f t="shared" si="363"/>
        <v>0</v>
      </c>
      <c r="CU285" s="45">
        <f t="shared" si="363"/>
        <v>0</v>
      </c>
      <c r="CV285" s="45">
        <f t="shared" si="363"/>
        <v>0</v>
      </c>
      <c r="CW285" s="45">
        <f t="shared" si="363"/>
        <v>0</v>
      </c>
      <c r="CX285" s="45">
        <f t="shared" si="363"/>
        <v>0</v>
      </c>
      <c r="CY285" s="45">
        <f t="shared" si="363"/>
        <v>0</v>
      </c>
      <c r="CZ285" s="45">
        <f t="shared" si="363"/>
        <v>0</v>
      </c>
      <c r="DA285" s="45">
        <f t="shared" si="363"/>
        <v>0</v>
      </c>
      <c r="DB285" s="45">
        <f t="shared" si="363"/>
        <v>0</v>
      </c>
      <c r="DC285" s="45">
        <f t="shared" si="363"/>
        <v>0</v>
      </c>
      <c r="DD285" s="45">
        <f t="shared" si="363"/>
        <v>0</v>
      </c>
      <c r="DE285" s="45">
        <f t="shared" si="363"/>
        <v>0</v>
      </c>
      <c r="DF285" s="45">
        <f t="shared" si="363"/>
        <v>0</v>
      </c>
      <c r="DG285" s="45">
        <f t="shared" si="363"/>
        <v>0</v>
      </c>
      <c r="DH285" s="45">
        <f t="shared" si="363"/>
        <v>0</v>
      </c>
      <c r="DI285" s="45">
        <f t="shared" si="363"/>
        <v>0</v>
      </c>
      <c r="DJ285" s="45">
        <f t="shared" si="363"/>
        <v>0</v>
      </c>
      <c r="DK285" s="45">
        <f t="shared" si="363"/>
        <v>0</v>
      </c>
      <c r="DL285" s="45">
        <f t="shared" si="363"/>
        <v>0</v>
      </c>
      <c r="DM285" s="45">
        <f t="shared" si="363"/>
        <v>0</v>
      </c>
      <c r="DN285" s="45">
        <f t="shared" si="363"/>
        <v>0</v>
      </c>
      <c r="DO285" s="45">
        <f t="shared" si="363"/>
        <v>0</v>
      </c>
      <c r="DP285" s="45">
        <f t="shared" si="363"/>
        <v>0</v>
      </c>
      <c r="DQ285" s="45">
        <f t="shared" si="363"/>
        <v>0</v>
      </c>
      <c r="DR285" s="45">
        <f t="shared" si="363"/>
        <v>0</v>
      </c>
      <c r="DS285" s="45">
        <f t="shared" si="363"/>
        <v>0</v>
      </c>
      <c r="DT285" s="45">
        <f t="shared" si="363"/>
        <v>0</v>
      </c>
      <c r="DU285" s="45">
        <f t="shared" si="363"/>
        <v>0</v>
      </c>
      <c r="DV285" s="45">
        <f t="shared" si="363"/>
        <v>0</v>
      </c>
      <c r="DW285" s="45">
        <f t="shared" si="363"/>
        <v>0</v>
      </c>
      <c r="DX285" s="45">
        <f t="shared" si="363"/>
        <v>0</v>
      </c>
      <c r="DY285" s="45">
        <f t="shared" si="363"/>
        <v>0</v>
      </c>
      <c r="DZ285" s="45">
        <f t="shared" si="363"/>
        <v>0</v>
      </c>
      <c r="EA285" s="45">
        <f t="shared" ref="EA285:FX285" si="364">IF(MIN((((EA268*-$GE$269)+EA278)),(EA59-EA273))&lt;0,0,(MIN((((EA268*-$GE$269)+EA278)),(EA59-EA273))))</f>
        <v>0</v>
      </c>
      <c r="EB285" s="45">
        <f t="shared" si="364"/>
        <v>0</v>
      </c>
      <c r="EC285" s="45">
        <f t="shared" si="364"/>
        <v>0</v>
      </c>
      <c r="ED285" s="45">
        <f t="shared" si="364"/>
        <v>0</v>
      </c>
      <c r="EE285" s="45">
        <f t="shared" si="364"/>
        <v>0</v>
      </c>
      <c r="EF285" s="45">
        <f t="shared" si="364"/>
        <v>0</v>
      </c>
      <c r="EG285" s="45">
        <f t="shared" si="364"/>
        <v>0</v>
      </c>
      <c r="EH285" s="45">
        <f t="shared" si="364"/>
        <v>0</v>
      </c>
      <c r="EI285" s="45">
        <f t="shared" si="364"/>
        <v>0</v>
      </c>
      <c r="EJ285" s="45">
        <f t="shared" si="364"/>
        <v>0</v>
      </c>
      <c r="EK285" s="45">
        <f t="shared" si="364"/>
        <v>0</v>
      </c>
      <c r="EL285" s="45">
        <f t="shared" si="364"/>
        <v>0</v>
      </c>
      <c r="EM285" s="45">
        <f t="shared" si="364"/>
        <v>0</v>
      </c>
      <c r="EN285" s="45">
        <f t="shared" si="364"/>
        <v>0</v>
      </c>
      <c r="EO285" s="45">
        <f t="shared" si="364"/>
        <v>0</v>
      </c>
      <c r="EP285" s="45">
        <f t="shared" si="364"/>
        <v>0</v>
      </c>
      <c r="EQ285" s="45">
        <f t="shared" si="364"/>
        <v>0</v>
      </c>
      <c r="ER285" s="45">
        <f t="shared" si="364"/>
        <v>0</v>
      </c>
      <c r="ES285" s="45">
        <f t="shared" si="364"/>
        <v>0</v>
      </c>
      <c r="ET285" s="45">
        <f t="shared" si="364"/>
        <v>0</v>
      </c>
      <c r="EU285" s="45">
        <f t="shared" si="364"/>
        <v>0</v>
      </c>
      <c r="EV285" s="45">
        <f t="shared" si="364"/>
        <v>0</v>
      </c>
      <c r="EW285" s="45">
        <f t="shared" si="364"/>
        <v>0</v>
      </c>
      <c r="EX285" s="45">
        <f t="shared" si="364"/>
        <v>0</v>
      </c>
      <c r="EY285" s="45">
        <f t="shared" si="364"/>
        <v>0</v>
      </c>
      <c r="EZ285" s="45">
        <f t="shared" si="364"/>
        <v>0</v>
      </c>
      <c r="FA285" s="45">
        <f t="shared" si="364"/>
        <v>0</v>
      </c>
      <c r="FB285" s="45">
        <f t="shared" si="364"/>
        <v>256.75999999998021</v>
      </c>
      <c r="FC285" s="45">
        <f t="shared" si="364"/>
        <v>0</v>
      </c>
      <c r="FD285" s="45">
        <f t="shared" si="364"/>
        <v>0</v>
      </c>
      <c r="FE285" s="45">
        <f t="shared" si="364"/>
        <v>0</v>
      </c>
      <c r="FF285" s="45">
        <f t="shared" si="364"/>
        <v>0</v>
      </c>
      <c r="FG285" s="45">
        <f t="shared" si="364"/>
        <v>0</v>
      </c>
      <c r="FH285" s="45">
        <f t="shared" si="364"/>
        <v>0</v>
      </c>
      <c r="FI285" s="45">
        <f t="shared" si="364"/>
        <v>0</v>
      </c>
      <c r="FJ285" s="45">
        <f t="shared" si="364"/>
        <v>0</v>
      </c>
      <c r="FK285" s="45">
        <f t="shared" si="364"/>
        <v>0</v>
      </c>
      <c r="FL285" s="45">
        <f t="shared" si="364"/>
        <v>0</v>
      </c>
      <c r="FM285" s="45">
        <f t="shared" si="364"/>
        <v>0</v>
      </c>
      <c r="FN285" s="45">
        <f t="shared" si="364"/>
        <v>0</v>
      </c>
      <c r="FO285" s="45">
        <f t="shared" si="364"/>
        <v>1500.0999999999767</v>
      </c>
      <c r="FP285" s="45">
        <f t="shared" si="364"/>
        <v>669.79000000003725</v>
      </c>
      <c r="FQ285" s="45">
        <f t="shared" si="364"/>
        <v>0</v>
      </c>
      <c r="FR285" s="45">
        <f t="shared" si="364"/>
        <v>0</v>
      </c>
      <c r="FS285" s="45">
        <f t="shared" si="364"/>
        <v>253.98999999999069</v>
      </c>
      <c r="FT285" s="45">
        <f t="shared" si="364"/>
        <v>17.040000000000873</v>
      </c>
      <c r="FU285" s="45">
        <f t="shared" si="364"/>
        <v>0</v>
      </c>
      <c r="FV285" s="45">
        <f t="shared" si="364"/>
        <v>0</v>
      </c>
      <c r="FW285" s="45">
        <f t="shared" si="364"/>
        <v>0</v>
      </c>
      <c r="FX285" s="45">
        <f t="shared" si="364"/>
        <v>0</v>
      </c>
      <c r="FY285" s="45">
        <f>IF(MIN((((FY270*-$GE$269)+FY279)),(FY59-FY275))&lt;0,0,(MIN((((FY270*-$GE$269)+FY279)),(FY59-FY275))))</f>
        <v>0</v>
      </c>
      <c r="FZ285" s="121">
        <f>SUM(C285:FX285)</f>
        <v>2697.6799999999857</v>
      </c>
      <c r="GA285" s="59"/>
      <c r="GB285" s="59"/>
      <c r="GC285" s="16"/>
      <c r="GD285" s="45"/>
      <c r="GE285" s="58"/>
    </row>
    <row r="286" spans="1:187" x14ac:dyDescent="0.2">
      <c r="A286" s="9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 t="s">
        <v>500</v>
      </c>
      <c r="FV286" s="16"/>
      <c r="FW286" s="16"/>
      <c r="FX286" s="16"/>
      <c r="FY286" s="16"/>
      <c r="FZ286" s="121"/>
      <c r="GA286" s="59"/>
      <c r="GB286" s="59"/>
      <c r="GC286" s="16"/>
      <c r="GD286" s="45"/>
      <c r="GE286" s="58"/>
    </row>
    <row r="287" spans="1:187" x14ac:dyDescent="0.2">
      <c r="A287" s="8" t="s">
        <v>849</v>
      </c>
      <c r="B287" s="16" t="s">
        <v>850</v>
      </c>
      <c r="C287" s="16">
        <f t="shared" ref="C287:BN287" si="365">(C281-C285)/C99</f>
        <v>8428.1604060818572</v>
      </c>
      <c r="D287" s="16">
        <f t="shared" si="365"/>
        <v>8296.3336063413899</v>
      </c>
      <c r="E287" s="16">
        <f t="shared" si="365"/>
        <v>8779.8733529550864</v>
      </c>
      <c r="F287" s="16">
        <f t="shared" si="365"/>
        <v>8193.8574937831963</v>
      </c>
      <c r="G287" s="16">
        <f t="shared" si="365"/>
        <v>8812.2837502903767</v>
      </c>
      <c r="H287" s="16">
        <f t="shared" si="365"/>
        <v>8694.102367504991</v>
      </c>
      <c r="I287" s="16">
        <f t="shared" si="365"/>
        <v>8695.3540724310169</v>
      </c>
      <c r="J287" s="16">
        <f t="shared" si="365"/>
        <v>8248.704934493664</v>
      </c>
      <c r="K287" s="16">
        <f t="shared" si="365"/>
        <v>11218.709307164119</v>
      </c>
      <c r="L287" s="16">
        <f t="shared" si="365"/>
        <v>8765.5368934667113</v>
      </c>
      <c r="M287" s="16">
        <f t="shared" si="365"/>
        <v>9956.5095723777831</v>
      </c>
      <c r="N287" s="16">
        <f t="shared" si="365"/>
        <v>8454.0651820038183</v>
      </c>
      <c r="O287" s="16">
        <f t="shared" si="365"/>
        <v>8176.3042776943958</v>
      </c>
      <c r="P287" s="16">
        <f t="shared" si="365"/>
        <v>14856.550420987647</v>
      </c>
      <c r="Q287" s="16">
        <f t="shared" si="365"/>
        <v>8831.0503745388505</v>
      </c>
      <c r="R287" s="16">
        <f t="shared" si="365"/>
        <v>8117.8993068044192</v>
      </c>
      <c r="S287" s="16">
        <f t="shared" si="365"/>
        <v>8531.8599050874018</v>
      </c>
      <c r="T287" s="16">
        <f t="shared" si="365"/>
        <v>14504.196500094324</v>
      </c>
      <c r="U287" s="16">
        <f t="shared" si="365"/>
        <v>17465.366824616223</v>
      </c>
      <c r="V287" s="16">
        <f t="shared" si="365"/>
        <v>10938.690399564393</v>
      </c>
      <c r="W287" s="16">
        <f t="shared" si="365"/>
        <v>17452.102746166362</v>
      </c>
      <c r="X287" s="16">
        <f t="shared" si="365"/>
        <v>17196.533448304581</v>
      </c>
      <c r="Y287" s="16">
        <f t="shared" si="365"/>
        <v>8617.7862988827346</v>
      </c>
      <c r="Z287" s="16">
        <f t="shared" si="365"/>
        <v>11424.590278770427</v>
      </c>
      <c r="AA287" s="16">
        <f t="shared" si="365"/>
        <v>8272.4087959556855</v>
      </c>
      <c r="AB287" s="16">
        <f t="shared" si="365"/>
        <v>8426.6010437924779</v>
      </c>
      <c r="AC287" s="16">
        <f t="shared" si="365"/>
        <v>8564.0054117781874</v>
      </c>
      <c r="AD287" s="16">
        <f t="shared" si="365"/>
        <v>8341.9756245472163</v>
      </c>
      <c r="AE287" s="16">
        <f t="shared" si="365"/>
        <v>15490.281797304149</v>
      </c>
      <c r="AF287" s="16">
        <f t="shared" si="365"/>
        <v>14248.61675303738</v>
      </c>
      <c r="AG287" s="16">
        <f t="shared" si="365"/>
        <v>9143.4951792559878</v>
      </c>
      <c r="AH287" s="16">
        <f t="shared" si="365"/>
        <v>8404.4234120110323</v>
      </c>
      <c r="AI287" s="16">
        <f t="shared" si="365"/>
        <v>10257.168214935895</v>
      </c>
      <c r="AJ287" s="16">
        <f t="shared" si="365"/>
        <v>13965.12340273972</v>
      </c>
      <c r="AK287" s="16">
        <f t="shared" si="365"/>
        <v>12984.321751482687</v>
      </c>
      <c r="AL287" s="16">
        <f t="shared" si="365"/>
        <v>11510.60502203031</v>
      </c>
      <c r="AM287" s="16">
        <f t="shared" si="365"/>
        <v>9311.0606356016797</v>
      </c>
      <c r="AN287" s="16">
        <f t="shared" si="365"/>
        <v>10523.007611894363</v>
      </c>
      <c r="AO287" s="16">
        <f t="shared" si="365"/>
        <v>8199.2108920580922</v>
      </c>
      <c r="AP287" s="16">
        <f t="shared" si="365"/>
        <v>8771.278429357506</v>
      </c>
      <c r="AQ287" s="16">
        <f t="shared" si="365"/>
        <v>12897.734906038644</v>
      </c>
      <c r="AR287" s="16">
        <f t="shared" si="365"/>
        <v>8203.7348855734963</v>
      </c>
      <c r="AS287" s="16">
        <f t="shared" si="365"/>
        <v>8813.7077797245347</v>
      </c>
      <c r="AT287" s="16">
        <f t="shared" si="365"/>
        <v>8406.715892091006</v>
      </c>
      <c r="AU287" s="16">
        <f t="shared" si="365"/>
        <v>12752.82041946654</v>
      </c>
      <c r="AV287" s="16">
        <f t="shared" si="365"/>
        <v>11749.266862029363</v>
      </c>
      <c r="AW287" s="16">
        <f t="shared" si="365"/>
        <v>13278.609094942563</v>
      </c>
      <c r="AX287" s="16">
        <f t="shared" si="365"/>
        <v>18705.624350622667</v>
      </c>
      <c r="AY287" s="16">
        <f t="shared" si="365"/>
        <v>9941.5327006898315</v>
      </c>
      <c r="AZ287" s="16">
        <f t="shared" si="365"/>
        <v>8623.2296932843856</v>
      </c>
      <c r="BA287" s="16">
        <f t="shared" si="365"/>
        <v>8052.2534497004526</v>
      </c>
      <c r="BB287" s="16">
        <f t="shared" si="365"/>
        <v>8052.482502321378</v>
      </c>
      <c r="BC287" s="16">
        <f t="shared" si="365"/>
        <v>8361.5304432815065</v>
      </c>
      <c r="BD287" s="16">
        <f t="shared" si="365"/>
        <v>8052.4782356145952</v>
      </c>
      <c r="BE287" s="16">
        <f t="shared" si="365"/>
        <v>8621.4242301542854</v>
      </c>
      <c r="BF287" s="16">
        <f t="shared" si="365"/>
        <v>8044.0518458621509</v>
      </c>
      <c r="BG287" s="16">
        <f t="shared" si="365"/>
        <v>8861.5104981232689</v>
      </c>
      <c r="BH287" s="16">
        <f t="shared" si="365"/>
        <v>9232.140414937594</v>
      </c>
      <c r="BI287" s="16">
        <f t="shared" si="365"/>
        <v>12833.550909601479</v>
      </c>
      <c r="BJ287" s="16">
        <f t="shared" si="365"/>
        <v>8069.6364818211632</v>
      </c>
      <c r="BK287" s="16">
        <f t="shared" si="365"/>
        <v>8095.33954604261</v>
      </c>
      <c r="BL287" s="16">
        <f t="shared" si="365"/>
        <v>13989.405467272354</v>
      </c>
      <c r="BM287" s="16">
        <f t="shared" si="365"/>
        <v>11682.693080649402</v>
      </c>
      <c r="BN287" s="16">
        <f t="shared" si="365"/>
        <v>8052.4782356145961</v>
      </c>
      <c r="BO287" s="16">
        <f t="shared" ref="BO287:DZ287" si="366">(BO281-BO285)/BO99</f>
        <v>8410.5434851783848</v>
      </c>
      <c r="BP287" s="16">
        <f t="shared" si="366"/>
        <v>13425.939763155358</v>
      </c>
      <c r="BQ287" s="16">
        <f t="shared" si="366"/>
        <v>8760.4357597630496</v>
      </c>
      <c r="BR287" s="16">
        <f t="shared" si="366"/>
        <v>8179.0329129553375</v>
      </c>
      <c r="BS287" s="16">
        <f t="shared" si="366"/>
        <v>8908.7240160593683</v>
      </c>
      <c r="BT287" s="16">
        <f t="shared" si="366"/>
        <v>9871.8699784668188</v>
      </c>
      <c r="BU287" s="16">
        <f t="shared" si="366"/>
        <v>10206.600393544742</v>
      </c>
      <c r="BV287" s="16">
        <f t="shared" si="366"/>
        <v>8531.5957077285821</v>
      </c>
      <c r="BW287" s="16">
        <f t="shared" si="366"/>
        <v>8361.5702973500647</v>
      </c>
      <c r="BX287" s="16">
        <f t="shared" si="366"/>
        <v>17329.964038635291</v>
      </c>
      <c r="BY287" s="16">
        <f t="shared" si="366"/>
        <v>9358.9610213286633</v>
      </c>
      <c r="BZ287" s="16">
        <f t="shared" si="366"/>
        <v>12695.121213231438</v>
      </c>
      <c r="CA287" s="16">
        <f t="shared" si="366"/>
        <v>14623.295777803283</v>
      </c>
      <c r="CB287" s="16">
        <f t="shared" si="366"/>
        <v>8287.8277877891833</v>
      </c>
      <c r="CC287" s="16">
        <f t="shared" si="366"/>
        <v>13355.654446276172</v>
      </c>
      <c r="CD287" s="16">
        <f t="shared" si="366"/>
        <v>16792.148513077027</v>
      </c>
      <c r="CE287" s="16">
        <f t="shared" si="366"/>
        <v>14011.382629993972</v>
      </c>
      <c r="CF287" s="16">
        <f t="shared" si="366"/>
        <v>14825.430046132298</v>
      </c>
      <c r="CG287" s="16">
        <f t="shared" si="366"/>
        <v>12327.419859357655</v>
      </c>
      <c r="CH287" s="16">
        <f t="shared" si="366"/>
        <v>15923.370429806959</v>
      </c>
      <c r="CI287" s="16">
        <f t="shared" si="366"/>
        <v>8754.2450809559996</v>
      </c>
      <c r="CJ287" s="16">
        <f t="shared" si="366"/>
        <v>8820.4852188662917</v>
      </c>
      <c r="CK287" s="16">
        <f t="shared" si="366"/>
        <v>8332.271353727625</v>
      </c>
      <c r="CL287" s="16">
        <f t="shared" si="366"/>
        <v>8759.6908132552544</v>
      </c>
      <c r="CM287" s="16">
        <f t="shared" si="366"/>
        <v>9557.5741485360959</v>
      </c>
      <c r="CN287" s="16">
        <f t="shared" si="366"/>
        <v>8050.1986227075058</v>
      </c>
      <c r="CO287" s="16">
        <f t="shared" si="366"/>
        <v>8051.9880468025585</v>
      </c>
      <c r="CP287" s="16">
        <f t="shared" si="366"/>
        <v>8839.1710747119978</v>
      </c>
      <c r="CQ287" s="16">
        <f t="shared" si="366"/>
        <v>8974.6742523115245</v>
      </c>
      <c r="CR287" s="16">
        <f t="shared" si="366"/>
        <v>13947.761674207348</v>
      </c>
      <c r="CS287" s="16">
        <f t="shared" si="366"/>
        <v>10219.466360060471</v>
      </c>
      <c r="CT287" s="16">
        <f t="shared" si="366"/>
        <v>15658.468648052898</v>
      </c>
      <c r="CU287" s="16">
        <f t="shared" si="366"/>
        <v>7995.0853602375155</v>
      </c>
      <c r="CV287" s="16">
        <f t="shared" si="366"/>
        <v>16409.874858787767</v>
      </c>
      <c r="CW287" s="16">
        <f t="shared" si="366"/>
        <v>13676.042817100122</v>
      </c>
      <c r="CX287" s="16">
        <f t="shared" si="366"/>
        <v>9349.5856186738365</v>
      </c>
      <c r="CY287" s="16">
        <f t="shared" si="366"/>
        <v>17694.813813529428</v>
      </c>
      <c r="CZ287" s="16">
        <f t="shared" si="366"/>
        <v>8177.847830550696</v>
      </c>
      <c r="DA287" s="16">
        <f t="shared" si="366"/>
        <v>13686.212109838181</v>
      </c>
      <c r="DB287" s="16">
        <f t="shared" si="366"/>
        <v>11065.016647012993</v>
      </c>
      <c r="DC287" s="16">
        <f t="shared" si="366"/>
        <v>14686.952660231018</v>
      </c>
      <c r="DD287" s="16">
        <f t="shared" si="366"/>
        <v>14197.868929608669</v>
      </c>
      <c r="DE287" s="16">
        <f t="shared" si="366"/>
        <v>9536.8573662922954</v>
      </c>
      <c r="DF287" s="16">
        <f t="shared" si="366"/>
        <v>8052.241822912818</v>
      </c>
      <c r="DG287" s="16">
        <f t="shared" si="366"/>
        <v>16674.843831094015</v>
      </c>
      <c r="DH287" s="16">
        <f t="shared" si="366"/>
        <v>8052.4782356145952</v>
      </c>
      <c r="DI287" s="16">
        <f t="shared" si="366"/>
        <v>8197.726405277559</v>
      </c>
      <c r="DJ287" s="16">
        <f t="shared" si="366"/>
        <v>9117.107751759715</v>
      </c>
      <c r="DK287" s="16">
        <f t="shared" si="366"/>
        <v>9446.775212763021</v>
      </c>
      <c r="DL287" s="16">
        <f t="shared" si="366"/>
        <v>8458.517030095014</v>
      </c>
      <c r="DM287" s="16">
        <f t="shared" si="366"/>
        <v>13056.887255072676</v>
      </c>
      <c r="DN287" s="16">
        <f t="shared" si="366"/>
        <v>8749.1813160039783</v>
      </c>
      <c r="DO287" s="16">
        <f t="shared" si="366"/>
        <v>8517.5189258074824</v>
      </c>
      <c r="DP287" s="16">
        <f t="shared" si="366"/>
        <v>13763.316443888367</v>
      </c>
      <c r="DQ287" s="16">
        <f t="shared" si="366"/>
        <v>9114.1545820786632</v>
      </c>
      <c r="DR287" s="16">
        <f t="shared" si="366"/>
        <v>8847.4802626591736</v>
      </c>
      <c r="DS287" s="16">
        <f t="shared" si="366"/>
        <v>9342.4800364787752</v>
      </c>
      <c r="DT287" s="16">
        <f t="shared" si="366"/>
        <v>15790.485383928291</v>
      </c>
      <c r="DU287" s="16">
        <f t="shared" si="366"/>
        <v>10007.79506367236</v>
      </c>
      <c r="DV287" s="16">
        <f t="shared" si="366"/>
        <v>13054.359229397327</v>
      </c>
      <c r="DW287" s="16">
        <f t="shared" si="366"/>
        <v>10404.587364365718</v>
      </c>
      <c r="DX287" s="16">
        <f t="shared" si="366"/>
        <v>16155.880838273455</v>
      </c>
      <c r="DY287" s="16">
        <f t="shared" si="366"/>
        <v>11485.016879197447</v>
      </c>
      <c r="DZ287" s="16">
        <f t="shared" si="366"/>
        <v>9100.089297545901</v>
      </c>
      <c r="EA287" s="16">
        <f t="shared" ref="EA287:FX287" si="367">(EA281-EA285)/EA99</f>
        <v>9421.1961730103703</v>
      </c>
      <c r="EB287" s="16">
        <f t="shared" si="367"/>
        <v>8972.5334740307098</v>
      </c>
      <c r="EC287" s="16">
        <f t="shared" si="367"/>
        <v>10171.228741502448</v>
      </c>
      <c r="ED287" s="16">
        <f t="shared" si="367"/>
        <v>10974.445711063057</v>
      </c>
      <c r="EE287" s="16">
        <f t="shared" si="367"/>
        <v>13319.536130887924</v>
      </c>
      <c r="EF287" s="16">
        <f t="shared" si="367"/>
        <v>8498.0855973633807</v>
      </c>
      <c r="EG287" s="16">
        <f t="shared" si="367"/>
        <v>10760.318923068569</v>
      </c>
      <c r="EH287" s="16">
        <f t="shared" si="367"/>
        <v>11898.405507979132</v>
      </c>
      <c r="EI287" s="16">
        <f t="shared" si="367"/>
        <v>8724.7736291293731</v>
      </c>
      <c r="EJ287" s="16">
        <f t="shared" si="367"/>
        <v>8047.0720499849285</v>
      </c>
      <c r="EK287" s="16">
        <f t="shared" si="367"/>
        <v>8740.8732706527699</v>
      </c>
      <c r="EL287" s="16">
        <f t="shared" si="367"/>
        <v>8891.2145310536944</v>
      </c>
      <c r="EM287" s="16">
        <f t="shared" si="367"/>
        <v>9411.3993527722851</v>
      </c>
      <c r="EN287" s="16">
        <f t="shared" si="367"/>
        <v>8585.9001807480945</v>
      </c>
      <c r="EO287" s="16">
        <f t="shared" si="367"/>
        <v>9959.6120460133843</v>
      </c>
      <c r="EP287" s="16">
        <f t="shared" si="367"/>
        <v>10617.309352372557</v>
      </c>
      <c r="EQ287" s="16">
        <f t="shared" si="367"/>
        <v>8465.5725544841662</v>
      </c>
      <c r="ER287" s="16">
        <f t="shared" si="367"/>
        <v>11767.682129253964</v>
      </c>
      <c r="ES287" s="16">
        <f t="shared" si="367"/>
        <v>15280.998592868114</v>
      </c>
      <c r="ET287" s="16">
        <f t="shared" si="367"/>
        <v>14612.49914272097</v>
      </c>
      <c r="EU287" s="16">
        <f t="shared" si="367"/>
        <v>9448.2539861539535</v>
      </c>
      <c r="EV287" s="16">
        <f t="shared" si="367"/>
        <v>18178.476245887301</v>
      </c>
      <c r="EW287" s="16">
        <f t="shared" si="367"/>
        <v>11231.834660224356</v>
      </c>
      <c r="EX287" s="16">
        <f t="shared" si="367"/>
        <v>13714.107068307079</v>
      </c>
      <c r="EY287" s="16">
        <f t="shared" si="367"/>
        <v>8535.9887797852261</v>
      </c>
      <c r="EZ287" s="16">
        <f t="shared" si="367"/>
        <v>14991.195619635315</v>
      </c>
      <c r="FA287" s="16">
        <f t="shared" si="367"/>
        <v>8795.3029494809471</v>
      </c>
      <c r="FB287" s="16">
        <f t="shared" si="367"/>
        <v>11346.360958721705</v>
      </c>
      <c r="FC287" s="16">
        <f t="shared" si="367"/>
        <v>8151.3343456262619</v>
      </c>
      <c r="FD287" s="16">
        <f t="shared" si="367"/>
        <v>10473.574856459423</v>
      </c>
      <c r="FE287" s="16">
        <f t="shared" si="367"/>
        <v>16282.435916091643</v>
      </c>
      <c r="FF287" s="16">
        <f t="shared" si="367"/>
        <v>12873.260677662522</v>
      </c>
      <c r="FG287" s="16">
        <f t="shared" si="367"/>
        <v>15943.333247249524</v>
      </c>
      <c r="FH287" s="16">
        <f t="shared" si="367"/>
        <v>16506.201925863614</v>
      </c>
      <c r="FI287" s="16">
        <f t="shared" si="367"/>
        <v>8336.8723967768856</v>
      </c>
      <c r="FJ287" s="16">
        <f t="shared" si="367"/>
        <v>8114.9919235809839</v>
      </c>
      <c r="FK287" s="16">
        <f t="shared" si="367"/>
        <v>8114.2067714938339</v>
      </c>
      <c r="FL287" s="16">
        <f t="shared" si="367"/>
        <v>8052.478236144826</v>
      </c>
      <c r="FM287" s="16">
        <f t="shared" si="367"/>
        <v>8052.478235614597</v>
      </c>
      <c r="FN287" s="16">
        <f t="shared" si="367"/>
        <v>8325.3267748118105</v>
      </c>
      <c r="FO287" s="16">
        <f t="shared" si="367"/>
        <v>9298.2661245190648</v>
      </c>
      <c r="FP287" s="16">
        <f t="shared" si="367"/>
        <v>9294.7747452007698</v>
      </c>
      <c r="FQ287" s="16">
        <f t="shared" si="367"/>
        <v>8674.3407160172956</v>
      </c>
      <c r="FR287" s="16">
        <f t="shared" si="367"/>
        <v>14267.195249932565</v>
      </c>
      <c r="FS287" s="16">
        <f t="shared" si="367"/>
        <v>14328.722087378641</v>
      </c>
      <c r="FT287" s="16">
        <f t="shared" si="367"/>
        <v>18714.583712121213</v>
      </c>
      <c r="FU287" s="16">
        <f t="shared" si="367"/>
        <v>9369.3351242135104</v>
      </c>
      <c r="FV287" s="16">
        <f t="shared" si="367"/>
        <v>8989.1416160811605</v>
      </c>
      <c r="FW287" s="16">
        <f t="shared" si="367"/>
        <v>13699.142630642051</v>
      </c>
      <c r="FX287" s="16">
        <f t="shared" si="367"/>
        <v>17893.999813926162</v>
      </c>
      <c r="FY287" s="16"/>
      <c r="FZ287" s="6">
        <f>(FZ281-FZ285)/FZ99</f>
        <v>8476.9298533584806</v>
      </c>
      <c r="GA287" s="59" t="s">
        <v>851</v>
      </c>
      <c r="GB287" s="59"/>
      <c r="GC287" s="16"/>
      <c r="GD287" s="45"/>
      <c r="GE287" s="58"/>
    </row>
    <row r="288" spans="1:187" x14ac:dyDescent="0.2">
      <c r="A288" s="6"/>
      <c r="B288" s="16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59">
        <f>FZ281/FZ99</f>
        <v>8476.9328689772829</v>
      </c>
      <c r="GA288" s="59" t="s">
        <v>852</v>
      </c>
      <c r="GB288" s="59"/>
      <c r="GC288" s="16"/>
      <c r="GD288" s="45"/>
      <c r="GE288" s="58"/>
    </row>
    <row r="289" spans="1:187" ht="15.75" x14ac:dyDescent="0.25">
      <c r="A289" s="6"/>
      <c r="B289" s="43" t="s">
        <v>853</v>
      </c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6"/>
      <c r="GA289" s="59"/>
      <c r="GB289" s="59"/>
      <c r="GC289" s="16"/>
      <c r="GD289" s="45"/>
      <c r="GE289" s="58"/>
    </row>
    <row r="290" spans="1:187" x14ac:dyDescent="0.2">
      <c r="A290" s="8" t="s">
        <v>854</v>
      </c>
      <c r="B290" s="16" t="s">
        <v>855</v>
      </c>
      <c r="C290" s="101">
        <f t="shared" ref="C290:BN290" si="368">ROUND(((C281-C285)-((C163+C167)*C291))/C94,2)</f>
        <v>8642.65</v>
      </c>
      <c r="D290" s="101">
        <f t="shared" si="368"/>
        <v>8296.4</v>
      </c>
      <c r="E290" s="101">
        <f t="shared" si="368"/>
        <v>8779.8700000000008</v>
      </c>
      <c r="F290" s="101">
        <f t="shared" si="368"/>
        <v>8193.86</v>
      </c>
      <c r="G290" s="101">
        <f t="shared" si="368"/>
        <v>8813.2800000000007</v>
      </c>
      <c r="H290" s="101">
        <f t="shared" si="368"/>
        <v>8694.1</v>
      </c>
      <c r="I290" s="101">
        <f t="shared" si="368"/>
        <v>8695.92</v>
      </c>
      <c r="J290" s="101">
        <f t="shared" si="368"/>
        <v>8248.98</v>
      </c>
      <c r="K290" s="101">
        <f t="shared" si="368"/>
        <v>11218.71</v>
      </c>
      <c r="L290" s="101">
        <f t="shared" si="368"/>
        <v>8765.5400000000009</v>
      </c>
      <c r="M290" s="101">
        <f t="shared" si="368"/>
        <v>9956.51</v>
      </c>
      <c r="N290" s="101">
        <f t="shared" si="368"/>
        <v>8454.26</v>
      </c>
      <c r="O290" s="101">
        <f t="shared" si="368"/>
        <v>8176.3</v>
      </c>
      <c r="P290" s="101">
        <f t="shared" si="368"/>
        <v>14856.55</v>
      </c>
      <c r="Q290" s="101">
        <f t="shared" si="368"/>
        <v>8834.74</v>
      </c>
      <c r="R290" s="101">
        <f t="shared" si="368"/>
        <v>9552.82</v>
      </c>
      <c r="S290" s="101">
        <f t="shared" si="368"/>
        <v>8532.2800000000007</v>
      </c>
      <c r="T290" s="101">
        <f t="shared" si="368"/>
        <v>14504.2</v>
      </c>
      <c r="U290" s="101">
        <f t="shared" si="368"/>
        <v>17465.37</v>
      </c>
      <c r="V290" s="101">
        <f t="shared" si="368"/>
        <v>10938.69</v>
      </c>
      <c r="W290" s="101">
        <f t="shared" si="368"/>
        <v>17452.099999999999</v>
      </c>
      <c r="X290" s="101">
        <f t="shared" si="368"/>
        <v>17196.53</v>
      </c>
      <c r="Y290" s="101">
        <f t="shared" si="368"/>
        <v>11935.87</v>
      </c>
      <c r="Z290" s="101">
        <f t="shared" si="368"/>
        <v>11438.84</v>
      </c>
      <c r="AA290" s="101">
        <f t="shared" si="368"/>
        <v>8272.41</v>
      </c>
      <c r="AB290" s="101">
        <f t="shared" si="368"/>
        <v>8427.83</v>
      </c>
      <c r="AC290" s="101">
        <f t="shared" si="368"/>
        <v>8564.01</v>
      </c>
      <c r="AD290" s="101">
        <f t="shared" si="368"/>
        <v>8341.98</v>
      </c>
      <c r="AE290" s="101">
        <f t="shared" si="368"/>
        <v>15490.28</v>
      </c>
      <c r="AF290" s="101">
        <f t="shared" si="368"/>
        <v>14285.77</v>
      </c>
      <c r="AG290" s="101">
        <f t="shared" si="368"/>
        <v>9143.5</v>
      </c>
      <c r="AH290" s="101">
        <f t="shared" si="368"/>
        <v>8404.42</v>
      </c>
      <c r="AI290" s="101">
        <f t="shared" si="368"/>
        <v>10257.17</v>
      </c>
      <c r="AJ290" s="101">
        <f t="shared" si="368"/>
        <v>13965.12</v>
      </c>
      <c r="AK290" s="101">
        <f t="shared" si="368"/>
        <v>12984.32</v>
      </c>
      <c r="AL290" s="101">
        <f t="shared" si="368"/>
        <v>11510.61</v>
      </c>
      <c r="AM290" s="101">
        <f t="shared" si="368"/>
        <v>9311.06</v>
      </c>
      <c r="AN290" s="101">
        <f t="shared" si="368"/>
        <v>10523.01</v>
      </c>
      <c r="AO290" s="101">
        <f t="shared" si="368"/>
        <v>8199.34</v>
      </c>
      <c r="AP290" s="101">
        <f t="shared" si="368"/>
        <v>8774.83</v>
      </c>
      <c r="AQ290" s="101">
        <f t="shared" si="368"/>
        <v>12897.73</v>
      </c>
      <c r="AR290" s="101">
        <f t="shared" si="368"/>
        <v>8216.64</v>
      </c>
      <c r="AS290" s="101">
        <f t="shared" si="368"/>
        <v>8813.7099999999991</v>
      </c>
      <c r="AT290" s="101">
        <f t="shared" si="368"/>
        <v>8407.25</v>
      </c>
      <c r="AU290" s="101">
        <f t="shared" si="368"/>
        <v>12752.82</v>
      </c>
      <c r="AV290" s="101">
        <f t="shared" si="368"/>
        <v>11749.27</v>
      </c>
      <c r="AW290" s="101">
        <f t="shared" si="368"/>
        <v>13278.61</v>
      </c>
      <c r="AX290" s="101">
        <f t="shared" si="368"/>
        <v>18705.62</v>
      </c>
      <c r="AY290" s="101">
        <f t="shared" si="368"/>
        <v>9941.5300000000007</v>
      </c>
      <c r="AZ290" s="101">
        <f t="shared" si="368"/>
        <v>8623.23</v>
      </c>
      <c r="BA290" s="101">
        <f t="shared" si="368"/>
        <v>8052.48</v>
      </c>
      <c r="BB290" s="101">
        <f t="shared" si="368"/>
        <v>8052.51</v>
      </c>
      <c r="BC290" s="101">
        <f t="shared" si="368"/>
        <v>8366.31</v>
      </c>
      <c r="BD290" s="101">
        <f t="shared" si="368"/>
        <v>8052.48</v>
      </c>
      <c r="BE290" s="101">
        <f t="shared" si="368"/>
        <v>8621.42</v>
      </c>
      <c r="BF290" s="101">
        <f t="shared" si="368"/>
        <v>8052.48</v>
      </c>
      <c r="BG290" s="101">
        <f t="shared" si="368"/>
        <v>8861.51</v>
      </c>
      <c r="BH290" s="101">
        <f t="shared" si="368"/>
        <v>9310.9500000000007</v>
      </c>
      <c r="BI290" s="101">
        <f t="shared" si="368"/>
        <v>12874.62</v>
      </c>
      <c r="BJ290" s="101">
        <f t="shared" si="368"/>
        <v>8069.74</v>
      </c>
      <c r="BK290" s="101">
        <f t="shared" si="368"/>
        <v>8221.24</v>
      </c>
      <c r="BL290" s="101">
        <f t="shared" si="368"/>
        <v>14267.3</v>
      </c>
      <c r="BM290" s="101">
        <f t="shared" si="368"/>
        <v>11702.88</v>
      </c>
      <c r="BN290" s="101">
        <f t="shared" si="368"/>
        <v>8052.48</v>
      </c>
      <c r="BO290" s="101">
        <f t="shared" ref="BO290:DZ290" si="369">ROUND(((BO281-BO285)-((BO163+BO167)*BO291))/BO94,2)</f>
        <v>8410.5400000000009</v>
      </c>
      <c r="BP290" s="101">
        <f t="shared" si="369"/>
        <v>13425.94</v>
      </c>
      <c r="BQ290" s="101">
        <f t="shared" si="369"/>
        <v>8760.59</v>
      </c>
      <c r="BR290" s="101">
        <f t="shared" si="369"/>
        <v>8179.03</v>
      </c>
      <c r="BS290" s="101">
        <f t="shared" si="369"/>
        <v>8908.7199999999993</v>
      </c>
      <c r="BT290" s="101">
        <f t="shared" si="369"/>
        <v>9871.8700000000008</v>
      </c>
      <c r="BU290" s="101">
        <f t="shared" si="369"/>
        <v>10206.6</v>
      </c>
      <c r="BV290" s="101">
        <f t="shared" si="369"/>
        <v>8531.6</v>
      </c>
      <c r="BW290" s="101">
        <f t="shared" si="369"/>
        <v>8361.57</v>
      </c>
      <c r="BX290" s="101">
        <f t="shared" si="369"/>
        <v>17329.96</v>
      </c>
      <c r="BY290" s="101">
        <f t="shared" si="369"/>
        <v>9358.9599999999991</v>
      </c>
      <c r="BZ290" s="101">
        <f t="shared" si="369"/>
        <v>12695.12</v>
      </c>
      <c r="CA290" s="101">
        <f t="shared" si="369"/>
        <v>14623.3</v>
      </c>
      <c r="CB290" s="101">
        <f t="shared" si="369"/>
        <v>8289.69</v>
      </c>
      <c r="CC290" s="101">
        <f t="shared" si="369"/>
        <v>13355.65</v>
      </c>
      <c r="CD290" s="101">
        <f t="shared" si="369"/>
        <v>16792.150000000001</v>
      </c>
      <c r="CE290" s="101">
        <f t="shared" si="369"/>
        <v>14011.38</v>
      </c>
      <c r="CF290" s="101">
        <f t="shared" si="369"/>
        <v>14825.43</v>
      </c>
      <c r="CG290" s="101">
        <f t="shared" si="369"/>
        <v>12327.42</v>
      </c>
      <c r="CH290" s="101">
        <f t="shared" si="369"/>
        <v>15923.37</v>
      </c>
      <c r="CI290" s="101">
        <f t="shared" si="369"/>
        <v>8754.25</v>
      </c>
      <c r="CJ290" s="101">
        <f t="shared" si="369"/>
        <v>8820.49</v>
      </c>
      <c r="CK290" s="101">
        <f t="shared" si="369"/>
        <v>8409.48</v>
      </c>
      <c r="CL290" s="101">
        <f t="shared" si="369"/>
        <v>8767.59</v>
      </c>
      <c r="CM290" s="101">
        <f t="shared" si="369"/>
        <v>9615.39</v>
      </c>
      <c r="CN290" s="101">
        <f t="shared" si="369"/>
        <v>8052.48</v>
      </c>
      <c r="CO290" s="101">
        <f t="shared" si="369"/>
        <v>8052.48</v>
      </c>
      <c r="CP290" s="101">
        <f t="shared" si="369"/>
        <v>8839.17</v>
      </c>
      <c r="CQ290" s="101">
        <f t="shared" si="369"/>
        <v>8974.67</v>
      </c>
      <c r="CR290" s="101">
        <f t="shared" si="369"/>
        <v>13947.76</v>
      </c>
      <c r="CS290" s="101">
        <f t="shared" si="369"/>
        <v>10219.469999999999</v>
      </c>
      <c r="CT290" s="101">
        <f t="shared" si="369"/>
        <v>15658.47</v>
      </c>
      <c r="CU290" s="101">
        <f t="shared" si="369"/>
        <v>8973.86</v>
      </c>
      <c r="CV290" s="101">
        <f t="shared" si="369"/>
        <v>16409.87</v>
      </c>
      <c r="CW290" s="101">
        <f t="shared" si="369"/>
        <v>13676.04</v>
      </c>
      <c r="CX290" s="101">
        <f t="shared" si="369"/>
        <v>9349.59</v>
      </c>
      <c r="CY290" s="101">
        <f t="shared" si="369"/>
        <v>17694.810000000001</v>
      </c>
      <c r="CZ290" s="101">
        <f t="shared" si="369"/>
        <v>8177.85</v>
      </c>
      <c r="DA290" s="101">
        <f t="shared" si="369"/>
        <v>13686.21</v>
      </c>
      <c r="DB290" s="101">
        <f t="shared" si="369"/>
        <v>11065.02</v>
      </c>
      <c r="DC290" s="101">
        <f t="shared" si="369"/>
        <v>14686.95</v>
      </c>
      <c r="DD290" s="101">
        <f t="shared" si="369"/>
        <v>14197.87</v>
      </c>
      <c r="DE290" s="101">
        <f t="shared" si="369"/>
        <v>9536.86</v>
      </c>
      <c r="DF290" s="101">
        <f t="shared" si="369"/>
        <v>8052.48</v>
      </c>
      <c r="DG290" s="101">
        <f t="shared" si="369"/>
        <v>16674.84</v>
      </c>
      <c r="DH290" s="101">
        <f t="shared" si="369"/>
        <v>8052.48</v>
      </c>
      <c r="DI290" s="101">
        <f t="shared" si="369"/>
        <v>8198.5300000000007</v>
      </c>
      <c r="DJ290" s="101">
        <f t="shared" si="369"/>
        <v>9124.81</v>
      </c>
      <c r="DK290" s="101">
        <f t="shared" si="369"/>
        <v>9446.7800000000007</v>
      </c>
      <c r="DL290" s="101">
        <f t="shared" si="369"/>
        <v>8458.52</v>
      </c>
      <c r="DM290" s="101">
        <f t="shared" si="369"/>
        <v>13056.89</v>
      </c>
      <c r="DN290" s="101">
        <f t="shared" si="369"/>
        <v>8749.18</v>
      </c>
      <c r="DO290" s="101">
        <f t="shared" si="369"/>
        <v>8517.52</v>
      </c>
      <c r="DP290" s="101">
        <f t="shared" si="369"/>
        <v>13763.32</v>
      </c>
      <c r="DQ290" s="101">
        <f t="shared" si="369"/>
        <v>9114.15</v>
      </c>
      <c r="DR290" s="101">
        <f t="shared" si="369"/>
        <v>8847.48</v>
      </c>
      <c r="DS290" s="101">
        <f t="shared" si="369"/>
        <v>9342.48</v>
      </c>
      <c r="DT290" s="101">
        <f t="shared" si="369"/>
        <v>15790.49</v>
      </c>
      <c r="DU290" s="101">
        <f t="shared" si="369"/>
        <v>10007.799999999999</v>
      </c>
      <c r="DV290" s="101">
        <f t="shared" si="369"/>
        <v>13054.36</v>
      </c>
      <c r="DW290" s="101">
        <f t="shared" si="369"/>
        <v>10404.59</v>
      </c>
      <c r="DX290" s="101">
        <f t="shared" si="369"/>
        <v>16155.88</v>
      </c>
      <c r="DY290" s="101">
        <f t="shared" si="369"/>
        <v>11485.02</v>
      </c>
      <c r="DZ290" s="101">
        <f t="shared" si="369"/>
        <v>9101.5499999999993</v>
      </c>
      <c r="EA290" s="101">
        <f t="shared" ref="EA290:FX290" si="370">ROUND(((EA281-EA285)-((EA163+EA167)*EA291))/EA94,2)</f>
        <v>9421.2000000000007</v>
      </c>
      <c r="EB290" s="101">
        <f t="shared" si="370"/>
        <v>8972.5300000000007</v>
      </c>
      <c r="EC290" s="101">
        <f t="shared" si="370"/>
        <v>10171.23</v>
      </c>
      <c r="ED290" s="101">
        <f t="shared" si="370"/>
        <v>10974.45</v>
      </c>
      <c r="EE290" s="101">
        <f t="shared" si="370"/>
        <v>13432.95</v>
      </c>
      <c r="EF290" s="101">
        <f t="shared" si="370"/>
        <v>8499.94</v>
      </c>
      <c r="EG290" s="101">
        <f t="shared" si="370"/>
        <v>10760.32</v>
      </c>
      <c r="EH290" s="101">
        <f t="shared" si="370"/>
        <v>11933.36</v>
      </c>
      <c r="EI290" s="101">
        <f t="shared" si="370"/>
        <v>8725</v>
      </c>
      <c r="EJ290" s="101">
        <f t="shared" si="370"/>
        <v>8052.48</v>
      </c>
      <c r="EK290" s="101">
        <f t="shared" si="370"/>
        <v>8740.8700000000008</v>
      </c>
      <c r="EL290" s="101">
        <f t="shared" si="370"/>
        <v>8891.2099999999991</v>
      </c>
      <c r="EM290" s="101">
        <f t="shared" si="370"/>
        <v>9411.4</v>
      </c>
      <c r="EN290" s="101">
        <f t="shared" si="370"/>
        <v>8676.65</v>
      </c>
      <c r="EO290" s="101">
        <f t="shared" si="370"/>
        <v>9959.61</v>
      </c>
      <c r="EP290" s="101">
        <f t="shared" si="370"/>
        <v>10617.31</v>
      </c>
      <c r="EQ290" s="101">
        <f t="shared" si="370"/>
        <v>8465.57</v>
      </c>
      <c r="ER290" s="101">
        <f t="shared" si="370"/>
        <v>11785.89</v>
      </c>
      <c r="ES290" s="101">
        <f t="shared" si="370"/>
        <v>15281</v>
      </c>
      <c r="ET290" s="101">
        <f t="shared" si="370"/>
        <v>14642.85</v>
      </c>
      <c r="EU290" s="101">
        <f t="shared" si="370"/>
        <v>9448.25</v>
      </c>
      <c r="EV290" s="101">
        <f t="shared" si="370"/>
        <v>18178.48</v>
      </c>
      <c r="EW290" s="101">
        <f t="shared" si="370"/>
        <v>11231.83</v>
      </c>
      <c r="EX290" s="101">
        <f t="shared" si="370"/>
        <v>13714.11</v>
      </c>
      <c r="EY290" s="101">
        <f t="shared" si="370"/>
        <v>9278.2099999999991</v>
      </c>
      <c r="EZ290" s="101">
        <f t="shared" si="370"/>
        <v>14991.2</v>
      </c>
      <c r="FA290" s="101">
        <f t="shared" si="370"/>
        <v>8795.59</v>
      </c>
      <c r="FB290" s="101">
        <f t="shared" si="370"/>
        <v>11346.36</v>
      </c>
      <c r="FC290" s="101">
        <f t="shared" si="370"/>
        <v>8151.49</v>
      </c>
      <c r="FD290" s="101">
        <f t="shared" si="370"/>
        <v>10473.57</v>
      </c>
      <c r="FE290" s="101">
        <f t="shared" si="370"/>
        <v>16282.44</v>
      </c>
      <c r="FF290" s="101">
        <f t="shared" si="370"/>
        <v>12873.26</v>
      </c>
      <c r="FG290" s="101">
        <f t="shared" si="370"/>
        <v>15943.33</v>
      </c>
      <c r="FH290" s="101">
        <f t="shared" si="370"/>
        <v>16506.2</v>
      </c>
      <c r="FI290" s="101">
        <f t="shared" si="370"/>
        <v>8336.8700000000008</v>
      </c>
      <c r="FJ290" s="101">
        <f t="shared" si="370"/>
        <v>8114.99</v>
      </c>
      <c r="FK290" s="101">
        <f t="shared" si="370"/>
        <v>8114.21</v>
      </c>
      <c r="FL290" s="101">
        <f t="shared" si="370"/>
        <v>8052.48</v>
      </c>
      <c r="FM290" s="101">
        <f t="shared" si="370"/>
        <v>8052.48</v>
      </c>
      <c r="FN290" s="101">
        <f t="shared" si="370"/>
        <v>8325.42</v>
      </c>
      <c r="FO290" s="101">
        <f t="shared" si="370"/>
        <v>9298.27</v>
      </c>
      <c r="FP290" s="101">
        <f t="shared" si="370"/>
        <v>9294.77</v>
      </c>
      <c r="FQ290" s="101">
        <f t="shared" si="370"/>
        <v>8674.34</v>
      </c>
      <c r="FR290" s="101">
        <f t="shared" si="370"/>
        <v>14267.2</v>
      </c>
      <c r="FS290" s="101">
        <f t="shared" si="370"/>
        <v>14328.72</v>
      </c>
      <c r="FT290" s="101">
        <f t="shared" si="370"/>
        <v>18714.580000000002</v>
      </c>
      <c r="FU290" s="101">
        <f t="shared" si="370"/>
        <v>9369.34</v>
      </c>
      <c r="FV290" s="101">
        <f t="shared" si="370"/>
        <v>8989.14</v>
      </c>
      <c r="FW290" s="101">
        <f t="shared" si="370"/>
        <v>13699.14</v>
      </c>
      <c r="FX290" s="101">
        <f t="shared" si="370"/>
        <v>17894</v>
      </c>
      <c r="FY290" s="45"/>
      <c r="FZ290" s="107"/>
      <c r="GA290" s="59"/>
      <c r="GB290" s="59"/>
      <c r="GC290" s="6"/>
      <c r="GD290" s="59"/>
      <c r="GE290" s="9"/>
    </row>
    <row r="291" spans="1:187" x14ac:dyDescent="0.2">
      <c r="A291" s="8" t="s">
        <v>856</v>
      </c>
      <c r="B291" s="16" t="s">
        <v>857</v>
      </c>
      <c r="C291" s="101">
        <f>ROUND((C164+(C164*$GE$269)),2)</f>
        <v>7790.67</v>
      </c>
      <c r="D291" s="101">
        <f t="shared" ref="D291:BO291" si="371">ROUND((D164+(D164*$GE$269)),2)</f>
        <v>7790.67</v>
      </c>
      <c r="E291" s="101">
        <f t="shared" si="371"/>
        <v>7790.67</v>
      </c>
      <c r="F291" s="101">
        <f t="shared" si="371"/>
        <v>7790.67</v>
      </c>
      <c r="G291" s="101">
        <f t="shared" si="371"/>
        <v>7790.67</v>
      </c>
      <c r="H291" s="101">
        <f t="shared" si="371"/>
        <v>7790.67</v>
      </c>
      <c r="I291" s="101">
        <f t="shared" si="371"/>
        <v>7790.67</v>
      </c>
      <c r="J291" s="101">
        <f t="shared" si="371"/>
        <v>7790.67</v>
      </c>
      <c r="K291" s="101">
        <f t="shared" si="371"/>
        <v>7790.67</v>
      </c>
      <c r="L291" s="101">
        <f t="shared" si="371"/>
        <v>7790.67</v>
      </c>
      <c r="M291" s="101">
        <f t="shared" si="371"/>
        <v>7790.67</v>
      </c>
      <c r="N291" s="101">
        <f t="shared" si="371"/>
        <v>7790.67</v>
      </c>
      <c r="O291" s="101">
        <f t="shared" si="371"/>
        <v>7790.67</v>
      </c>
      <c r="P291" s="101">
        <f t="shared" si="371"/>
        <v>7790.67</v>
      </c>
      <c r="Q291" s="101">
        <f t="shared" si="371"/>
        <v>7790.67</v>
      </c>
      <c r="R291" s="101">
        <f t="shared" si="371"/>
        <v>7790.67</v>
      </c>
      <c r="S291" s="101">
        <f t="shared" si="371"/>
        <v>7790.67</v>
      </c>
      <c r="T291" s="101">
        <f t="shared" si="371"/>
        <v>7790.67</v>
      </c>
      <c r="U291" s="101">
        <f t="shared" si="371"/>
        <v>7790.67</v>
      </c>
      <c r="V291" s="101">
        <f t="shared" si="371"/>
        <v>7790.67</v>
      </c>
      <c r="W291" s="101">
        <f t="shared" si="371"/>
        <v>7790.67</v>
      </c>
      <c r="X291" s="101">
        <f t="shared" si="371"/>
        <v>7790.67</v>
      </c>
      <c r="Y291" s="101">
        <f t="shared" si="371"/>
        <v>7790.67</v>
      </c>
      <c r="Z291" s="101">
        <f t="shared" si="371"/>
        <v>7790.67</v>
      </c>
      <c r="AA291" s="101">
        <f t="shared" si="371"/>
        <v>7790.67</v>
      </c>
      <c r="AB291" s="101">
        <f t="shared" si="371"/>
        <v>7790.67</v>
      </c>
      <c r="AC291" s="101">
        <f t="shared" si="371"/>
        <v>7790.67</v>
      </c>
      <c r="AD291" s="101">
        <f t="shared" si="371"/>
        <v>7790.67</v>
      </c>
      <c r="AE291" s="101">
        <f t="shared" si="371"/>
        <v>7790.67</v>
      </c>
      <c r="AF291" s="101">
        <f t="shared" si="371"/>
        <v>7790.67</v>
      </c>
      <c r="AG291" s="101">
        <f t="shared" si="371"/>
        <v>7790.67</v>
      </c>
      <c r="AH291" s="101">
        <f t="shared" si="371"/>
        <v>7790.67</v>
      </c>
      <c r="AI291" s="101">
        <f t="shared" si="371"/>
        <v>7790.67</v>
      </c>
      <c r="AJ291" s="101">
        <f t="shared" si="371"/>
        <v>7790.67</v>
      </c>
      <c r="AK291" s="101">
        <f t="shared" si="371"/>
        <v>7790.67</v>
      </c>
      <c r="AL291" s="101">
        <f t="shared" si="371"/>
        <v>7790.67</v>
      </c>
      <c r="AM291" s="101">
        <f t="shared" si="371"/>
        <v>7790.67</v>
      </c>
      <c r="AN291" s="101">
        <f t="shared" si="371"/>
        <v>7790.67</v>
      </c>
      <c r="AO291" s="101">
        <f t="shared" si="371"/>
        <v>7790.67</v>
      </c>
      <c r="AP291" s="101">
        <f t="shared" si="371"/>
        <v>7790.67</v>
      </c>
      <c r="AQ291" s="101">
        <f t="shared" si="371"/>
        <v>7790.67</v>
      </c>
      <c r="AR291" s="101">
        <f t="shared" si="371"/>
        <v>7790.67</v>
      </c>
      <c r="AS291" s="101">
        <f t="shared" si="371"/>
        <v>7790.67</v>
      </c>
      <c r="AT291" s="101">
        <f t="shared" si="371"/>
        <v>7790.67</v>
      </c>
      <c r="AU291" s="101">
        <f t="shared" si="371"/>
        <v>7790.67</v>
      </c>
      <c r="AV291" s="101">
        <f t="shared" si="371"/>
        <v>7790.67</v>
      </c>
      <c r="AW291" s="101">
        <f t="shared" si="371"/>
        <v>7790.67</v>
      </c>
      <c r="AX291" s="101">
        <f t="shared" si="371"/>
        <v>7790.67</v>
      </c>
      <c r="AY291" s="101">
        <f t="shared" si="371"/>
        <v>7790.67</v>
      </c>
      <c r="AZ291" s="101">
        <f t="shared" si="371"/>
        <v>7790.67</v>
      </c>
      <c r="BA291" s="101">
        <f t="shared" si="371"/>
        <v>7790.67</v>
      </c>
      <c r="BB291" s="101">
        <f t="shared" si="371"/>
        <v>7790.67</v>
      </c>
      <c r="BC291" s="101">
        <f t="shared" si="371"/>
        <v>7790.67</v>
      </c>
      <c r="BD291" s="101">
        <f t="shared" si="371"/>
        <v>7790.67</v>
      </c>
      <c r="BE291" s="101">
        <f t="shared" si="371"/>
        <v>7790.67</v>
      </c>
      <c r="BF291" s="101">
        <f t="shared" si="371"/>
        <v>7790.67</v>
      </c>
      <c r="BG291" s="101">
        <f t="shared" si="371"/>
        <v>7790.67</v>
      </c>
      <c r="BH291" s="101">
        <f t="shared" si="371"/>
        <v>7790.67</v>
      </c>
      <c r="BI291" s="101">
        <f t="shared" si="371"/>
        <v>7790.67</v>
      </c>
      <c r="BJ291" s="101">
        <f t="shared" si="371"/>
        <v>7790.67</v>
      </c>
      <c r="BK291" s="101">
        <f t="shared" si="371"/>
        <v>7790.67</v>
      </c>
      <c r="BL291" s="101">
        <f t="shared" si="371"/>
        <v>7790.67</v>
      </c>
      <c r="BM291" s="101">
        <f t="shared" si="371"/>
        <v>7790.67</v>
      </c>
      <c r="BN291" s="101">
        <f t="shared" si="371"/>
        <v>7790.67</v>
      </c>
      <c r="BO291" s="101">
        <f t="shared" si="371"/>
        <v>7790.67</v>
      </c>
      <c r="BP291" s="101">
        <f t="shared" ref="BP291:EA291" si="372">ROUND((BP164+(BP164*$GE$269)),2)</f>
        <v>7790.67</v>
      </c>
      <c r="BQ291" s="101">
        <f t="shared" si="372"/>
        <v>7790.67</v>
      </c>
      <c r="BR291" s="101">
        <f t="shared" si="372"/>
        <v>7790.67</v>
      </c>
      <c r="BS291" s="101">
        <f t="shared" si="372"/>
        <v>7790.67</v>
      </c>
      <c r="BT291" s="101">
        <f t="shared" si="372"/>
        <v>7790.67</v>
      </c>
      <c r="BU291" s="101">
        <f t="shared" si="372"/>
        <v>7790.67</v>
      </c>
      <c r="BV291" s="101">
        <f t="shared" si="372"/>
        <v>7790.67</v>
      </c>
      <c r="BW291" s="101">
        <f t="shared" si="372"/>
        <v>7790.67</v>
      </c>
      <c r="BX291" s="101">
        <f t="shared" si="372"/>
        <v>7790.67</v>
      </c>
      <c r="BY291" s="101">
        <f t="shared" si="372"/>
        <v>7790.67</v>
      </c>
      <c r="BZ291" s="101">
        <f t="shared" si="372"/>
        <v>7790.67</v>
      </c>
      <c r="CA291" s="101">
        <f t="shared" si="372"/>
        <v>7790.67</v>
      </c>
      <c r="CB291" s="101">
        <f t="shared" si="372"/>
        <v>7790.67</v>
      </c>
      <c r="CC291" s="101">
        <f t="shared" si="372"/>
        <v>7790.67</v>
      </c>
      <c r="CD291" s="101">
        <f t="shared" si="372"/>
        <v>7790.67</v>
      </c>
      <c r="CE291" s="101">
        <f t="shared" si="372"/>
        <v>7790.67</v>
      </c>
      <c r="CF291" s="101">
        <f t="shared" si="372"/>
        <v>7790.67</v>
      </c>
      <c r="CG291" s="101">
        <f t="shared" si="372"/>
        <v>7790.67</v>
      </c>
      <c r="CH291" s="101">
        <f t="shared" si="372"/>
        <v>7790.67</v>
      </c>
      <c r="CI291" s="101">
        <f t="shared" si="372"/>
        <v>7790.67</v>
      </c>
      <c r="CJ291" s="101">
        <f t="shared" si="372"/>
        <v>7790.67</v>
      </c>
      <c r="CK291" s="101">
        <f t="shared" si="372"/>
        <v>7790.67</v>
      </c>
      <c r="CL291" s="101">
        <f t="shared" si="372"/>
        <v>7790.67</v>
      </c>
      <c r="CM291" s="101">
        <f t="shared" si="372"/>
        <v>7790.67</v>
      </c>
      <c r="CN291" s="101">
        <f t="shared" si="372"/>
        <v>7790.67</v>
      </c>
      <c r="CO291" s="101">
        <f t="shared" si="372"/>
        <v>7790.67</v>
      </c>
      <c r="CP291" s="101">
        <f t="shared" si="372"/>
        <v>7790.67</v>
      </c>
      <c r="CQ291" s="101">
        <f t="shared" si="372"/>
        <v>7790.67</v>
      </c>
      <c r="CR291" s="101">
        <f t="shared" si="372"/>
        <v>7790.67</v>
      </c>
      <c r="CS291" s="101">
        <f t="shared" si="372"/>
        <v>7790.67</v>
      </c>
      <c r="CT291" s="101">
        <f t="shared" si="372"/>
        <v>7790.67</v>
      </c>
      <c r="CU291" s="101">
        <f t="shared" si="372"/>
        <v>7790.67</v>
      </c>
      <c r="CV291" s="101">
        <f t="shared" si="372"/>
        <v>7790.67</v>
      </c>
      <c r="CW291" s="101">
        <f t="shared" si="372"/>
        <v>7790.67</v>
      </c>
      <c r="CX291" s="101">
        <f t="shared" si="372"/>
        <v>7790.67</v>
      </c>
      <c r="CY291" s="101">
        <f t="shared" si="372"/>
        <v>7790.67</v>
      </c>
      <c r="CZ291" s="101">
        <f t="shared" si="372"/>
        <v>7790.67</v>
      </c>
      <c r="DA291" s="101">
        <f t="shared" si="372"/>
        <v>7790.67</v>
      </c>
      <c r="DB291" s="101">
        <f t="shared" si="372"/>
        <v>7790.67</v>
      </c>
      <c r="DC291" s="101">
        <f t="shared" si="372"/>
        <v>7790.67</v>
      </c>
      <c r="DD291" s="101">
        <f t="shared" si="372"/>
        <v>7790.67</v>
      </c>
      <c r="DE291" s="101">
        <f t="shared" si="372"/>
        <v>7790.67</v>
      </c>
      <c r="DF291" s="101">
        <f t="shared" si="372"/>
        <v>7790.67</v>
      </c>
      <c r="DG291" s="101">
        <f t="shared" si="372"/>
        <v>7790.67</v>
      </c>
      <c r="DH291" s="101">
        <f t="shared" si="372"/>
        <v>7790.67</v>
      </c>
      <c r="DI291" s="101">
        <f t="shared" si="372"/>
        <v>7790.67</v>
      </c>
      <c r="DJ291" s="101">
        <f t="shared" si="372"/>
        <v>7790.67</v>
      </c>
      <c r="DK291" s="101">
        <f t="shared" si="372"/>
        <v>7790.67</v>
      </c>
      <c r="DL291" s="101">
        <f t="shared" si="372"/>
        <v>7790.67</v>
      </c>
      <c r="DM291" s="101">
        <f t="shared" si="372"/>
        <v>7790.67</v>
      </c>
      <c r="DN291" s="101">
        <f t="shared" si="372"/>
        <v>7790.67</v>
      </c>
      <c r="DO291" s="101">
        <f t="shared" si="372"/>
        <v>7790.67</v>
      </c>
      <c r="DP291" s="101">
        <f t="shared" si="372"/>
        <v>7790.67</v>
      </c>
      <c r="DQ291" s="101">
        <f t="shared" si="372"/>
        <v>7790.67</v>
      </c>
      <c r="DR291" s="101">
        <f t="shared" si="372"/>
        <v>7790.67</v>
      </c>
      <c r="DS291" s="101">
        <f t="shared" si="372"/>
        <v>7790.67</v>
      </c>
      <c r="DT291" s="101">
        <f t="shared" si="372"/>
        <v>7790.67</v>
      </c>
      <c r="DU291" s="101">
        <f t="shared" si="372"/>
        <v>7790.67</v>
      </c>
      <c r="DV291" s="101">
        <f t="shared" si="372"/>
        <v>7790.67</v>
      </c>
      <c r="DW291" s="101">
        <f t="shared" si="372"/>
        <v>7790.67</v>
      </c>
      <c r="DX291" s="101">
        <f t="shared" si="372"/>
        <v>7790.67</v>
      </c>
      <c r="DY291" s="101">
        <f t="shared" si="372"/>
        <v>7790.67</v>
      </c>
      <c r="DZ291" s="101">
        <f t="shared" si="372"/>
        <v>7790.67</v>
      </c>
      <c r="EA291" s="101">
        <f t="shared" si="372"/>
        <v>7790.67</v>
      </c>
      <c r="EB291" s="101">
        <f t="shared" ref="EB291:FX291" si="373">ROUND((EB164+(EB164*$GE$269)),2)</f>
        <v>7790.67</v>
      </c>
      <c r="EC291" s="101">
        <f t="shared" si="373"/>
        <v>7790.67</v>
      </c>
      <c r="ED291" s="101">
        <f t="shared" si="373"/>
        <v>7790.67</v>
      </c>
      <c r="EE291" s="101">
        <f t="shared" si="373"/>
        <v>7790.67</v>
      </c>
      <c r="EF291" s="101">
        <f t="shared" si="373"/>
        <v>7790.67</v>
      </c>
      <c r="EG291" s="101">
        <f t="shared" si="373"/>
        <v>7790.67</v>
      </c>
      <c r="EH291" s="101">
        <f t="shared" si="373"/>
        <v>7790.67</v>
      </c>
      <c r="EI291" s="101">
        <f t="shared" si="373"/>
        <v>7790.67</v>
      </c>
      <c r="EJ291" s="101">
        <f t="shared" si="373"/>
        <v>7790.67</v>
      </c>
      <c r="EK291" s="101">
        <f t="shared" si="373"/>
        <v>7790.67</v>
      </c>
      <c r="EL291" s="101">
        <f t="shared" si="373"/>
        <v>7790.67</v>
      </c>
      <c r="EM291" s="101">
        <f t="shared" si="373"/>
        <v>7790.67</v>
      </c>
      <c r="EN291" s="101">
        <f t="shared" si="373"/>
        <v>7790.67</v>
      </c>
      <c r="EO291" s="101">
        <f t="shared" si="373"/>
        <v>7790.67</v>
      </c>
      <c r="EP291" s="101">
        <f t="shared" si="373"/>
        <v>7790.67</v>
      </c>
      <c r="EQ291" s="101">
        <f t="shared" si="373"/>
        <v>7790.67</v>
      </c>
      <c r="ER291" s="101">
        <f t="shared" si="373"/>
        <v>7790.67</v>
      </c>
      <c r="ES291" s="101">
        <f t="shared" si="373"/>
        <v>7790.67</v>
      </c>
      <c r="ET291" s="101">
        <f t="shared" si="373"/>
        <v>7790.67</v>
      </c>
      <c r="EU291" s="101">
        <f t="shared" si="373"/>
        <v>7790.67</v>
      </c>
      <c r="EV291" s="101">
        <f t="shared" si="373"/>
        <v>7790.67</v>
      </c>
      <c r="EW291" s="101">
        <f t="shared" si="373"/>
        <v>7790.67</v>
      </c>
      <c r="EX291" s="101">
        <f t="shared" si="373"/>
        <v>7790.67</v>
      </c>
      <c r="EY291" s="101">
        <f t="shared" si="373"/>
        <v>7790.67</v>
      </c>
      <c r="EZ291" s="101">
        <f t="shared" si="373"/>
        <v>7790.67</v>
      </c>
      <c r="FA291" s="101">
        <f t="shared" si="373"/>
        <v>7790.67</v>
      </c>
      <c r="FB291" s="101">
        <f t="shared" si="373"/>
        <v>7790.67</v>
      </c>
      <c r="FC291" s="101">
        <f t="shared" si="373"/>
        <v>7790.67</v>
      </c>
      <c r="FD291" s="101">
        <f t="shared" si="373"/>
        <v>7790.67</v>
      </c>
      <c r="FE291" s="101">
        <f t="shared" si="373"/>
        <v>7790.67</v>
      </c>
      <c r="FF291" s="101">
        <f t="shared" si="373"/>
        <v>7790.67</v>
      </c>
      <c r="FG291" s="101">
        <f t="shared" si="373"/>
        <v>7790.67</v>
      </c>
      <c r="FH291" s="101">
        <f t="shared" si="373"/>
        <v>7790.67</v>
      </c>
      <c r="FI291" s="101">
        <f t="shared" si="373"/>
        <v>7790.67</v>
      </c>
      <c r="FJ291" s="101">
        <f t="shared" si="373"/>
        <v>7790.67</v>
      </c>
      <c r="FK291" s="101">
        <f t="shared" si="373"/>
        <v>7790.67</v>
      </c>
      <c r="FL291" s="101">
        <f t="shared" si="373"/>
        <v>7790.67</v>
      </c>
      <c r="FM291" s="101">
        <f t="shared" si="373"/>
        <v>7790.67</v>
      </c>
      <c r="FN291" s="101">
        <f t="shared" si="373"/>
        <v>7790.67</v>
      </c>
      <c r="FO291" s="101">
        <f t="shared" si="373"/>
        <v>7790.67</v>
      </c>
      <c r="FP291" s="101">
        <f t="shared" si="373"/>
        <v>7790.67</v>
      </c>
      <c r="FQ291" s="101">
        <f t="shared" si="373"/>
        <v>7790.67</v>
      </c>
      <c r="FR291" s="101">
        <f t="shared" si="373"/>
        <v>7790.67</v>
      </c>
      <c r="FS291" s="101">
        <f t="shared" si="373"/>
        <v>7790.67</v>
      </c>
      <c r="FT291" s="101">
        <f t="shared" si="373"/>
        <v>7790.67</v>
      </c>
      <c r="FU291" s="101">
        <f t="shared" si="373"/>
        <v>7790.67</v>
      </c>
      <c r="FV291" s="101">
        <f t="shared" si="373"/>
        <v>7790.67</v>
      </c>
      <c r="FW291" s="101">
        <f t="shared" si="373"/>
        <v>7790.67</v>
      </c>
      <c r="FX291" s="101">
        <f t="shared" si="373"/>
        <v>7790.67</v>
      </c>
      <c r="FY291" s="45"/>
      <c r="FZ291" s="107"/>
      <c r="GA291" s="6"/>
      <c r="GB291" s="6"/>
      <c r="GC291" s="16"/>
      <c r="GD291" s="16"/>
      <c r="GE291" s="58"/>
    </row>
    <row r="292" spans="1:187" x14ac:dyDescent="0.2">
      <c r="A292" s="8"/>
      <c r="B292" s="16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107"/>
      <c r="GA292" s="59"/>
      <c r="GB292" s="59"/>
      <c r="GC292" s="16"/>
      <c r="GD292" s="16"/>
      <c r="GE292" s="58"/>
    </row>
    <row r="293" spans="1:187" x14ac:dyDescent="0.2">
      <c r="A293" s="8" t="s">
        <v>858</v>
      </c>
      <c r="B293" s="16" t="s">
        <v>859</v>
      </c>
      <c r="C293" s="45">
        <f t="shared" ref="C293:BN293" si="374">((C290*(C91+C92+C93)+(C291*(C98+C96)))*-1)</f>
        <v>0</v>
      </c>
      <c r="D293" s="45">
        <f t="shared" si="374"/>
        <v>-41867782.600000001</v>
      </c>
      <c r="E293" s="45">
        <f t="shared" si="374"/>
        <v>-7656924.6270000013</v>
      </c>
      <c r="F293" s="45">
        <f t="shared" si="374"/>
        <v>-5382546.6340000005</v>
      </c>
      <c r="G293" s="45">
        <f t="shared" si="374"/>
        <v>0</v>
      </c>
      <c r="H293" s="45">
        <f t="shared" si="374"/>
        <v>0</v>
      </c>
      <c r="I293" s="45">
        <f t="shared" si="374"/>
        <v>-9327243.7919999994</v>
      </c>
      <c r="J293" s="45">
        <f t="shared" si="374"/>
        <v>0</v>
      </c>
      <c r="K293" s="45">
        <f t="shared" si="374"/>
        <v>0</v>
      </c>
      <c r="L293" s="45">
        <f t="shared" si="374"/>
        <v>0</v>
      </c>
      <c r="M293" s="45">
        <f t="shared" si="374"/>
        <v>0</v>
      </c>
      <c r="N293" s="45">
        <f t="shared" si="374"/>
        <v>0</v>
      </c>
      <c r="O293" s="45">
        <f t="shared" si="374"/>
        <v>0</v>
      </c>
      <c r="P293" s="45">
        <f t="shared" si="374"/>
        <v>0</v>
      </c>
      <c r="Q293" s="45">
        <f t="shared" si="374"/>
        <v>-8957542.8859999999</v>
      </c>
      <c r="R293" s="45">
        <f t="shared" si="374"/>
        <v>0</v>
      </c>
      <c r="S293" s="45">
        <f t="shared" si="374"/>
        <v>0</v>
      </c>
      <c r="T293" s="45">
        <f t="shared" si="374"/>
        <v>0</v>
      </c>
      <c r="U293" s="45">
        <f t="shared" si="374"/>
        <v>0</v>
      </c>
      <c r="V293" s="45">
        <f t="shared" si="374"/>
        <v>0</v>
      </c>
      <c r="W293" s="45">
        <f t="shared" si="374"/>
        <v>0</v>
      </c>
      <c r="X293" s="45">
        <f t="shared" si="374"/>
        <v>0</v>
      </c>
      <c r="Y293" s="45">
        <f t="shared" si="374"/>
        <v>0</v>
      </c>
      <c r="Z293" s="45">
        <f t="shared" si="374"/>
        <v>0</v>
      </c>
      <c r="AA293" s="45">
        <f t="shared" si="374"/>
        <v>0</v>
      </c>
      <c r="AB293" s="45">
        <f t="shared" si="374"/>
        <v>0</v>
      </c>
      <c r="AC293" s="45">
        <f t="shared" si="374"/>
        <v>0</v>
      </c>
      <c r="AD293" s="45">
        <f t="shared" si="374"/>
        <v>-724083.86399999994</v>
      </c>
      <c r="AE293" s="45">
        <f t="shared" si="374"/>
        <v>0</v>
      </c>
      <c r="AF293" s="45">
        <f t="shared" si="374"/>
        <v>0</v>
      </c>
      <c r="AG293" s="45">
        <f t="shared" si="374"/>
        <v>0</v>
      </c>
      <c r="AH293" s="45">
        <f t="shared" si="374"/>
        <v>0</v>
      </c>
      <c r="AI293" s="45">
        <f t="shared" si="374"/>
        <v>0</v>
      </c>
      <c r="AJ293" s="45">
        <f t="shared" si="374"/>
        <v>0</v>
      </c>
      <c r="AK293" s="45">
        <f t="shared" si="374"/>
        <v>0</v>
      </c>
      <c r="AL293" s="45">
        <f t="shared" si="374"/>
        <v>0</v>
      </c>
      <c r="AM293" s="45">
        <f t="shared" si="374"/>
        <v>0</v>
      </c>
      <c r="AN293" s="45">
        <f t="shared" si="374"/>
        <v>0</v>
      </c>
      <c r="AO293" s="45">
        <f t="shared" si="374"/>
        <v>0</v>
      </c>
      <c r="AP293" s="45">
        <f t="shared" si="374"/>
        <v>0</v>
      </c>
      <c r="AQ293" s="45">
        <f t="shared" si="374"/>
        <v>0</v>
      </c>
      <c r="AR293" s="45">
        <f t="shared" si="374"/>
        <v>-4477247.1359999999</v>
      </c>
      <c r="AS293" s="45">
        <f t="shared" si="374"/>
        <v>-2718148.1639999994</v>
      </c>
      <c r="AT293" s="45">
        <f t="shared" si="374"/>
        <v>0</v>
      </c>
      <c r="AU293" s="45">
        <f t="shared" si="374"/>
        <v>0</v>
      </c>
      <c r="AV293" s="45">
        <f t="shared" si="374"/>
        <v>0</v>
      </c>
      <c r="AW293" s="45">
        <f t="shared" si="374"/>
        <v>0</v>
      </c>
      <c r="AX293" s="45">
        <f t="shared" si="374"/>
        <v>0</v>
      </c>
      <c r="AY293" s="45">
        <f t="shared" si="374"/>
        <v>-497076.50000000006</v>
      </c>
      <c r="AZ293" s="45">
        <f t="shared" si="374"/>
        <v>0</v>
      </c>
      <c r="BA293" s="45">
        <f t="shared" si="374"/>
        <v>0</v>
      </c>
      <c r="BB293" s="45">
        <f t="shared" si="374"/>
        <v>0</v>
      </c>
      <c r="BC293" s="45">
        <f t="shared" si="374"/>
        <v>-32801791.616999995</v>
      </c>
      <c r="BD293" s="45">
        <f t="shared" si="374"/>
        <v>0</v>
      </c>
      <c r="BE293" s="45">
        <f t="shared" si="374"/>
        <v>0</v>
      </c>
      <c r="BF293" s="45">
        <f t="shared" si="374"/>
        <v>0</v>
      </c>
      <c r="BG293" s="45">
        <f t="shared" si="374"/>
        <v>0</v>
      </c>
      <c r="BH293" s="45">
        <f t="shared" si="374"/>
        <v>0</v>
      </c>
      <c r="BI293" s="45">
        <f t="shared" si="374"/>
        <v>0</v>
      </c>
      <c r="BJ293" s="45">
        <f t="shared" si="374"/>
        <v>0</v>
      </c>
      <c r="BK293" s="45">
        <f t="shared" si="374"/>
        <v>0</v>
      </c>
      <c r="BL293" s="45">
        <f t="shared" si="374"/>
        <v>0</v>
      </c>
      <c r="BM293" s="45">
        <f t="shared" si="374"/>
        <v>0</v>
      </c>
      <c r="BN293" s="45">
        <f t="shared" si="374"/>
        <v>0</v>
      </c>
      <c r="BO293" s="45">
        <f t="shared" ref="BO293:DZ293" si="375">((BO290*(BO91+BO92+BO93)+(BO291*(BO98+BO96)))*-1)</f>
        <v>0</v>
      </c>
      <c r="BP293" s="45">
        <f t="shared" si="375"/>
        <v>0</v>
      </c>
      <c r="BQ293" s="45">
        <f t="shared" si="375"/>
        <v>-5152102.9790000003</v>
      </c>
      <c r="BR293" s="45">
        <f t="shared" si="375"/>
        <v>0</v>
      </c>
      <c r="BS293" s="45">
        <f t="shared" si="375"/>
        <v>0</v>
      </c>
      <c r="BT293" s="45">
        <f t="shared" si="375"/>
        <v>0</v>
      </c>
      <c r="BU293" s="45">
        <f t="shared" si="375"/>
        <v>0</v>
      </c>
      <c r="BV293" s="45">
        <f t="shared" si="375"/>
        <v>-266185.92</v>
      </c>
      <c r="BW293" s="45">
        <f t="shared" si="375"/>
        <v>0</v>
      </c>
      <c r="BX293" s="45">
        <f t="shared" si="375"/>
        <v>0</v>
      </c>
      <c r="BY293" s="45">
        <f t="shared" si="375"/>
        <v>0</v>
      </c>
      <c r="BZ293" s="45">
        <f t="shared" si="375"/>
        <v>0</v>
      </c>
      <c r="CA293" s="45">
        <f t="shared" si="375"/>
        <v>0</v>
      </c>
      <c r="CB293" s="45">
        <f t="shared" si="375"/>
        <v>-37303.605000000003</v>
      </c>
      <c r="CC293" s="45">
        <f t="shared" si="375"/>
        <v>0</v>
      </c>
      <c r="CD293" s="45">
        <f t="shared" si="375"/>
        <v>0</v>
      </c>
      <c r="CE293" s="45">
        <f t="shared" si="375"/>
        <v>0</v>
      </c>
      <c r="CF293" s="45">
        <f t="shared" si="375"/>
        <v>0</v>
      </c>
      <c r="CG293" s="45">
        <f t="shared" si="375"/>
        <v>0</v>
      </c>
      <c r="CH293" s="45">
        <f t="shared" si="375"/>
        <v>0</v>
      </c>
      <c r="CI293" s="45">
        <f t="shared" si="375"/>
        <v>0</v>
      </c>
      <c r="CJ293" s="45">
        <f t="shared" si="375"/>
        <v>0</v>
      </c>
      <c r="CK293" s="45">
        <f t="shared" si="375"/>
        <v>-4408249.4160000002</v>
      </c>
      <c r="CL293" s="45">
        <f t="shared" si="375"/>
        <v>0</v>
      </c>
      <c r="CM293" s="45">
        <f t="shared" si="375"/>
        <v>0</v>
      </c>
      <c r="CN293" s="45">
        <f t="shared" si="375"/>
        <v>-12664135.295999998</v>
      </c>
      <c r="CO293" s="45">
        <f t="shared" si="375"/>
        <v>0</v>
      </c>
      <c r="CP293" s="45">
        <f t="shared" si="375"/>
        <v>0</v>
      </c>
      <c r="CQ293" s="45">
        <f t="shared" si="375"/>
        <v>0</v>
      </c>
      <c r="CR293" s="45">
        <f t="shared" si="375"/>
        <v>0</v>
      </c>
      <c r="CS293" s="45">
        <f t="shared" si="375"/>
        <v>0</v>
      </c>
      <c r="CT293" s="45">
        <f t="shared" si="375"/>
        <v>0</v>
      </c>
      <c r="CU293" s="45">
        <f t="shared" si="375"/>
        <v>0</v>
      </c>
      <c r="CV293" s="45">
        <f t="shared" si="375"/>
        <v>0</v>
      </c>
      <c r="CW293" s="45">
        <f t="shared" si="375"/>
        <v>0</v>
      </c>
      <c r="CX293" s="45">
        <f t="shared" si="375"/>
        <v>0</v>
      </c>
      <c r="CY293" s="45">
        <f t="shared" si="375"/>
        <v>0</v>
      </c>
      <c r="CZ293" s="45">
        <f t="shared" si="375"/>
        <v>0</v>
      </c>
      <c r="DA293" s="45">
        <f t="shared" si="375"/>
        <v>0</v>
      </c>
      <c r="DB293" s="45">
        <f t="shared" si="375"/>
        <v>0</v>
      </c>
      <c r="DC293" s="45">
        <f t="shared" si="375"/>
        <v>0</v>
      </c>
      <c r="DD293" s="45">
        <f t="shared" si="375"/>
        <v>0</v>
      </c>
      <c r="DE293" s="45">
        <f t="shared" si="375"/>
        <v>0</v>
      </c>
      <c r="DF293" s="45">
        <f t="shared" si="375"/>
        <v>-6942043.0079999994</v>
      </c>
      <c r="DG293" s="45">
        <f t="shared" si="375"/>
        <v>0</v>
      </c>
      <c r="DH293" s="45">
        <f t="shared" si="375"/>
        <v>0</v>
      </c>
      <c r="DI293" s="45">
        <f t="shared" si="375"/>
        <v>0</v>
      </c>
      <c r="DJ293" s="45">
        <f t="shared" si="375"/>
        <v>0</v>
      </c>
      <c r="DK293" s="45">
        <f t="shared" si="375"/>
        <v>0</v>
      </c>
      <c r="DL293" s="45">
        <f t="shared" si="375"/>
        <v>0</v>
      </c>
      <c r="DM293" s="45">
        <f t="shared" si="375"/>
        <v>0</v>
      </c>
      <c r="DN293" s="45">
        <f t="shared" si="375"/>
        <v>0</v>
      </c>
      <c r="DO293" s="45">
        <f t="shared" si="375"/>
        <v>0</v>
      </c>
      <c r="DP293" s="45">
        <f t="shared" si="375"/>
        <v>0</v>
      </c>
      <c r="DQ293" s="45">
        <f t="shared" si="375"/>
        <v>0</v>
      </c>
      <c r="DR293" s="45">
        <f t="shared" si="375"/>
        <v>0</v>
      </c>
      <c r="DS293" s="45">
        <f t="shared" si="375"/>
        <v>0</v>
      </c>
      <c r="DT293" s="45">
        <f t="shared" si="375"/>
        <v>0</v>
      </c>
      <c r="DU293" s="45">
        <f t="shared" si="375"/>
        <v>0</v>
      </c>
      <c r="DV293" s="45">
        <f t="shared" si="375"/>
        <v>0</v>
      </c>
      <c r="DW293" s="45">
        <f t="shared" si="375"/>
        <v>0</v>
      </c>
      <c r="DX293" s="45">
        <f t="shared" si="375"/>
        <v>0</v>
      </c>
      <c r="DY293" s="45">
        <f t="shared" si="375"/>
        <v>0</v>
      </c>
      <c r="DZ293" s="45">
        <f t="shared" si="375"/>
        <v>0</v>
      </c>
      <c r="EA293" s="45">
        <f t="shared" ref="EA293:FX293" si="376">((EA290*(EA91+EA92+EA93)+(EA291*(EA98+EA96)))*-1)</f>
        <v>0</v>
      </c>
      <c r="EB293" s="45">
        <f t="shared" si="376"/>
        <v>0</v>
      </c>
      <c r="EC293" s="45">
        <f t="shared" si="376"/>
        <v>0</v>
      </c>
      <c r="ED293" s="45">
        <f t="shared" si="376"/>
        <v>0</v>
      </c>
      <c r="EE293" s="45">
        <f t="shared" si="376"/>
        <v>0</v>
      </c>
      <c r="EF293" s="45">
        <f t="shared" si="376"/>
        <v>0</v>
      </c>
      <c r="EG293" s="45">
        <f t="shared" si="376"/>
        <v>0</v>
      </c>
      <c r="EH293" s="45">
        <f t="shared" si="376"/>
        <v>0</v>
      </c>
      <c r="EI293" s="45">
        <f t="shared" si="376"/>
        <v>0</v>
      </c>
      <c r="EJ293" s="45">
        <f t="shared" si="376"/>
        <v>0</v>
      </c>
      <c r="EK293" s="45">
        <f t="shared" si="376"/>
        <v>0</v>
      </c>
      <c r="EL293" s="45">
        <f t="shared" si="376"/>
        <v>0</v>
      </c>
      <c r="EM293" s="45">
        <f t="shared" si="376"/>
        <v>0</v>
      </c>
      <c r="EN293" s="45">
        <f t="shared" si="376"/>
        <v>0</v>
      </c>
      <c r="EO293" s="45">
        <f t="shared" si="376"/>
        <v>0</v>
      </c>
      <c r="EP293" s="45">
        <f t="shared" si="376"/>
        <v>0</v>
      </c>
      <c r="EQ293" s="45">
        <f t="shared" si="376"/>
        <v>-1229200.7640000002</v>
      </c>
      <c r="ER293" s="45">
        <f t="shared" si="376"/>
        <v>0</v>
      </c>
      <c r="ES293" s="45">
        <f t="shared" si="376"/>
        <v>0</v>
      </c>
      <c r="ET293" s="45">
        <f t="shared" si="376"/>
        <v>0</v>
      </c>
      <c r="EU293" s="45">
        <f t="shared" si="376"/>
        <v>0</v>
      </c>
      <c r="EV293" s="45">
        <f t="shared" si="376"/>
        <v>0</v>
      </c>
      <c r="EW293" s="45">
        <f t="shared" si="376"/>
        <v>0</v>
      </c>
      <c r="EX293" s="45">
        <f t="shared" si="376"/>
        <v>0</v>
      </c>
      <c r="EY293" s="45">
        <f t="shared" si="376"/>
        <v>0</v>
      </c>
      <c r="EZ293" s="45">
        <f t="shared" si="376"/>
        <v>0</v>
      </c>
      <c r="FA293" s="45">
        <f t="shared" si="376"/>
        <v>0</v>
      </c>
      <c r="FB293" s="45">
        <f t="shared" si="376"/>
        <v>0</v>
      </c>
      <c r="FC293" s="45">
        <f t="shared" si="376"/>
        <v>0</v>
      </c>
      <c r="FD293" s="45">
        <f t="shared" si="376"/>
        <v>0</v>
      </c>
      <c r="FE293" s="45">
        <f t="shared" si="376"/>
        <v>0</v>
      </c>
      <c r="FF293" s="45">
        <f t="shared" si="376"/>
        <v>0</v>
      </c>
      <c r="FG293" s="45">
        <f t="shared" si="376"/>
        <v>0</v>
      </c>
      <c r="FH293" s="45">
        <f t="shared" si="376"/>
        <v>0</v>
      </c>
      <c r="FI293" s="45">
        <f t="shared" si="376"/>
        <v>0</v>
      </c>
      <c r="FJ293" s="45">
        <f t="shared" si="376"/>
        <v>0</v>
      </c>
      <c r="FK293" s="45">
        <f t="shared" si="376"/>
        <v>0</v>
      </c>
      <c r="FL293" s="45">
        <f t="shared" si="376"/>
        <v>0</v>
      </c>
      <c r="FM293" s="45">
        <f t="shared" si="376"/>
        <v>0</v>
      </c>
      <c r="FN293" s="45">
        <f t="shared" si="376"/>
        <v>0</v>
      </c>
      <c r="FO293" s="45">
        <f t="shared" si="376"/>
        <v>0</v>
      </c>
      <c r="FP293" s="45">
        <f t="shared" si="376"/>
        <v>0</v>
      </c>
      <c r="FQ293" s="45">
        <f t="shared" si="376"/>
        <v>0</v>
      </c>
      <c r="FR293" s="45">
        <f t="shared" si="376"/>
        <v>0</v>
      </c>
      <c r="FS293" s="45">
        <f t="shared" si="376"/>
        <v>0</v>
      </c>
      <c r="FT293" s="45">
        <f t="shared" si="376"/>
        <v>0</v>
      </c>
      <c r="FU293" s="45">
        <f t="shared" si="376"/>
        <v>0</v>
      </c>
      <c r="FV293" s="45">
        <f t="shared" si="376"/>
        <v>0</v>
      </c>
      <c r="FW293" s="45">
        <f t="shared" si="376"/>
        <v>0</v>
      </c>
      <c r="FX293" s="45">
        <f t="shared" si="376"/>
        <v>0</v>
      </c>
      <c r="FY293" s="45">
        <f>SUM(C293:FX293)</f>
        <v>-145109608.808</v>
      </c>
      <c r="FZ293" s="59"/>
      <c r="GA293" s="6"/>
      <c r="GB293" s="6"/>
      <c r="GC293" s="16"/>
      <c r="GD293" s="16"/>
      <c r="GE293" s="58"/>
    </row>
    <row r="294" spans="1:187" x14ac:dyDescent="0.2">
      <c r="A294" s="8"/>
      <c r="B294" s="16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59"/>
      <c r="GA294" s="59"/>
      <c r="GB294" s="59"/>
      <c r="GC294" s="16"/>
      <c r="GD294" s="16"/>
      <c r="GE294" s="58"/>
    </row>
    <row r="295" spans="1:187" x14ac:dyDescent="0.2">
      <c r="A295" s="8" t="s">
        <v>860</v>
      </c>
      <c r="B295" s="16" t="s">
        <v>861</v>
      </c>
      <c r="C295" s="45">
        <f t="shared" ref="C295:BN295" si="377">C281+C293</f>
        <v>73171603.013521463</v>
      </c>
      <c r="D295" s="45">
        <f t="shared" si="377"/>
        <v>314274737.5529412</v>
      </c>
      <c r="E295" s="45">
        <f t="shared" si="377"/>
        <v>61744462.278768778</v>
      </c>
      <c r="F295" s="45">
        <f t="shared" si="377"/>
        <v>157443331.32521155</v>
      </c>
      <c r="G295" s="45">
        <f t="shared" si="377"/>
        <v>9036115.7575477529</v>
      </c>
      <c r="H295" s="45">
        <f t="shared" si="377"/>
        <v>9119243.9732759856</v>
      </c>
      <c r="I295" s="45">
        <f t="shared" si="377"/>
        <v>81663549.828139886</v>
      </c>
      <c r="J295" s="45">
        <f t="shared" si="377"/>
        <v>20290989.268360965</v>
      </c>
      <c r="K295" s="45">
        <f t="shared" si="377"/>
        <v>3338687.889812042</v>
      </c>
      <c r="L295" s="45">
        <f t="shared" si="377"/>
        <v>22936780.389134344</v>
      </c>
      <c r="M295" s="45">
        <f t="shared" si="377"/>
        <v>13487087.866742944</v>
      </c>
      <c r="N295" s="45">
        <f t="shared" si="377"/>
        <v>463605717.26376176</v>
      </c>
      <c r="O295" s="45">
        <f t="shared" si="377"/>
        <v>120056763.86152565</v>
      </c>
      <c r="P295" s="45">
        <f t="shared" si="377"/>
        <v>2757375.7581353071</v>
      </c>
      <c r="Q295" s="45">
        <f t="shared" si="377"/>
        <v>347417728.76844049</v>
      </c>
      <c r="R295" s="45">
        <f t="shared" si="377"/>
        <v>22727682.68926033</v>
      </c>
      <c r="S295" s="45">
        <f t="shared" si="377"/>
        <v>14936727.135836514</v>
      </c>
      <c r="T295" s="45">
        <f t="shared" si="377"/>
        <v>2233646.2610145258</v>
      </c>
      <c r="U295" s="45">
        <f t="shared" si="377"/>
        <v>920424.83165727509</v>
      </c>
      <c r="V295" s="45">
        <f t="shared" si="377"/>
        <v>3266292.9533099281</v>
      </c>
      <c r="W295" s="45">
        <f t="shared" si="377"/>
        <v>872605.13730831817</v>
      </c>
      <c r="X295" s="45">
        <f t="shared" si="377"/>
        <v>859826.67241522903</v>
      </c>
      <c r="Y295" s="45">
        <f t="shared" si="377"/>
        <v>21542742.189947061</v>
      </c>
      <c r="Z295" s="45">
        <f t="shared" si="377"/>
        <v>2924695.1113652294</v>
      </c>
      <c r="AA295" s="45">
        <f t="shared" si="377"/>
        <v>256639901.52221081</v>
      </c>
      <c r="AB295" s="45">
        <f t="shared" si="377"/>
        <v>252734831.80594587</v>
      </c>
      <c r="AC295" s="45">
        <f t="shared" si="377"/>
        <v>8748131.5281314179</v>
      </c>
      <c r="AD295" s="45">
        <f t="shared" si="377"/>
        <v>10345717.789774155</v>
      </c>
      <c r="AE295" s="45">
        <f t="shared" si="377"/>
        <v>1657460.1523115439</v>
      </c>
      <c r="AF295" s="45">
        <f t="shared" si="377"/>
        <v>2490658.2084309342</v>
      </c>
      <c r="AG295" s="45">
        <f t="shared" si="377"/>
        <v>6912482.3555175262</v>
      </c>
      <c r="AH295" s="45">
        <f t="shared" si="377"/>
        <v>9111235.4209611602</v>
      </c>
      <c r="AI295" s="45">
        <f t="shared" si="377"/>
        <v>3746943.5489160824</v>
      </c>
      <c r="AJ295" s="45">
        <f t="shared" si="377"/>
        <v>2569582.7061041086</v>
      </c>
      <c r="AK295" s="45">
        <f t="shared" si="377"/>
        <v>2942247.3088859767</v>
      </c>
      <c r="AL295" s="45">
        <f t="shared" si="377"/>
        <v>3373758.3319570841</v>
      </c>
      <c r="AM295" s="45">
        <f t="shared" si="377"/>
        <v>4375267.3926692288</v>
      </c>
      <c r="AN295" s="45">
        <f t="shared" si="377"/>
        <v>3854577.6882369053</v>
      </c>
      <c r="AO295" s="45">
        <f t="shared" si="377"/>
        <v>39375070.466930576</v>
      </c>
      <c r="AP295" s="45">
        <f t="shared" si="377"/>
        <v>790504451.42310178</v>
      </c>
      <c r="AQ295" s="45">
        <f t="shared" si="377"/>
        <v>3086427.9630150478</v>
      </c>
      <c r="AR295" s="45">
        <f t="shared" si="377"/>
        <v>537610787.37990248</v>
      </c>
      <c r="AS295" s="45">
        <f t="shared" si="377"/>
        <v>60836617.264815643</v>
      </c>
      <c r="AT295" s="45">
        <f t="shared" si="377"/>
        <v>19390930.876697116</v>
      </c>
      <c r="AU295" s="45">
        <f t="shared" si="377"/>
        <v>3226463.5661250344</v>
      </c>
      <c r="AV295" s="45">
        <f t="shared" si="377"/>
        <v>3545928.7389604617</v>
      </c>
      <c r="AW295" s="45">
        <f t="shared" si="377"/>
        <v>3044785.06547033</v>
      </c>
      <c r="AX295" s="45">
        <f t="shared" si="377"/>
        <v>935281.21753113333</v>
      </c>
      <c r="AY295" s="45">
        <f t="shared" si="377"/>
        <v>3940823.6975879408</v>
      </c>
      <c r="AZ295" s="45">
        <f t="shared" si="377"/>
        <v>102326692.83238983</v>
      </c>
      <c r="BA295" s="45">
        <f t="shared" si="377"/>
        <v>75027676.742928937</v>
      </c>
      <c r="BB295" s="45">
        <f t="shared" si="377"/>
        <v>65373273.946845874</v>
      </c>
      <c r="BC295" s="45">
        <f t="shared" si="377"/>
        <v>223120406.81356138</v>
      </c>
      <c r="BD295" s="45">
        <f t="shared" si="377"/>
        <v>41859197.61219535</v>
      </c>
      <c r="BE295" s="45">
        <f t="shared" si="377"/>
        <v>12696771.463748217</v>
      </c>
      <c r="BF295" s="45">
        <f t="shared" si="377"/>
        <v>206291318.39750403</v>
      </c>
      <c r="BG295" s="45">
        <f t="shared" si="377"/>
        <v>9614738.8904637471</v>
      </c>
      <c r="BH295" s="45">
        <f t="shared" si="377"/>
        <v>5699000.2781409761</v>
      </c>
      <c r="BI295" s="45">
        <f t="shared" si="377"/>
        <v>3177587.2052173261</v>
      </c>
      <c r="BJ295" s="45">
        <f t="shared" si="377"/>
        <v>54052846.0461827</v>
      </c>
      <c r="BK295" s="45">
        <f t="shared" si="377"/>
        <v>203580789.36992496</v>
      </c>
      <c r="BL295" s="45">
        <f t="shared" si="377"/>
        <v>2771301.2230666531</v>
      </c>
      <c r="BM295" s="45">
        <f t="shared" si="377"/>
        <v>3396158.8785447809</v>
      </c>
      <c r="BN295" s="45">
        <f t="shared" si="377"/>
        <v>29999507.666782178</v>
      </c>
      <c r="BO295" s="45">
        <f t="shared" ref="BO295:DZ295" si="378">BO281+BO293</f>
        <v>11595616.303015439</v>
      </c>
      <c r="BP295" s="45">
        <f t="shared" si="378"/>
        <v>2812734.3803810477</v>
      </c>
      <c r="BQ295" s="45">
        <f t="shared" si="378"/>
        <v>50087700.747761883</v>
      </c>
      <c r="BR295" s="45">
        <f t="shared" si="378"/>
        <v>39477738.160961524</v>
      </c>
      <c r="BS295" s="45">
        <f t="shared" si="378"/>
        <v>10746593.780572416</v>
      </c>
      <c r="BT295" s="45">
        <f t="shared" si="378"/>
        <v>4496636.7751916358</v>
      </c>
      <c r="BU295" s="45">
        <f t="shared" si="378"/>
        <v>4409251.3700113287</v>
      </c>
      <c r="BV295" s="45">
        <f t="shared" si="378"/>
        <v>11321427.370236961</v>
      </c>
      <c r="BW295" s="45">
        <f t="shared" si="378"/>
        <v>17404608.57393416</v>
      </c>
      <c r="BX295" s="45">
        <f t="shared" si="378"/>
        <v>1540633.8030346774</v>
      </c>
      <c r="BY295" s="45">
        <f t="shared" si="378"/>
        <v>4945275.0036700657</v>
      </c>
      <c r="BZ295" s="45">
        <f t="shared" si="378"/>
        <v>2749763.2547859293</v>
      </c>
      <c r="CA295" s="45">
        <f t="shared" si="378"/>
        <v>2528367.8399821878</v>
      </c>
      <c r="CB295" s="45">
        <f t="shared" si="378"/>
        <v>686303407.76796448</v>
      </c>
      <c r="CC295" s="45">
        <f t="shared" si="378"/>
        <v>2406688.9312189659</v>
      </c>
      <c r="CD295" s="45">
        <f t="shared" si="378"/>
        <v>933643.45732708275</v>
      </c>
      <c r="CE295" s="45">
        <f t="shared" si="378"/>
        <v>2274047.4008480217</v>
      </c>
      <c r="CF295" s="45">
        <f t="shared" si="378"/>
        <v>1741988.030420545</v>
      </c>
      <c r="CG295" s="45">
        <f t="shared" si="378"/>
        <v>2792160.5981445089</v>
      </c>
      <c r="CH295" s="45">
        <f t="shared" si="378"/>
        <v>1692654.2766884796</v>
      </c>
      <c r="CI295" s="45">
        <f t="shared" si="378"/>
        <v>6508781.2176907863</v>
      </c>
      <c r="CJ295" s="45">
        <f t="shared" si="378"/>
        <v>8935151.5267115533</v>
      </c>
      <c r="CK295" s="45">
        <f t="shared" si="378"/>
        <v>44139729.626494005</v>
      </c>
      <c r="CL295" s="45">
        <f t="shared" si="378"/>
        <v>12452776.460123669</v>
      </c>
      <c r="CM295" s="45">
        <f t="shared" si="378"/>
        <v>8144964.6893824618</v>
      </c>
      <c r="CN295" s="45">
        <f t="shared" si="378"/>
        <v>241586092.82483342</v>
      </c>
      <c r="CO295" s="45">
        <f t="shared" si="378"/>
        <v>124715632.45931546</v>
      </c>
      <c r="CP295" s="45">
        <f t="shared" si="378"/>
        <v>9650606.9793705586</v>
      </c>
      <c r="CQ295" s="45">
        <f t="shared" si="378"/>
        <v>9262761.2958107237</v>
      </c>
      <c r="CR295" s="45">
        <f t="shared" si="378"/>
        <v>2591494.1190677253</v>
      </c>
      <c r="CS295" s="45">
        <f t="shared" si="378"/>
        <v>3748500.2608701806</v>
      </c>
      <c r="CT295" s="45">
        <f t="shared" si="378"/>
        <v>1775670.3446891988</v>
      </c>
      <c r="CU295" s="45">
        <f t="shared" si="378"/>
        <v>3757690.1193116321</v>
      </c>
      <c r="CV295" s="45">
        <f t="shared" si="378"/>
        <v>820493.74293938838</v>
      </c>
      <c r="CW295" s="45">
        <f t="shared" si="378"/>
        <v>2620329.8037563832</v>
      </c>
      <c r="CX295" s="45">
        <f t="shared" si="378"/>
        <v>4628979.8398054168</v>
      </c>
      <c r="CY295" s="45">
        <f t="shared" si="378"/>
        <v>884740.69067647145</v>
      </c>
      <c r="CZ295" s="45">
        <f t="shared" si="378"/>
        <v>18212067.1186364</v>
      </c>
      <c r="DA295" s="45">
        <f t="shared" si="378"/>
        <v>2608592.0281351572</v>
      </c>
      <c r="DB295" s="45">
        <f t="shared" si="378"/>
        <v>3477734.732156184</v>
      </c>
      <c r="DC295" s="45">
        <f t="shared" si="378"/>
        <v>2313195.0439863852</v>
      </c>
      <c r="DD295" s="45">
        <f t="shared" si="378"/>
        <v>2437774.0952138081</v>
      </c>
      <c r="DE295" s="45">
        <f t="shared" si="378"/>
        <v>4186680.383802318</v>
      </c>
      <c r="DF295" s="45">
        <f t="shared" si="378"/>
        <v>171402229.78260228</v>
      </c>
      <c r="DG295" s="45">
        <f t="shared" si="378"/>
        <v>1597450.0390188065</v>
      </c>
      <c r="DH295" s="45">
        <f t="shared" si="378"/>
        <v>17671968.73587979</v>
      </c>
      <c r="DI295" s="45">
        <f t="shared" si="378"/>
        <v>22856080.990554363</v>
      </c>
      <c r="DJ295" s="45">
        <f t="shared" si="378"/>
        <v>6316332.2504191296</v>
      </c>
      <c r="DK295" s="45">
        <f t="shared" si="378"/>
        <v>4434316.2848709617</v>
      </c>
      <c r="DL295" s="45">
        <f t="shared" si="378"/>
        <v>50932960.296717122</v>
      </c>
      <c r="DM295" s="45">
        <f t="shared" si="378"/>
        <v>3650705.6765183206</v>
      </c>
      <c r="DN295" s="45">
        <f t="shared" si="378"/>
        <v>13039779.83337233</v>
      </c>
      <c r="DO295" s="45">
        <f t="shared" si="378"/>
        <v>28577979.499869265</v>
      </c>
      <c r="DP295" s="45">
        <f t="shared" si="378"/>
        <v>2815974.5444195597</v>
      </c>
      <c r="DQ295" s="45">
        <f t="shared" si="378"/>
        <v>6045418.7342927773</v>
      </c>
      <c r="DR295" s="45">
        <f t="shared" si="378"/>
        <v>12912012.695324799</v>
      </c>
      <c r="DS295" s="45">
        <f t="shared" si="378"/>
        <v>7616923.9737411449</v>
      </c>
      <c r="DT295" s="45">
        <f t="shared" si="378"/>
        <v>2205930.8081347821</v>
      </c>
      <c r="DU295" s="45">
        <f t="shared" si="378"/>
        <v>4020131.2770771869</v>
      </c>
      <c r="DV295" s="45">
        <f t="shared" si="378"/>
        <v>2805381.7983974856</v>
      </c>
      <c r="DW295" s="45">
        <f t="shared" si="378"/>
        <v>3777905.6720011923</v>
      </c>
      <c r="DX295" s="45">
        <f t="shared" si="378"/>
        <v>2727112.6855005594</v>
      </c>
      <c r="DY295" s="45">
        <f t="shared" si="378"/>
        <v>4066844.4769238159</v>
      </c>
      <c r="DZ295" s="45">
        <f t="shared" si="378"/>
        <v>8148219.9570225989</v>
      </c>
      <c r="EA295" s="45">
        <f t="shared" ref="EA295:FX295" si="379">EA281+EA293</f>
        <v>6188783.766050512</v>
      </c>
      <c r="EB295" s="45">
        <f t="shared" si="379"/>
        <v>5409540.4314931147</v>
      </c>
      <c r="EC295" s="45">
        <f t="shared" si="379"/>
        <v>3439909.5603761277</v>
      </c>
      <c r="ED295" s="45">
        <f t="shared" si="379"/>
        <v>18529254.138558868</v>
      </c>
      <c r="EE295" s="45">
        <f t="shared" si="379"/>
        <v>2650587.6900466969</v>
      </c>
      <c r="EF295" s="45">
        <f t="shared" si="379"/>
        <v>12993572.878368609</v>
      </c>
      <c r="EG295" s="45">
        <f t="shared" si="379"/>
        <v>3140937.0936437151</v>
      </c>
      <c r="EH295" s="45">
        <f t="shared" si="379"/>
        <v>2819922.1053910544</v>
      </c>
      <c r="EI295" s="45">
        <f t="shared" si="379"/>
        <v>145373923.16327944</v>
      </c>
      <c r="EJ295" s="45">
        <f t="shared" si="379"/>
        <v>79303895.052601472</v>
      </c>
      <c r="EK295" s="45">
        <f t="shared" si="379"/>
        <v>6389578.3608471742</v>
      </c>
      <c r="EL295" s="45">
        <f t="shared" si="379"/>
        <v>4372699.3063722067</v>
      </c>
      <c r="EM295" s="45">
        <f t="shared" si="379"/>
        <v>4224777.1694594789</v>
      </c>
      <c r="EN295" s="45">
        <f t="shared" si="379"/>
        <v>9723531.9546972178</v>
      </c>
      <c r="EO295" s="45">
        <f t="shared" si="379"/>
        <v>3824491.0256691398</v>
      </c>
      <c r="EP295" s="45">
        <f t="shared" si="379"/>
        <v>4296825.0949051734</v>
      </c>
      <c r="EQ295" s="45">
        <f t="shared" si="379"/>
        <v>22579375.488231272</v>
      </c>
      <c r="ER295" s="45">
        <f t="shared" si="379"/>
        <v>3872744.18873748</v>
      </c>
      <c r="ES295" s="45">
        <f t="shared" si="379"/>
        <v>2044597.6117257539</v>
      </c>
      <c r="ET295" s="45">
        <f t="shared" si="379"/>
        <v>3299502.3064263952</v>
      </c>
      <c r="EU295" s="45">
        <f t="shared" si="379"/>
        <v>6358674.9326816108</v>
      </c>
      <c r="EV295" s="45">
        <f t="shared" si="379"/>
        <v>1221593.6037236266</v>
      </c>
      <c r="EW295" s="45">
        <f t="shared" si="379"/>
        <v>10581511.433397366</v>
      </c>
      <c r="EX295" s="45">
        <f t="shared" si="379"/>
        <v>3041788.9477505102</v>
      </c>
      <c r="EY295" s="45">
        <f t="shared" si="379"/>
        <v>4516391.6633843631</v>
      </c>
      <c r="EZ295" s="45">
        <f t="shared" si="379"/>
        <v>2109261.2236826885</v>
      </c>
      <c r="FA295" s="45">
        <f t="shared" si="379"/>
        <v>31218048.288887676</v>
      </c>
      <c r="FB295" s="45">
        <f t="shared" si="379"/>
        <v>4260815.3</v>
      </c>
      <c r="FC295" s="45">
        <f t="shared" si="379"/>
        <v>19106727.706147958</v>
      </c>
      <c r="FD295" s="45">
        <f t="shared" si="379"/>
        <v>3927590.571172284</v>
      </c>
      <c r="FE295" s="45">
        <f t="shared" si="379"/>
        <v>1729194.6942889325</v>
      </c>
      <c r="FF295" s="45">
        <f t="shared" si="379"/>
        <v>2947976.6951847174</v>
      </c>
      <c r="FG295" s="45">
        <f t="shared" si="379"/>
        <v>1910011.3230204929</v>
      </c>
      <c r="FH295" s="45">
        <f t="shared" si="379"/>
        <v>1587896.6252680798</v>
      </c>
      <c r="FI295" s="45">
        <f t="shared" si="379"/>
        <v>15920091.528885141</v>
      </c>
      <c r="FJ295" s="45">
        <f t="shared" si="379"/>
        <v>16204015.873006508</v>
      </c>
      <c r="FK295" s="45">
        <f t="shared" si="379"/>
        <v>20188957.868153807</v>
      </c>
      <c r="FL295" s="45">
        <f t="shared" si="379"/>
        <v>56461561.648376673</v>
      </c>
      <c r="FM295" s="45">
        <f t="shared" si="379"/>
        <v>31851577.660973538</v>
      </c>
      <c r="FN295" s="45">
        <f t="shared" si="379"/>
        <v>187646205.24283835</v>
      </c>
      <c r="FO295" s="45">
        <f t="shared" si="379"/>
        <v>10634997.24</v>
      </c>
      <c r="FP295" s="45">
        <f t="shared" si="379"/>
        <v>22708733.969999999</v>
      </c>
      <c r="FQ295" s="45">
        <f t="shared" si="379"/>
        <v>8473096.0114056934</v>
      </c>
      <c r="FR295" s="45">
        <f t="shared" si="379"/>
        <v>2518159.9616130977</v>
      </c>
      <c r="FS295" s="45">
        <f t="shared" si="379"/>
        <v>2951970.7399999998</v>
      </c>
      <c r="FT295" s="45">
        <f t="shared" si="379"/>
        <v>1482212.07</v>
      </c>
      <c r="FU295" s="45">
        <f t="shared" si="379"/>
        <v>7710025.8737152983</v>
      </c>
      <c r="FV295" s="45">
        <f t="shared" si="379"/>
        <v>6470384.1352552185</v>
      </c>
      <c r="FW295" s="45">
        <f t="shared" si="379"/>
        <v>2787775.5253356574</v>
      </c>
      <c r="FX295" s="45">
        <f t="shared" si="379"/>
        <v>1129111.3882587408</v>
      </c>
      <c r="FY295" s="45">
        <f>-(FY281+FY293)</f>
        <v>145109608.808</v>
      </c>
      <c r="FZ295" s="59">
        <f>SUM(C295:FY295)</f>
        <v>7583203902.7479973</v>
      </c>
      <c r="GA295" s="6"/>
      <c r="GB295" s="6"/>
      <c r="GC295" s="45"/>
      <c r="GD295" s="45"/>
      <c r="GE295" s="58"/>
    </row>
    <row r="296" spans="1:187" x14ac:dyDescent="0.2">
      <c r="A296" s="8" t="s">
        <v>862</v>
      </c>
      <c r="B296" s="16" t="s">
        <v>863</v>
      </c>
      <c r="C296" s="45">
        <f t="shared" ref="C296:BN297" si="380">C282</f>
        <v>25868518.559999999</v>
      </c>
      <c r="D296" s="45">
        <f t="shared" si="380"/>
        <v>90373203.120000005</v>
      </c>
      <c r="E296" s="45">
        <f t="shared" si="380"/>
        <v>25418593.07</v>
      </c>
      <c r="F296" s="45">
        <f t="shared" si="380"/>
        <v>45650871.240000002</v>
      </c>
      <c r="G296" s="45">
        <f t="shared" si="380"/>
        <v>5009829.83</v>
      </c>
      <c r="H296" s="45">
        <f t="shared" si="380"/>
        <v>3386288.94</v>
      </c>
      <c r="I296" s="45">
        <f t="shared" si="380"/>
        <v>25023352.710000001</v>
      </c>
      <c r="J296" s="45">
        <f t="shared" si="380"/>
        <v>3776644.12</v>
      </c>
      <c r="K296" s="45">
        <f t="shared" si="380"/>
        <v>1140936.1399999999</v>
      </c>
      <c r="L296" s="45">
        <f t="shared" si="380"/>
        <v>12464047.869999999</v>
      </c>
      <c r="M296" s="45">
        <f t="shared" si="380"/>
        <v>4358525.09</v>
      </c>
      <c r="N296" s="45">
        <f t="shared" si="380"/>
        <v>133147099.63</v>
      </c>
      <c r="O296" s="45">
        <f t="shared" si="380"/>
        <v>46984722.789999999</v>
      </c>
      <c r="P296" s="45">
        <f t="shared" si="380"/>
        <v>901751.24</v>
      </c>
      <c r="Q296" s="45">
        <f t="shared" si="380"/>
        <v>72831285.510000005</v>
      </c>
      <c r="R296" s="45">
        <f t="shared" si="380"/>
        <v>1509142.13</v>
      </c>
      <c r="S296" s="45">
        <f t="shared" si="380"/>
        <v>7793302.9400000004</v>
      </c>
      <c r="T296" s="45">
        <f t="shared" si="380"/>
        <v>536009.93999999994</v>
      </c>
      <c r="U296" s="45">
        <f t="shared" si="380"/>
        <v>335909.5</v>
      </c>
      <c r="V296" s="45">
        <f t="shared" si="380"/>
        <v>788057.75</v>
      </c>
      <c r="W296" s="45">
        <f t="shared" si="380"/>
        <v>183438.92</v>
      </c>
      <c r="X296" s="45">
        <f t="shared" si="380"/>
        <v>155734.22</v>
      </c>
      <c r="Y296" s="45">
        <f t="shared" si="380"/>
        <v>1270813.5</v>
      </c>
      <c r="Z296" s="45">
        <f t="shared" si="380"/>
        <v>457834.89</v>
      </c>
      <c r="AA296" s="45">
        <f t="shared" si="380"/>
        <v>83093610.980000004</v>
      </c>
      <c r="AB296" s="45">
        <f t="shared" si="380"/>
        <v>168730902.84999999</v>
      </c>
      <c r="AC296" s="45">
        <f t="shared" si="380"/>
        <v>3449781.23</v>
      </c>
      <c r="AD296" s="45">
        <f t="shared" si="380"/>
        <v>3721529.96</v>
      </c>
      <c r="AE296" s="45">
        <f t="shared" si="380"/>
        <v>320208.55</v>
      </c>
      <c r="AF296" s="45">
        <f t="shared" si="380"/>
        <v>528321.43999999994</v>
      </c>
      <c r="AG296" s="45">
        <f t="shared" si="380"/>
        <v>4021973.28</v>
      </c>
      <c r="AH296" s="45">
        <f t="shared" si="380"/>
        <v>558760.9</v>
      </c>
      <c r="AI296" s="45">
        <f t="shared" si="380"/>
        <v>223823.06</v>
      </c>
      <c r="AJ296" s="45">
        <f t="shared" si="380"/>
        <v>539052.05000000005</v>
      </c>
      <c r="AK296" s="45">
        <f t="shared" si="380"/>
        <v>1052751.31</v>
      </c>
      <c r="AL296" s="45">
        <f t="shared" si="380"/>
        <v>1854430.09</v>
      </c>
      <c r="AM296" s="45">
        <f t="shared" si="380"/>
        <v>807680.67</v>
      </c>
      <c r="AN296" s="45">
        <f t="shared" si="380"/>
        <v>2512486.63</v>
      </c>
      <c r="AO296" s="45">
        <f t="shared" si="380"/>
        <v>7215844.0599999996</v>
      </c>
      <c r="AP296" s="45">
        <f t="shared" si="380"/>
        <v>536164838.94</v>
      </c>
      <c r="AQ296" s="45">
        <f t="shared" si="380"/>
        <v>2010150.28</v>
      </c>
      <c r="AR296" s="45">
        <f t="shared" si="380"/>
        <v>184633083.69999999</v>
      </c>
      <c r="AS296" s="45">
        <f t="shared" si="380"/>
        <v>37650225.600000001</v>
      </c>
      <c r="AT296" s="45">
        <f t="shared" si="380"/>
        <v>6391412.6299999999</v>
      </c>
      <c r="AU296" s="45">
        <f t="shared" si="380"/>
        <v>865272.75</v>
      </c>
      <c r="AV296" s="45">
        <f t="shared" si="380"/>
        <v>538548.65</v>
      </c>
      <c r="AW296" s="45">
        <f t="shared" si="380"/>
        <v>516921.17</v>
      </c>
      <c r="AX296" s="45">
        <f t="shared" si="380"/>
        <v>324559.57</v>
      </c>
      <c r="AY296" s="45">
        <f t="shared" si="380"/>
        <v>1162809.22</v>
      </c>
      <c r="AZ296" s="45">
        <f t="shared" si="380"/>
        <v>11292886.82</v>
      </c>
      <c r="BA296" s="45">
        <f t="shared" si="380"/>
        <v>9631159.7799999993</v>
      </c>
      <c r="BB296" s="45">
        <f t="shared" si="380"/>
        <v>3328004.71</v>
      </c>
      <c r="BC296" s="45">
        <f t="shared" si="380"/>
        <v>62676814.390000001</v>
      </c>
      <c r="BD296" s="45">
        <f t="shared" si="380"/>
        <v>11383594.15</v>
      </c>
      <c r="BE296" s="45">
        <f t="shared" si="380"/>
        <v>2992976.89</v>
      </c>
      <c r="BF296" s="45">
        <f t="shared" si="380"/>
        <v>48603558.009999998</v>
      </c>
      <c r="BG296" s="45">
        <f t="shared" si="380"/>
        <v>970345.66</v>
      </c>
      <c r="BH296" s="45">
        <f t="shared" si="380"/>
        <v>1052152.79</v>
      </c>
      <c r="BI296" s="45">
        <f t="shared" si="380"/>
        <v>310303.55</v>
      </c>
      <c r="BJ296" s="45">
        <f t="shared" si="380"/>
        <v>13595872.550000001</v>
      </c>
      <c r="BK296" s="45">
        <f t="shared" si="380"/>
        <v>24852623.16</v>
      </c>
      <c r="BL296" s="45">
        <f t="shared" si="380"/>
        <v>154327.63</v>
      </c>
      <c r="BM296" s="45">
        <f t="shared" si="380"/>
        <v>517767.76</v>
      </c>
      <c r="BN296" s="45">
        <f t="shared" si="380"/>
        <v>6875655.7599999998</v>
      </c>
      <c r="BO296" s="45">
        <f t="shared" ref="BO296:DZ297" si="381">BO282</f>
        <v>2241113.91</v>
      </c>
      <c r="BP296" s="45">
        <f t="shared" si="381"/>
        <v>1372619.29</v>
      </c>
      <c r="BQ296" s="45">
        <f t="shared" si="381"/>
        <v>26158548.52</v>
      </c>
      <c r="BR296" s="45">
        <f t="shared" si="381"/>
        <v>4246154.95</v>
      </c>
      <c r="BS296" s="45">
        <f t="shared" si="381"/>
        <v>1677523.11</v>
      </c>
      <c r="BT296" s="45">
        <f t="shared" si="381"/>
        <v>1440280.56</v>
      </c>
      <c r="BU296" s="45">
        <f t="shared" si="381"/>
        <v>1739266.62</v>
      </c>
      <c r="BV296" s="45">
        <f t="shared" si="381"/>
        <v>7303793.3099999996</v>
      </c>
      <c r="BW296" s="45">
        <f t="shared" si="381"/>
        <v>10288933.68</v>
      </c>
      <c r="BX296" s="45">
        <f t="shared" si="381"/>
        <v>1012576.9</v>
      </c>
      <c r="BY296" s="45">
        <f t="shared" si="381"/>
        <v>2218267.4</v>
      </c>
      <c r="BZ296" s="45">
        <f t="shared" si="381"/>
        <v>860044.21</v>
      </c>
      <c r="CA296" s="45">
        <f t="shared" si="381"/>
        <v>1517900.21</v>
      </c>
      <c r="CB296" s="45">
        <f t="shared" si="381"/>
        <v>276460212.37</v>
      </c>
      <c r="CC296" s="45">
        <f t="shared" si="381"/>
        <v>510667.51</v>
      </c>
      <c r="CD296" s="45">
        <f t="shared" si="381"/>
        <v>356178.08</v>
      </c>
      <c r="CE296" s="45">
        <f t="shared" si="381"/>
        <v>829005.73</v>
      </c>
      <c r="CF296" s="45">
        <f t="shared" si="381"/>
        <v>632862.79</v>
      </c>
      <c r="CG296" s="45">
        <f t="shared" si="381"/>
        <v>617461.73</v>
      </c>
      <c r="CH296" s="45">
        <f t="shared" si="381"/>
        <v>408916.72</v>
      </c>
      <c r="CI296" s="45">
        <f t="shared" si="381"/>
        <v>2463557.37</v>
      </c>
      <c r="CJ296" s="45">
        <f t="shared" si="381"/>
        <v>5445609.8700000001</v>
      </c>
      <c r="CK296" s="45">
        <f t="shared" si="381"/>
        <v>9003857.1300000008</v>
      </c>
      <c r="CL296" s="45">
        <f t="shared" si="381"/>
        <v>1850414.27</v>
      </c>
      <c r="CM296" s="45">
        <f t="shared" si="381"/>
        <v>613219.92000000004</v>
      </c>
      <c r="CN296" s="45">
        <f t="shared" si="381"/>
        <v>101492449.09</v>
      </c>
      <c r="CO296" s="45">
        <f t="shared" si="381"/>
        <v>51035270.68</v>
      </c>
      <c r="CP296" s="45">
        <f t="shared" si="381"/>
        <v>8874441.8900000006</v>
      </c>
      <c r="CQ296" s="45">
        <f t="shared" si="381"/>
        <v>1732795.98</v>
      </c>
      <c r="CR296" s="45">
        <f t="shared" si="381"/>
        <v>217613.53</v>
      </c>
      <c r="CS296" s="45">
        <f t="shared" si="381"/>
        <v>1181966.3700000001</v>
      </c>
      <c r="CT296" s="45">
        <f t="shared" si="381"/>
        <v>361780.09</v>
      </c>
      <c r="CU296" s="45">
        <f t="shared" si="381"/>
        <v>337783.32</v>
      </c>
      <c r="CV296" s="45">
        <f t="shared" si="381"/>
        <v>209057.81</v>
      </c>
      <c r="CW296" s="45">
        <f t="shared" si="381"/>
        <v>1236306.58</v>
      </c>
      <c r="CX296" s="45">
        <f t="shared" si="381"/>
        <v>1667993.07</v>
      </c>
      <c r="CY296" s="45">
        <f t="shared" si="381"/>
        <v>187182.41</v>
      </c>
      <c r="CZ296" s="45">
        <f t="shared" si="381"/>
        <v>5939396.5300000003</v>
      </c>
      <c r="DA296" s="45">
        <f t="shared" si="381"/>
        <v>1111050.49</v>
      </c>
      <c r="DB296" s="45">
        <f t="shared" si="381"/>
        <v>687156.86</v>
      </c>
      <c r="DC296" s="45">
        <f t="shared" si="381"/>
        <v>1149083.6599999999</v>
      </c>
      <c r="DD296" s="45">
        <f t="shared" si="381"/>
        <v>1002181.75</v>
      </c>
      <c r="DE296" s="45">
        <f t="shared" si="381"/>
        <v>1686831.31</v>
      </c>
      <c r="DF296" s="45">
        <f t="shared" si="381"/>
        <v>42980178</v>
      </c>
      <c r="DG296" s="45">
        <f t="shared" si="381"/>
        <v>896566.64</v>
      </c>
      <c r="DH296" s="45">
        <f t="shared" si="381"/>
        <v>8228534.4500000002</v>
      </c>
      <c r="DI296" s="45">
        <f t="shared" si="381"/>
        <v>10865224.17</v>
      </c>
      <c r="DJ296" s="45">
        <f t="shared" si="381"/>
        <v>1248868.03</v>
      </c>
      <c r="DK296" s="45">
        <f t="shared" si="381"/>
        <v>732334.87</v>
      </c>
      <c r="DL296" s="45">
        <f t="shared" si="381"/>
        <v>12784891.73</v>
      </c>
      <c r="DM296" s="45">
        <f t="shared" si="381"/>
        <v>785309.72</v>
      </c>
      <c r="DN296" s="45">
        <f t="shared" si="381"/>
        <v>5646010.9100000001</v>
      </c>
      <c r="DO296" s="45">
        <f t="shared" si="381"/>
        <v>6112088.5</v>
      </c>
      <c r="DP296" s="45">
        <f t="shared" si="381"/>
        <v>380778</v>
      </c>
      <c r="DQ296" s="45">
        <f t="shared" si="381"/>
        <v>3052651.32</v>
      </c>
      <c r="DR296" s="45">
        <f t="shared" si="381"/>
        <v>1618236.89</v>
      </c>
      <c r="DS296" s="45">
        <f t="shared" si="381"/>
        <v>901543.89</v>
      </c>
      <c r="DT296" s="45">
        <f t="shared" si="381"/>
        <v>208308.71</v>
      </c>
      <c r="DU296" s="45">
        <f t="shared" si="381"/>
        <v>623483.07999999996</v>
      </c>
      <c r="DV296" s="45">
        <f t="shared" si="381"/>
        <v>189840.59</v>
      </c>
      <c r="DW296" s="45">
        <f t="shared" si="381"/>
        <v>375862.76</v>
      </c>
      <c r="DX296" s="45">
        <f t="shared" si="381"/>
        <v>1205369.8400000001</v>
      </c>
      <c r="DY296" s="45">
        <f t="shared" si="381"/>
        <v>1369301.3</v>
      </c>
      <c r="DZ296" s="45">
        <f t="shared" si="381"/>
        <v>2610581.98</v>
      </c>
      <c r="EA296" s="45">
        <f t="shared" ref="EA296:FY297" si="382">EA282</f>
        <v>3896482.48</v>
      </c>
      <c r="EB296" s="45">
        <f t="shared" si="382"/>
        <v>1818135.48</v>
      </c>
      <c r="EC296" s="45">
        <f t="shared" si="382"/>
        <v>767597.08</v>
      </c>
      <c r="ED296" s="45">
        <f t="shared" si="382"/>
        <v>14315647.51</v>
      </c>
      <c r="EE296" s="45">
        <f t="shared" si="382"/>
        <v>406590.14</v>
      </c>
      <c r="EF296" s="45">
        <f t="shared" si="382"/>
        <v>1526037.18</v>
      </c>
      <c r="EG296" s="45">
        <f t="shared" si="382"/>
        <v>608780.42000000004</v>
      </c>
      <c r="EH296" s="45">
        <f t="shared" si="382"/>
        <v>325651.32</v>
      </c>
      <c r="EI296" s="45">
        <f t="shared" si="382"/>
        <v>28407766.960000001</v>
      </c>
      <c r="EJ296" s="45">
        <f t="shared" si="382"/>
        <v>19708139.050000001</v>
      </c>
      <c r="EK296" s="45">
        <f t="shared" si="382"/>
        <v>3480092.25</v>
      </c>
      <c r="EL296" s="45">
        <f t="shared" si="382"/>
        <v>512106.35</v>
      </c>
      <c r="EM296" s="45">
        <f t="shared" si="382"/>
        <v>1512097.56</v>
      </c>
      <c r="EN296" s="45">
        <f t="shared" si="382"/>
        <v>1613924.65</v>
      </c>
      <c r="EO296" s="45">
        <f t="shared" si="382"/>
        <v>1194556.03</v>
      </c>
      <c r="EP296" s="45">
        <f t="shared" si="382"/>
        <v>2512815.27</v>
      </c>
      <c r="EQ296" s="45">
        <f t="shared" si="382"/>
        <v>9252180.7200000007</v>
      </c>
      <c r="ER296" s="45">
        <f t="shared" si="382"/>
        <v>1856064.98</v>
      </c>
      <c r="ES296" s="45">
        <f t="shared" si="382"/>
        <v>459824.71</v>
      </c>
      <c r="ET296" s="45">
        <f t="shared" si="382"/>
        <v>542871.68999999994</v>
      </c>
      <c r="EU296" s="45">
        <f t="shared" si="382"/>
        <v>892154.82</v>
      </c>
      <c r="EV296" s="45">
        <f t="shared" si="382"/>
        <v>476344.82</v>
      </c>
      <c r="EW296" s="45">
        <f t="shared" si="382"/>
        <v>5058625.7699999996</v>
      </c>
      <c r="EX296" s="45">
        <f t="shared" si="382"/>
        <v>178011.54</v>
      </c>
      <c r="EY296" s="45">
        <f t="shared" si="382"/>
        <v>884827.13</v>
      </c>
      <c r="EZ296" s="45">
        <f t="shared" si="382"/>
        <v>601038.67000000004</v>
      </c>
      <c r="FA296" s="45">
        <f t="shared" si="382"/>
        <v>21401815.559999999</v>
      </c>
      <c r="FB296" s="45">
        <f t="shared" si="382"/>
        <v>3958526.3</v>
      </c>
      <c r="FC296" s="45">
        <f t="shared" si="382"/>
        <v>7480785.21</v>
      </c>
      <c r="FD296" s="45">
        <f t="shared" si="382"/>
        <v>994116.6</v>
      </c>
      <c r="FE296" s="45">
        <f t="shared" si="382"/>
        <v>491963.13</v>
      </c>
      <c r="FF296" s="45">
        <f t="shared" si="382"/>
        <v>495139.58</v>
      </c>
      <c r="FG296" s="45">
        <f t="shared" si="382"/>
        <v>348587.42</v>
      </c>
      <c r="FH296" s="45">
        <f t="shared" si="382"/>
        <v>923033.93</v>
      </c>
      <c r="FI296" s="45">
        <f t="shared" si="382"/>
        <v>9003932.0199999996</v>
      </c>
      <c r="FJ296" s="45">
        <f t="shared" si="382"/>
        <v>14113777.48</v>
      </c>
      <c r="FK296" s="45">
        <f t="shared" si="382"/>
        <v>17591065.600000001</v>
      </c>
      <c r="FL296" s="45">
        <f t="shared" si="382"/>
        <v>39003620.579999998</v>
      </c>
      <c r="FM296" s="45">
        <f t="shared" si="382"/>
        <v>17417418.469999999</v>
      </c>
      <c r="FN296" s="45">
        <f t="shared" si="382"/>
        <v>71290507.370000005</v>
      </c>
      <c r="FO296" s="45">
        <f t="shared" si="382"/>
        <v>10115407.08</v>
      </c>
      <c r="FP296" s="45">
        <f t="shared" si="382"/>
        <v>21787699.77</v>
      </c>
      <c r="FQ296" s="45">
        <f t="shared" si="382"/>
        <v>3722612.64</v>
      </c>
      <c r="FR296" s="45">
        <f t="shared" si="382"/>
        <v>1770495.14</v>
      </c>
      <c r="FS296" s="45">
        <f t="shared" si="382"/>
        <v>2815636.94</v>
      </c>
      <c r="FT296" s="45">
        <f t="shared" si="382"/>
        <v>1402531.37</v>
      </c>
      <c r="FU296" s="45">
        <f t="shared" si="382"/>
        <v>2105383.5</v>
      </c>
      <c r="FV296" s="45">
        <f t="shared" si="382"/>
        <v>1560260.83</v>
      </c>
      <c r="FW296" s="45">
        <f t="shared" si="382"/>
        <v>421585</v>
      </c>
      <c r="FX296" s="45">
        <f t="shared" si="382"/>
        <v>362347.59</v>
      </c>
      <c r="FY296" s="45">
        <f t="shared" si="382"/>
        <v>0</v>
      </c>
      <c r="FZ296" s="59">
        <f>SUM(C296:FY296)</f>
        <v>2754074843.4800005</v>
      </c>
      <c r="GA296" s="6"/>
      <c r="GB296" s="6"/>
      <c r="GC296" s="45"/>
      <c r="GD296" s="45"/>
      <c r="GE296" s="58"/>
    </row>
    <row r="297" spans="1:187" x14ac:dyDescent="0.2">
      <c r="A297" s="8" t="s">
        <v>864</v>
      </c>
      <c r="B297" s="16" t="s">
        <v>865</v>
      </c>
      <c r="C297" s="45">
        <f t="shared" si="380"/>
        <v>1599806.29</v>
      </c>
      <c r="D297" s="45">
        <f t="shared" si="380"/>
        <v>6174696.7400000002</v>
      </c>
      <c r="E297" s="45">
        <f t="shared" si="380"/>
        <v>1689481.62</v>
      </c>
      <c r="F297" s="45">
        <f t="shared" si="380"/>
        <v>2551435.5</v>
      </c>
      <c r="G297" s="45">
        <f t="shared" si="380"/>
        <v>310453.07</v>
      </c>
      <c r="H297" s="45">
        <f t="shared" si="380"/>
        <v>246934</v>
      </c>
      <c r="I297" s="45">
        <f t="shared" si="380"/>
        <v>1779849.64</v>
      </c>
      <c r="J297" s="45">
        <f t="shared" si="380"/>
        <v>487294.92</v>
      </c>
      <c r="K297" s="45">
        <f t="shared" si="380"/>
        <v>94958.73</v>
      </c>
      <c r="L297" s="45">
        <f t="shared" si="380"/>
        <v>966253.38</v>
      </c>
      <c r="M297" s="45">
        <f t="shared" si="380"/>
        <v>394776.26</v>
      </c>
      <c r="N297" s="45">
        <f t="shared" si="380"/>
        <v>10833549.82</v>
      </c>
      <c r="O297" s="45">
        <f t="shared" si="380"/>
        <v>3820085.64</v>
      </c>
      <c r="P297" s="45">
        <f t="shared" si="380"/>
        <v>64869.39</v>
      </c>
      <c r="Q297" s="45">
        <f t="shared" si="380"/>
        <v>5754141.0199999996</v>
      </c>
      <c r="R297" s="45">
        <f t="shared" si="380"/>
        <v>156853.23000000001</v>
      </c>
      <c r="S297" s="45">
        <f t="shared" si="380"/>
        <v>737379.94</v>
      </c>
      <c r="T297" s="45">
        <f t="shared" si="380"/>
        <v>63166.879999999997</v>
      </c>
      <c r="U297" s="45">
        <f t="shared" si="380"/>
        <v>37326.32</v>
      </c>
      <c r="V297" s="45">
        <f t="shared" si="380"/>
        <v>89166.85</v>
      </c>
      <c r="W297" s="45">
        <f t="shared" si="380"/>
        <v>22108.82</v>
      </c>
      <c r="X297" s="45">
        <f t="shared" si="380"/>
        <v>18313.41</v>
      </c>
      <c r="Y297" s="45">
        <f t="shared" si="380"/>
        <v>107570.69</v>
      </c>
      <c r="Z297" s="45">
        <f t="shared" si="380"/>
        <v>49160.69</v>
      </c>
      <c r="AA297" s="45">
        <f t="shared" si="380"/>
        <v>5345283.42</v>
      </c>
      <c r="AB297" s="45">
        <f t="shared" si="380"/>
        <v>11020506.119999999</v>
      </c>
      <c r="AC297" s="45">
        <f t="shared" si="380"/>
        <v>383049.99</v>
      </c>
      <c r="AD297" s="45">
        <f t="shared" si="380"/>
        <v>465709.13</v>
      </c>
      <c r="AE297" s="45">
        <f t="shared" si="380"/>
        <v>46237.4</v>
      </c>
      <c r="AF297" s="45">
        <f t="shared" si="380"/>
        <v>60721.67</v>
      </c>
      <c r="AG297" s="45">
        <f t="shared" si="380"/>
        <v>345153.06</v>
      </c>
      <c r="AH297" s="45">
        <f t="shared" si="380"/>
        <v>140638.13</v>
      </c>
      <c r="AI297" s="45">
        <f t="shared" si="380"/>
        <v>42520.81</v>
      </c>
      <c r="AJ297" s="45">
        <f t="shared" si="380"/>
        <v>70196.3</v>
      </c>
      <c r="AK297" s="45">
        <f t="shared" si="380"/>
        <v>58583.1</v>
      </c>
      <c r="AL297" s="45">
        <f t="shared" si="380"/>
        <v>130839.79</v>
      </c>
      <c r="AM297" s="45">
        <f t="shared" si="380"/>
        <v>71323.28</v>
      </c>
      <c r="AN297" s="45">
        <f t="shared" si="380"/>
        <v>337256.29</v>
      </c>
      <c r="AO297" s="45">
        <f t="shared" si="380"/>
        <v>1356915.94</v>
      </c>
      <c r="AP297" s="45">
        <f t="shared" si="380"/>
        <v>28817977.68</v>
      </c>
      <c r="AQ297" s="45">
        <f t="shared" si="380"/>
        <v>92803.01</v>
      </c>
      <c r="AR297" s="45">
        <f t="shared" si="380"/>
        <v>17897627.93</v>
      </c>
      <c r="AS297" s="45">
        <f t="shared" si="380"/>
        <v>1978859.98</v>
      </c>
      <c r="AT297" s="45">
        <f t="shared" si="380"/>
        <v>952993.3</v>
      </c>
      <c r="AU297" s="45">
        <f t="shared" si="380"/>
        <v>132358.49</v>
      </c>
      <c r="AV297" s="45">
        <f t="shared" si="380"/>
        <v>81576.91</v>
      </c>
      <c r="AW297" s="45">
        <f t="shared" si="380"/>
        <v>86156.03</v>
      </c>
      <c r="AX297" s="45">
        <f t="shared" si="380"/>
        <v>53999.42</v>
      </c>
      <c r="AY297" s="45">
        <f t="shared" si="380"/>
        <v>125901.97</v>
      </c>
      <c r="AZ297" s="45">
        <f t="shared" si="380"/>
        <v>1432504.14</v>
      </c>
      <c r="BA297" s="45">
        <f t="shared" si="380"/>
        <v>785343.97</v>
      </c>
      <c r="BB297" s="45">
        <f t="shared" si="380"/>
        <v>390451.29</v>
      </c>
      <c r="BC297" s="45">
        <f t="shared" si="380"/>
        <v>6601427.9100000001</v>
      </c>
      <c r="BD297" s="45">
        <f t="shared" si="380"/>
        <v>1373312.49</v>
      </c>
      <c r="BE297" s="45">
        <f t="shared" si="380"/>
        <v>374529.03</v>
      </c>
      <c r="BF297" s="45">
        <f t="shared" si="380"/>
        <v>5519851.4100000001</v>
      </c>
      <c r="BG297" s="45">
        <f t="shared" si="380"/>
        <v>80491.44</v>
      </c>
      <c r="BH297" s="45">
        <f t="shared" si="380"/>
        <v>295174.65999999997</v>
      </c>
      <c r="BI297" s="45">
        <f t="shared" si="380"/>
        <v>53872.12</v>
      </c>
      <c r="BJ297" s="45">
        <f t="shared" si="380"/>
        <v>1542433.61</v>
      </c>
      <c r="BK297" s="45">
        <f t="shared" si="380"/>
        <v>2695455.45</v>
      </c>
      <c r="BL297" s="45">
        <f t="shared" si="380"/>
        <v>12187.53</v>
      </c>
      <c r="BM297" s="45">
        <f t="shared" si="380"/>
        <v>59266.43</v>
      </c>
      <c r="BN297" s="45">
        <f t="shared" si="380"/>
        <v>1035501.02</v>
      </c>
      <c r="BO297" s="45">
        <f t="shared" si="381"/>
        <v>406990.53</v>
      </c>
      <c r="BP297" s="45">
        <f t="shared" si="381"/>
        <v>227387.95</v>
      </c>
      <c r="BQ297" s="45">
        <f t="shared" si="381"/>
        <v>1531129.19</v>
      </c>
      <c r="BR297" s="45">
        <f t="shared" si="381"/>
        <v>253826.77</v>
      </c>
      <c r="BS297" s="45">
        <f t="shared" si="381"/>
        <v>109435.21</v>
      </c>
      <c r="BT297" s="45">
        <f t="shared" si="381"/>
        <v>102601.45</v>
      </c>
      <c r="BU297" s="45">
        <f t="shared" si="381"/>
        <v>134341.73000000001</v>
      </c>
      <c r="BV297" s="45">
        <f t="shared" si="381"/>
        <v>548391.36</v>
      </c>
      <c r="BW297" s="45">
        <f t="shared" si="381"/>
        <v>592046.81999999995</v>
      </c>
      <c r="BX297" s="45">
        <f t="shared" si="381"/>
        <v>74420.97</v>
      </c>
      <c r="BY297" s="45">
        <f t="shared" si="381"/>
        <v>254609.58</v>
      </c>
      <c r="BZ297" s="45">
        <f t="shared" si="381"/>
        <v>107183.38</v>
      </c>
      <c r="CA297" s="45">
        <f t="shared" si="381"/>
        <v>254021.75</v>
      </c>
      <c r="CB297" s="45">
        <f t="shared" si="381"/>
        <v>24346000.140000001</v>
      </c>
      <c r="CC297" s="45">
        <f t="shared" si="381"/>
        <v>77122.100000000006</v>
      </c>
      <c r="CD297" s="45">
        <f t="shared" si="381"/>
        <v>61371.73</v>
      </c>
      <c r="CE297" s="45">
        <f t="shared" si="381"/>
        <v>83521.820000000007</v>
      </c>
      <c r="CF297" s="45">
        <f t="shared" si="381"/>
        <v>78483.45</v>
      </c>
      <c r="CG297" s="45">
        <f t="shared" si="381"/>
        <v>61712.69</v>
      </c>
      <c r="CH297" s="45">
        <f t="shared" si="381"/>
        <v>43817.35</v>
      </c>
      <c r="CI297" s="45">
        <f t="shared" si="381"/>
        <v>287367.57</v>
      </c>
      <c r="CJ297" s="45">
        <f t="shared" si="381"/>
        <v>293009.68</v>
      </c>
      <c r="CK297" s="45">
        <f t="shared" si="381"/>
        <v>1295738.54</v>
      </c>
      <c r="CL297" s="45">
        <f t="shared" si="381"/>
        <v>214925.85</v>
      </c>
      <c r="CM297" s="45">
        <f t="shared" si="381"/>
        <v>64934.19</v>
      </c>
      <c r="CN297" s="45">
        <f t="shared" si="381"/>
        <v>8120877.0899999999</v>
      </c>
      <c r="CO297" s="45">
        <f t="shared" si="381"/>
        <v>3857545.62</v>
      </c>
      <c r="CP297" s="45">
        <f t="shared" si="381"/>
        <v>769697.35</v>
      </c>
      <c r="CQ297" s="45">
        <f t="shared" si="381"/>
        <v>261483.68</v>
      </c>
      <c r="CR297" s="45">
        <f t="shared" si="381"/>
        <v>64576.92</v>
      </c>
      <c r="CS297" s="45">
        <f t="shared" si="381"/>
        <v>199286.32</v>
      </c>
      <c r="CT297" s="45">
        <f t="shared" si="381"/>
        <v>47925.82</v>
      </c>
      <c r="CU297" s="45">
        <f t="shared" si="381"/>
        <v>33110.36</v>
      </c>
      <c r="CV297" s="45">
        <f t="shared" si="381"/>
        <v>26903.84</v>
      </c>
      <c r="CW297" s="45">
        <f t="shared" si="381"/>
        <v>106621.7</v>
      </c>
      <c r="CX297" s="45">
        <f t="shared" si="381"/>
        <v>192896.12</v>
      </c>
      <c r="CY297" s="45">
        <f t="shared" si="381"/>
        <v>20466.32</v>
      </c>
      <c r="CZ297" s="45">
        <f t="shared" si="381"/>
        <v>608607.21</v>
      </c>
      <c r="DA297" s="45">
        <f t="shared" si="381"/>
        <v>114878.97</v>
      </c>
      <c r="DB297" s="45">
        <f t="shared" si="381"/>
        <v>72218.69</v>
      </c>
      <c r="DC297" s="45">
        <f t="shared" si="381"/>
        <v>125032.44</v>
      </c>
      <c r="DD297" s="45">
        <f t="shared" si="381"/>
        <v>81506.41</v>
      </c>
      <c r="DE297" s="45">
        <f t="shared" si="381"/>
        <v>211191.64</v>
      </c>
      <c r="DF297" s="45">
        <f t="shared" si="381"/>
        <v>5884150.3600000003</v>
      </c>
      <c r="DG297" s="45">
        <f t="shared" si="381"/>
        <v>89201.58</v>
      </c>
      <c r="DH297" s="45">
        <f t="shared" si="381"/>
        <v>816438.79</v>
      </c>
      <c r="DI297" s="45">
        <f t="shared" si="381"/>
        <v>981637.97</v>
      </c>
      <c r="DJ297" s="45">
        <f t="shared" si="381"/>
        <v>112725.67</v>
      </c>
      <c r="DK297" s="45">
        <f t="shared" si="381"/>
        <v>86205.29</v>
      </c>
      <c r="DL297" s="45">
        <f t="shared" si="381"/>
        <v>1578718.19</v>
      </c>
      <c r="DM297" s="45">
        <f t="shared" si="381"/>
        <v>114934.36</v>
      </c>
      <c r="DN297" s="45">
        <f t="shared" si="381"/>
        <v>662641.17000000004</v>
      </c>
      <c r="DO297" s="45">
        <f t="shared" si="381"/>
        <v>711646.67</v>
      </c>
      <c r="DP297" s="45">
        <f t="shared" si="381"/>
        <v>46899.41</v>
      </c>
      <c r="DQ297" s="45">
        <f t="shared" si="381"/>
        <v>360781.77</v>
      </c>
      <c r="DR297" s="45">
        <f t="shared" si="381"/>
        <v>379467.95</v>
      </c>
      <c r="DS297" s="45">
        <f t="shared" si="381"/>
        <v>197191.07</v>
      </c>
      <c r="DT297" s="45">
        <f t="shared" si="381"/>
        <v>43275.61</v>
      </c>
      <c r="DU297" s="45">
        <f t="shared" si="381"/>
        <v>108586.49</v>
      </c>
      <c r="DV297" s="45">
        <f t="shared" si="381"/>
        <v>38257.919999999998</v>
      </c>
      <c r="DW297" s="45">
        <f t="shared" si="381"/>
        <v>83554.23</v>
      </c>
      <c r="DX297" s="45">
        <f t="shared" si="381"/>
        <v>79270.850000000006</v>
      </c>
      <c r="DY297" s="45">
        <f t="shared" si="381"/>
        <v>128429.18</v>
      </c>
      <c r="DZ297" s="45">
        <f t="shared" si="381"/>
        <v>300308.3</v>
      </c>
      <c r="EA297" s="45">
        <f t="shared" si="382"/>
        <v>626752.57999999996</v>
      </c>
      <c r="EB297" s="45">
        <f t="shared" si="382"/>
        <v>228513.37</v>
      </c>
      <c r="EC297" s="45">
        <f t="shared" si="382"/>
        <v>87734.99</v>
      </c>
      <c r="ED297" s="45">
        <f t="shared" si="382"/>
        <v>474789.07</v>
      </c>
      <c r="EE297" s="45">
        <f t="shared" si="382"/>
        <v>66022.66</v>
      </c>
      <c r="EF297" s="45">
        <f t="shared" si="382"/>
        <v>271418.93</v>
      </c>
      <c r="EG297" s="45">
        <f t="shared" si="382"/>
        <v>100627.43</v>
      </c>
      <c r="EH297" s="45">
        <f t="shared" si="382"/>
        <v>46524.959999999999</v>
      </c>
      <c r="EI297" s="45">
        <f t="shared" si="382"/>
        <v>2210187.0099999998</v>
      </c>
      <c r="EJ297" s="45">
        <f t="shared" si="382"/>
        <v>1901541.9</v>
      </c>
      <c r="EK297" s="45">
        <f t="shared" si="382"/>
        <v>140083.69</v>
      </c>
      <c r="EL297" s="45">
        <f t="shared" si="382"/>
        <v>47516.36</v>
      </c>
      <c r="EM297" s="45">
        <f t="shared" si="382"/>
        <v>153122.82999999999</v>
      </c>
      <c r="EN297" s="45">
        <f t="shared" si="382"/>
        <v>206276.2</v>
      </c>
      <c r="EO297" s="45">
        <f t="shared" si="382"/>
        <v>143986.41</v>
      </c>
      <c r="EP297" s="45">
        <f t="shared" si="382"/>
        <v>232917.63</v>
      </c>
      <c r="EQ297" s="45">
        <f t="shared" si="382"/>
        <v>976109.39</v>
      </c>
      <c r="ER297" s="45">
        <f t="shared" si="382"/>
        <v>167681.67000000001</v>
      </c>
      <c r="ES297" s="45">
        <f t="shared" si="382"/>
        <v>57587.25</v>
      </c>
      <c r="ET297" s="45">
        <f t="shared" si="382"/>
        <v>91167.81</v>
      </c>
      <c r="EU297" s="45">
        <f t="shared" si="382"/>
        <v>149970.4</v>
      </c>
      <c r="EV297" s="45">
        <f t="shared" si="382"/>
        <v>39877.089999999997</v>
      </c>
      <c r="EW297" s="45">
        <f t="shared" si="382"/>
        <v>233676.75</v>
      </c>
      <c r="EX297" s="45">
        <f t="shared" si="382"/>
        <v>10886.7</v>
      </c>
      <c r="EY297" s="45">
        <f t="shared" si="382"/>
        <v>102235.7</v>
      </c>
      <c r="EZ297" s="45">
        <f t="shared" si="382"/>
        <v>123050.36</v>
      </c>
      <c r="FA297" s="45">
        <f t="shared" si="382"/>
        <v>1503164.33</v>
      </c>
      <c r="FB297" s="45">
        <f t="shared" si="382"/>
        <v>302289</v>
      </c>
      <c r="FC297" s="45">
        <f t="shared" si="382"/>
        <v>757858.86</v>
      </c>
      <c r="FD297" s="45">
        <f t="shared" si="382"/>
        <v>125349.68</v>
      </c>
      <c r="FE297" s="45">
        <f t="shared" si="382"/>
        <v>61047.839999999997</v>
      </c>
      <c r="FF297" s="45">
        <f t="shared" si="382"/>
        <v>62230.82</v>
      </c>
      <c r="FG297" s="45">
        <f t="shared" si="382"/>
        <v>34091.03</v>
      </c>
      <c r="FH297" s="45">
        <f t="shared" si="382"/>
        <v>97254.77</v>
      </c>
      <c r="FI297" s="45">
        <f t="shared" si="382"/>
        <v>565846.13</v>
      </c>
      <c r="FJ297" s="45">
        <f t="shared" si="382"/>
        <v>559816.68000000005</v>
      </c>
      <c r="FK297" s="45">
        <f t="shared" si="382"/>
        <v>856547.99</v>
      </c>
      <c r="FL297" s="45">
        <f t="shared" si="382"/>
        <v>1472864.51</v>
      </c>
      <c r="FM297" s="45">
        <f t="shared" si="382"/>
        <v>535075.43999999994</v>
      </c>
      <c r="FN297" s="45">
        <f t="shared" si="382"/>
        <v>2707846.05</v>
      </c>
      <c r="FO297" s="45">
        <f t="shared" si="382"/>
        <v>519590.16</v>
      </c>
      <c r="FP297" s="45">
        <f t="shared" si="382"/>
        <v>921034.2</v>
      </c>
      <c r="FQ297" s="45">
        <f t="shared" si="382"/>
        <v>249911.09</v>
      </c>
      <c r="FR297" s="45">
        <f t="shared" si="382"/>
        <v>124919.37</v>
      </c>
      <c r="FS297" s="45">
        <f t="shared" si="382"/>
        <v>136333.79999999999</v>
      </c>
      <c r="FT297" s="45">
        <f t="shared" si="382"/>
        <v>79680.7</v>
      </c>
      <c r="FU297" s="45">
        <f t="shared" si="382"/>
        <v>239882.64</v>
      </c>
      <c r="FV297" s="45">
        <f t="shared" si="382"/>
        <v>166473.93</v>
      </c>
      <c r="FW297" s="45">
        <f t="shared" si="382"/>
        <v>45440.44</v>
      </c>
      <c r="FX297" s="45">
        <f t="shared" si="382"/>
        <v>45334.64</v>
      </c>
      <c r="FY297" s="45">
        <f t="shared" si="382"/>
        <v>0</v>
      </c>
      <c r="FZ297" s="59">
        <f>SUM(C297:FY297)</f>
        <v>210680308.86999992</v>
      </c>
      <c r="GC297" s="45"/>
      <c r="GD297" s="45"/>
      <c r="GE297" s="127"/>
    </row>
    <row r="298" spans="1:187" x14ac:dyDescent="0.2">
      <c r="A298" s="8" t="s">
        <v>866</v>
      </c>
      <c r="B298" s="16" t="s">
        <v>867</v>
      </c>
      <c r="C298" s="45">
        <f t="shared" ref="C298:BN298" si="383">C284+C293</f>
        <v>45703278.163521461</v>
      </c>
      <c r="D298" s="45">
        <f t="shared" si="383"/>
        <v>217726837.69294122</v>
      </c>
      <c r="E298" s="45">
        <f t="shared" si="383"/>
        <v>34636387.58876878</v>
      </c>
      <c r="F298" s="45">
        <f t="shared" si="383"/>
        <v>109241024.58521155</v>
      </c>
      <c r="G298" s="45">
        <f t="shared" si="383"/>
        <v>3715832.857547753</v>
      </c>
      <c r="H298" s="45">
        <f t="shared" si="383"/>
        <v>5486021.0332759861</v>
      </c>
      <c r="I298" s="45">
        <f t="shared" si="383"/>
        <v>54860347.478139877</v>
      </c>
      <c r="J298" s="45">
        <f t="shared" si="383"/>
        <v>16027050.228360964</v>
      </c>
      <c r="K298" s="45">
        <f t="shared" si="383"/>
        <v>2102793.0198120424</v>
      </c>
      <c r="L298" s="45">
        <f t="shared" si="383"/>
        <v>9506479.1391343437</v>
      </c>
      <c r="M298" s="45">
        <f t="shared" si="383"/>
        <v>8733786.5167429447</v>
      </c>
      <c r="N298" s="45">
        <f t="shared" si="383"/>
        <v>319625067.81376177</v>
      </c>
      <c r="O298" s="45">
        <f t="shared" si="383"/>
        <v>69251955.431525663</v>
      </c>
      <c r="P298" s="45">
        <f t="shared" si="383"/>
        <v>1790755.1281353072</v>
      </c>
      <c r="Q298" s="45">
        <f t="shared" si="383"/>
        <v>268832302.23844051</v>
      </c>
      <c r="R298" s="45">
        <f t="shared" si="383"/>
        <v>21061687.329260331</v>
      </c>
      <c r="S298" s="45">
        <f t="shared" si="383"/>
        <v>6406044.2558365129</v>
      </c>
      <c r="T298" s="45">
        <f t="shared" si="383"/>
        <v>1634469.4410145259</v>
      </c>
      <c r="U298" s="45">
        <f t="shared" si="383"/>
        <v>547189.01165727514</v>
      </c>
      <c r="V298" s="45">
        <f t="shared" si="383"/>
        <v>2389068.353309928</v>
      </c>
      <c r="W298" s="45">
        <f t="shared" si="383"/>
        <v>667057.39730831818</v>
      </c>
      <c r="X298" s="45">
        <f t="shared" si="383"/>
        <v>685779.04241522902</v>
      </c>
      <c r="Y298" s="45">
        <f t="shared" si="383"/>
        <v>20164357.99994706</v>
      </c>
      <c r="Z298" s="45">
        <f t="shared" si="383"/>
        <v>2417699.5313652293</v>
      </c>
      <c r="AA298" s="45">
        <f t="shared" si="383"/>
        <v>168201007.12221083</v>
      </c>
      <c r="AB298" s="45">
        <f t="shared" si="383"/>
        <v>72983422.835945874</v>
      </c>
      <c r="AC298" s="45">
        <f t="shared" si="383"/>
        <v>4915300.3081314173</v>
      </c>
      <c r="AD298" s="45">
        <f t="shared" si="383"/>
        <v>6158478.6997741554</v>
      </c>
      <c r="AE298" s="45">
        <f t="shared" si="383"/>
        <v>1291014.202311544</v>
      </c>
      <c r="AF298" s="45">
        <f t="shared" si="383"/>
        <v>1901615.0984309344</v>
      </c>
      <c r="AG298" s="45">
        <f t="shared" si="383"/>
        <v>2545356.0155175263</v>
      </c>
      <c r="AH298" s="45">
        <f t="shared" si="383"/>
        <v>8411836.390961159</v>
      </c>
      <c r="AI298" s="45">
        <f t="shared" si="383"/>
        <v>3480599.6789160823</v>
      </c>
      <c r="AJ298" s="45">
        <f t="shared" si="383"/>
        <v>1960334.3561041085</v>
      </c>
      <c r="AK298" s="45">
        <f t="shared" si="383"/>
        <v>1830912.8988859765</v>
      </c>
      <c r="AL298" s="45">
        <f t="shared" si="383"/>
        <v>1388488.451957084</v>
      </c>
      <c r="AM298" s="45">
        <f t="shared" si="383"/>
        <v>3496263.4426692291</v>
      </c>
      <c r="AN298" s="45">
        <f t="shared" si="383"/>
        <v>1004834.7682369053</v>
      </c>
      <c r="AO298" s="45">
        <f t="shared" si="383"/>
        <v>30802310.466930576</v>
      </c>
      <c r="AP298" s="45">
        <f t="shared" si="383"/>
        <v>225521634.80310178</v>
      </c>
      <c r="AQ298" s="45">
        <f t="shared" si="383"/>
        <v>983474.6730150478</v>
      </c>
      <c r="AR298" s="45">
        <f t="shared" si="383"/>
        <v>335080075.74990255</v>
      </c>
      <c r="AS298" s="45">
        <f t="shared" si="383"/>
        <v>21207531.684815638</v>
      </c>
      <c r="AT298" s="45">
        <f t="shared" si="383"/>
        <v>12046524.946697116</v>
      </c>
      <c r="AU298" s="45">
        <f t="shared" si="383"/>
        <v>2228832.3261250341</v>
      </c>
      <c r="AV298" s="45">
        <f t="shared" si="383"/>
        <v>2925803.1789604616</v>
      </c>
      <c r="AW298" s="45">
        <f t="shared" si="383"/>
        <v>2441707.8654703302</v>
      </c>
      <c r="AX298" s="45">
        <f t="shared" si="383"/>
        <v>556722.22753113334</v>
      </c>
      <c r="AY298" s="45">
        <f t="shared" si="383"/>
        <v>2652112.5075879409</v>
      </c>
      <c r="AZ298" s="45">
        <f t="shared" si="383"/>
        <v>89601301.872389838</v>
      </c>
      <c r="BA298" s="45">
        <f t="shared" si="383"/>
        <v>64611172.992928937</v>
      </c>
      <c r="BB298" s="45">
        <f t="shared" si="383"/>
        <v>61654817.946845874</v>
      </c>
      <c r="BC298" s="45">
        <f t="shared" si="383"/>
        <v>153842164.5135614</v>
      </c>
      <c r="BD298" s="45">
        <f t="shared" si="383"/>
        <v>29102290.972195353</v>
      </c>
      <c r="BE298" s="45">
        <f t="shared" si="383"/>
        <v>9329265.5437482167</v>
      </c>
      <c r="BF298" s="45">
        <f t="shared" si="383"/>
        <v>152167908.97750404</v>
      </c>
      <c r="BG298" s="45">
        <f t="shared" si="383"/>
        <v>8563901.7904637475</v>
      </c>
      <c r="BH298" s="45">
        <f t="shared" si="383"/>
        <v>4351672.8281409759</v>
      </c>
      <c r="BI298" s="45">
        <f t="shared" si="383"/>
        <v>2813411.5352173261</v>
      </c>
      <c r="BJ298" s="45">
        <f t="shared" si="383"/>
        <v>38914539.886182696</v>
      </c>
      <c r="BK298" s="45">
        <f t="shared" si="383"/>
        <v>176032710.75992498</v>
      </c>
      <c r="BL298" s="45">
        <f t="shared" si="383"/>
        <v>2604786.0630666534</v>
      </c>
      <c r="BM298" s="45">
        <f t="shared" si="383"/>
        <v>2819124.6885447805</v>
      </c>
      <c r="BN298" s="45">
        <f t="shared" si="383"/>
        <v>22088350.886782181</v>
      </c>
      <c r="BO298" s="45">
        <f t="shared" ref="BO298:DZ298" si="384">BO284+BO293</f>
        <v>8947511.8630154394</v>
      </c>
      <c r="BP298" s="45">
        <f t="shared" si="384"/>
        <v>1212727.1403810477</v>
      </c>
      <c r="BQ298" s="45">
        <f t="shared" si="384"/>
        <v>22398023.037761882</v>
      </c>
      <c r="BR298" s="45">
        <f t="shared" si="384"/>
        <v>34977756.440961517</v>
      </c>
      <c r="BS298" s="45">
        <f t="shared" si="384"/>
        <v>8959635.460572416</v>
      </c>
      <c r="BT298" s="45">
        <f t="shared" si="384"/>
        <v>2953754.7651916356</v>
      </c>
      <c r="BU298" s="45">
        <f t="shared" si="384"/>
        <v>2535643.0200113286</v>
      </c>
      <c r="BV298" s="45">
        <f t="shared" si="384"/>
        <v>3469242.7002369617</v>
      </c>
      <c r="BW298" s="45">
        <f t="shared" si="384"/>
        <v>6523628.0739341602</v>
      </c>
      <c r="BX298" s="45">
        <f t="shared" si="384"/>
        <v>453635.93303467741</v>
      </c>
      <c r="BY298" s="45">
        <f t="shared" si="384"/>
        <v>2472398.0236700657</v>
      </c>
      <c r="BZ298" s="45">
        <f t="shared" si="384"/>
        <v>1782535.6647859295</v>
      </c>
      <c r="CA298" s="45">
        <f t="shared" si="384"/>
        <v>756445.87998218788</v>
      </c>
      <c r="CB298" s="45">
        <f t="shared" si="384"/>
        <v>385497195.25796449</v>
      </c>
      <c r="CC298" s="45">
        <f t="shared" si="384"/>
        <v>1818899.3212189658</v>
      </c>
      <c r="CD298" s="45">
        <f t="shared" si="384"/>
        <v>516093.6473270827</v>
      </c>
      <c r="CE298" s="45">
        <f t="shared" si="384"/>
        <v>1361519.8508480217</v>
      </c>
      <c r="CF298" s="45">
        <f t="shared" si="384"/>
        <v>1030641.790420545</v>
      </c>
      <c r="CG298" s="45">
        <f t="shared" si="384"/>
        <v>2112986.178144509</v>
      </c>
      <c r="CH298" s="45">
        <f t="shared" si="384"/>
        <v>1239920.2066884795</v>
      </c>
      <c r="CI298" s="45">
        <f t="shared" si="384"/>
        <v>3757856.2776907864</v>
      </c>
      <c r="CJ298" s="45">
        <f t="shared" si="384"/>
        <v>3196531.9767115531</v>
      </c>
      <c r="CK298" s="45">
        <f t="shared" si="384"/>
        <v>33840133.956494004</v>
      </c>
      <c r="CL298" s="45">
        <f t="shared" si="384"/>
        <v>10387436.34012367</v>
      </c>
      <c r="CM298" s="45">
        <f t="shared" si="384"/>
        <v>7466810.5793824615</v>
      </c>
      <c r="CN298" s="45">
        <f t="shared" si="384"/>
        <v>131972766.64483342</v>
      </c>
      <c r="CO298" s="45">
        <f t="shared" si="384"/>
        <v>69822816.159315467</v>
      </c>
      <c r="CP298" s="45">
        <f t="shared" si="384"/>
        <v>6467.7393705580616</v>
      </c>
      <c r="CQ298" s="45">
        <f t="shared" si="384"/>
        <v>7268481.6358107235</v>
      </c>
      <c r="CR298" s="45">
        <f t="shared" si="384"/>
        <v>2309303.6690677255</v>
      </c>
      <c r="CS298" s="45">
        <f t="shared" si="384"/>
        <v>2367247.5708701806</v>
      </c>
      <c r="CT298" s="45">
        <f t="shared" si="384"/>
        <v>1365964.4346891986</v>
      </c>
      <c r="CU298" s="45">
        <f t="shared" si="384"/>
        <v>3386796.4393116324</v>
      </c>
      <c r="CV298" s="45">
        <f t="shared" si="384"/>
        <v>584532.09293938836</v>
      </c>
      <c r="CW298" s="45">
        <f t="shared" si="384"/>
        <v>1277401.5237563832</v>
      </c>
      <c r="CX298" s="45">
        <f t="shared" si="384"/>
        <v>2768090.6498054164</v>
      </c>
      <c r="CY298" s="45">
        <f t="shared" si="384"/>
        <v>677091.96067647147</v>
      </c>
      <c r="CZ298" s="45">
        <f t="shared" si="384"/>
        <v>11664063.378636397</v>
      </c>
      <c r="DA298" s="45">
        <f t="shared" si="384"/>
        <v>1382662.5681351572</v>
      </c>
      <c r="DB298" s="45">
        <f t="shared" si="384"/>
        <v>2718359.1821561842</v>
      </c>
      <c r="DC298" s="45">
        <f t="shared" si="384"/>
        <v>1039078.9439863854</v>
      </c>
      <c r="DD298" s="45">
        <f t="shared" si="384"/>
        <v>1354085.9352138082</v>
      </c>
      <c r="DE298" s="45">
        <f t="shared" si="384"/>
        <v>2288657.4338023178</v>
      </c>
      <c r="DF298" s="45">
        <f t="shared" si="384"/>
        <v>122537901.42260227</v>
      </c>
      <c r="DG298" s="45">
        <f t="shared" si="384"/>
        <v>611681.81901880656</v>
      </c>
      <c r="DH298" s="45">
        <f t="shared" si="384"/>
        <v>8626995.4958797917</v>
      </c>
      <c r="DI298" s="45">
        <f t="shared" si="384"/>
        <v>11009218.850554362</v>
      </c>
      <c r="DJ298" s="45">
        <f t="shared" si="384"/>
        <v>4954738.5504191294</v>
      </c>
      <c r="DK298" s="45">
        <f t="shared" si="384"/>
        <v>3615776.1248709615</v>
      </c>
      <c r="DL298" s="45">
        <f t="shared" si="384"/>
        <v>36569350.37671712</v>
      </c>
      <c r="DM298" s="45">
        <f t="shared" si="384"/>
        <v>2750461.5965183205</v>
      </c>
      <c r="DN298" s="45">
        <f t="shared" si="384"/>
        <v>6731127.7533723302</v>
      </c>
      <c r="DO298" s="45">
        <f t="shared" si="384"/>
        <v>21754244.329869263</v>
      </c>
      <c r="DP298" s="45">
        <f t="shared" si="384"/>
        <v>2388297.1344195595</v>
      </c>
      <c r="DQ298" s="45">
        <f t="shared" si="384"/>
        <v>2631985.6442927774</v>
      </c>
      <c r="DR298" s="45">
        <f t="shared" si="384"/>
        <v>10914307.855324799</v>
      </c>
      <c r="DS298" s="45">
        <f t="shared" si="384"/>
        <v>6518189.0137411449</v>
      </c>
      <c r="DT298" s="45">
        <f t="shared" si="384"/>
        <v>1954346.4881347821</v>
      </c>
      <c r="DU298" s="45">
        <f t="shared" si="384"/>
        <v>3288061.7070771866</v>
      </c>
      <c r="DV298" s="45">
        <f t="shared" si="384"/>
        <v>2577283.2883974859</v>
      </c>
      <c r="DW298" s="45">
        <f t="shared" si="384"/>
        <v>3318488.6820011926</v>
      </c>
      <c r="DX298" s="45">
        <f t="shared" si="384"/>
        <v>1442471.9955005592</v>
      </c>
      <c r="DY298" s="45">
        <f t="shared" si="384"/>
        <v>2569113.9969238159</v>
      </c>
      <c r="DZ298" s="45">
        <f t="shared" si="384"/>
        <v>5237329.6770225996</v>
      </c>
      <c r="EA298" s="45">
        <f t="shared" ref="EA298:FX298" si="385">EA284+EA293</f>
        <v>1665548.7060505119</v>
      </c>
      <c r="EB298" s="45">
        <f t="shared" si="385"/>
        <v>3362891.5814931146</v>
      </c>
      <c r="EC298" s="45">
        <f t="shared" si="385"/>
        <v>2584577.4903761274</v>
      </c>
      <c r="ED298" s="45">
        <f t="shared" si="385"/>
        <v>3738817.5585588687</v>
      </c>
      <c r="EE298" s="45">
        <f t="shared" si="385"/>
        <v>2177974.8900466966</v>
      </c>
      <c r="EF298" s="45">
        <f t="shared" si="385"/>
        <v>11196116.768368609</v>
      </c>
      <c r="EG298" s="45">
        <f t="shared" si="385"/>
        <v>2431529.243643715</v>
      </c>
      <c r="EH298" s="45">
        <f t="shared" si="385"/>
        <v>2447745.8253910546</v>
      </c>
      <c r="EI298" s="45">
        <f t="shared" si="385"/>
        <v>114755969.19327943</v>
      </c>
      <c r="EJ298" s="45">
        <f t="shared" si="385"/>
        <v>57694214.102601476</v>
      </c>
      <c r="EK298" s="45">
        <f t="shared" si="385"/>
        <v>2769402.4208471742</v>
      </c>
      <c r="EL298" s="45">
        <f t="shared" si="385"/>
        <v>3813076.5963722067</v>
      </c>
      <c r="EM298" s="45">
        <f t="shared" si="385"/>
        <v>2559556.7794594788</v>
      </c>
      <c r="EN298" s="45">
        <f t="shared" si="385"/>
        <v>7903331.1046972172</v>
      </c>
      <c r="EO298" s="45">
        <f t="shared" si="385"/>
        <v>2485948.5856691394</v>
      </c>
      <c r="EP298" s="45">
        <f t="shared" si="385"/>
        <v>1551092.1949051735</v>
      </c>
      <c r="EQ298" s="45">
        <f t="shared" si="385"/>
        <v>12351085.378231268</v>
      </c>
      <c r="ER298" s="45">
        <f t="shared" si="385"/>
        <v>1848997.5387374801</v>
      </c>
      <c r="ES298" s="45">
        <f t="shared" si="385"/>
        <v>1527185.6517257539</v>
      </c>
      <c r="ET298" s="45">
        <f t="shared" si="385"/>
        <v>2665462.8064263952</v>
      </c>
      <c r="EU298" s="45">
        <f t="shared" si="385"/>
        <v>5316549.7126816101</v>
      </c>
      <c r="EV298" s="45">
        <f t="shared" si="385"/>
        <v>705371.69372362655</v>
      </c>
      <c r="EW298" s="45">
        <f t="shared" si="385"/>
        <v>5289208.9133973662</v>
      </c>
      <c r="EX298" s="45">
        <f t="shared" si="385"/>
        <v>2852890.70775051</v>
      </c>
      <c r="EY298" s="45">
        <f t="shared" si="385"/>
        <v>3529328.833384363</v>
      </c>
      <c r="EZ298" s="45">
        <f t="shared" si="385"/>
        <v>1385172.1936826885</v>
      </c>
      <c r="FA298" s="45">
        <f t="shared" si="385"/>
        <v>8313068.3988876771</v>
      </c>
      <c r="FB298" s="45">
        <f t="shared" si="385"/>
        <v>0</v>
      </c>
      <c r="FC298" s="45">
        <f t="shared" si="385"/>
        <v>10868083.636147957</v>
      </c>
      <c r="FD298" s="45">
        <f t="shared" si="385"/>
        <v>2808124.2911722837</v>
      </c>
      <c r="FE298" s="45">
        <f t="shared" si="385"/>
        <v>1176183.7242889323</v>
      </c>
      <c r="FF298" s="45">
        <f t="shared" si="385"/>
        <v>2390606.2951847175</v>
      </c>
      <c r="FG298" s="45">
        <f t="shared" si="385"/>
        <v>1527332.873020493</v>
      </c>
      <c r="FH298" s="45">
        <f t="shared" si="385"/>
        <v>567607.92526807974</v>
      </c>
      <c r="FI298" s="45">
        <f t="shared" si="385"/>
        <v>6350313.3788851416</v>
      </c>
      <c r="FJ298" s="45">
        <f t="shared" si="385"/>
        <v>1530421.7130065071</v>
      </c>
      <c r="FK298" s="45">
        <f t="shared" si="385"/>
        <v>1741344.2781538053</v>
      </c>
      <c r="FL298" s="45">
        <f t="shared" si="385"/>
        <v>15985076.558376675</v>
      </c>
      <c r="FM298" s="45">
        <f t="shared" si="385"/>
        <v>13899083.750973539</v>
      </c>
      <c r="FN298" s="45">
        <f t="shared" si="385"/>
        <v>113647851.82283835</v>
      </c>
      <c r="FO298" s="45">
        <f t="shared" si="385"/>
        <v>0</v>
      </c>
      <c r="FP298" s="45">
        <f t="shared" si="385"/>
        <v>0</v>
      </c>
      <c r="FQ298" s="45">
        <f t="shared" si="385"/>
        <v>4500572.2814056929</v>
      </c>
      <c r="FR298" s="45">
        <f t="shared" si="385"/>
        <v>622745.4516130978</v>
      </c>
      <c r="FS298" s="45">
        <f t="shared" si="385"/>
        <v>0</v>
      </c>
      <c r="FT298" s="45">
        <f t="shared" si="385"/>
        <v>0</v>
      </c>
      <c r="FU298" s="45">
        <f t="shared" si="385"/>
        <v>5364759.7337152986</v>
      </c>
      <c r="FV298" s="45">
        <f t="shared" si="385"/>
        <v>4743649.3752552187</v>
      </c>
      <c r="FW298" s="45">
        <f t="shared" si="385"/>
        <v>2320750.0853356575</v>
      </c>
      <c r="FX298" s="45">
        <f t="shared" si="385"/>
        <v>721429.15825874067</v>
      </c>
      <c r="FY298" s="45">
        <f>FY284-FY293</f>
        <v>145109608.808</v>
      </c>
      <c r="FZ298" s="59">
        <f>SUM(C298:FY298)</f>
        <v>4618448750.3979988</v>
      </c>
      <c r="GC298" s="45"/>
      <c r="GD298" s="45"/>
      <c r="GE298" s="16"/>
    </row>
    <row r="299" spans="1:187" x14ac:dyDescent="0.2">
      <c r="A299" s="6"/>
      <c r="B299" s="16" t="s">
        <v>868</v>
      </c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59"/>
      <c r="GC299" s="45"/>
      <c r="GD299" s="45"/>
      <c r="GE299" s="16"/>
    </row>
    <row r="300" spans="1:187" x14ac:dyDescent="0.2">
      <c r="A300" s="6"/>
      <c r="B300" s="16" t="s">
        <v>848</v>
      </c>
      <c r="C300" s="45">
        <f t="shared" ref="C300:BN300" si="386">-C285</f>
        <v>0</v>
      </c>
      <c r="D300" s="45">
        <f t="shared" si="386"/>
        <v>0</v>
      </c>
      <c r="E300" s="45">
        <f t="shared" si="386"/>
        <v>0</v>
      </c>
      <c r="F300" s="45">
        <f t="shared" si="386"/>
        <v>0</v>
      </c>
      <c r="G300" s="45">
        <f t="shared" si="386"/>
        <v>0</v>
      </c>
      <c r="H300" s="45">
        <f t="shared" si="386"/>
        <v>0</v>
      </c>
      <c r="I300" s="45">
        <f t="shared" si="386"/>
        <v>0</v>
      </c>
      <c r="J300" s="45">
        <f t="shared" si="386"/>
        <v>0</v>
      </c>
      <c r="K300" s="45">
        <f t="shared" si="386"/>
        <v>0</v>
      </c>
      <c r="L300" s="45">
        <f t="shared" si="386"/>
        <v>0</v>
      </c>
      <c r="M300" s="45">
        <f t="shared" si="386"/>
        <v>0</v>
      </c>
      <c r="N300" s="45">
        <f t="shared" si="386"/>
        <v>0</v>
      </c>
      <c r="O300" s="45">
        <f t="shared" si="386"/>
        <v>0</v>
      </c>
      <c r="P300" s="45">
        <f t="shared" si="386"/>
        <v>0</v>
      </c>
      <c r="Q300" s="45">
        <f t="shared" si="386"/>
        <v>0</v>
      </c>
      <c r="R300" s="45">
        <f t="shared" si="386"/>
        <v>0</v>
      </c>
      <c r="S300" s="45">
        <f t="shared" si="386"/>
        <v>0</v>
      </c>
      <c r="T300" s="45">
        <f t="shared" si="386"/>
        <v>0</v>
      </c>
      <c r="U300" s="45">
        <f t="shared" si="386"/>
        <v>0</v>
      </c>
      <c r="V300" s="45">
        <f t="shared" si="386"/>
        <v>0</v>
      </c>
      <c r="W300" s="45">
        <f t="shared" si="386"/>
        <v>0</v>
      </c>
      <c r="X300" s="45">
        <f t="shared" si="386"/>
        <v>0</v>
      </c>
      <c r="Y300" s="45">
        <f t="shared" si="386"/>
        <v>0</v>
      </c>
      <c r="Z300" s="45">
        <f t="shared" si="386"/>
        <v>0</v>
      </c>
      <c r="AA300" s="45">
        <f t="shared" si="386"/>
        <v>0</v>
      </c>
      <c r="AB300" s="45">
        <f t="shared" si="386"/>
        <v>0</v>
      </c>
      <c r="AC300" s="45">
        <f t="shared" si="386"/>
        <v>0</v>
      </c>
      <c r="AD300" s="45">
        <f t="shared" si="386"/>
        <v>0</v>
      </c>
      <c r="AE300" s="45">
        <f t="shared" si="386"/>
        <v>0</v>
      </c>
      <c r="AF300" s="45">
        <f t="shared" si="386"/>
        <v>0</v>
      </c>
      <c r="AG300" s="45">
        <f t="shared" si="386"/>
        <v>0</v>
      </c>
      <c r="AH300" s="45">
        <f t="shared" si="386"/>
        <v>0</v>
      </c>
      <c r="AI300" s="45">
        <f t="shared" si="386"/>
        <v>0</v>
      </c>
      <c r="AJ300" s="45">
        <f t="shared" si="386"/>
        <v>0</v>
      </c>
      <c r="AK300" s="45">
        <f t="shared" si="386"/>
        <v>0</v>
      </c>
      <c r="AL300" s="45">
        <f t="shared" si="386"/>
        <v>0</v>
      </c>
      <c r="AM300" s="45">
        <f t="shared" si="386"/>
        <v>0</v>
      </c>
      <c r="AN300" s="45">
        <f t="shared" si="386"/>
        <v>0</v>
      </c>
      <c r="AO300" s="45">
        <f t="shared" si="386"/>
        <v>0</v>
      </c>
      <c r="AP300" s="45">
        <f t="shared" si="386"/>
        <v>0</v>
      </c>
      <c r="AQ300" s="45">
        <f t="shared" si="386"/>
        <v>0</v>
      </c>
      <c r="AR300" s="45">
        <f t="shared" si="386"/>
        <v>0</v>
      </c>
      <c r="AS300" s="45">
        <f t="shared" si="386"/>
        <v>0</v>
      </c>
      <c r="AT300" s="45">
        <f t="shared" si="386"/>
        <v>0</v>
      </c>
      <c r="AU300" s="45">
        <f t="shared" si="386"/>
        <v>0</v>
      </c>
      <c r="AV300" s="45">
        <f t="shared" si="386"/>
        <v>0</v>
      </c>
      <c r="AW300" s="45">
        <f t="shared" si="386"/>
        <v>0</v>
      </c>
      <c r="AX300" s="45">
        <f t="shared" si="386"/>
        <v>0</v>
      </c>
      <c r="AY300" s="45">
        <f t="shared" si="386"/>
        <v>0</v>
      </c>
      <c r="AZ300" s="45">
        <f t="shared" si="386"/>
        <v>0</v>
      </c>
      <c r="BA300" s="45">
        <f t="shared" si="386"/>
        <v>0</v>
      </c>
      <c r="BB300" s="45">
        <f t="shared" si="386"/>
        <v>0</v>
      </c>
      <c r="BC300" s="45">
        <f t="shared" si="386"/>
        <v>0</v>
      </c>
      <c r="BD300" s="45">
        <f t="shared" si="386"/>
        <v>0</v>
      </c>
      <c r="BE300" s="45">
        <f t="shared" si="386"/>
        <v>0</v>
      </c>
      <c r="BF300" s="45">
        <f t="shared" si="386"/>
        <v>0</v>
      </c>
      <c r="BG300" s="45">
        <f t="shared" si="386"/>
        <v>0</v>
      </c>
      <c r="BH300" s="45">
        <f t="shared" si="386"/>
        <v>0</v>
      </c>
      <c r="BI300" s="45">
        <f t="shared" si="386"/>
        <v>0</v>
      </c>
      <c r="BJ300" s="45">
        <f t="shared" si="386"/>
        <v>0</v>
      </c>
      <c r="BK300" s="45">
        <f t="shared" si="386"/>
        <v>0</v>
      </c>
      <c r="BL300" s="45">
        <f t="shared" si="386"/>
        <v>0</v>
      </c>
      <c r="BM300" s="45">
        <f t="shared" si="386"/>
        <v>0</v>
      </c>
      <c r="BN300" s="45">
        <f t="shared" si="386"/>
        <v>0</v>
      </c>
      <c r="BO300" s="45">
        <f t="shared" ref="BO300:DZ300" si="387">-BO285</f>
        <v>0</v>
      </c>
      <c r="BP300" s="45">
        <f t="shared" si="387"/>
        <v>0</v>
      </c>
      <c r="BQ300" s="45">
        <f t="shared" si="387"/>
        <v>0</v>
      </c>
      <c r="BR300" s="45">
        <f t="shared" si="387"/>
        <v>0</v>
      </c>
      <c r="BS300" s="45">
        <f t="shared" si="387"/>
        <v>0</v>
      </c>
      <c r="BT300" s="45">
        <f t="shared" si="387"/>
        <v>0</v>
      </c>
      <c r="BU300" s="45">
        <f t="shared" si="387"/>
        <v>0</v>
      </c>
      <c r="BV300" s="45">
        <f t="shared" si="387"/>
        <v>0</v>
      </c>
      <c r="BW300" s="45">
        <f t="shared" si="387"/>
        <v>0</v>
      </c>
      <c r="BX300" s="45">
        <f t="shared" si="387"/>
        <v>0</v>
      </c>
      <c r="BY300" s="45">
        <f t="shared" si="387"/>
        <v>0</v>
      </c>
      <c r="BZ300" s="45">
        <f t="shared" si="387"/>
        <v>0</v>
      </c>
      <c r="CA300" s="45">
        <f t="shared" si="387"/>
        <v>0</v>
      </c>
      <c r="CB300" s="45">
        <f t="shared" si="387"/>
        <v>0</v>
      </c>
      <c r="CC300" s="45">
        <f t="shared" si="387"/>
        <v>0</v>
      </c>
      <c r="CD300" s="45">
        <f t="shared" si="387"/>
        <v>0</v>
      </c>
      <c r="CE300" s="45">
        <f t="shared" si="387"/>
        <v>0</v>
      </c>
      <c r="CF300" s="45">
        <f t="shared" si="387"/>
        <v>0</v>
      </c>
      <c r="CG300" s="45">
        <f t="shared" si="387"/>
        <v>0</v>
      </c>
      <c r="CH300" s="45">
        <f t="shared" si="387"/>
        <v>0</v>
      </c>
      <c r="CI300" s="45">
        <f t="shared" si="387"/>
        <v>0</v>
      </c>
      <c r="CJ300" s="45">
        <f t="shared" si="387"/>
        <v>0</v>
      </c>
      <c r="CK300" s="45">
        <f t="shared" si="387"/>
        <v>0</v>
      </c>
      <c r="CL300" s="45">
        <f t="shared" si="387"/>
        <v>0</v>
      </c>
      <c r="CM300" s="45">
        <f t="shared" si="387"/>
        <v>0</v>
      </c>
      <c r="CN300" s="45">
        <f t="shared" si="387"/>
        <v>0</v>
      </c>
      <c r="CO300" s="45">
        <f t="shared" si="387"/>
        <v>0</v>
      </c>
      <c r="CP300" s="45">
        <f t="shared" si="387"/>
        <v>0</v>
      </c>
      <c r="CQ300" s="45">
        <f t="shared" si="387"/>
        <v>0</v>
      </c>
      <c r="CR300" s="45">
        <f t="shared" si="387"/>
        <v>0</v>
      </c>
      <c r="CS300" s="45">
        <f t="shared" si="387"/>
        <v>0</v>
      </c>
      <c r="CT300" s="45">
        <f t="shared" si="387"/>
        <v>0</v>
      </c>
      <c r="CU300" s="45">
        <f t="shared" si="387"/>
        <v>0</v>
      </c>
      <c r="CV300" s="45">
        <f t="shared" si="387"/>
        <v>0</v>
      </c>
      <c r="CW300" s="45">
        <f t="shared" si="387"/>
        <v>0</v>
      </c>
      <c r="CX300" s="45">
        <f t="shared" si="387"/>
        <v>0</v>
      </c>
      <c r="CY300" s="45">
        <f t="shared" si="387"/>
        <v>0</v>
      </c>
      <c r="CZ300" s="45">
        <f t="shared" si="387"/>
        <v>0</v>
      </c>
      <c r="DA300" s="45">
        <f t="shared" si="387"/>
        <v>0</v>
      </c>
      <c r="DB300" s="45">
        <f t="shared" si="387"/>
        <v>0</v>
      </c>
      <c r="DC300" s="45">
        <f t="shared" si="387"/>
        <v>0</v>
      </c>
      <c r="DD300" s="45">
        <f t="shared" si="387"/>
        <v>0</v>
      </c>
      <c r="DE300" s="45">
        <f t="shared" si="387"/>
        <v>0</v>
      </c>
      <c r="DF300" s="45">
        <f t="shared" si="387"/>
        <v>0</v>
      </c>
      <c r="DG300" s="45">
        <f t="shared" si="387"/>
        <v>0</v>
      </c>
      <c r="DH300" s="45">
        <f t="shared" si="387"/>
        <v>0</v>
      </c>
      <c r="DI300" s="45">
        <f t="shared" si="387"/>
        <v>0</v>
      </c>
      <c r="DJ300" s="45">
        <f t="shared" si="387"/>
        <v>0</v>
      </c>
      <c r="DK300" s="45">
        <f t="shared" si="387"/>
        <v>0</v>
      </c>
      <c r="DL300" s="45">
        <f t="shared" si="387"/>
        <v>0</v>
      </c>
      <c r="DM300" s="45">
        <f t="shared" si="387"/>
        <v>0</v>
      </c>
      <c r="DN300" s="45">
        <f t="shared" si="387"/>
        <v>0</v>
      </c>
      <c r="DO300" s="45">
        <f t="shared" si="387"/>
        <v>0</v>
      </c>
      <c r="DP300" s="45">
        <f t="shared" si="387"/>
        <v>0</v>
      </c>
      <c r="DQ300" s="45">
        <f t="shared" si="387"/>
        <v>0</v>
      </c>
      <c r="DR300" s="45">
        <f t="shared" si="387"/>
        <v>0</v>
      </c>
      <c r="DS300" s="45">
        <f t="shared" si="387"/>
        <v>0</v>
      </c>
      <c r="DT300" s="45">
        <f t="shared" si="387"/>
        <v>0</v>
      </c>
      <c r="DU300" s="45">
        <f t="shared" si="387"/>
        <v>0</v>
      </c>
      <c r="DV300" s="45">
        <f t="shared" si="387"/>
        <v>0</v>
      </c>
      <c r="DW300" s="45">
        <f t="shared" si="387"/>
        <v>0</v>
      </c>
      <c r="DX300" s="45">
        <f t="shared" si="387"/>
        <v>0</v>
      </c>
      <c r="DY300" s="45">
        <f t="shared" si="387"/>
        <v>0</v>
      </c>
      <c r="DZ300" s="45">
        <f t="shared" si="387"/>
        <v>0</v>
      </c>
      <c r="EA300" s="45">
        <f t="shared" ref="EA300:FY300" si="388">-EA285</f>
        <v>0</v>
      </c>
      <c r="EB300" s="45">
        <f t="shared" si="388"/>
        <v>0</v>
      </c>
      <c r="EC300" s="45">
        <f t="shared" si="388"/>
        <v>0</v>
      </c>
      <c r="ED300" s="45">
        <f t="shared" si="388"/>
        <v>0</v>
      </c>
      <c r="EE300" s="45">
        <f t="shared" si="388"/>
        <v>0</v>
      </c>
      <c r="EF300" s="45">
        <f t="shared" si="388"/>
        <v>0</v>
      </c>
      <c r="EG300" s="45">
        <f t="shared" si="388"/>
        <v>0</v>
      </c>
      <c r="EH300" s="45">
        <f t="shared" si="388"/>
        <v>0</v>
      </c>
      <c r="EI300" s="45">
        <f t="shared" si="388"/>
        <v>0</v>
      </c>
      <c r="EJ300" s="45">
        <f t="shared" si="388"/>
        <v>0</v>
      </c>
      <c r="EK300" s="45">
        <f t="shared" si="388"/>
        <v>0</v>
      </c>
      <c r="EL300" s="45">
        <f t="shared" si="388"/>
        <v>0</v>
      </c>
      <c r="EM300" s="45">
        <f t="shared" si="388"/>
        <v>0</v>
      </c>
      <c r="EN300" s="45">
        <f t="shared" si="388"/>
        <v>0</v>
      </c>
      <c r="EO300" s="45">
        <f t="shared" si="388"/>
        <v>0</v>
      </c>
      <c r="EP300" s="45">
        <f t="shared" si="388"/>
        <v>0</v>
      </c>
      <c r="EQ300" s="45">
        <f t="shared" si="388"/>
        <v>0</v>
      </c>
      <c r="ER300" s="45">
        <f t="shared" si="388"/>
        <v>0</v>
      </c>
      <c r="ES300" s="45">
        <f t="shared" si="388"/>
        <v>0</v>
      </c>
      <c r="ET300" s="45">
        <f t="shared" si="388"/>
        <v>0</v>
      </c>
      <c r="EU300" s="45">
        <f t="shared" si="388"/>
        <v>0</v>
      </c>
      <c r="EV300" s="45">
        <f t="shared" si="388"/>
        <v>0</v>
      </c>
      <c r="EW300" s="45">
        <f t="shared" si="388"/>
        <v>0</v>
      </c>
      <c r="EX300" s="45">
        <f t="shared" si="388"/>
        <v>0</v>
      </c>
      <c r="EY300" s="45">
        <f t="shared" si="388"/>
        <v>0</v>
      </c>
      <c r="EZ300" s="45">
        <f t="shared" si="388"/>
        <v>0</v>
      </c>
      <c r="FA300" s="45">
        <f t="shared" si="388"/>
        <v>0</v>
      </c>
      <c r="FB300" s="45">
        <f t="shared" si="388"/>
        <v>-256.75999999998021</v>
      </c>
      <c r="FC300" s="45">
        <f t="shared" si="388"/>
        <v>0</v>
      </c>
      <c r="FD300" s="45">
        <f t="shared" si="388"/>
        <v>0</v>
      </c>
      <c r="FE300" s="45">
        <f t="shared" si="388"/>
        <v>0</v>
      </c>
      <c r="FF300" s="45">
        <f t="shared" si="388"/>
        <v>0</v>
      </c>
      <c r="FG300" s="45">
        <f t="shared" si="388"/>
        <v>0</v>
      </c>
      <c r="FH300" s="45">
        <f t="shared" si="388"/>
        <v>0</v>
      </c>
      <c r="FI300" s="45">
        <f t="shared" si="388"/>
        <v>0</v>
      </c>
      <c r="FJ300" s="45">
        <f t="shared" si="388"/>
        <v>0</v>
      </c>
      <c r="FK300" s="45">
        <f t="shared" si="388"/>
        <v>0</v>
      </c>
      <c r="FL300" s="45">
        <f t="shared" si="388"/>
        <v>0</v>
      </c>
      <c r="FM300" s="45">
        <f t="shared" si="388"/>
        <v>0</v>
      </c>
      <c r="FN300" s="45">
        <f t="shared" si="388"/>
        <v>0</v>
      </c>
      <c r="FO300" s="45">
        <f t="shared" si="388"/>
        <v>-1500.0999999999767</v>
      </c>
      <c r="FP300" s="45">
        <f t="shared" si="388"/>
        <v>-669.79000000003725</v>
      </c>
      <c r="FQ300" s="45">
        <f t="shared" si="388"/>
        <v>0</v>
      </c>
      <c r="FR300" s="45">
        <f t="shared" si="388"/>
        <v>0</v>
      </c>
      <c r="FS300" s="45">
        <f t="shared" si="388"/>
        <v>-253.98999999999069</v>
      </c>
      <c r="FT300" s="45">
        <f t="shared" si="388"/>
        <v>-17.040000000000873</v>
      </c>
      <c r="FU300" s="45">
        <f t="shared" si="388"/>
        <v>0</v>
      </c>
      <c r="FV300" s="45">
        <f t="shared" si="388"/>
        <v>0</v>
      </c>
      <c r="FW300" s="45">
        <f t="shared" si="388"/>
        <v>0</v>
      </c>
      <c r="FX300" s="45">
        <f t="shared" si="388"/>
        <v>0</v>
      </c>
      <c r="FY300" s="45">
        <f t="shared" si="388"/>
        <v>0</v>
      </c>
      <c r="FZ300" s="59">
        <f>SUM(C300:FY300)</f>
        <v>-2697.6799999999857</v>
      </c>
      <c r="GA300" s="45"/>
      <c r="GB300" s="45"/>
      <c r="GC300" s="45"/>
      <c r="GD300" s="45"/>
      <c r="GE300" s="16"/>
    </row>
    <row r="301" spans="1:187" x14ac:dyDescent="0.2">
      <c r="A301" s="6"/>
      <c r="B301" s="16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59"/>
      <c r="GA301" s="45"/>
      <c r="GB301" s="45"/>
      <c r="GC301" s="45"/>
      <c r="GD301" s="45"/>
      <c r="GE301" s="16"/>
    </row>
    <row r="302" spans="1:187" ht="15.75" x14ac:dyDescent="0.25">
      <c r="A302" s="128"/>
      <c r="B302" s="129" t="s">
        <v>869</v>
      </c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59"/>
      <c r="GA302" s="45"/>
      <c r="GB302" s="45"/>
      <c r="GC302" s="45"/>
      <c r="GD302" s="45"/>
      <c r="GE302" s="16"/>
    </row>
    <row r="303" spans="1:187" x14ac:dyDescent="0.2">
      <c r="A303" s="130" t="s">
        <v>870</v>
      </c>
      <c r="B303" s="128" t="s">
        <v>871</v>
      </c>
      <c r="C303" s="44">
        <f>C295*-$GC$304</f>
        <v>-23817.869437835208</v>
      </c>
      <c r="D303" s="44">
        <f t="shared" ref="D303:BO303" si="389">D295*-$GC$304</f>
        <v>-102298.62895394888</v>
      </c>
      <c r="E303" s="44">
        <f t="shared" si="389"/>
        <v>-20098.255067519814</v>
      </c>
      <c r="F303" s="44">
        <f t="shared" si="389"/>
        <v>-51248.907430232997</v>
      </c>
      <c r="G303" s="44">
        <f t="shared" si="389"/>
        <v>-2941.3189881690419</v>
      </c>
      <c r="H303" s="44">
        <f t="shared" si="389"/>
        <v>-2968.3778048038143</v>
      </c>
      <c r="I303" s="44">
        <f t="shared" si="389"/>
        <v>-26582.05762250907</v>
      </c>
      <c r="J303" s="44">
        <f t="shared" si="389"/>
        <v>-6604.8591701486912</v>
      </c>
      <c r="K303" s="44">
        <f t="shared" si="389"/>
        <v>-1086.7662997424027</v>
      </c>
      <c r="L303" s="44">
        <f t="shared" si="389"/>
        <v>-7466.0827169762633</v>
      </c>
      <c r="M303" s="44">
        <f t="shared" si="389"/>
        <v>-4390.1415942375033</v>
      </c>
      <c r="N303" s="44">
        <f t="shared" si="389"/>
        <v>-150906.90909671257</v>
      </c>
      <c r="O303" s="44">
        <f t="shared" si="389"/>
        <v>-39079.317781987374</v>
      </c>
      <c r="P303" s="44">
        <f t="shared" si="389"/>
        <v>-897.54512807629067</v>
      </c>
      <c r="Q303" s="44">
        <f t="shared" si="389"/>
        <v>-113086.90480194701</v>
      </c>
      <c r="R303" s="44">
        <f t="shared" si="389"/>
        <v>-7398.0199506811114</v>
      </c>
      <c r="S303" s="44">
        <f t="shared" si="389"/>
        <v>-4862.0093328307003</v>
      </c>
      <c r="T303" s="44">
        <f t="shared" si="389"/>
        <v>-727.06750739520828</v>
      </c>
      <c r="U303" s="44">
        <f t="shared" si="389"/>
        <v>-299.60473141067217</v>
      </c>
      <c r="V303" s="44">
        <f t="shared" si="389"/>
        <v>-1063.2012406955332</v>
      </c>
      <c r="W303" s="44">
        <f t="shared" si="389"/>
        <v>-284.03908586440514</v>
      </c>
      <c r="X303" s="44">
        <f t="shared" si="389"/>
        <v>-279.87960601286608</v>
      </c>
      <c r="Y303" s="44">
        <f t="shared" si="389"/>
        <v>-7012.313516191336</v>
      </c>
      <c r="Z303" s="44">
        <f t="shared" si="389"/>
        <v>-952.0087498301682</v>
      </c>
      <c r="AA303" s="44">
        <f t="shared" si="389"/>
        <v>-83538.086023144046</v>
      </c>
      <c r="AB303" s="44">
        <f t="shared" si="389"/>
        <v>-82266.958470691025</v>
      </c>
      <c r="AC303" s="44">
        <f t="shared" si="389"/>
        <v>-2847.5781038108526</v>
      </c>
      <c r="AD303" s="44">
        <f t="shared" si="389"/>
        <v>-3367.6036250291654</v>
      </c>
      <c r="AE303" s="44">
        <f t="shared" si="389"/>
        <v>-539.51489212113859</v>
      </c>
      <c r="AF303" s="44">
        <f t="shared" si="389"/>
        <v>-810.72669696355206</v>
      </c>
      <c r="AG303" s="44">
        <f t="shared" si="389"/>
        <v>-2250.0614371483962</v>
      </c>
      <c r="AH303" s="44">
        <f t="shared" si="389"/>
        <v>-2965.7709649155954</v>
      </c>
      <c r="AI303" s="44">
        <f t="shared" si="389"/>
        <v>-1219.6563771129986</v>
      </c>
      <c r="AJ303" s="44">
        <f t="shared" si="389"/>
        <v>-836.41717391919587</v>
      </c>
      <c r="AK303" s="44">
        <f t="shared" si="389"/>
        <v>-957.72211309786928</v>
      </c>
      <c r="AL303" s="44">
        <f t="shared" si="389"/>
        <v>-1098.1819743721276</v>
      </c>
      <c r="AM303" s="44">
        <f t="shared" si="389"/>
        <v>-1424.180190434756</v>
      </c>
      <c r="AN303" s="44">
        <f t="shared" si="389"/>
        <v>-1254.6920435712473</v>
      </c>
      <c r="AO303" s="44">
        <f t="shared" si="389"/>
        <v>-12816.861307707182</v>
      </c>
      <c r="AP303" s="44">
        <f t="shared" si="389"/>
        <v>-257314.73739264277</v>
      </c>
      <c r="AQ303" s="44">
        <f t="shared" si="389"/>
        <v>-1004.6539261794182</v>
      </c>
      <c r="AR303" s="44">
        <f t="shared" si="389"/>
        <v>-174996.07791591089</v>
      </c>
      <c r="AS303" s="44">
        <f t="shared" si="389"/>
        <v>-19802.745154908909</v>
      </c>
      <c r="AT303" s="44">
        <f t="shared" si="389"/>
        <v>-6311.8838576478011</v>
      </c>
      <c r="AU303" s="44">
        <f t="shared" si="389"/>
        <v>-1050.2364961130825</v>
      </c>
      <c r="AV303" s="44">
        <f t="shared" si="389"/>
        <v>-1154.2246481168538</v>
      </c>
      <c r="AW303" s="44">
        <f t="shared" si="389"/>
        <v>-991.09887126897763</v>
      </c>
      <c r="AX303" s="44">
        <f t="shared" si="389"/>
        <v>-304.44058909983977</v>
      </c>
      <c r="AY303" s="44">
        <f t="shared" si="389"/>
        <v>-1282.7657238742152</v>
      </c>
      <c r="AZ303" s="44">
        <f t="shared" si="389"/>
        <v>-33308.055441083547</v>
      </c>
      <c r="BA303" s="44">
        <f t="shared" si="389"/>
        <v>-24422.034440833078</v>
      </c>
      <c r="BB303" s="44">
        <f t="shared" si="389"/>
        <v>-21279.458689760831</v>
      </c>
      <c r="BC303" s="44">
        <f t="shared" si="389"/>
        <v>-72627.255650256222</v>
      </c>
      <c r="BD303" s="44">
        <f t="shared" si="389"/>
        <v>-13625.462097852031</v>
      </c>
      <c r="BE303" s="44">
        <f t="shared" si="389"/>
        <v>-4132.8880679258064</v>
      </c>
      <c r="BF303" s="44">
        <f t="shared" si="389"/>
        <v>-67149.269462399054</v>
      </c>
      <c r="BG303" s="44">
        <f t="shared" si="389"/>
        <v>-3129.6648718987944</v>
      </c>
      <c r="BH303" s="44">
        <f t="shared" si="389"/>
        <v>-1855.0645190302189</v>
      </c>
      <c r="BI303" s="44">
        <f t="shared" si="389"/>
        <v>-1034.3268981986951</v>
      </c>
      <c r="BJ303" s="44">
        <f t="shared" si="389"/>
        <v>-17594.580094596018</v>
      </c>
      <c r="BK303" s="44">
        <f t="shared" si="389"/>
        <v>-66266.973273337702</v>
      </c>
      <c r="BL303" s="44">
        <f t="shared" si="389"/>
        <v>-902.07796447642613</v>
      </c>
      <c r="BM303" s="44">
        <f t="shared" si="389"/>
        <v>-1105.4735092297597</v>
      </c>
      <c r="BN303" s="44">
        <f t="shared" si="389"/>
        <v>-9765.0499289282561</v>
      </c>
      <c r="BO303" s="44">
        <f t="shared" si="389"/>
        <v>-3774.4543481631663</v>
      </c>
      <c r="BP303" s="44">
        <f t="shared" ref="BP303:EA303" si="390">BP295*-$GC$304</f>
        <v>-915.56474747240861</v>
      </c>
      <c r="BQ303" s="44">
        <f t="shared" si="390"/>
        <v>-16303.897519248019</v>
      </c>
      <c r="BR303" s="44">
        <f t="shared" si="390"/>
        <v>-12850.280361427529</v>
      </c>
      <c r="BS303" s="44">
        <f t="shared" si="390"/>
        <v>-3498.0915686625913</v>
      </c>
      <c r="BT303" s="44">
        <f t="shared" si="390"/>
        <v>-1463.6867747873659</v>
      </c>
      <c r="BU303" s="44">
        <f t="shared" si="390"/>
        <v>-1435.2422131591031</v>
      </c>
      <c r="BV303" s="44">
        <f t="shared" si="390"/>
        <v>-3685.2039295135928</v>
      </c>
      <c r="BW303" s="44">
        <f t="shared" si="390"/>
        <v>-5665.3220314715209</v>
      </c>
      <c r="BX303" s="44">
        <f t="shared" si="390"/>
        <v>-501.48709691947892</v>
      </c>
      <c r="BY303" s="44">
        <f t="shared" si="390"/>
        <v>-1609.7216614188139</v>
      </c>
      <c r="BZ303" s="44">
        <f t="shared" si="390"/>
        <v>-895.06720490113412</v>
      </c>
      <c r="CA303" s="44">
        <f t="shared" si="390"/>
        <v>-823.00144623576159</v>
      </c>
      <c r="CB303" s="44">
        <f t="shared" si="390"/>
        <v>-223396.56762662571</v>
      </c>
      <c r="CC303" s="44">
        <f t="shared" si="390"/>
        <v>-783.39410892315504</v>
      </c>
      <c r="CD303" s="44">
        <f t="shared" si="390"/>
        <v>-303.90748667889989</v>
      </c>
      <c r="CE303" s="44">
        <f t="shared" si="390"/>
        <v>-740.21836147060844</v>
      </c>
      <c r="CF303" s="44">
        <f t="shared" si="390"/>
        <v>-567.02930866720499</v>
      </c>
      <c r="CG303" s="44">
        <f t="shared" si="390"/>
        <v>-908.867837209806</v>
      </c>
      <c r="CH303" s="44">
        <f t="shared" si="390"/>
        <v>-550.97082618389084</v>
      </c>
      <c r="CI303" s="44">
        <f t="shared" si="390"/>
        <v>-2118.6538883635762</v>
      </c>
      <c r="CJ303" s="44">
        <f t="shared" si="390"/>
        <v>-2908.4544236534375</v>
      </c>
      <c r="CK303" s="44">
        <f t="shared" si="390"/>
        <v>-14367.791246433502</v>
      </c>
      <c r="CL303" s="44">
        <f t="shared" si="390"/>
        <v>-4053.4659847613898</v>
      </c>
      <c r="CM303" s="44">
        <f t="shared" si="390"/>
        <v>-2651.2430718736719</v>
      </c>
      <c r="CN303" s="44">
        <f t="shared" si="390"/>
        <v>-78637.96582173169</v>
      </c>
      <c r="CO303" s="44">
        <f t="shared" si="390"/>
        <v>-40595.812151663587</v>
      </c>
      <c r="CP303" s="44">
        <f t="shared" si="390"/>
        <v>-3141.3401861379702</v>
      </c>
      <c r="CQ303" s="44">
        <f t="shared" si="390"/>
        <v>-3015.0936988039557</v>
      </c>
      <c r="CR303" s="44">
        <f t="shared" si="390"/>
        <v>-843.54949235520814</v>
      </c>
      <c r="CS303" s="44">
        <f t="shared" si="390"/>
        <v>-1220.1630977607363</v>
      </c>
      <c r="CT303" s="44">
        <f t="shared" si="390"/>
        <v>-577.9931379476252</v>
      </c>
      <c r="CU303" s="44">
        <f t="shared" si="390"/>
        <v>-1223.1544610696724</v>
      </c>
      <c r="CV303" s="44">
        <f t="shared" si="390"/>
        <v>-267.07646189300806</v>
      </c>
      <c r="CW303" s="44">
        <f t="shared" si="390"/>
        <v>-852.93570975074783</v>
      </c>
      <c r="CX303" s="44">
        <f t="shared" si="390"/>
        <v>-1506.7653695448366</v>
      </c>
      <c r="CY303" s="44">
        <f t="shared" si="390"/>
        <v>-287.98929351019285</v>
      </c>
      <c r="CZ303" s="44">
        <f t="shared" si="390"/>
        <v>-5928.155445010766</v>
      </c>
      <c r="DA303" s="44">
        <f t="shared" si="390"/>
        <v>-849.11498154850653</v>
      </c>
      <c r="DB303" s="44">
        <f t="shared" si="390"/>
        <v>-1132.0270211193013</v>
      </c>
      <c r="DC303" s="44">
        <f t="shared" si="390"/>
        <v>-752.9611935894593</v>
      </c>
      <c r="DD303" s="44">
        <f t="shared" si="390"/>
        <v>-793.51254759322262</v>
      </c>
      <c r="DE303" s="44">
        <f t="shared" si="390"/>
        <v>-1362.7937977649942</v>
      </c>
      <c r="DF303" s="44">
        <f t="shared" si="390"/>
        <v>-55792.626677338922</v>
      </c>
      <c r="DG303" s="44">
        <f t="shared" si="390"/>
        <v>-519.98117979981646</v>
      </c>
      <c r="DH303" s="44">
        <f t="shared" si="390"/>
        <v>-5752.3496373710768</v>
      </c>
      <c r="DI303" s="44">
        <f t="shared" si="390"/>
        <v>-7439.8144973400931</v>
      </c>
      <c r="DJ303" s="44">
        <f t="shared" si="390"/>
        <v>-2056.0104011753083</v>
      </c>
      <c r="DK303" s="44">
        <f t="shared" si="390"/>
        <v>-1443.4010185564221</v>
      </c>
      <c r="DL303" s="44">
        <f t="shared" si="390"/>
        <v>-16579.03542451407</v>
      </c>
      <c r="DM303" s="44">
        <f t="shared" si="390"/>
        <v>-1188.3302753830505</v>
      </c>
      <c r="DN303" s="44">
        <f t="shared" si="390"/>
        <v>-4244.5396954333</v>
      </c>
      <c r="DO303" s="44">
        <f t="shared" si="390"/>
        <v>-9302.3325510476534</v>
      </c>
      <c r="DP303" s="44">
        <f t="shared" si="390"/>
        <v>-916.61944356827223</v>
      </c>
      <c r="DQ303" s="44">
        <f t="shared" si="390"/>
        <v>-1967.8261535943179</v>
      </c>
      <c r="DR303" s="44">
        <f t="shared" si="390"/>
        <v>-4202.9505968331277</v>
      </c>
      <c r="DS303" s="44">
        <f t="shared" si="390"/>
        <v>-2479.3621193587755</v>
      </c>
      <c r="DT303" s="44">
        <f t="shared" si="390"/>
        <v>-718.04593330206967</v>
      </c>
      <c r="DU303" s="44">
        <f t="shared" si="390"/>
        <v>-1308.5808966449488</v>
      </c>
      <c r="DV303" s="44">
        <f t="shared" si="390"/>
        <v>-913.17143052289339</v>
      </c>
      <c r="DW303" s="44">
        <f t="shared" si="390"/>
        <v>-1229.7347651048956</v>
      </c>
      <c r="DX303" s="44">
        <f t="shared" si="390"/>
        <v>-887.69428590369341</v>
      </c>
      <c r="DY303" s="44">
        <f t="shared" si="390"/>
        <v>-1323.7863704783554</v>
      </c>
      <c r="DZ303" s="44">
        <f t="shared" si="390"/>
        <v>-2652.3026842976838</v>
      </c>
      <c r="EA303" s="44">
        <f t="shared" si="390"/>
        <v>-2014.4924758795607</v>
      </c>
      <c r="EB303" s="44">
        <f t="shared" ref="EB303:FY303" si="391">EB295*-$GC$304</f>
        <v>-1760.8433109246571</v>
      </c>
      <c r="EC303" s="44">
        <f t="shared" si="391"/>
        <v>-1119.7146626931153</v>
      </c>
      <c r="ED303" s="44">
        <f t="shared" si="391"/>
        <v>-6031.4020422801104</v>
      </c>
      <c r="EE303" s="44">
        <f t="shared" si="391"/>
        <v>-862.78486373189514</v>
      </c>
      <c r="EF303" s="44">
        <f t="shared" si="391"/>
        <v>-4229.4990078431265</v>
      </c>
      <c r="EG303" s="44">
        <f t="shared" si="391"/>
        <v>-1022.3970301024468</v>
      </c>
      <c r="EH303" s="44">
        <f t="shared" si="391"/>
        <v>-917.90440232200604</v>
      </c>
      <c r="EI303" s="44">
        <f t="shared" si="391"/>
        <v>-47320.23051249866</v>
      </c>
      <c r="EJ303" s="44">
        <f t="shared" si="391"/>
        <v>-25813.973460791953</v>
      </c>
      <c r="EK303" s="44">
        <f t="shared" si="391"/>
        <v>-2079.8525232985867</v>
      </c>
      <c r="EL303" s="44">
        <f t="shared" si="391"/>
        <v>-1423.3442603524772</v>
      </c>
      <c r="EM303" s="44">
        <f t="shared" si="391"/>
        <v>-1375.1945684111665</v>
      </c>
      <c r="EN303" s="44">
        <f t="shared" si="391"/>
        <v>-3165.0777765358021</v>
      </c>
      <c r="EO303" s="44">
        <f t="shared" si="391"/>
        <v>-1244.8986241114219</v>
      </c>
      <c r="EP303" s="44">
        <f t="shared" si="391"/>
        <v>-1398.646672927933</v>
      </c>
      <c r="EQ303" s="44">
        <f t="shared" si="391"/>
        <v>-7349.7449176720884</v>
      </c>
      <c r="ER303" s="44">
        <f t="shared" si="391"/>
        <v>-1260.6053667628289</v>
      </c>
      <c r="ES303" s="44">
        <f t="shared" si="391"/>
        <v>-665.53084753377266</v>
      </c>
      <c r="ET303" s="44">
        <f t="shared" si="391"/>
        <v>-1074.011117807243</v>
      </c>
      <c r="EU303" s="44">
        <f t="shared" si="391"/>
        <v>-2069.7932409142322</v>
      </c>
      <c r="EV303" s="44">
        <f t="shared" si="391"/>
        <v>-397.63727677535371</v>
      </c>
      <c r="EW303" s="44">
        <f t="shared" si="391"/>
        <v>-3444.3561080525492</v>
      </c>
      <c r="EX303" s="44">
        <f t="shared" si="391"/>
        <v>-990.12361395969242</v>
      </c>
      <c r="EY303" s="44">
        <f t="shared" si="391"/>
        <v>-1470.1171293013495</v>
      </c>
      <c r="EZ303" s="44">
        <f t="shared" si="391"/>
        <v>-686.57930627376368</v>
      </c>
      <c r="FA303" s="44">
        <f t="shared" si="391"/>
        <v>-10161.693438797023</v>
      </c>
      <c r="FB303" s="44">
        <f t="shared" si="391"/>
        <v>-1386.9252323934654</v>
      </c>
      <c r="FC303" s="44">
        <f t="shared" si="391"/>
        <v>-6219.3737344418387</v>
      </c>
      <c r="FD303" s="44">
        <f t="shared" si="391"/>
        <v>-1278.458248511618</v>
      </c>
      <c r="FE303" s="44">
        <f t="shared" si="391"/>
        <v>-562.86498812333525</v>
      </c>
      <c r="FF303" s="44">
        <f t="shared" si="391"/>
        <v>-959.58706847949611</v>
      </c>
      <c r="FG303" s="44">
        <f t="shared" si="391"/>
        <v>-621.72206761798566</v>
      </c>
      <c r="FH303" s="44">
        <f t="shared" si="391"/>
        <v>-516.87147669055992</v>
      </c>
      <c r="FI303" s="44">
        <f t="shared" si="391"/>
        <v>-5182.1013324431751</v>
      </c>
      <c r="FJ303" s="44">
        <f t="shared" si="391"/>
        <v>-5274.5206956933698</v>
      </c>
      <c r="FK303" s="44">
        <f t="shared" si="391"/>
        <v>-6571.6472345260081</v>
      </c>
      <c r="FL303" s="44">
        <f t="shared" si="391"/>
        <v>-18378.633899120854</v>
      </c>
      <c r="FM303" s="44">
        <f t="shared" si="391"/>
        <v>-10367.911688062197</v>
      </c>
      <c r="FN303" s="44">
        <f t="shared" si="391"/>
        <v>-61080.154498641496</v>
      </c>
      <c r="FO303" s="44">
        <f t="shared" si="391"/>
        <v>-3461.7661128354625</v>
      </c>
      <c r="FP303" s="44">
        <f t="shared" si="391"/>
        <v>-7391.8520098028266</v>
      </c>
      <c r="FQ303" s="44">
        <f t="shared" si="391"/>
        <v>-2758.0521161550905</v>
      </c>
      <c r="FR303" s="44">
        <f t="shared" si="391"/>
        <v>-819.67871030789945</v>
      </c>
      <c r="FS303" s="44">
        <f t="shared" si="391"/>
        <v>-960.88715805005916</v>
      </c>
      <c r="FT303" s="44">
        <f t="shared" si="391"/>
        <v>-482.47041350070953</v>
      </c>
      <c r="FU303" s="44">
        <f t="shared" si="391"/>
        <v>-2509.6674400935008</v>
      </c>
      <c r="FV303" s="44">
        <f t="shared" si="391"/>
        <v>-2106.1553690120845</v>
      </c>
      <c r="FW303" s="44">
        <f t="shared" si="391"/>
        <v>-907.44046528770491</v>
      </c>
      <c r="FX303" s="44">
        <f t="shared" si="391"/>
        <v>-367.53366769004572</v>
      </c>
      <c r="FY303" s="44">
        <f t="shared" si="391"/>
        <v>-47234.194338008565</v>
      </c>
      <c r="FZ303" s="59">
        <f>SUM(C303:FY303)</f>
        <v>-2468386.0000000023</v>
      </c>
      <c r="GA303" t="s">
        <v>872</v>
      </c>
      <c r="GC303" s="45" t="s">
        <v>873</v>
      </c>
      <c r="GD303" s="45"/>
      <c r="GE303" s="16"/>
    </row>
    <row r="304" spans="1:187" x14ac:dyDescent="0.2">
      <c r="A304" s="130" t="s">
        <v>874</v>
      </c>
      <c r="B304" s="128" t="s">
        <v>875</v>
      </c>
      <c r="C304" s="44">
        <f>C295+C303</f>
        <v>73147785.144083634</v>
      </c>
      <c r="D304" s="44">
        <f t="shared" ref="D304:BO304" si="392">D295+D303</f>
        <v>314172438.92398727</v>
      </c>
      <c r="E304" s="44">
        <f t="shared" si="392"/>
        <v>61724364.023701258</v>
      </c>
      <c r="F304" s="44">
        <f t="shared" si="392"/>
        <v>157392082.41778132</v>
      </c>
      <c r="G304" s="44">
        <f t="shared" si="392"/>
        <v>9033174.4385595843</v>
      </c>
      <c r="H304" s="44">
        <f t="shared" si="392"/>
        <v>9116275.595471181</v>
      </c>
      <c r="I304" s="44">
        <f t="shared" si="392"/>
        <v>81636967.770517379</v>
      </c>
      <c r="J304" s="44">
        <f t="shared" si="392"/>
        <v>20284384.409190815</v>
      </c>
      <c r="K304" s="44">
        <f t="shared" si="392"/>
        <v>3337601.1235122997</v>
      </c>
      <c r="L304" s="44">
        <f t="shared" si="392"/>
        <v>22929314.306417368</v>
      </c>
      <c r="M304" s="44">
        <f t="shared" si="392"/>
        <v>13482697.725148708</v>
      </c>
      <c r="N304" s="44">
        <f t="shared" si="392"/>
        <v>463454810.35466504</v>
      </c>
      <c r="O304" s="44">
        <f t="shared" si="392"/>
        <v>120017684.54374367</v>
      </c>
      <c r="P304" s="44">
        <f t="shared" si="392"/>
        <v>2756478.2130072308</v>
      </c>
      <c r="Q304" s="44">
        <f t="shared" si="392"/>
        <v>347304641.86363852</v>
      </c>
      <c r="R304" s="44">
        <f t="shared" si="392"/>
        <v>22720284.66930965</v>
      </c>
      <c r="S304" s="44">
        <f t="shared" si="392"/>
        <v>14931865.126503684</v>
      </c>
      <c r="T304" s="44">
        <f t="shared" si="392"/>
        <v>2232919.1935071307</v>
      </c>
      <c r="U304" s="44">
        <f t="shared" si="392"/>
        <v>920125.22692586447</v>
      </c>
      <c r="V304" s="44">
        <f t="shared" si="392"/>
        <v>3265229.7520692325</v>
      </c>
      <c r="W304" s="44">
        <f t="shared" si="392"/>
        <v>872321.09822245373</v>
      </c>
      <c r="X304" s="44">
        <f t="shared" si="392"/>
        <v>859546.79280921619</v>
      </c>
      <c r="Y304" s="44">
        <f t="shared" si="392"/>
        <v>21535729.876430869</v>
      </c>
      <c r="Z304" s="44">
        <f t="shared" si="392"/>
        <v>2923743.1026153993</v>
      </c>
      <c r="AA304" s="44">
        <f t="shared" si="392"/>
        <v>256556363.43618765</v>
      </c>
      <c r="AB304" s="44">
        <f t="shared" si="392"/>
        <v>252652564.84747517</v>
      </c>
      <c r="AC304" s="44">
        <f t="shared" si="392"/>
        <v>8745283.9500276074</v>
      </c>
      <c r="AD304" s="44">
        <f t="shared" si="392"/>
        <v>10342350.186149126</v>
      </c>
      <c r="AE304" s="44">
        <f t="shared" si="392"/>
        <v>1656920.6374194229</v>
      </c>
      <c r="AF304" s="44">
        <f t="shared" si="392"/>
        <v>2489847.4817339708</v>
      </c>
      <c r="AG304" s="44">
        <f t="shared" si="392"/>
        <v>6910232.2940803776</v>
      </c>
      <c r="AH304" s="44">
        <f t="shared" si="392"/>
        <v>9108269.6499962453</v>
      </c>
      <c r="AI304" s="44">
        <f t="shared" si="392"/>
        <v>3745723.8925389694</v>
      </c>
      <c r="AJ304" s="44">
        <f t="shared" si="392"/>
        <v>2568746.2889301893</v>
      </c>
      <c r="AK304" s="44">
        <f t="shared" si="392"/>
        <v>2941289.5867728787</v>
      </c>
      <c r="AL304" s="44">
        <f t="shared" si="392"/>
        <v>3372660.1499827122</v>
      </c>
      <c r="AM304" s="44">
        <f t="shared" si="392"/>
        <v>4373843.2124787942</v>
      </c>
      <c r="AN304" s="44">
        <f t="shared" si="392"/>
        <v>3853322.996193334</v>
      </c>
      <c r="AO304" s="44">
        <f t="shared" si="392"/>
        <v>39362253.605622865</v>
      </c>
      <c r="AP304" s="44">
        <f t="shared" si="392"/>
        <v>790247136.68570912</v>
      </c>
      <c r="AQ304" s="44">
        <f t="shared" si="392"/>
        <v>3085423.3090888686</v>
      </c>
      <c r="AR304" s="44">
        <f t="shared" si="392"/>
        <v>537435791.30198658</v>
      </c>
      <c r="AS304" s="44">
        <f t="shared" si="392"/>
        <v>60816814.519660734</v>
      </c>
      <c r="AT304" s="44">
        <f t="shared" si="392"/>
        <v>19384618.992839467</v>
      </c>
      <c r="AU304" s="44">
        <f t="shared" si="392"/>
        <v>3225413.3296289211</v>
      </c>
      <c r="AV304" s="44">
        <f t="shared" si="392"/>
        <v>3544774.5143123451</v>
      </c>
      <c r="AW304" s="44">
        <f t="shared" si="392"/>
        <v>3043793.9665990612</v>
      </c>
      <c r="AX304" s="44">
        <f t="shared" si="392"/>
        <v>934976.77694203344</v>
      </c>
      <c r="AY304" s="44">
        <f t="shared" si="392"/>
        <v>3939540.9318640665</v>
      </c>
      <c r="AZ304" s="44">
        <f t="shared" si="392"/>
        <v>102293384.77694875</v>
      </c>
      <c r="BA304" s="44">
        <f t="shared" si="392"/>
        <v>75003254.708488107</v>
      </c>
      <c r="BB304" s="44">
        <f t="shared" si="392"/>
        <v>65351994.48815611</v>
      </c>
      <c r="BC304" s="44">
        <f t="shared" si="392"/>
        <v>223047779.55791113</v>
      </c>
      <c r="BD304" s="44">
        <f t="shared" si="392"/>
        <v>41845572.150097497</v>
      </c>
      <c r="BE304" s="44">
        <f t="shared" si="392"/>
        <v>12692638.575680291</v>
      </c>
      <c r="BF304" s="44">
        <f t="shared" si="392"/>
        <v>206224169.12804163</v>
      </c>
      <c r="BG304" s="44">
        <f t="shared" si="392"/>
        <v>9611609.2255918477</v>
      </c>
      <c r="BH304" s="44">
        <f t="shared" si="392"/>
        <v>5697145.2136219461</v>
      </c>
      <c r="BI304" s="44">
        <f t="shared" si="392"/>
        <v>3176552.8783191275</v>
      </c>
      <c r="BJ304" s="44">
        <f t="shared" si="392"/>
        <v>54035251.466088101</v>
      </c>
      <c r="BK304" s="44">
        <f t="shared" si="392"/>
        <v>203514522.39665163</v>
      </c>
      <c r="BL304" s="44">
        <f t="shared" si="392"/>
        <v>2770399.1451021768</v>
      </c>
      <c r="BM304" s="44">
        <f t="shared" si="392"/>
        <v>3395053.4050355512</v>
      </c>
      <c r="BN304" s="44">
        <f t="shared" si="392"/>
        <v>29989742.616853248</v>
      </c>
      <c r="BO304" s="44">
        <f t="shared" si="392"/>
        <v>11591841.848667275</v>
      </c>
      <c r="BP304" s="44">
        <f t="shared" ref="BP304:EA304" si="393">BP295+BP303</f>
        <v>2811818.8156335754</v>
      </c>
      <c r="BQ304" s="44">
        <f t="shared" si="393"/>
        <v>50071396.850242637</v>
      </c>
      <c r="BR304" s="44">
        <f t="shared" si="393"/>
        <v>39464887.880600095</v>
      </c>
      <c r="BS304" s="44">
        <f t="shared" si="393"/>
        <v>10743095.689003754</v>
      </c>
      <c r="BT304" s="44">
        <f t="shared" si="393"/>
        <v>4495173.0884168483</v>
      </c>
      <c r="BU304" s="44">
        <f t="shared" si="393"/>
        <v>4407816.1277981699</v>
      </c>
      <c r="BV304" s="44">
        <f t="shared" si="393"/>
        <v>11317742.166307447</v>
      </c>
      <c r="BW304" s="44">
        <f t="shared" si="393"/>
        <v>17398943.251902688</v>
      </c>
      <c r="BX304" s="44">
        <f t="shared" si="393"/>
        <v>1540132.315937758</v>
      </c>
      <c r="BY304" s="44">
        <f t="shared" si="393"/>
        <v>4943665.282008647</v>
      </c>
      <c r="BZ304" s="44">
        <f t="shared" si="393"/>
        <v>2748868.1875810283</v>
      </c>
      <c r="CA304" s="44">
        <f t="shared" si="393"/>
        <v>2527544.8385359519</v>
      </c>
      <c r="CB304" s="44">
        <f t="shared" si="393"/>
        <v>686080011.20033789</v>
      </c>
      <c r="CC304" s="44">
        <f t="shared" si="393"/>
        <v>2405905.5371100428</v>
      </c>
      <c r="CD304" s="44">
        <f t="shared" si="393"/>
        <v>933339.54984040384</v>
      </c>
      <c r="CE304" s="44">
        <f t="shared" si="393"/>
        <v>2273307.1824865513</v>
      </c>
      <c r="CF304" s="44">
        <f t="shared" si="393"/>
        <v>1741421.0011118778</v>
      </c>
      <c r="CG304" s="44">
        <f t="shared" si="393"/>
        <v>2791251.7303072992</v>
      </c>
      <c r="CH304" s="44">
        <f t="shared" si="393"/>
        <v>1692103.3058622957</v>
      </c>
      <c r="CI304" s="44">
        <f t="shared" si="393"/>
        <v>6506662.563802423</v>
      </c>
      <c r="CJ304" s="44">
        <f t="shared" si="393"/>
        <v>8932243.0722879004</v>
      </c>
      <c r="CK304" s="44">
        <f t="shared" si="393"/>
        <v>44125361.835247569</v>
      </c>
      <c r="CL304" s="44">
        <f t="shared" si="393"/>
        <v>12448722.994138908</v>
      </c>
      <c r="CM304" s="44">
        <f t="shared" si="393"/>
        <v>8142313.4463105882</v>
      </c>
      <c r="CN304" s="44">
        <f t="shared" si="393"/>
        <v>241507454.85901168</v>
      </c>
      <c r="CO304" s="44">
        <f t="shared" si="393"/>
        <v>124675036.64716379</v>
      </c>
      <c r="CP304" s="44">
        <f t="shared" si="393"/>
        <v>9647465.6391844209</v>
      </c>
      <c r="CQ304" s="44">
        <f t="shared" si="393"/>
        <v>9259746.2021119203</v>
      </c>
      <c r="CR304" s="44">
        <f t="shared" si="393"/>
        <v>2590650.5695753698</v>
      </c>
      <c r="CS304" s="44">
        <f t="shared" si="393"/>
        <v>3747280.0977724199</v>
      </c>
      <c r="CT304" s="44">
        <f t="shared" si="393"/>
        <v>1775092.3515512513</v>
      </c>
      <c r="CU304" s="44">
        <f t="shared" si="393"/>
        <v>3756466.9648505626</v>
      </c>
      <c r="CV304" s="44">
        <f t="shared" si="393"/>
        <v>820226.66647749534</v>
      </c>
      <c r="CW304" s="44">
        <f t="shared" si="393"/>
        <v>2619476.8680466325</v>
      </c>
      <c r="CX304" s="44">
        <f t="shared" si="393"/>
        <v>4627473.074435872</v>
      </c>
      <c r="CY304" s="44">
        <f t="shared" si="393"/>
        <v>884452.70138296124</v>
      </c>
      <c r="CZ304" s="44">
        <f t="shared" si="393"/>
        <v>18206138.96319139</v>
      </c>
      <c r="DA304" s="44">
        <f t="shared" si="393"/>
        <v>2607742.9131536088</v>
      </c>
      <c r="DB304" s="44">
        <f t="shared" si="393"/>
        <v>3476602.7051350647</v>
      </c>
      <c r="DC304" s="44">
        <f t="shared" si="393"/>
        <v>2312442.0827927957</v>
      </c>
      <c r="DD304" s="44">
        <f t="shared" si="393"/>
        <v>2436980.582666215</v>
      </c>
      <c r="DE304" s="44">
        <f t="shared" si="393"/>
        <v>4185317.5900045531</v>
      </c>
      <c r="DF304" s="44">
        <f t="shared" si="393"/>
        <v>171346437.15592495</v>
      </c>
      <c r="DG304" s="44">
        <f t="shared" si="393"/>
        <v>1596930.0578390067</v>
      </c>
      <c r="DH304" s="44">
        <f t="shared" si="393"/>
        <v>17666216.386242419</v>
      </c>
      <c r="DI304" s="44">
        <f t="shared" si="393"/>
        <v>22848641.176057022</v>
      </c>
      <c r="DJ304" s="44">
        <f t="shared" si="393"/>
        <v>6314276.2400179543</v>
      </c>
      <c r="DK304" s="44">
        <f t="shared" si="393"/>
        <v>4432872.8838524055</v>
      </c>
      <c r="DL304" s="44">
        <f t="shared" si="393"/>
        <v>50916381.261292607</v>
      </c>
      <c r="DM304" s="44">
        <f t="shared" si="393"/>
        <v>3649517.3462429377</v>
      </c>
      <c r="DN304" s="44">
        <f t="shared" si="393"/>
        <v>13035535.293676898</v>
      </c>
      <c r="DO304" s="44">
        <f t="shared" si="393"/>
        <v>28568677.167318217</v>
      </c>
      <c r="DP304" s="44">
        <f t="shared" si="393"/>
        <v>2815057.9249759912</v>
      </c>
      <c r="DQ304" s="44">
        <f t="shared" si="393"/>
        <v>6043450.9081391832</v>
      </c>
      <c r="DR304" s="44">
        <f t="shared" si="393"/>
        <v>12907809.744727965</v>
      </c>
      <c r="DS304" s="44">
        <f t="shared" si="393"/>
        <v>7614444.6116217859</v>
      </c>
      <c r="DT304" s="44">
        <f t="shared" si="393"/>
        <v>2205212.7622014801</v>
      </c>
      <c r="DU304" s="44">
        <f t="shared" si="393"/>
        <v>4018822.696180542</v>
      </c>
      <c r="DV304" s="44">
        <f t="shared" si="393"/>
        <v>2804468.6269669626</v>
      </c>
      <c r="DW304" s="44">
        <f t="shared" si="393"/>
        <v>3776675.9372360874</v>
      </c>
      <c r="DX304" s="44">
        <f t="shared" si="393"/>
        <v>2726224.9912146558</v>
      </c>
      <c r="DY304" s="44">
        <f t="shared" si="393"/>
        <v>4065520.6905533373</v>
      </c>
      <c r="DZ304" s="44">
        <f t="shared" si="393"/>
        <v>8145567.6543383012</v>
      </c>
      <c r="EA304" s="44">
        <f t="shared" si="393"/>
        <v>6186769.2735746326</v>
      </c>
      <c r="EB304" s="44">
        <f t="shared" ref="EB304:FY304" si="394">EB295+EB303</f>
        <v>5407779.5881821904</v>
      </c>
      <c r="EC304" s="44">
        <f t="shared" si="394"/>
        <v>3438789.8457134347</v>
      </c>
      <c r="ED304" s="44">
        <f t="shared" si="394"/>
        <v>18523222.736516587</v>
      </c>
      <c r="EE304" s="44">
        <f t="shared" si="394"/>
        <v>2649724.9051829651</v>
      </c>
      <c r="EF304" s="44">
        <f t="shared" si="394"/>
        <v>12989343.379360765</v>
      </c>
      <c r="EG304" s="44">
        <f t="shared" si="394"/>
        <v>3139914.6966136126</v>
      </c>
      <c r="EH304" s="44">
        <f t="shared" si="394"/>
        <v>2819004.2009887323</v>
      </c>
      <c r="EI304" s="44">
        <f t="shared" si="394"/>
        <v>145326602.93276694</v>
      </c>
      <c r="EJ304" s="44">
        <f t="shared" si="394"/>
        <v>79278081.079140678</v>
      </c>
      <c r="EK304" s="44">
        <f t="shared" si="394"/>
        <v>6387498.5083238753</v>
      </c>
      <c r="EL304" s="44">
        <f t="shared" si="394"/>
        <v>4371275.962111854</v>
      </c>
      <c r="EM304" s="44">
        <f t="shared" si="394"/>
        <v>4223401.9748910675</v>
      </c>
      <c r="EN304" s="44">
        <f t="shared" si="394"/>
        <v>9720366.8769206814</v>
      </c>
      <c r="EO304" s="44">
        <f t="shared" si="394"/>
        <v>3823246.1270450284</v>
      </c>
      <c r="EP304" s="44">
        <f t="shared" si="394"/>
        <v>4295426.4482322456</v>
      </c>
      <c r="EQ304" s="44">
        <f t="shared" si="394"/>
        <v>22572025.743313599</v>
      </c>
      <c r="ER304" s="44">
        <f t="shared" si="394"/>
        <v>3871483.5833707172</v>
      </c>
      <c r="ES304" s="44">
        <f t="shared" si="394"/>
        <v>2043932.08087822</v>
      </c>
      <c r="ET304" s="44">
        <f t="shared" si="394"/>
        <v>3298428.2953085881</v>
      </c>
      <c r="EU304" s="44">
        <f t="shared" si="394"/>
        <v>6356605.1394406967</v>
      </c>
      <c r="EV304" s="44">
        <f t="shared" si="394"/>
        <v>1221195.9664468511</v>
      </c>
      <c r="EW304" s="44">
        <f t="shared" si="394"/>
        <v>10578067.077289313</v>
      </c>
      <c r="EX304" s="44">
        <f t="shared" si="394"/>
        <v>3040798.8241365505</v>
      </c>
      <c r="EY304" s="44">
        <f t="shared" si="394"/>
        <v>4514921.5462550614</v>
      </c>
      <c r="EZ304" s="44">
        <f t="shared" si="394"/>
        <v>2108574.6443764148</v>
      </c>
      <c r="FA304" s="44">
        <f t="shared" si="394"/>
        <v>31207886.595448878</v>
      </c>
      <c r="FB304" s="44">
        <f t="shared" si="394"/>
        <v>4259428.3747676061</v>
      </c>
      <c r="FC304" s="44">
        <f t="shared" si="394"/>
        <v>19100508.332413517</v>
      </c>
      <c r="FD304" s="44">
        <f t="shared" si="394"/>
        <v>3926312.1129237725</v>
      </c>
      <c r="FE304" s="44">
        <f t="shared" si="394"/>
        <v>1728631.8293008092</v>
      </c>
      <c r="FF304" s="44">
        <f t="shared" si="394"/>
        <v>2947017.1081162379</v>
      </c>
      <c r="FG304" s="44">
        <f t="shared" si="394"/>
        <v>1909389.6009528749</v>
      </c>
      <c r="FH304" s="44">
        <f t="shared" si="394"/>
        <v>1587379.7537913893</v>
      </c>
      <c r="FI304" s="44">
        <f t="shared" si="394"/>
        <v>15914909.427552698</v>
      </c>
      <c r="FJ304" s="44">
        <f t="shared" si="394"/>
        <v>16198741.352310814</v>
      </c>
      <c r="FK304" s="44">
        <f t="shared" si="394"/>
        <v>20182386.220919281</v>
      </c>
      <c r="FL304" s="44">
        <f t="shared" si="394"/>
        <v>56443183.014477551</v>
      </c>
      <c r="FM304" s="44">
        <f t="shared" si="394"/>
        <v>31841209.749285474</v>
      </c>
      <c r="FN304" s="44">
        <f t="shared" si="394"/>
        <v>187585125.08833972</v>
      </c>
      <c r="FO304" s="44">
        <f t="shared" si="394"/>
        <v>10631535.473887164</v>
      </c>
      <c r="FP304" s="44">
        <f t="shared" si="394"/>
        <v>22701342.117990196</v>
      </c>
      <c r="FQ304" s="44">
        <f t="shared" si="394"/>
        <v>8470337.9592895377</v>
      </c>
      <c r="FR304" s="44">
        <f t="shared" si="394"/>
        <v>2517340.2829027898</v>
      </c>
      <c r="FS304" s="44">
        <f t="shared" si="394"/>
        <v>2951009.8528419496</v>
      </c>
      <c r="FT304" s="44">
        <f t="shared" si="394"/>
        <v>1481729.5995864994</v>
      </c>
      <c r="FU304" s="44">
        <f t="shared" si="394"/>
        <v>7707516.2062752051</v>
      </c>
      <c r="FV304" s="44">
        <f t="shared" si="394"/>
        <v>6468277.9798862068</v>
      </c>
      <c r="FW304" s="44">
        <f t="shared" si="394"/>
        <v>2786868.0848703696</v>
      </c>
      <c r="FX304" s="44">
        <f t="shared" si="394"/>
        <v>1128743.8545910507</v>
      </c>
      <c r="FY304" s="44">
        <f t="shared" si="394"/>
        <v>145062374.613662</v>
      </c>
      <c r="FZ304" s="59"/>
      <c r="GA304">
        <v>2468386</v>
      </c>
      <c r="GC304" s="131">
        <f>GA304/FZ295</f>
        <v>3.2550700622800184E-4</v>
      </c>
      <c r="GD304" s="45"/>
      <c r="GE304" s="16"/>
    </row>
    <row r="305" spans="1:187" x14ac:dyDescent="0.2">
      <c r="A305" s="130" t="s">
        <v>876</v>
      </c>
      <c r="B305" s="128" t="s">
        <v>863</v>
      </c>
      <c r="C305" s="44">
        <f>C296</f>
        <v>25868518.559999999</v>
      </c>
      <c r="D305" s="44">
        <f t="shared" ref="D305:BO306" si="395">D296</f>
        <v>90373203.120000005</v>
      </c>
      <c r="E305" s="44">
        <f t="shared" si="395"/>
        <v>25418593.07</v>
      </c>
      <c r="F305" s="44">
        <f t="shared" si="395"/>
        <v>45650871.240000002</v>
      </c>
      <c r="G305" s="44">
        <f t="shared" si="395"/>
        <v>5009829.83</v>
      </c>
      <c r="H305" s="44">
        <f t="shared" si="395"/>
        <v>3386288.94</v>
      </c>
      <c r="I305" s="44">
        <f t="shared" si="395"/>
        <v>25023352.710000001</v>
      </c>
      <c r="J305" s="44">
        <f t="shared" si="395"/>
        <v>3776644.12</v>
      </c>
      <c r="K305" s="44">
        <f t="shared" si="395"/>
        <v>1140936.1399999999</v>
      </c>
      <c r="L305" s="44">
        <f t="shared" si="395"/>
        <v>12464047.869999999</v>
      </c>
      <c r="M305" s="44">
        <f t="shared" si="395"/>
        <v>4358525.09</v>
      </c>
      <c r="N305" s="44">
        <f t="shared" si="395"/>
        <v>133147099.63</v>
      </c>
      <c r="O305" s="44">
        <f t="shared" si="395"/>
        <v>46984722.789999999</v>
      </c>
      <c r="P305" s="44">
        <f t="shared" si="395"/>
        <v>901751.24</v>
      </c>
      <c r="Q305" s="44">
        <f t="shared" si="395"/>
        <v>72831285.510000005</v>
      </c>
      <c r="R305" s="44">
        <f t="shared" si="395"/>
        <v>1509142.13</v>
      </c>
      <c r="S305" s="44">
        <f t="shared" si="395"/>
        <v>7793302.9400000004</v>
      </c>
      <c r="T305" s="44">
        <f t="shared" si="395"/>
        <v>536009.93999999994</v>
      </c>
      <c r="U305" s="44">
        <f t="shared" si="395"/>
        <v>335909.5</v>
      </c>
      <c r="V305" s="44">
        <f t="shared" si="395"/>
        <v>788057.75</v>
      </c>
      <c r="W305" s="44">
        <f t="shared" si="395"/>
        <v>183438.92</v>
      </c>
      <c r="X305" s="44">
        <f t="shared" si="395"/>
        <v>155734.22</v>
      </c>
      <c r="Y305" s="44">
        <f t="shared" si="395"/>
        <v>1270813.5</v>
      </c>
      <c r="Z305" s="44">
        <f t="shared" si="395"/>
        <v>457834.89</v>
      </c>
      <c r="AA305" s="44">
        <f t="shared" si="395"/>
        <v>83093610.980000004</v>
      </c>
      <c r="AB305" s="44">
        <f t="shared" si="395"/>
        <v>168730902.84999999</v>
      </c>
      <c r="AC305" s="44">
        <f t="shared" si="395"/>
        <v>3449781.23</v>
      </c>
      <c r="AD305" s="44">
        <f t="shared" si="395"/>
        <v>3721529.96</v>
      </c>
      <c r="AE305" s="44">
        <f t="shared" si="395"/>
        <v>320208.55</v>
      </c>
      <c r="AF305" s="44">
        <f t="shared" si="395"/>
        <v>528321.43999999994</v>
      </c>
      <c r="AG305" s="44">
        <f t="shared" si="395"/>
        <v>4021973.28</v>
      </c>
      <c r="AH305" s="44">
        <f t="shared" si="395"/>
        <v>558760.9</v>
      </c>
      <c r="AI305" s="44">
        <f t="shared" si="395"/>
        <v>223823.06</v>
      </c>
      <c r="AJ305" s="44">
        <f t="shared" si="395"/>
        <v>539052.05000000005</v>
      </c>
      <c r="AK305" s="44">
        <f t="shared" si="395"/>
        <v>1052751.31</v>
      </c>
      <c r="AL305" s="44">
        <f t="shared" si="395"/>
        <v>1854430.09</v>
      </c>
      <c r="AM305" s="44">
        <f t="shared" si="395"/>
        <v>807680.67</v>
      </c>
      <c r="AN305" s="44">
        <f t="shared" si="395"/>
        <v>2512486.63</v>
      </c>
      <c r="AO305" s="44">
        <f t="shared" si="395"/>
        <v>7215844.0599999996</v>
      </c>
      <c r="AP305" s="44">
        <f t="shared" si="395"/>
        <v>536164838.94</v>
      </c>
      <c r="AQ305" s="44">
        <f t="shared" si="395"/>
        <v>2010150.28</v>
      </c>
      <c r="AR305" s="44">
        <f t="shared" si="395"/>
        <v>184633083.69999999</v>
      </c>
      <c r="AS305" s="44">
        <f t="shared" si="395"/>
        <v>37650225.600000001</v>
      </c>
      <c r="AT305" s="44">
        <f t="shared" si="395"/>
        <v>6391412.6299999999</v>
      </c>
      <c r="AU305" s="44">
        <f t="shared" si="395"/>
        <v>865272.75</v>
      </c>
      <c r="AV305" s="44">
        <f t="shared" si="395"/>
        <v>538548.65</v>
      </c>
      <c r="AW305" s="44">
        <f t="shared" si="395"/>
        <v>516921.17</v>
      </c>
      <c r="AX305" s="44">
        <f t="shared" si="395"/>
        <v>324559.57</v>
      </c>
      <c r="AY305" s="44">
        <f t="shared" si="395"/>
        <v>1162809.22</v>
      </c>
      <c r="AZ305" s="44">
        <f t="shared" si="395"/>
        <v>11292886.82</v>
      </c>
      <c r="BA305" s="44">
        <f t="shared" si="395"/>
        <v>9631159.7799999993</v>
      </c>
      <c r="BB305" s="44">
        <f t="shared" si="395"/>
        <v>3328004.71</v>
      </c>
      <c r="BC305" s="44">
        <f t="shared" si="395"/>
        <v>62676814.390000001</v>
      </c>
      <c r="BD305" s="44">
        <f t="shared" si="395"/>
        <v>11383594.15</v>
      </c>
      <c r="BE305" s="44">
        <f t="shared" si="395"/>
        <v>2992976.89</v>
      </c>
      <c r="BF305" s="44">
        <f t="shared" si="395"/>
        <v>48603558.009999998</v>
      </c>
      <c r="BG305" s="44">
        <f t="shared" si="395"/>
        <v>970345.66</v>
      </c>
      <c r="BH305" s="44">
        <f t="shared" si="395"/>
        <v>1052152.79</v>
      </c>
      <c r="BI305" s="44">
        <f t="shared" si="395"/>
        <v>310303.55</v>
      </c>
      <c r="BJ305" s="44">
        <f t="shared" si="395"/>
        <v>13595872.550000001</v>
      </c>
      <c r="BK305" s="44">
        <f t="shared" si="395"/>
        <v>24852623.16</v>
      </c>
      <c r="BL305" s="44">
        <f t="shared" si="395"/>
        <v>154327.63</v>
      </c>
      <c r="BM305" s="44">
        <f t="shared" si="395"/>
        <v>517767.76</v>
      </c>
      <c r="BN305" s="44">
        <f t="shared" si="395"/>
        <v>6875655.7599999998</v>
      </c>
      <c r="BO305" s="44">
        <f t="shared" si="395"/>
        <v>2241113.91</v>
      </c>
      <c r="BP305" s="44">
        <f t="shared" ref="BP305:EA306" si="396">BP296</f>
        <v>1372619.29</v>
      </c>
      <c r="BQ305" s="44">
        <f t="shared" si="396"/>
        <v>26158548.52</v>
      </c>
      <c r="BR305" s="44">
        <f t="shared" si="396"/>
        <v>4246154.95</v>
      </c>
      <c r="BS305" s="44">
        <f t="shared" si="396"/>
        <v>1677523.11</v>
      </c>
      <c r="BT305" s="44">
        <f t="shared" si="396"/>
        <v>1440280.56</v>
      </c>
      <c r="BU305" s="44">
        <f t="shared" si="396"/>
        <v>1739266.62</v>
      </c>
      <c r="BV305" s="44">
        <f t="shared" si="396"/>
        <v>7303793.3099999996</v>
      </c>
      <c r="BW305" s="44">
        <f t="shared" si="396"/>
        <v>10288933.68</v>
      </c>
      <c r="BX305" s="44">
        <f t="shared" si="396"/>
        <v>1012576.9</v>
      </c>
      <c r="BY305" s="44">
        <f t="shared" si="396"/>
        <v>2218267.4</v>
      </c>
      <c r="BZ305" s="44">
        <f t="shared" si="396"/>
        <v>860044.21</v>
      </c>
      <c r="CA305" s="44">
        <f t="shared" si="396"/>
        <v>1517900.21</v>
      </c>
      <c r="CB305" s="44">
        <f t="shared" si="396"/>
        <v>276460212.37</v>
      </c>
      <c r="CC305" s="44">
        <f t="shared" si="396"/>
        <v>510667.51</v>
      </c>
      <c r="CD305" s="44">
        <f t="shared" si="396"/>
        <v>356178.08</v>
      </c>
      <c r="CE305" s="44">
        <f t="shared" si="396"/>
        <v>829005.73</v>
      </c>
      <c r="CF305" s="44">
        <f t="shared" si="396"/>
        <v>632862.79</v>
      </c>
      <c r="CG305" s="44">
        <f t="shared" si="396"/>
        <v>617461.73</v>
      </c>
      <c r="CH305" s="44">
        <f t="shared" si="396"/>
        <v>408916.72</v>
      </c>
      <c r="CI305" s="44">
        <f t="shared" si="396"/>
        <v>2463557.37</v>
      </c>
      <c r="CJ305" s="44">
        <f t="shared" si="396"/>
        <v>5445609.8700000001</v>
      </c>
      <c r="CK305" s="44">
        <f t="shared" si="396"/>
        <v>9003857.1300000008</v>
      </c>
      <c r="CL305" s="44">
        <f t="shared" si="396"/>
        <v>1850414.27</v>
      </c>
      <c r="CM305" s="44">
        <f t="shared" si="396"/>
        <v>613219.92000000004</v>
      </c>
      <c r="CN305" s="44">
        <f t="shared" si="396"/>
        <v>101492449.09</v>
      </c>
      <c r="CO305" s="44">
        <f t="shared" si="396"/>
        <v>51035270.68</v>
      </c>
      <c r="CP305" s="44">
        <f t="shared" si="396"/>
        <v>8874441.8900000006</v>
      </c>
      <c r="CQ305" s="44">
        <f t="shared" si="396"/>
        <v>1732795.98</v>
      </c>
      <c r="CR305" s="44">
        <f t="shared" si="396"/>
        <v>217613.53</v>
      </c>
      <c r="CS305" s="44">
        <f t="shared" si="396"/>
        <v>1181966.3700000001</v>
      </c>
      <c r="CT305" s="44">
        <f t="shared" si="396"/>
        <v>361780.09</v>
      </c>
      <c r="CU305" s="44">
        <f t="shared" si="396"/>
        <v>337783.32</v>
      </c>
      <c r="CV305" s="44">
        <f t="shared" si="396"/>
        <v>209057.81</v>
      </c>
      <c r="CW305" s="44">
        <f t="shared" si="396"/>
        <v>1236306.58</v>
      </c>
      <c r="CX305" s="44">
        <f t="shared" si="396"/>
        <v>1667993.07</v>
      </c>
      <c r="CY305" s="44">
        <f t="shared" si="396"/>
        <v>187182.41</v>
      </c>
      <c r="CZ305" s="44">
        <f t="shared" si="396"/>
        <v>5939396.5300000003</v>
      </c>
      <c r="DA305" s="44">
        <f t="shared" si="396"/>
        <v>1111050.49</v>
      </c>
      <c r="DB305" s="44">
        <f t="shared" si="396"/>
        <v>687156.86</v>
      </c>
      <c r="DC305" s="44">
        <f t="shared" si="396"/>
        <v>1149083.6599999999</v>
      </c>
      <c r="DD305" s="44">
        <f t="shared" si="396"/>
        <v>1002181.75</v>
      </c>
      <c r="DE305" s="44">
        <f t="shared" si="396"/>
        <v>1686831.31</v>
      </c>
      <c r="DF305" s="44">
        <f t="shared" si="396"/>
        <v>42980178</v>
      </c>
      <c r="DG305" s="44">
        <f t="shared" si="396"/>
        <v>896566.64</v>
      </c>
      <c r="DH305" s="44">
        <f t="shared" si="396"/>
        <v>8228534.4500000002</v>
      </c>
      <c r="DI305" s="44">
        <f t="shared" si="396"/>
        <v>10865224.17</v>
      </c>
      <c r="DJ305" s="44">
        <f t="shared" si="396"/>
        <v>1248868.03</v>
      </c>
      <c r="DK305" s="44">
        <f t="shared" si="396"/>
        <v>732334.87</v>
      </c>
      <c r="DL305" s="44">
        <f t="shared" si="396"/>
        <v>12784891.73</v>
      </c>
      <c r="DM305" s="44">
        <f t="shared" si="396"/>
        <v>785309.72</v>
      </c>
      <c r="DN305" s="44">
        <f t="shared" si="396"/>
        <v>5646010.9100000001</v>
      </c>
      <c r="DO305" s="44">
        <f t="shared" si="396"/>
        <v>6112088.5</v>
      </c>
      <c r="DP305" s="44">
        <f t="shared" si="396"/>
        <v>380778</v>
      </c>
      <c r="DQ305" s="44">
        <f t="shared" si="396"/>
        <v>3052651.32</v>
      </c>
      <c r="DR305" s="44">
        <f t="shared" si="396"/>
        <v>1618236.89</v>
      </c>
      <c r="DS305" s="44">
        <f t="shared" si="396"/>
        <v>901543.89</v>
      </c>
      <c r="DT305" s="44">
        <f t="shared" si="396"/>
        <v>208308.71</v>
      </c>
      <c r="DU305" s="44">
        <f t="shared" si="396"/>
        <v>623483.07999999996</v>
      </c>
      <c r="DV305" s="44">
        <f t="shared" si="396"/>
        <v>189840.59</v>
      </c>
      <c r="DW305" s="44">
        <f t="shared" si="396"/>
        <v>375862.76</v>
      </c>
      <c r="DX305" s="44">
        <f t="shared" si="396"/>
        <v>1205369.8400000001</v>
      </c>
      <c r="DY305" s="44">
        <f t="shared" si="396"/>
        <v>1369301.3</v>
      </c>
      <c r="DZ305" s="44">
        <f t="shared" si="396"/>
        <v>2610581.98</v>
      </c>
      <c r="EA305" s="44">
        <f t="shared" si="396"/>
        <v>3896482.48</v>
      </c>
      <c r="EB305" s="44">
        <f t="shared" ref="EB305:FY306" si="397">EB296</f>
        <v>1818135.48</v>
      </c>
      <c r="EC305" s="44">
        <f t="shared" si="397"/>
        <v>767597.08</v>
      </c>
      <c r="ED305" s="44">
        <f t="shared" si="397"/>
        <v>14315647.51</v>
      </c>
      <c r="EE305" s="44">
        <f t="shared" si="397"/>
        <v>406590.14</v>
      </c>
      <c r="EF305" s="44">
        <f t="shared" si="397"/>
        <v>1526037.18</v>
      </c>
      <c r="EG305" s="44">
        <f t="shared" si="397"/>
        <v>608780.42000000004</v>
      </c>
      <c r="EH305" s="44">
        <f t="shared" si="397"/>
        <v>325651.32</v>
      </c>
      <c r="EI305" s="44">
        <f t="shared" si="397"/>
        <v>28407766.960000001</v>
      </c>
      <c r="EJ305" s="44">
        <f t="shared" si="397"/>
        <v>19708139.050000001</v>
      </c>
      <c r="EK305" s="44">
        <f t="shared" si="397"/>
        <v>3480092.25</v>
      </c>
      <c r="EL305" s="44">
        <f t="shared" si="397"/>
        <v>512106.35</v>
      </c>
      <c r="EM305" s="44">
        <f t="shared" si="397"/>
        <v>1512097.56</v>
      </c>
      <c r="EN305" s="44">
        <f t="shared" si="397"/>
        <v>1613924.65</v>
      </c>
      <c r="EO305" s="44">
        <f t="shared" si="397"/>
        <v>1194556.03</v>
      </c>
      <c r="EP305" s="44">
        <f t="shared" si="397"/>
        <v>2512815.27</v>
      </c>
      <c r="EQ305" s="44">
        <f t="shared" si="397"/>
        <v>9252180.7200000007</v>
      </c>
      <c r="ER305" s="44">
        <f t="shared" si="397"/>
        <v>1856064.98</v>
      </c>
      <c r="ES305" s="44">
        <f t="shared" si="397"/>
        <v>459824.71</v>
      </c>
      <c r="ET305" s="44">
        <f t="shared" si="397"/>
        <v>542871.68999999994</v>
      </c>
      <c r="EU305" s="44">
        <f t="shared" si="397"/>
        <v>892154.82</v>
      </c>
      <c r="EV305" s="44">
        <f t="shared" si="397"/>
        <v>476344.82</v>
      </c>
      <c r="EW305" s="44">
        <f t="shared" si="397"/>
        <v>5058625.7699999996</v>
      </c>
      <c r="EX305" s="44">
        <f t="shared" si="397"/>
        <v>178011.54</v>
      </c>
      <c r="EY305" s="44">
        <f t="shared" si="397"/>
        <v>884827.13</v>
      </c>
      <c r="EZ305" s="44">
        <f t="shared" si="397"/>
        <v>601038.67000000004</v>
      </c>
      <c r="FA305" s="44">
        <f t="shared" si="397"/>
        <v>21401815.559999999</v>
      </c>
      <c r="FB305" s="44">
        <f t="shared" si="397"/>
        <v>3958526.3</v>
      </c>
      <c r="FC305" s="44">
        <f t="shared" si="397"/>
        <v>7480785.21</v>
      </c>
      <c r="FD305" s="44">
        <f t="shared" si="397"/>
        <v>994116.6</v>
      </c>
      <c r="FE305" s="44">
        <f t="shared" si="397"/>
        <v>491963.13</v>
      </c>
      <c r="FF305" s="44">
        <f t="shared" si="397"/>
        <v>495139.58</v>
      </c>
      <c r="FG305" s="44">
        <f t="shared" si="397"/>
        <v>348587.42</v>
      </c>
      <c r="FH305" s="44">
        <f t="shared" si="397"/>
        <v>923033.93</v>
      </c>
      <c r="FI305" s="44">
        <f t="shared" si="397"/>
        <v>9003932.0199999996</v>
      </c>
      <c r="FJ305" s="44">
        <f t="shared" si="397"/>
        <v>14113777.48</v>
      </c>
      <c r="FK305" s="44">
        <f t="shared" si="397"/>
        <v>17591065.600000001</v>
      </c>
      <c r="FL305" s="44">
        <f t="shared" si="397"/>
        <v>39003620.579999998</v>
      </c>
      <c r="FM305" s="44">
        <f t="shared" si="397"/>
        <v>17417418.469999999</v>
      </c>
      <c r="FN305" s="44">
        <f t="shared" si="397"/>
        <v>71290507.370000005</v>
      </c>
      <c r="FO305" s="44">
        <f t="shared" si="397"/>
        <v>10115407.08</v>
      </c>
      <c r="FP305" s="44">
        <f t="shared" si="397"/>
        <v>21787699.77</v>
      </c>
      <c r="FQ305" s="44">
        <f t="shared" si="397"/>
        <v>3722612.64</v>
      </c>
      <c r="FR305" s="44">
        <f t="shared" si="397"/>
        <v>1770495.14</v>
      </c>
      <c r="FS305" s="44">
        <f t="shared" si="397"/>
        <v>2815636.94</v>
      </c>
      <c r="FT305" s="44">
        <f t="shared" si="397"/>
        <v>1402531.37</v>
      </c>
      <c r="FU305" s="44">
        <f t="shared" si="397"/>
        <v>2105383.5</v>
      </c>
      <c r="FV305" s="44">
        <f t="shared" si="397"/>
        <v>1560260.83</v>
      </c>
      <c r="FW305" s="44">
        <f t="shared" si="397"/>
        <v>421585</v>
      </c>
      <c r="FX305" s="44">
        <f t="shared" si="397"/>
        <v>362347.59</v>
      </c>
      <c r="FY305" s="44">
        <f t="shared" si="397"/>
        <v>0</v>
      </c>
      <c r="FZ305" s="59"/>
      <c r="GA305" s="45"/>
      <c r="GB305" s="45"/>
      <c r="GC305" s="45"/>
      <c r="GD305" s="45"/>
      <c r="GE305" s="16"/>
    </row>
    <row r="306" spans="1:187" x14ac:dyDescent="0.2">
      <c r="A306" s="130" t="s">
        <v>877</v>
      </c>
      <c r="B306" s="128" t="s">
        <v>865</v>
      </c>
      <c r="C306" s="44">
        <f>C297</f>
        <v>1599806.29</v>
      </c>
      <c r="D306" s="44">
        <f t="shared" si="395"/>
        <v>6174696.7400000002</v>
      </c>
      <c r="E306" s="44">
        <f t="shared" si="395"/>
        <v>1689481.62</v>
      </c>
      <c r="F306" s="44">
        <f t="shared" si="395"/>
        <v>2551435.5</v>
      </c>
      <c r="G306" s="44">
        <f t="shared" si="395"/>
        <v>310453.07</v>
      </c>
      <c r="H306" s="44">
        <f t="shared" si="395"/>
        <v>246934</v>
      </c>
      <c r="I306" s="44">
        <f t="shared" si="395"/>
        <v>1779849.64</v>
      </c>
      <c r="J306" s="44">
        <f t="shared" si="395"/>
        <v>487294.92</v>
      </c>
      <c r="K306" s="44">
        <f t="shared" si="395"/>
        <v>94958.73</v>
      </c>
      <c r="L306" s="44">
        <f t="shared" si="395"/>
        <v>966253.38</v>
      </c>
      <c r="M306" s="44">
        <f t="shared" si="395"/>
        <v>394776.26</v>
      </c>
      <c r="N306" s="44">
        <f t="shared" si="395"/>
        <v>10833549.82</v>
      </c>
      <c r="O306" s="44">
        <f t="shared" si="395"/>
        <v>3820085.64</v>
      </c>
      <c r="P306" s="44">
        <f t="shared" si="395"/>
        <v>64869.39</v>
      </c>
      <c r="Q306" s="44">
        <f t="shared" si="395"/>
        <v>5754141.0199999996</v>
      </c>
      <c r="R306" s="44">
        <f t="shared" si="395"/>
        <v>156853.23000000001</v>
      </c>
      <c r="S306" s="44">
        <f t="shared" si="395"/>
        <v>737379.94</v>
      </c>
      <c r="T306" s="44">
        <f t="shared" si="395"/>
        <v>63166.879999999997</v>
      </c>
      <c r="U306" s="44">
        <f t="shared" si="395"/>
        <v>37326.32</v>
      </c>
      <c r="V306" s="44">
        <f t="shared" si="395"/>
        <v>89166.85</v>
      </c>
      <c r="W306" s="44">
        <f t="shared" si="395"/>
        <v>22108.82</v>
      </c>
      <c r="X306" s="44">
        <f t="shared" si="395"/>
        <v>18313.41</v>
      </c>
      <c r="Y306" s="44">
        <f t="shared" si="395"/>
        <v>107570.69</v>
      </c>
      <c r="Z306" s="44">
        <f t="shared" si="395"/>
        <v>49160.69</v>
      </c>
      <c r="AA306" s="44">
        <f t="shared" si="395"/>
        <v>5345283.42</v>
      </c>
      <c r="AB306" s="44">
        <f t="shared" si="395"/>
        <v>11020506.119999999</v>
      </c>
      <c r="AC306" s="44">
        <f t="shared" si="395"/>
        <v>383049.99</v>
      </c>
      <c r="AD306" s="44">
        <f t="shared" si="395"/>
        <v>465709.13</v>
      </c>
      <c r="AE306" s="44">
        <f t="shared" si="395"/>
        <v>46237.4</v>
      </c>
      <c r="AF306" s="44">
        <f t="shared" si="395"/>
        <v>60721.67</v>
      </c>
      <c r="AG306" s="44">
        <f t="shared" si="395"/>
        <v>345153.06</v>
      </c>
      <c r="AH306" s="44">
        <f t="shared" si="395"/>
        <v>140638.13</v>
      </c>
      <c r="AI306" s="44">
        <f t="shared" si="395"/>
        <v>42520.81</v>
      </c>
      <c r="AJ306" s="44">
        <f t="shared" si="395"/>
        <v>70196.3</v>
      </c>
      <c r="AK306" s="44">
        <f t="shared" si="395"/>
        <v>58583.1</v>
      </c>
      <c r="AL306" s="44">
        <f t="shared" si="395"/>
        <v>130839.79</v>
      </c>
      <c r="AM306" s="44">
        <f t="shared" si="395"/>
        <v>71323.28</v>
      </c>
      <c r="AN306" s="44">
        <f t="shared" si="395"/>
        <v>337256.29</v>
      </c>
      <c r="AO306" s="44">
        <f t="shared" si="395"/>
        <v>1356915.94</v>
      </c>
      <c r="AP306" s="44">
        <f t="shared" si="395"/>
        <v>28817977.68</v>
      </c>
      <c r="AQ306" s="44">
        <f t="shared" si="395"/>
        <v>92803.01</v>
      </c>
      <c r="AR306" s="44">
        <f t="shared" si="395"/>
        <v>17897627.93</v>
      </c>
      <c r="AS306" s="44">
        <f t="shared" si="395"/>
        <v>1978859.98</v>
      </c>
      <c r="AT306" s="44">
        <f t="shared" si="395"/>
        <v>952993.3</v>
      </c>
      <c r="AU306" s="44">
        <f t="shared" si="395"/>
        <v>132358.49</v>
      </c>
      <c r="AV306" s="44">
        <f t="shared" si="395"/>
        <v>81576.91</v>
      </c>
      <c r="AW306" s="44">
        <f t="shared" si="395"/>
        <v>86156.03</v>
      </c>
      <c r="AX306" s="44">
        <f t="shared" si="395"/>
        <v>53999.42</v>
      </c>
      <c r="AY306" s="44">
        <f t="shared" si="395"/>
        <v>125901.97</v>
      </c>
      <c r="AZ306" s="44">
        <f t="shared" si="395"/>
        <v>1432504.14</v>
      </c>
      <c r="BA306" s="44">
        <f t="shared" si="395"/>
        <v>785343.97</v>
      </c>
      <c r="BB306" s="44">
        <f t="shared" si="395"/>
        <v>390451.29</v>
      </c>
      <c r="BC306" s="44">
        <f t="shared" si="395"/>
        <v>6601427.9100000001</v>
      </c>
      <c r="BD306" s="44">
        <f t="shared" si="395"/>
        <v>1373312.49</v>
      </c>
      <c r="BE306" s="44">
        <f t="shared" si="395"/>
        <v>374529.03</v>
      </c>
      <c r="BF306" s="44">
        <f t="shared" si="395"/>
        <v>5519851.4100000001</v>
      </c>
      <c r="BG306" s="44">
        <f t="shared" si="395"/>
        <v>80491.44</v>
      </c>
      <c r="BH306" s="44">
        <f t="shared" si="395"/>
        <v>295174.65999999997</v>
      </c>
      <c r="BI306" s="44">
        <f t="shared" si="395"/>
        <v>53872.12</v>
      </c>
      <c r="BJ306" s="44">
        <f t="shared" si="395"/>
        <v>1542433.61</v>
      </c>
      <c r="BK306" s="44">
        <f t="shared" si="395"/>
        <v>2695455.45</v>
      </c>
      <c r="BL306" s="44">
        <f t="shared" si="395"/>
        <v>12187.53</v>
      </c>
      <c r="BM306" s="44">
        <f t="shared" si="395"/>
        <v>59266.43</v>
      </c>
      <c r="BN306" s="44">
        <f t="shared" si="395"/>
        <v>1035501.02</v>
      </c>
      <c r="BO306" s="44">
        <f t="shared" si="395"/>
        <v>406990.53</v>
      </c>
      <c r="BP306" s="44">
        <f t="shared" si="396"/>
        <v>227387.95</v>
      </c>
      <c r="BQ306" s="44">
        <f t="shared" si="396"/>
        <v>1531129.19</v>
      </c>
      <c r="BR306" s="44">
        <f t="shared" si="396"/>
        <v>253826.77</v>
      </c>
      <c r="BS306" s="44">
        <f t="shared" si="396"/>
        <v>109435.21</v>
      </c>
      <c r="BT306" s="44">
        <f t="shared" si="396"/>
        <v>102601.45</v>
      </c>
      <c r="BU306" s="44">
        <f t="shared" si="396"/>
        <v>134341.73000000001</v>
      </c>
      <c r="BV306" s="44">
        <f t="shared" si="396"/>
        <v>548391.36</v>
      </c>
      <c r="BW306" s="44">
        <f t="shared" si="396"/>
        <v>592046.81999999995</v>
      </c>
      <c r="BX306" s="44">
        <f t="shared" si="396"/>
        <v>74420.97</v>
      </c>
      <c r="BY306" s="44">
        <f t="shared" si="396"/>
        <v>254609.58</v>
      </c>
      <c r="BZ306" s="44">
        <f t="shared" si="396"/>
        <v>107183.38</v>
      </c>
      <c r="CA306" s="44">
        <f t="shared" si="396"/>
        <v>254021.75</v>
      </c>
      <c r="CB306" s="44">
        <f t="shared" si="396"/>
        <v>24346000.140000001</v>
      </c>
      <c r="CC306" s="44">
        <f t="shared" si="396"/>
        <v>77122.100000000006</v>
      </c>
      <c r="CD306" s="44">
        <f t="shared" si="396"/>
        <v>61371.73</v>
      </c>
      <c r="CE306" s="44">
        <f t="shared" si="396"/>
        <v>83521.820000000007</v>
      </c>
      <c r="CF306" s="44">
        <f t="shared" si="396"/>
        <v>78483.45</v>
      </c>
      <c r="CG306" s="44">
        <f t="shared" si="396"/>
        <v>61712.69</v>
      </c>
      <c r="CH306" s="44">
        <f t="shared" si="396"/>
        <v>43817.35</v>
      </c>
      <c r="CI306" s="44">
        <f t="shared" si="396"/>
        <v>287367.57</v>
      </c>
      <c r="CJ306" s="44">
        <f t="shared" si="396"/>
        <v>293009.68</v>
      </c>
      <c r="CK306" s="44">
        <f t="shared" si="396"/>
        <v>1295738.54</v>
      </c>
      <c r="CL306" s="44">
        <f t="shared" si="396"/>
        <v>214925.85</v>
      </c>
      <c r="CM306" s="44">
        <f t="shared" si="396"/>
        <v>64934.19</v>
      </c>
      <c r="CN306" s="44">
        <f t="shared" si="396"/>
        <v>8120877.0899999999</v>
      </c>
      <c r="CO306" s="44">
        <f t="shared" si="396"/>
        <v>3857545.62</v>
      </c>
      <c r="CP306" s="44">
        <f t="shared" si="396"/>
        <v>769697.35</v>
      </c>
      <c r="CQ306" s="44">
        <f t="shared" si="396"/>
        <v>261483.68</v>
      </c>
      <c r="CR306" s="44">
        <f t="shared" si="396"/>
        <v>64576.92</v>
      </c>
      <c r="CS306" s="44">
        <f t="shared" si="396"/>
        <v>199286.32</v>
      </c>
      <c r="CT306" s="44">
        <f t="shared" si="396"/>
        <v>47925.82</v>
      </c>
      <c r="CU306" s="44">
        <f t="shared" si="396"/>
        <v>33110.36</v>
      </c>
      <c r="CV306" s="44">
        <f t="shared" si="396"/>
        <v>26903.84</v>
      </c>
      <c r="CW306" s="44">
        <f t="shared" si="396"/>
        <v>106621.7</v>
      </c>
      <c r="CX306" s="44">
        <f t="shared" si="396"/>
        <v>192896.12</v>
      </c>
      <c r="CY306" s="44">
        <f t="shared" si="396"/>
        <v>20466.32</v>
      </c>
      <c r="CZ306" s="44">
        <f t="shared" si="396"/>
        <v>608607.21</v>
      </c>
      <c r="DA306" s="44">
        <f t="shared" si="396"/>
        <v>114878.97</v>
      </c>
      <c r="DB306" s="44">
        <f t="shared" si="396"/>
        <v>72218.69</v>
      </c>
      <c r="DC306" s="44">
        <f t="shared" si="396"/>
        <v>125032.44</v>
      </c>
      <c r="DD306" s="44">
        <f t="shared" si="396"/>
        <v>81506.41</v>
      </c>
      <c r="DE306" s="44">
        <f t="shared" si="396"/>
        <v>211191.64</v>
      </c>
      <c r="DF306" s="44">
        <f t="shared" si="396"/>
        <v>5884150.3600000003</v>
      </c>
      <c r="DG306" s="44">
        <f t="shared" si="396"/>
        <v>89201.58</v>
      </c>
      <c r="DH306" s="44">
        <f t="shared" si="396"/>
        <v>816438.79</v>
      </c>
      <c r="DI306" s="44">
        <f t="shared" si="396"/>
        <v>981637.97</v>
      </c>
      <c r="DJ306" s="44">
        <f t="shared" si="396"/>
        <v>112725.67</v>
      </c>
      <c r="DK306" s="44">
        <f t="shared" si="396"/>
        <v>86205.29</v>
      </c>
      <c r="DL306" s="44">
        <f t="shared" si="396"/>
        <v>1578718.19</v>
      </c>
      <c r="DM306" s="44">
        <f t="shared" si="396"/>
        <v>114934.36</v>
      </c>
      <c r="DN306" s="44">
        <f t="shared" si="396"/>
        <v>662641.17000000004</v>
      </c>
      <c r="DO306" s="44">
        <f t="shared" si="396"/>
        <v>711646.67</v>
      </c>
      <c r="DP306" s="44">
        <f t="shared" si="396"/>
        <v>46899.41</v>
      </c>
      <c r="DQ306" s="44">
        <f t="shared" si="396"/>
        <v>360781.77</v>
      </c>
      <c r="DR306" s="44">
        <f t="shared" si="396"/>
        <v>379467.95</v>
      </c>
      <c r="DS306" s="44">
        <f t="shared" si="396"/>
        <v>197191.07</v>
      </c>
      <c r="DT306" s="44">
        <f t="shared" si="396"/>
        <v>43275.61</v>
      </c>
      <c r="DU306" s="44">
        <f t="shared" si="396"/>
        <v>108586.49</v>
      </c>
      <c r="DV306" s="44">
        <f t="shared" si="396"/>
        <v>38257.919999999998</v>
      </c>
      <c r="DW306" s="44">
        <f t="shared" si="396"/>
        <v>83554.23</v>
      </c>
      <c r="DX306" s="44">
        <f t="shared" si="396"/>
        <v>79270.850000000006</v>
      </c>
      <c r="DY306" s="44">
        <f t="shared" si="396"/>
        <v>128429.18</v>
      </c>
      <c r="DZ306" s="44">
        <f t="shared" si="396"/>
        <v>300308.3</v>
      </c>
      <c r="EA306" s="44">
        <f t="shared" si="396"/>
        <v>626752.57999999996</v>
      </c>
      <c r="EB306" s="44">
        <f t="shared" si="397"/>
        <v>228513.37</v>
      </c>
      <c r="EC306" s="44">
        <f t="shared" si="397"/>
        <v>87734.99</v>
      </c>
      <c r="ED306" s="44">
        <f t="shared" si="397"/>
        <v>474789.07</v>
      </c>
      <c r="EE306" s="44">
        <f t="shared" si="397"/>
        <v>66022.66</v>
      </c>
      <c r="EF306" s="44">
        <f t="shared" si="397"/>
        <v>271418.93</v>
      </c>
      <c r="EG306" s="44">
        <f t="shared" si="397"/>
        <v>100627.43</v>
      </c>
      <c r="EH306" s="44">
        <f t="shared" si="397"/>
        <v>46524.959999999999</v>
      </c>
      <c r="EI306" s="44">
        <f t="shared" si="397"/>
        <v>2210187.0099999998</v>
      </c>
      <c r="EJ306" s="44">
        <f t="shared" si="397"/>
        <v>1901541.9</v>
      </c>
      <c r="EK306" s="44">
        <f t="shared" si="397"/>
        <v>140083.69</v>
      </c>
      <c r="EL306" s="44">
        <f t="shared" si="397"/>
        <v>47516.36</v>
      </c>
      <c r="EM306" s="44">
        <f t="shared" si="397"/>
        <v>153122.82999999999</v>
      </c>
      <c r="EN306" s="44">
        <f t="shared" si="397"/>
        <v>206276.2</v>
      </c>
      <c r="EO306" s="44">
        <f t="shared" si="397"/>
        <v>143986.41</v>
      </c>
      <c r="EP306" s="44">
        <f t="shared" si="397"/>
        <v>232917.63</v>
      </c>
      <c r="EQ306" s="44">
        <f t="shared" si="397"/>
        <v>976109.39</v>
      </c>
      <c r="ER306" s="44">
        <f t="shared" si="397"/>
        <v>167681.67000000001</v>
      </c>
      <c r="ES306" s="44">
        <f t="shared" si="397"/>
        <v>57587.25</v>
      </c>
      <c r="ET306" s="44">
        <f t="shared" si="397"/>
        <v>91167.81</v>
      </c>
      <c r="EU306" s="44">
        <f t="shared" si="397"/>
        <v>149970.4</v>
      </c>
      <c r="EV306" s="44">
        <f t="shared" si="397"/>
        <v>39877.089999999997</v>
      </c>
      <c r="EW306" s="44">
        <f t="shared" si="397"/>
        <v>233676.75</v>
      </c>
      <c r="EX306" s="44">
        <f t="shared" si="397"/>
        <v>10886.7</v>
      </c>
      <c r="EY306" s="44">
        <f t="shared" si="397"/>
        <v>102235.7</v>
      </c>
      <c r="EZ306" s="44">
        <f t="shared" si="397"/>
        <v>123050.36</v>
      </c>
      <c r="FA306" s="44">
        <f t="shared" si="397"/>
        <v>1503164.33</v>
      </c>
      <c r="FB306" s="44">
        <f t="shared" si="397"/>
        <v>302289</v>
      </c>
      <c r="FC306" s="44">
        <f t="shared" si="397"/>
        <v>757858.86</v>
      </c>
      <c r="FD306" s="44">
        <f t="shared" si="397"/>
        <v>125349.68</v>
      </c>
      <c r="FE306" s="44">
        <f t="shared" si="397"/>
        <v>61047.839999999997</v>
      </c>
      <c r="FF306" s="44">
        <f t="shared" si="397"/>
        <v>62230.82</v>
      </c>
      <c r="FG306" s="44">
        <f t="shared" si="397"/>
        <v>34091.03</v>
      </c>
      <c r="FH306" s="44">
        <f t="shared" si="397"/>
        <v>97254.77</v>
      </c>
      <c r="FI306" s="44">
        <f t="shared" si="397"/>
        <v>565846.13</v>
      </c>
      <c r="FJ306" s="44">
        <f t="shared" si="397"/>
        <v>559816.68000000005</v>
      </c>
      <c r="FK306" s="44">
        <f t="shared" si="397"/>
        <v>856547.99</v>
      </c>
      <c r="FL306" s="44">
        <f t="shared" si="397"/>
        <v>1472864.51</v>
      </c>
      <c r="FM306" s="44">
        <f t="shared" si="397"/>
        <v>535075.43999999994</v>
      </c>
      <c r="FN306" s="44">
        <f t="shared" si="397"/>
        <v>2707846.05</v>
      </c>
      <c r="FO306" s="44">
        <f t="shared" si="397"/>
        <v>519590.16</v>
      </c>
      <c r="FP306" s="44">
        <f t="shared" si="397"/>
        <v>921034.2</v>
      </c>
      <c r="FQ306" s="44">
        <f t="shared" si="397"/>
        <v>249911.09</v>
      </c>
      <c r="FR306" s="44">
        <f t="shared" si="397"/>
        <v>124919.37</v>
      </c>
      <c r="FS306" s="44">
        <f t="shared" si="397"/>
        <v>136333.79999999999</v>
      </c>
      <c r="FT306" s="44">
        <f t="shared" si="397"/>
        <v>79680.7</v>
      </c>
      <c r="FU306" s="44">
        <f t="shared" si="397"/>
        <v>239882.64</v>
      </c>
      <c r="FV306" s="44">
        <f t="shared" si="397"/>
        <v>166473.93</v>
      </c>
      <c r="FW306" s="44">
        <f t="shared" si="397"/>
        <v>45440.44</v>
      </c>
      <c r="FX306" s="44">
        <f t="shared" si="397"/>
        <v>45334.64</v>
      </c>
      <c r="FY306" s="44">
        <f t="shared" si="397"/>
        <v>0</v>
      </c>
      <c r="FZ306" s="59"/>
      <c r="GA306" s="45"/>
      <c r="GB306" s="45"/>
      <c r="GC306" s="45"/>
      <c r="GD306" s="45"/>
      <c r="GE306" s="16"/>
    </row>
    <row r="307" spans="1:187" x14ac:dyDescent="0.2">
      <c r="A307" s="130" t="s">
        <v>878</v>
      </c>
      <c r="B307" s="128" t="s">
        <v>879</v>
      </c>
      <c r="C307" s="44">
        <f>C304-C305-C306</f>
        <v>45679460.294083633</v>
      </c>
      <c r="D307" s="44">
        <f t="shared" ref="D307:BO307" si="398">D304-D305-D306</f>
        <v>217624539.06398726</v>
      </c>
      <c r="E307" s="44">
        <f t="shared" si="398"/>
        <v>34616289.33370126</v>
      </c>
      <c r="F307" s="44">
        <f t="shared" si="398"/>
        <v>109189775.67778131</v>
      </c>
      <c r="G307" s="44">
        <f t="shared" si="398"/>
        <v>3712891.5385595844</v>
      </c>
      <c r="H307" s="44">
        <f t="shared" si="398"/>
        <v>5483052.6554711815</v>
      </c>
      <c r="I307" s="44">
        <f t="shared" si="398"/>
        <v>54833765.420517378</v>
      </c>
      <c r="J307" s="44">
        <f t="shared" si="398"/>
        <v>16020445.369190814</v>
      </c>
      <c r="K307" s="44">
        <f t="shared" si="398"/>
        <v>2101706.2535123001</v>
      </c>
      <c r="L307" s="44">
        <f t="shared" si="398"/>
        <v>9499013.0564173684</v>
      </c>
      <c r="M307" s="44">
        <f t="shared" si="398"/>
        <v>8729396.375148708</v>
      </c>
      <c r="N307" s="44">
        <f t="shared" si="398"/>
        <v>319474160.90466505</v>
      </c>
      <c r="O307" s="44">
        <f t="shared" si="398"/>
        <v>69212876.113743678</v>
      </c>
      <c r="P307" s="44">
        <f t="shared" si="398"/>
        <v>1789857.5830072309</v>
      </c>
      <c r="Q307" s="44">
        <f t="shared" si="398"/>
        <v>268719215.33363855</v>
      </c>
      <c r="R307" s="44">
        <f t="shared" si="398"/>
        <v>21054289.30930965</v>
      </c>
      <c r="S307" s="44">
        <f t="shared" si="398"/>
        <v>6401182.2465036828</v>
      </c>
      <c r="T307" s="44">
        <f t="shared" si="398"/>
        <v>1633742.3735071309</v>
      </c>
      <c r="U307" s="44">
        <f t="shared" si="398"/>
        <v>546889.40692586452</v>
      </c>
      <c r="V307" s="44">
        <f t="shared" si="398"/>
        <v>2388005.1520692324</v>
      </c>
      <c r="W307" s="44">
        <f t="shared" si="398"/>
        <v>666773.35822245374</v>
      </c>
      <c r="X307" s="44">
        <f t="shared" si="398"/>
        <v>685499.16280921618</v>
      </c>
      <c r="Y307" s="44">
        <f t="shared" si="398"/>
        <v>20157345.686430868</v>
      </c>
      <c r="Z307" s="44">
        <f t="shared" si="398"/>
        <v>2416747.5226153992</v>
      </c>
      <c r="AA307" s="44">
        <f t="shared" si="398"/>
        <v>168117469.03618768</v>
      </c>
      <c r="AB307" s="44">
        <f t="shared" si="398"/>
        <v>72901155.877475172</v>
      </c>
      <c r="AC307" s="44">
        <f t="shared" si="398"/>
        <v>4912452.7300276067</v>
      </c>
      <c r="AD307" s="44">
        <f t="shared" si="398"/>
        <v>6155111.0961491261</v>
      </c>
      <c r="AE307" s="44">
        <f t="shared" si="398"/>
        <v>1290474.6874194229</v>
      </c>
      <c r="AF307" s="44">
        <f t="shared" si="398"/>
        <v>1900804.3717339709</v>
      </c>
      <c r="AG307" s="44">
        <f t="shared" si="398"/>
        <v>2543105.9540803777</v>
      </c>
      <c r="AH307" s="44">
        <f t="shared" si="398"/>
        <v>8408870.6199962441</v>
      </c>
      <c r="AI307" s="44">
        <f t="shared" si="398"/>
        <v>3479380.0225389693</v>
      </c>
      <c r="AJ307" s="44">
        <f t="shared" si="398"/>
        <v>1959497.9389301892</v>
      </c>
      <c r="AK307" s="44">
        <f t="shared" si="398"/>
        <v>1829955.1767728785</v>
      </c>
      <c r="AL307" s="44">
        <f t="shared" si="398"/>
        <v>1387390.2699827121</v>
      </c>
      <c r="AM307" s="44">
        <f t="shared" si="398"/>
        <v>3494839.2624787944</v>
      </c>
      <c r="AN307" s="44">
        <f t="shared" si="398"/>
        <v>1003580.0761933341</v>
      </c>
      <c r="AO307" s="44">
        <f t="shared" si="398"/>
        <v>30789493.605622865</v>
      </c>
      <c r="AP307" s="44">
        <f t="shared" si="398"/>
        <v>225264320.06570911</v>
      </c>
      <c r="AQ307" s="44">
        <f t="shared" si="398"/>
        <v>982470.01908886852</v>
      </c>
      <c r="AR307" s="44">
        <f t="shared" si="398"/>
        <v>334905079.67198658</v>
      </c>
      <c r="AS307" s="44">
        <f t="shared" si="398"/>
        <v>21187728.939660732</v>
      </c>
      <c r="AT307" s="44">
        <f t="shared" si="398"/>
        <v>12040213.062839467</v>
      </c>
      <c r="AU307" s="44">
        <f t="shared" si="398"/>
        <v>2227782.0896289209</v>
      </c>
      <c r="AV307" s="44">
        <f t="shared" si="398"/>
        <v>2924648.954312345</v>
      </c>
      <c r="AW307" s="44">
        <f t="shared" si="398"/>
        <v>2440716.7665990614</v>
      </c>
      <c r="AX307" s="44">
        <f t="shared" si="398"/>
        <v>556417.78694203345</v>
      </c>
      <c r="AY307" s="44">
        <f t="shared" si="398"/>
        <v>2650829.7418640661</v>
      </c>
      <c r="AZ307" s="44">
        <f t="shared" si="398"/>
        <v>89567993.816948757</v>
      </c>
      <c r="BA307" s="44">
        <f t="shared" si="398"/>
        <v>64586750.958488107</v>
      </c>
      <c r="BB307" s="44">
        <f t="shared" si="398"/>
        <v>61633538.48815611</v>
      </c>
      <c r="BC307" s="44">
        <f t="shared" si="398"/>
        <v>153769537.25791112</v>
      </c>
      <c r="BD307" s="44">
        <f t="shared" si="398"/>
        <v>29088665.5100975</v>
      </c>
      <c r="BE307" s="44">
        <f t="shared" si="398"/>
        <v>9325132.6556802914</v>
      </c>
      <c r="BF307" s="44">
        <f t="shared" si="398"/>
        <v>152100759.70804164</v>
      </c>
      <c r="BG307" s="44">
        <f t="shared" si="398"/>
        <v>8560772.125591848</v>
      </c>
      <c r="BH307" s="44">
        <f t="shared" si="398"/>
        <v>4349817.7636219459</v>
      </c>
      <c r="BI307" s="44">
        <f t="shared" si="398"/>
        <v>2812377.2083191276</v>
      </c>
      <c r="BJ307" s="44">
        <f t="shared" si="398"/>
        <v>38896945.306088105</v>
      </c>
      <c r="BK307" s="44">
        <f t="shared" si="398"/>
        <v>175966443.78665164</v>
      </c>
      <c r="BL307" s="44">
        <f t="shared" si="398"/>
        <v>2603883.9851021771</v>
      </c>
      <c r="BM307" s="44">
        <f t="shared" si="398"/>
        <v>2818019.2150355508</v>
      </c>
      <c r="BN307" s="44">
        <f t="shared" si="398"/>
        <v>22078585.836853247</v>
      </c>
      <c r="BO307" s="44">
        <f t="shared" si="398"/>
        <v>8943737.4086672757</v>
      </c>
      <c r="BP307" s="44">
        <f t="shared" ref="BP307:EA307" si="399">BP304-BP305-BP306</f>
        <v>1211811.5756335754</v>
      </c>
      <c r="BQ307" s="44">
        <f t="shared" si="399"/>
        <v>22381719.140242636</v>
      </c>
      <c r="BR307" s="44">
        <f t="shared" si="399"/>
        <v>34964906.160600089</v>
      </c>
      <c r="BS307" s="44">
        <f t="shared" si="399"/>
        <v>8956137.3690037541</v>
      </c>
      <c r="BT307" s="44">
        <f t="shared" si="399"/>
        <v>2952291.0784168481</v>
      </c>
      <c r="BU307" s="44">
        <f t="shared" si="399"/>
        <v>2534207.7777981698</v>
      </c>
      <c r="BV307" s="44">
        <f t="shared" si="399"/>
        <v>3465557.496307448</v>
      </c>
      <c r="BW307" s="44">
        <f t="shared" si="399"/>
        <v>6517962.7519026883</v>
      </c>
      <c r="BX307" s="44">
        <f t="shared" si="399"/>
        <v>453134.44593775796</v>
      </c>
      <c r="BY307" s="44">
        <f t="shared" si="399"/>
        <v>2470788.302008647</v>
      </c>
      <c r="BZ307" s="44">
        <f t="shared" si="399"/>
        <v>1781640.5975810285</v>
      </c>
      <c r="CA307" s="44">
        <f t="shared" si="399"/>
        <v>755622.87853595195</v>
      </c>
      <c r="CB307" s="44">
        <f t="shared" si="399"/>
        <v>385273798.6903379</v>
      </c>
      <c r="CC307" s="44">
        <f t="shared" si="399"/>
        <v>1818115.9271100427</v>
      </c>
      <c r="CD307" s="44">
        <f t="shared" si="399"/>
        <v>515789.7398404039</v>
      </c>
      <c r="CE307" s="44">
        <f t="shared" si="399"/>
        <v>1360779.6324865513</v>
      </c>
      <c r="CF307" s="44">
        <f t="shared" si="399"/>
        <v>1030074.7611118779</v>
      </c>
      <c r="CG307" s="44">
        <f t="shared" si="399"/>
        <v>2112077.3103072993</v>
      </c>
      <c r="CH307" s="44">
        <f t="shared" si="399"/>
        <v>1239369.2358622956</v>
      </c>
      <c r="CI307" s="44">
        <f t="shared" si="399"/>
        <v>3755737.623802423</v>
      </c>
      <c r="CJ307" s="44">
        <f t="shared" si="399"/>
        <v>3193623.5222879001</v>
      </c>
      <c r="CK307" s="44">
        <f t="shared" si="399"/>
        <v>33825766.165247567</v>
      </c>
      <c r="CL307" s="44">
        <f t="shared" si="399"/>
        <v>10383382.874138908</v>
      </c>
      <c r="CM307" s="44">
        <f t="shared" si="399"/>
        <v>7464159.3363105878</v>
      </c>
      <c r="CN307" s="44">
        <f t="shared" si="399"/>
        <v>131894128.67901167</v>
      </c>
      <c r="CO307" s="44">
        <f t="shared" si="399"/>
        <v>69782220.347163796</v>
      </c>
      <c r="CP307" s="44">
        <f t="shared" si="399"/>
        <v>3326.3991844203556</v>
      </c>
      <c r="CQ307" s="44">
        <f t="shared" si="399"/>
        <v>7265466.5421119202</v>
      </c>
      <c r="CR307" s="44">
        <f t="shared" si="399"/>
        <v>2308460.1195753701</v>
      </c>
      <c r="CS307" s="44">
        <f t="shared" si="399"/>
        <v>2366027.40777242</v>
      </c>
      <c r="CT307" s="44">
        <f t="shared" si="399"/>
        <v>1365386.4415512511</v>
      </c>
      <c r="CU307" s="44">
        <f t="shared" si="399"/>
        <v>3385573.2848505629</v>
      </c>
      <c r="CV307" s="44">
        <f t="shared" si="399"/>
        <v>584265.01647749532</v>
      </c>
      <c r="CW307" s="44">
        <f t="shared" si="399"/>
        <v>1276548.5880466325</v>
      </c>
      <c r="CX307" s="44">
        <f t="shared" si="399"/>
        <v>2766583.8844358716</v>
      </c>
      <c r="CY307" s="44">
        <f t="shared" si="399"/>
        <v>676803.97138296126</v>
      </c>
      <c r="CZ307" s="44">
        <f t="shared" si="399"/>
        <v>11658135.223191388</v>
      </c>
      <c r="DA307" s="44">
        <f t="shared" si="399"/>
        <v>1381813.4531536088</v>
      </c>
      <c r="DB307" s="44">
        <f t="shared" si="399"/>
        <v>2717227.1551350649</v>
      </c>
      <c r="DC307" s="44">
        <f t="shared" si="399"/>
        <v>1038325.9827927959</v>
      </c>
      <c r="DD307" s="44">
        <f t="shared" si="399"/>
        <v>1353292.4226662151</v>
      </c>
      <c r="DE307" s="44">
        <f t="shared" si="399"/>
        <v>2287294.6400045529</v>
      </c>
      <c r="DF307" s="44">
        <f t="shared" si="399"/>
        <v>122482108.79592495</v>
      </c>
      <c r="DG307" s="44">
        <f t="shared" si="399"/>
        <v>611161.83783900668</v>
      </c>
      <c r="DH307" s="44">
        <f t="shared" si="399"/>
        <v>8621243.1462424211</v>
      </c>
      <c r="DI307" s="44">
        <f t="shared" si="399"/>
        <v>11001779.036057021</v>
      </c>
      <c r="DJ307" s="44">
        <f t="shared" si="399"/>
        <v>4952682.5400179541</v>
      </c>
      <c r="DK307" s="44">
        <f t="shared" si="399"/>
        <v>3614332.7238524053</v>
      </c>
      <c r="DL307" s="44">
        <f t="shared" si="399"/>
        <v>36552771.341292605</v>
      </c>
      <c r="DM307" s="44">
        <f t="shared" si="399"/>
        <v>2749273.2662429377</v>
      </c>
      <c r="DN307" s="44">
        <f t="shared" si="399"/>
        <v>6726883.2136768978</v>
      </c>
      <c r="DO307" s="44">
        <f t="shared" si="399"/>
        <v>21744941.997318216</v>
      </c>
      <c r="DP307" s="44">
        <f t="shared" si="399"/>
        <v>2387380.5149759911</v>
      </c>
      <c r="DQ307" s="44">
        <f t="shared" si="399"/>
        <v>2630017.8181391833</v>
      </c>
      <c r="DR307" s="44">
        <f t="shared" si="399"/>
        <v>10910104.904727966</v>
      </c>
      <c r="DS307" s="44">
        <f t="shared" si="399"/>
        <v>6515709.6516217859</v>
      </c>
      <c r="DT307" s="44">
        <f t="shared" si="399"/>
        <v>1953628.44220148</v>
      </c>
      <c r="DU307" s="44">
        <f t="shared" si="399"/>
        <v>3286753.1261805417</v>
      </c>
      <c r="DV307" s="44">
        <f t="shared" si="399"/>
        <v>2576370.1169669628</v>
      </c>
      <c r="DW307" s="44">
        <f t="shared" si="399"/>
        <v>3317258.9472360876</v>
      </c>
      <c r="DX307" s="44">
        <f t="shared" si="399"/>
        <v>1441584.3012146556</v>
      </c>
      <c r="DY307" s="44">
        <f t="shared" si="399"/>
        <v>2567790.2105533374</v>
      </c>
      <c r="DZ307" s="44">
        <f t="shared" si="399"/>
        <v>5234677.3743383018</v>
      </c>
      <c r="EA307" s="44">
        <f t="shared" si="399"/>
        <v>1663534.2135746325</v>
      </c>
      <c r="EB307" s="44">
        <f t="shared" ref="EB307:FY307" si="400">EB304-EB305-EB306</f>
        <v>3361130.7381821903</v>
      </c>
      <c r="EC307" s="44">
        <f t="shared" si="400"/>
        <v>2583457.7757134344</v>
      </c>
      <c r="ED307" s="44">
        <f t="shared" si="400"/>
        <v>3732786.1565165878</v>
      </c>
      <c r="EE307" s="44">
        <f t="shared" si="400"/>
        <v>2177112.1051829648</v>
      </c>
      <c r="EF307" s="44">
        <f t="shared" si="400"/>
        <v>11191887.269360766</v>
      </c>
      <c r="EG307" s="44">
        <f t="shared" si="400"/>
        <v>2430506.8466136125</v>
      </c>
      <c r="EH307" s="44">
        <f t="shared" si="400"/>
        <v>2446827.9209887325</v>
      </c>
      <c r="EI307" s="44">
        <f t="shared" si="400"/>
        <v>114708648.96276693</v>
      </c>
      <c r="EJ307" s="44">
        <f t="shared" si="400"/>
        <v>57668400.129140683</v>
      </c>
      <c r="EK307" s="44">
        <f t="shared" si="400"/>
        <v>2767322.5683238753</v>
      </c>
      <c r="EL307" s="44">
        <f t="shared" si="400"/>
        <v>3811653.252111854</v>
      </c>
      <c r="EM307" s="44">
        <f t="shared" si="400"/>
        <v>2558181.5848910674</v>
      </c>
      <c r="EN307" s="44">
        <f t="shared" si="400"/>
        <v>7900166.0269206809</v>
      </c>
      <c r="EO307" s="44">
        <f t="shared" si="400"/>
        <v>2484703.6870450284</v>
      </c>
      <c r="EP307" s="44">
        <f t="shared" si="400"/>
        <v>1549693.5482322457</v>
      </c>
      <c r="EQ307" s="44">
        <f t="shared" si="400"/>
        <v>12343735.633313598</v>
      </c>
      <c r="ER307" s="44">
        <f t="shared" si="400"/>
        <v>1847736.9333707173</v>
      </c>
      <c r="ES307" s="44">
        <f t="shared" si="400"/>
        <v>1526520.1208782201</v>
      </c>
      <c r="ET307" s="44">
        <f t="shared" si="400"/>
        <v>2664388.7953085881</v>
      </c>
      <c r="EU307" s="44">
        <f t="shared" si="400"/>
        <v>5314479.919440696</v>
      </c>
      <c r="EV307" s="44">
        <f t="shared" si="400"/>
        <v>704974.05644685111</v>
      </c>
      <c r="EW307" s="44">
        <f t="shared" si="400"/>
        <v>5285764.5572893135</v>
      </c>
      <c r="EX307" s="44">
        <f t="shared" si="400"/>
        <v>2851900.5841365503</v>
      </c>
      <c r="EY307" s="44">
        <f t="shared" si="400"/>
        <v>3527858.7162550613</v>
      </c>
      <c r="EZ307" s="44">
        <f t="shared" si="400"/>
        <v>1384485.6143764148</v>
      </c>
      <c r="FA307" s="44">
        <f t="shared" si="400"/>
        <v>8302906.7054488789</v>
      </c>
      <c r="FB307" s="44">
        <f t="shared" si="400"/>
        <v>-1386.9252323936671</v>
      </c>
      <c r="FC307" s="44">
        <f t="shared" si="400"/>
        <v>10861864.262413517</v>
      </c>
      <c r="FD307" s="44">
        <f t="shared" si="400"/>
        <v>2806845.8329237723</v>
      </c>
      <c r="FE307" s="44">
        <f t="shared" si="400"/>
        <v>1175620.8593008092</v>
      </c>
      <c r="FF307" s="44">
        <f t="shared" si="400"/>
        <v>2389646.708116238</v>
      </c>
      <c r="FG307" s="44">
        <f t="shared" si="400"/>
        <v>1526711.1509528749</v>
      </c>
      <c r="FH307" s="44">
        <f t="shared" si="400"/>
        <v>567091.05379138922</v>
      </c>
      <c r="FI307" s="44">
        <f t="shared" si="400"/>
        <v>6345131.2775526987</v>
      </c>
      <c r="FJ307" s="44">
        <f t="shared" si="400"/>
        <v>1525147.1923108133</v>
      </c>
      <c r="FK307" s="44">
        <f t="shared" si="400"/>
        <v>1734772.6309192798</v>
      </c>
      <c r="FL307" s="44">
        <f t="shared" si="400"/>
        <v>15966697.924477553</v>
      </c>
      <c r="FM307" s="44">
        <f t="shared" si="400"/>
        <v>13888715.839285476</v>
      </c>
      <c r="FN307" s="44">
        <f t="shared" si="400"/>
        <v>113586771.66833971</v>
      </c>
      <c r="FO307" s="44">
        <f t="shared" si="400"/>
        <v>-3461.7661128359032</v>
      </c>
      <c r="FP307" s="44">
        <f t="shared" si="400"/>
        <v>-7391.8520098037552</v>
      </c>
      <c r="FQ307" s="44">
        <f t="shared" si="400"/>
        <v>4497814.2292895373</v>
      </c>
      <c r="FR307" s="44">
        <f t="shared" si="400"/>
        <v>621925.77290278987</v>
      </c>
      <c r="FS307" s="44">
        <f t="shared" si="400"/>
        <v>-960.88715805037646</v>
      </c>
      <c r="FT307" s="44">
        <f t="shared" si="400"/>
        <v>-482.47041350071959</v>
      </c>
      <c r="FU307" s="44">
        <f t="shared" si="400"/>
        <v>5362250.0662752055</v>
      </c>
      <c r="FV307" s="44">
        <f t="shared" si="400"/>
        <v>4741543.219886207</v>
      </c>
      <c r="FW307" s="44">
        <f t="shared" si="400"/>
        <v>2319842.6448703697</v>
      </c>
      <c r="FX307" s="44">
        <f t="shared" si="400"/>
        <v>721061.62459105055</v>
      </c>
      <c r="FY307" s="44">
        <f t="shared" si="400"/>
        <v>145062374.613662</v>
      </c>
      <c r="FZ307" s="59"/>
      <c r="GA307" s="45"/>
      <c r="GB307" s="45"/>
      <c r="GC307" s="45"/>
      <c r="GD307" s="45"/>
      <c r="GE307" s="16"/>
    </row>
    <row r="308" spans="1:187" x14ac:dyDescent="0.2">
      <c r="A308" s="8"/>
      <c r="B308" s="132" t="s">
        <v>880</v>
      </c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59"/>
      <c r="GA308" s="45"/>
      <c r="GB308" s="45"/>
      <c r="GC308" s="45"/>
      <c r="GD308" s="45"/>
      <c r="GE308" s="16"/>
    </row>
    <row r="309" spans="1:187" x14ac:dyDescent="0.2">
      <c r="A309" s="8"/>
      <c r="B309" s="132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59"/>
      <c r="GA309" s="45"/>
      <c r="GB309" s="45"/>
      <c r="GC309" s="45"/>
      <c r="GD309" s="45"/>
      <c r="GE309" s="16"/>
    </row>
    <row r="310" spans="1:187" x14ac:dyDescent="0.2">
      <c r="A310" s="130" t="s">
        <v>881</v>
      </c>
      <c r="B310" s="133" t="s">
        <v>882</v>
      </c>
      <c r="C310" s="44">
        <f t="shared" ref="C310:BN310" si="401">C290+(C303/C99)</f>
        <v>8639.9065747382065</v>
      </c>
      <c r="D310" s="44">
        <f t="shared" si="401"/>
        <v>8294.0169552770367</v>
      </c>
      <c r="E310" s="44">
        <f t="shared" si="401"/>
        <v>8777.3273975827342</v>
      </c>
      <c r="F310" s="44">
        <f t="shared" si="401"/>
        <v>8191.2810104102709</v>
      </c>
      <c r="G310" s="44">
        <f t="shared" si="401"/>
        <v>8810.4115398984122</v>
      </c>
      <c r="H310" s="44">
        <f t="shared" si="401"/>
        <v>8691.2700087665144</v>
      </c>
      <c r="I310" s="44">
        <f t="shared" si="401"/>
        <v>8693.3797385756807</v>
      </c>
      <c r="J310" s="44">
        <f t="shared" si="401"/>
        <v>8246.2949887515151</v>
      </c>
      <c r="K310" s="44">
        <f t="shared" si="401"/>
        <v>11215.058231519683</v>
      </c>
      <c r="L310" s="44">
        <f t="shared" si="401"/>
        <v>8762.6867563278283</v>
      </c>
      <c r="M310" s="44">
        <f t="shared" si="401"/>
        <v>9953.2690863766147</v>
      </c>
      <c r="N310" s="44">
        <f t="shared" si="401"/>
        <v>8451.5081425521494</v>
      </c>
      <c r="O310" s="44">
        <f t="shared" si="401"/>
        <v>8173.6385556725591</v>
      </c>
      <c r="P310" s="44">
        <f t="shared" si="401"/>
        <v>14851.714088749588</v>
      </c>
      <c r="Q310" s="44">
        <f t="shared" si="401"/>
        <v>8831.9376839235483</v>
      </c>
      <c r="R310" s="44">
        <f t="shared" si="401"/>
        <v>9550.1775668997816</v>
      </c>
      <c r="S310" s="44">
        <f t="shared" si="401"/>
        <v>8529.5028198247383</v>
      </c>
      <c r="T310" s="44">
        <f t="shared" si="401"/>
        <v>14499.478782419512</v>
      </c>
      <c r="U310" s="44">
        <f t="shared" si="401"/>
        <v>17459.684900732245</v>
      </c>
      <c r="V310" s="44">
        <f t="shared" si="401"/>
        <v>10935.129379635984</v>
      </c>
      <c r="W310" s="44">
        <f t="shared" si="401"/>
        <v>17446.41921828271</v>
      </c>
      <c r="X310" s="44">
        <f t="shared" si="401"/>
        <v>17190.93240787974</v>
      </c>
      <c r="Y310" s="44">
        <f t="shared" si="401"/>
        <v>11933.064850181539</v>
      </c>
      <c r="Z310" s="44">
        <f t="shared" si="401"/>
        <v>11435.121215820976</v>
      </c>
      <c r="AA310" s="44">
        <f t="shared" si="401"/>
        <v>8269.7172729785343</v>
      </c>
      <c r="AB310" s="44">
        <f t="shared" si="401"/>
        <v>8425.0870823215573</v>
      </c>
      <c r="AC310" s="44">
        <f t="shared" si="401"/>
        <v>8561.2223562370928</v>
      </c>
      <c r="AD310" s="44">
        <f t="shared" si="401"/>
        <v>8339.4422429351689</v>
      </c>
      <c r="AE310" s="44">
        <f t="shared" si="401"/>
        <v>15485.237804746532</v>
      </c>
      <c r="AF310" s="44">
        <f t="shared" si="401"/>
        <v>14281.131975417829</v>
      </c>
      <c r="AG310" s="44">
        <f t="shared" si="401"/>
        <v>9140.52372825774</v>
      </c>
      <c r="AH310" s="44">
        <f t="shared" si="401"/>
        <v>8401.6843012960835</v>
      </c>
      <c r="AI310" s="44">
        <f t="shared" si="401"/>
        <v>10253.831219881979</v>
      </c>
      <c r="AJ310" s="44">
        <f t="shared" si="401"/>
        <v>13960.574254489571</v>
      </c>
      <c r="AK310" s="44">
        <f t="shared" si="401"/>
        <v>12980.093512298774</v>
      </c>
      <c r="AL310" s="44">
        <f t="shared" si="401"/>
        <v>11506.863217419406</v>
      </c>
      <c r="AM310" s="44">
        <f t="shared" si="401"/>
        <v>9308.029184527697</v>
      </c>
      <c r="AN310" s="44">
        <f t="shared" si="401"/>
        <v>10519.584687295737</v>
      </c>
      <c r="AO310" s="44">
        <f t="shared" si="401"/>
        <v>8196.6710994090936</v>
      </c>
      <c r="AP310" s="44">
        <f t="shared" si="401"/>
        <v>8771.9748874176676</v>
      </c>
      <c r="AQ310" s="44">
        <f t="shared" si="401"/>
        <v>12893.531696923612</v>
      </c>
      <c r="AR310" s="44">
        <f t="shared" si="401"/>
        <v>8213.9916821294173</v>
      </c>
      <c r="AS310" s="44">
        <f t="shared" si="401"/>
        <v>8810.963776206172</v>
      </c>
      <c r="AT310" s="44">
        <f t="shared" si="401"/>
        <v>8404.5135550777559</v>
      </c>
      <c r="AU310" s="44">
        <f t="shared" si="401"/>
        <v>12748.668867604296</v>
      </c>
      <c r="AV310" s="44">
        <f t="shared" si="401"/>
        <v>11745.445531318368</v>
      </c>
      <c r="AW310" s="44">
        <f t="shared" si="401"/>
        <v>13274.287719706634</v>
      </c>
      <c r="AX310" s="44">
        <f t="shared" si="401"/>
        <v>18699.531188218003</v>
      </c>
      <c r="AY310" s="44">
        <f t="shared" si="401"/>
        <v>9938.6564208694581</v>
      </c>
      <c r="AZ310" s="44">
        <f t="shared" si="401"/>
        <v>8620.423078318523</v>
      </c>
      <c r="BA310" s="44">
        <f t="shared" si="401"/>
        <v>8049.8589350861985</v>
      </c>
      <c r="BB310" s="44">
        <f t="shared" si="401"/>
        <v>8049.8888605279662</v>
      </c>
      <c r="BC310" s="44">
        <f t="shared" si="401"/>
        <v>8363.9371108451869</v>
      </c>
      <c r="BD310" s="44">
        <f t="shared" si="401"/>
        <v>8049.8588619168086</v>
      </c>
      <c r="BE310" s="44">
        <f t="shared" si="401"/>
        <v>8618.6136660094216</v>
      </c>
      <c r="BF310" s="44">
        <f t="shared" si="401"/>
        <v>8049.8616047657106</v>
      </c>
      <c r="BG310" s="44">
        <f t="shared" si="401"/>
        <v>8858.6255162470989</v>
      </c>
      <c r="BH310" s="44">
        <f t="shared" si="401"/>
        <v>9307.9448736124577</v>
      </c>
      <c r="BI310" s="44">
        <f t="shared" si="401"/>
        <v>12870.442589264141</v>
      </c>
      <c r="BJ310" s="44">
        <f t="shared" si="401"/>
        <v>8067.1132767874542</v>
      </c>
      <c r="BK310" s="44">
        <f t="shared" si="401"/>
        <v>8218.6049102599682</v>
      </c>
      <c r="BL310" s="44">
        <f t="shared" si="401"/>
        <v>14262.746350507437</v>
      </c>
      <c r="BM310" s="44">
        <f t="shared" si="401"/>
        <v>11699.077201550637</v>
      </c>
      <c r="BN310" s="44">
        <f t="shared" si="401"/>
        <v>8049.8588619168086</v>
      </c>
      <c r="BO310" s="44">
        <f t="shared" ref="BO310:DZ310" si="402">BO290+(BO303/BO99)</f>
        <v>8407.8023091693904</v>
      </c>
      <c r="BP310" s="44">
        <f t="shared" si="402"/>
        <v>13421.569762541898</v>
      </c>
      <c r="BQ310" s="44">
        <f t="shared" si="402"/>
        <v>8758.0043780894375</v>
      </c>
      <c r="BR310" s="44">
        <f t="shared" si="402"/>
        <v>8176.3676674826629</v>
      </c>
      <c r="BS310" s="44">
        <f t="shared" si="402"/>
        <v>8905.8201479162199</v>
      </c>
      <c r="BT310" s="44">
        <f t="shared" si="402"/>
        <v>9868.6566371574372</v>
      </c>
      <c r="BU310" s="44">
        <f t="shared" si="402"/>
        <v>10203.277680062132</v>
      </c>
      <c r="BV310" s="44">
        <f t="shared" si="402"/>
        <v>8528.8867000960727</v>
      </c>
      <c r="BW310" s="44">
        <f t="shared" si="402"/>
        <v>8358.8482502851439</v>
      </c>
      <c r="BX310" s="44">
        <f t="shared" si="402"/>
        <v>17324.318975287744</v>
      </c>
      <c r="BY310" s="44">
        <f t="shared" si="402"/>
        <v>9355.9135926165418</v>
      </c>
      <c r="BZ310" s="44">
        <f t="shared" si="402"/>
        <v>12690.98764910018</v>
      </c>
      <c r="CA310" s="44">
        <f t="shared" si="402"/>
        <v>14618.54001477018</v>
      </c>
      <c r="CB310" s="44">
        <f t="shared" si="402"/>
        <v>8286.9924006150413</v>
      </c>
      <c r="CC310" s="44">
        <f t="shared" si="402"/>
        <v>13351.302640904976</v>
      </c>
      <c r="CD310" s="44">
        <f t="shared" si="402"/>
        <v>16786.684038009374</v>
      </c>
      <c r="CE310" s="44">
        <f t="shared" si="402"/>
        <v>14006.819196786995</v>
      </c>
      <c r="CF310" s="44">
        <f t="shared" si="402"/>
        <v>14820.604218649642</v>
      </c>
      <c r="CG310" s="44">
        <f t="shared" si="402"/>
        <v>12323.407338467065</v>
      </c>
      <c r="CH310" s="44">
        <f t="shared" si="402"/>
        <v>15918.186831362334</v>
      </c>
      <c r="CI310" s="44">
        <f t="shared" si="402"/>
        <v>8751.4004318919124</v>
      </c>
      <c r="CJ310" s="44">
        <f t="shared" si="402"/>
        <v>8817.6188702629279</v>
      </c>
      <c r="CK310" s="44">
        <f t="shared" si="402"/>
        <v>8407.0140614011088</v>
      </c>
      <c r="CL310" s="44">
        <f t="shared" si="402"/>
        <v>8764.738659267894</v>
      </c>
      <c r="CM310" s="44">
        <f t="shared" si="402"/>
        <v>9612.2789426521067</v>
      </c>
      <c r="CN310" s="44">
        <f t="shared" si="402"/>
        <v>8049.9901251675183</v>
      </c>
      <c r="CO310" s="44">
        <f t="shared" si="402"/>
        <v>8049.8590214767009</v>
      </c>
      <c r="CP310" s="44">
        <f t="shared" si="402"/>
        <v>8836.2927878859336</v>
      </c>
      <c r="CQ310" s="44">
        <f t="shared" si="402"/>
        <v>8971.7486806522593</v>
      </c>
      <c r="CR310" s="44">
        <f t="shared" si="402"/>
        <v>13943.219905853848</v>
      </c>
      <c r="CS310" s="44">
        <f t="shared" si="402"/>
        <v>10216.143492099889</v>
      </c>
      <c r="CT310" s="44">
        <f t="shared" si="402"/>
        <v>15653.373058748257</v>
      </c>
      <c r="CU310" s="44">
        <f t="shared" si="402"/>
        <v>8971.2575436998522</v>
      </c>
      <c r="CV310" s="44">
        <f t="shared" si="402"/>
        <v>16404.528470762139</v>
      </c>
      <c r="CW310" s="44">
        <f t="shared" si="402"/>
        <v>13671.588352245561</v>
      </c>
      <c r="CX310" s="44">
        <f t="shared" si="402"/>
        <v>9346.5466443757941</v>
      </c>
      <c r="CY310" s="44">
        <f t="shared" si="402"/>
        <v>17689.050214129798</v>
      </c>
      <c r="CZ310" s="44">
        <f t="shared" si="402"/>
        <v>8175.1880532352898</v>
      </c>
      <c r="DA310" s="44">
        <f t="shared" si="402"/>
        <v>13681.755042069524</v>
      </c>
      <c r="DB310" s="44">
        <f t="shared" si="402"/>
        <v>11061.418259557367</v>
      </c>
      <c r="DC310" s="44">
        <f t="shared" si="402"/>
        <v>14682.169294008956</v>
      </c>
      <c r="DD310" s="44">
        <f t="shared" si="402"/>
        <v>14193.248494189906</v>
      </c>
      <c r="DE310" s="44">
        <f t="shared" si="402"/>
        <v>9533.7556861098747</v>
      </c>
      <c r="DF310" s="44">
        <f t="shared" si="402"/>
        <v>8049.9609635604675</v>
      </c>
      <c r="DG310" s="44">
        <f t="shared" si="402"/>
        <v>16669.412221505223</v>
      </c>
      <c r="DH310" s="44">
        <f t="shared" si="402"/>
        <v>8049.8588619168086</v>
      </c>
      <c r="DI310" s="44">
        <f t="shared" si="402"/>
        <v>8195.8615826199421</v>
      </c>
      <c r="DJ310" s="44">
        <f t="shared" si="402"/>
        <v>9121.8423175502667</v>
      </c>
      <c r="DK310" s="44">
        <f t="shared" si="402"/>
        <v>9443.7050084819857</v>
      </c>
      <c r="DL310" s="44">
        <f t="shared" si="402"/>
        <v>8455.766693444406</v>
      </c>
      <c r="DM310" s="44">
        <f t="shared" si="402"/>
        <v>13052.639891718944</v>
      </c>
      <c r="DN310" s="44">
        <f t="shared" si="402"/>
        <v>8746.3320801828813</v>
      </c>
      <c r="DO310" s="44">
        <f t="shared" si="402"/>
        <v>8514.74748791397</v>
      </c>
      <c r="DP310" s="44">
        <f t="shared" si="402"/>
        <v>13758.839944068581</v>
      </c>
      <c r="DQ310" s="44">
        <f t="shared" si="402"/>
        <v>9111.1832788276879</v>
      </c>
      <c r="DR310" s="44">
        <f t="shared" si="402"/>
        <v>8844.6000831870406</v>
      </c>
      <c r="DS310" s="44">
        <f t="shared" si="402"/>
        <v>9339.4389572925811</v>
      </c>
      <c r="DT310" s="44">
        <f t="shared" si="402"/>
        <v>15785.350086375791</v>
      </c>
      <c r="DU310" s="44">
        <f t="shared" si="402"/>
        <v>10004.542392589879</v>
      </c>
      <c r="DV310" s="44">
        <f t="shared" si="402"/>
        <v>13050.110714609014</v>
      </c>
      <c r="DW310" s="44">
        <f t="shared" si="402"/>
        <v>10401.203233915987</v>
      </c>
      <c r="DX310" s="44">
        <f t="shared" si="402"/>
        <v>16150.621147595357</v>
      </c>
      <c r="DY310" s="44">
        <f t="shared" si="402"/>
        <v>11481.281546539174</v>
      </c>
      <c r="DZ310" s="44">
        <f t="shared" si="402"/>
        <v>9098.5878571763478</v>
      </c>
      <c r="EA310" s="44">
        <f t="shared" ref="EA310:FX310" si="403">EA290+(EA303/EA99)</f>
        <v>9418.1333346386382</v>
      </c>
      <c r="EB310" s="44">
        <f t="shared" si="403"/>
        <v>8969.6093774905876</v>
      </c>
      <c r="EC310" s="44">
        <f t="shared" si="403"/>
        <v>10167.919193782693</v>
      </c>
      <c r="ED310" s="44">
        <f t="shared" si="403"/>
        <v>10970.877741031582</v>
      </c>
      <c r="EE310" s="44">
        <f t="shared" si="403"/>
        <v>13428.614397669689</v>
      </c>
      <c r="EF310" s="44">
        <f t="shared" si="403"/>
        <v>8497.1738135985343</v>
      </c>
      <c r="EG310" s="44">
        <f t="shared" si="403"/>
        <v>10756.817440801293</v>
      </c>
      <c r="EH310" s="44">
        <f t="shared" si="403"/>
        <v>11929.486985644211</v>
      </c>
      <c r="EI310" s="44">
        <f t="shared" si="403"/>
        <v>8722.1600250559659</v>
      </c>
      <c r="EJ310" s="44">
        <f t="shared" si="403"/>
        <v>8049.8606216681083</v>
      </c>
      <c r="EK310" s="44">
        <f t="shared" si="403"/>
        <v>8738.0247845098529</v>
      </c>
      <c r="EL310" s="44">
        <f t="shared" si="403"/>
        <v>8888.3158473762651</v>
      </c>
      <c r="EM310" s="44">
        <f t="shared" si="403"/>
        <v>9408.3365235722631</v>
      </c>
      <c r="EN310" s="44">
        <f t="shared" si="403"/>
        <v>8673.8552293363919</v>
      </c>
      <c r="EO310" s="44">
        <f t="shared" si="403"/>
        <v>9956.3680764997098</v>
      </c>
      <c r="EP310" s="44">
        <f t="shared" si="403"/>
        <v>10613.853991418513</v>
      </c>
      <c r="EQ310" s="44">
        <f t="shared" si="403"/>
        <v>8462.9566644440074</v>
      </c>
      <c r="ER310" s="44">
        <f t="shared" si="403"/>
        <v>11782.059537019863</v>
      </c>
      <c r="ES310" s="44">
        <f t="shared" si="403"/>
        <v>15276.025927895862</v>
      </c>
      <c r="ET310" s="44">
        <f t="shared" si="403"/>
        <v>14638.093529150545</v>
      </c>
      <c r="EU310" s="44">
        <f t="shared" si="403"/>
        <v>9445.1745271308846</v>
      </c>
      <c r="EV310" s="44">
        <f t="shared" si="403"/>
        <v>18172.562778619413</v>
      </c>
      <c r="EW310" s="44">
        <f t="shared" si="403"/>
        <v>11228.173959125303</v>
      </c>
      <c r="EX310" s="44">
        <f t="shared" si="403"/>
        <v>13709.645962065106</v>
      </c>
      <c r="EY310" s="44">
        <f t="shared" si="403"/>
        <v>9275.4314758470955</v>
      </c>
      <c r="EZ310" s="44">
        <f t="shared" si="403"/>
        <v>14986.320260794075</v>
      </c>
      <c r="FA310" s="44">
        <f t="shared" si="403"/>
        <v>8792.7270672680461</v>
      </c>
      <c r="FB310" s="44">
        <f t="shared" si="403"/>
        <v>11342.666457437035</v>
      </c>
      <c r="FC310" s="44">
        <f t="shared" si="403"/>
        <v>8148.8366835603911</v>
      </c>
      <c r="FD310" s="44">
        <f t="shared" si="403"/>
        <v>10470.160778003969</v>
      </c>
      <c r="FE310" s="44">
        <f t="shared" si="403"/>
        <v>16277.139953030854</v>
      </c>
      <c r="FF310" s="44">
        <f t="shared" si="403"/>
        <v>12869.069663456421</v>
      </c>
      <c r="FG310" s="44">
        <f t="shared" si="403"/>
        <v>15938.140333325393</v>
      </c>
      <c r="FH310" s="44">
        <f t="shared" si="403"/>
        <v>16500.827115626918</v>
      </c>
      <c r="FI310" s="44">
        <f t="shared" si="403"/>
        <v>8334.1562896248215</v>
      </c>
      <c r="FJ310" s="44">
        <f t="shared" si="403"/>
        <v>8112.3485132733904</v>
      </c>
      <c r="FK310" s="44">
        <f t="shared" si="403"/>
        <v>8111.5687688458956</v>
      </c>
      <c r="FL310" s="44">
        <f t="shared" si="403"/>
        <v>8049.8588619166358</v>
      </c>
      <c r="FM310" s="44">
        <f t="shared" si="403"/>
        <v>8049.8588619168086</v>
      </c>
      <c r="FN310" s="44">
        <f t="shared" si="403"/>
        <v>8322.7100478056618</v>
      </c>
      <c r="FO310" s="44">
        <f t="shared" si="403"/>
        <v>9295.2429222518058</v>
      </c>
      <c r="FP310" s="44">
        <f t="shared" si="403"/>
        <v>9291.7443964594968</v>
      </c>
      <c r="FQ310" s="44">
        <f t="shared" si="403"/>
        <v>8671.5164413225284</v>
      </c>
      <c r="FR310" s="44">
        <f t="shared" si="403"/>
        <v>14262.555927986925</v>
      </c>
      <c r="FS310" s="44">
        <f t="shared" si="403"/>
        <v>14324.055499232765</v>
      </c>
      <c r="FT310" s="44">
        <f t="shared" si="403"/>
        <v>18708.488201849741</v>
      </c>
      <c r="FU310" s="44">
        <f t="shared" si="403"/>
        <v>9366.2902157733697</v>
      </c>
      <c r="FV310" s="44">
        <f t="shared" si="403"/>
        <v>8986.2139714239893</v>
      </c>
      <c r="FW310" s="44">
        <f t="shared" si="403"/>
        <v>13694.68083309441</v>
      </c>
      <c r="FX310" s="44">
        <f t="shared" si="403"/>
        <v>17888.175377691125</v>
      </c>
      <c r="FY310" s="44"/>
      <c r="FZ310" s="59"/>
      <c r="GA310" s="45"/>
      <c r="GB310" s="45"/>
      <c r="GC310" s="45"/>
      <c r="GD310" s="45"/>
      <c r="GE310" s="16"/>
    </row>
    <row r="311" spans="1:187" x14ac:dyDescent="0.2">
      <c r="A311" s="130" t="s">
        <v>883</v>
      </c>
      <c r="B311" s="133" t="s">
        <v>884</v>
      </c>
      <c r="C311" s="44">
        <f>C291-(C291*$GC$304)</f>
        <v>7788.1340823317896</v>
      </c>
      <c r="D311" s="44">
        <f t="shared" ref="D311:BO311" si="404">D291-(D291*$GC$304)</f>
        <v>7788.1340823317896</v>
      </c>
      <c r="E311" s="44">
        <f t="shared" si="404"/>
        <v>7788.1340823317896</v>
      </c>
      <c r="F311" s="44">
        <f t="shared" si="404"/>
        <v>7788.1340823317896</v>
      </c>
      <c r="G311" s="44">
        <f t="shared" si="404"/>
        <v>7788.1340823317896</v>
      </c>
      <c r="H311" s="44">
        <f t="shared" si="404"/>
        <v>7788.1340823317896</v>
      </c>
      <c r="I311" s="44">
        <f t="shared" si="404"/>
        <v>7788.1340823317896</v>
      </c>
      <c r="J311" s="44">
        <f t="shared" si="404"/>
        <v>7788.1340823317896</v>
      </c>
      <c r="K311" s="44">
        <f t="shared" si="404"/>
        <v>7788.1340823317896</v>
      </c>
      <c r="L311" s="44">
        <f t="shared" si="404"/>
        <v>7788.1340823317896</v>
      </c>
      <c r="M311" s="44">
        <f t="shared" si="404"/>
        <v>7788.1340823317896</v>
      </c>
      <c r="N311" s="44">
        <f t="shared" si="404"/>
        <v>7788.1340823317896</v>
      </c>
      <c r="O311" s="44">
        <f t="shared" si="404"/>
        <v>7788.1340823317896</v>
      </c>
      <c r="P311" s="44">
        <f t="shared" si="404"/>
        <v>7788.1340823317896</v>
      </c>
      <c r="Q311" s="44">
        <f t="shared" si="404"/>
        <v>7788.1340823317896</v>
      </c>
      <c r="R311" s="44">
        <f t="shared" si="404"/>
        <v>7788.1340823317896</v>
      </c>
      <c r="S311" s="44">
        <f t="shared" si="404"/>
        <v>7788.1340823317896</v>
      </c>
      <c r="T311" s="44">
        <f t="shared" si="404"/>
        <v>7788.1340823317896</v>
      </c>
      <c r="U311" s="44">
        <f t="shared" si="404"/>
        <v>7788.1340823317896</v>
      </c>
      <c r="V311" s="44">
        <f t="shared" si="404"/>
        <v>7788.1340823317896</v>
      </c>
      <c r="W311" s="44">
        <f t="shared" si="404"/>
        <v>7788.1340823317896</v>
      </c>
      <c r="X311" s="44">
        <f t="shared" si="404"/>
        <v>7788.1340823317896</v>
      </c>
      <c r="Y311" s="44">
        <f t="shared" si="404"/>
        <v>7788.1340823317896</v>
      </c>
      <c r="Z311" s="44">
        <f t="shared" si="404"/>
        <v>7788.1340823317896</v>
      </c>
      <c r="AA311" s="44">
        <f t="shared" si="404"/>
        <v>7788.1340823317896</v>
      </c>
      <c r="AB311" s="44">
        <f t="shared" si="404"/>
        <v>7788.1340823317896</v>
      </c>
      <c r="AC311" s="44">
        <f t="shared" si="404"/>
        <v>7788.1340823317896</v>
      </c>
      <c r="AD311" s="44">
        <f t="shared" si="404"/>
        <v>7788.1340823317896</v>
      </c>
      <c r="AE311" s="44">
        <f t="shared" si="404"/>
        <v>7788.1340823317896</v>
      </c>
      <c r="AF311" s="44">
        <f t="shared" si="404"/>
        <v>7788.1340823317896</v>
      </c>
      <c r="AG311" s="44">
        <f t="shared" si="404"/>
        <v>7788.1340823317896</v>
      </c>
      <c r="AH311" s="44">
        <f t="shared" si="404"/>
        <v>7788.1340823317896</v>
      </c>
      <c r="AI311" s="44">
        <f t="shared" si="404"/>
        <v>7788.1340823317896</v>
      </c>
      <c r="AJ311" s="44">
        <f t="shared" si="404"/>
        <v>7788.1340823317896</v>
      </c>
      <c r="AK311" s="44">
        <f t="shared" si="404"/>
        <v>7788.1340823317896</v>
      </c>
      <c r="AL311" s="44">
        <f t="shared" si="404"/>
        <v>7788.1340823317896</v>
      </c>
      <c r="AM311" s="44">
        <f t="shared" si="404"/>
        <v>7788.1340823317896</v>
      </c>
      <c r="AN311" s="44">
        <f t="shared" si="404"/>
        <v>7788.1340823317896</v>
      </c>
      <c r="AO311" s="44">
        <f t="shared" si="404"/>
        <v>7788.1340823317896</v>
      </c>
      <c r="AP311" s="44">
        <f t="shared" si="404"/>
        <v>7788.1340823317896</v>
      </c>
      <c r="AQ311" s="44">
        <f t="shared" si="404"/>
        <v>7788.1340823317896</v>
      </c>
      <c r="AR311" s="44">
        <f t="shared" si="404"/>
        <v>7788.1340823317896</v>
      </c>
      <c r="AS311" s="44">
        <f t="shared" si="404"/>
        <v>7788.1340823317896</v>
      </c>
      <c r="AT311" s="44">
        <f t="shared" si="404"/>
        <v>7788.1340823317896</v>
      </c>
      <c r="AU311" s="44">
        <f t="shared" si="404"/>
        <v>7788.1340823317896</v>
      </c>
      <c r="AV311" s="44">
        <f t="shared" si="404"/>
        <v>7788.1340823317896</v>
      </c>
      <c r="AW311" s="44">
        <f t="shared" si="404"/>
        <v>7788.1340823317896</v>
      </c>
      <c r="AX311" s="44">
        <f t="shared" si="404"/>
        <v>7788.1340823317896</v>
      </c>
      <c r="AY311" s="44">
        <f t="shared" si="404"/>
        <v>7788.1340823317896</v>
      </c>
      <c r="AZ311" s="44">
        <f t="shared" si="404"/>
        <v>7788.1340823317896</v>
      </c>
      <c r="BA311" s="44">
        <f t="shared" si="404"/>
        <v>7788.1340823317896</v>
      </c>
      <c r="BB311" s="44">
        <f t="shared" si="404"/>
        <v>7788.1340823317896</v>
      </c>
      <c r="BC311" s="44">
        <f t="shared" si="404"/>
        <v>7788.1340823317896</v>
      </c>
      <c r="BD311" s="44">
        <f t="shared" si="404"/>
        <v>7788.1340823317896</v>
      </c>
      <c r="BE311" s="44">
        <f t="shared" si="404"/>
        <v>7788.1340823317896</v>
      </c>
      <c r="BF311" s="44">
        <f t="shared" si="404"/>
        <v>7788.1340823317896</v>
      </c>
      <c r="BG311" s="44">
        <f t="shared" si="404"/>
        <v>7788.1340823317896</v>
      </c>
      <c r="BH311" s="44">
        <f t="shared" si="404"/>
        <v>7788.1340823317896</v>
      </c>
      <c r="BI311" s="44">
        <f t="shared" si="404"/>
        <v>7788.1340823317896</v>
      </c>
      <c r="BJ311" s="44">
        <f t="shared" si="404"/>
        <v>7788.1340823317896</v>
      </c>
      <c r="BK311" s="44">
        <f t="shared" si="404"/>
        <v>7788.1340823317896</v>
      </c>
      <c r="BL311" s="44">
        <f t="shared" si="404"/>
        <v>7788.1340823317896</v>
      </c>
      <c r="BM311" s="44">
        <f t="shared" si="404"/>
        <v>7788.1340823317896</v>
      </c>
      <c r="BN311" s="44">
        <f t="shared" si="404"/>
        <v>7788.1340823317896</v>
      </c>
      <c r="BO311" s="44">
        <f t="shared" si="404"/>
        <v>7788.1340823317896</v>
      </c>
      <c r="BP311" s="44">
        <f t="shared" ref="BP311:EA311" si="405">BP291-(BP291*$GC$304)</f>
        <v>7788.1340823317896</v>
      </c>
      <c r="BQ311" s="44">
        <f t="shared" si="405"/>
        <v>7788.1340823317896</v>
      </c>
      <c r="BR311" s="44">
        <f t="shared" si="405"/>
        <v>7788.1340823317896</v>
      </c>
      <c r="BS311" s="44">
        <f t="shared" si="405"/>
        <v>7788.1340823317896</v>
      </c>
      <c r="BT311" s="44">
        <f t="shared" si="405"/>
        <v>7788.1340823317896</v>
      </c>
      <c r="BU311" s="44">
        <f t="shared" si="405"/>
        <v>7788.1340823317896</v>
      </c>
      <c r="BV311" s="44">
        <f t="shared" si="405"/>
        <v>7788.1340823317896</v>
      </c>
      <c r="BW311" s="44">
        <f t="shared" si="405"/>
        <v>7788.1340823317896</v>
      </c>
      <c r="BX311" s="44">
        <f t="shared" si="405"/>
        <v>7788.1340823317896</v>
      </c>
      <c r="BY311" s="44">
        <f t="shared" si="405"/>
        <v>7788.1340823317896</v>
      </c>
      <c r="BZ311" s="44">
        <f t="shared" si="405"/>
        <v>7788.1340823317896</v>
      </c>
      <c r="CA311" s="44">
        <f t="shared" si="405"/>
        <v>7788.1340823317896</v>
      </c>
      <c r="CB311" s="44">
        <f t="shared" si="405"/>
        <v>7788.1340823317896</v>
      </c>
      <c r="CC311" s="44">
        <f t="shared" si="405"/>
        <v>7788.1340823317896</v>
      </c>
      <c r="CD311" s="44">
        <f t="shared" si="405"/>
        <v>7788.1340823317896</v>
      </c>
      <c r="CE311" s="44">
        <f t="shared" si="405"/>
        <v>7788.1340823317896</v>
      </c>
      <c r="CF311" s="44">
        <f t="shared" si="405"/>
        <v>7788.1340823317896</v>
      </c>
      <c r="CG311" s="44">
        <f t="shared" si="405"/>
        <v>7788.1340823317896</v>
      </c>
      <c r="CH311" s="44">
        <f t="shared" si="405"/>
        <v>7788.1340823317896</v>
      </c>
      <c r="CI311" s="44">
        <f t="shared" si="405"/>
        <v>7788.1340823317896</v>
      </c>
      <c r="CJ311" s="44">
        <f t="shared" si="405"/>
        <v>7788.1340823317896</v>
      </c>
      <c r="CK311" s="44">
        <f t="shared" si="405"/>
        <v>7788.1340823317896</v>
      </c>
      <c r="CL311" s="44">
        <f t="shared" si="405"/>
        <v>7788.1340823317896</v>
      </c>
      <c r="CM311" s="44">
        <f t="shared" si="405"/>
        <v>7788.1340823317896</v>
      </c>
      <c r="CN311" s="44">
        <f t="shared" si="405"/>
        <v>7788.1340823317896</v>
      </c>
      <c r="CO311" s="44">
        <f t="shared" si="405"/>
        <v>7788.1340823317896</v>
      </c>
      <c r="CP311" s="44">
        <f t="shared" si="405"/>
        <v>7788.1340823317896</v>
      </c>
      <c r="CQ311" s="44">
        <f t="shared" si="405"/>
        <v>7788.1340823317896</v>
      </c>
      <c r="CR311" s="44">
        <f t="shared" si="405"/>
        <v>7788.1340823317896</v>
      </c>
      <c r="CS311" s="44">
        <f t="shared" si="405"/>
        <v>7788.1340823317896</v>
      </c>
      <c r="CT311" s="44">
        <f t="shared" si="405"/>
        <v>7788.1340823317896</v>
      </c>
      <c r="CU311" s="44">
        <f t="shared" si="405"/>
        <v>7788.1340823317896</v>
      </c>
      <c r="CV311" s="44">
        <f t="shared" si="405"/>
        <v>7788.1340823317896</v>
      </c>
      <c r="CW311" s="44">
        <f t="shared" si="405"/>
        <v>7788.1340823317896</v>
      </c>
      <c r="CX311" s="44">
        <f t="shared" si="405"/>
        <v>7788.1340823317896</v>
      </c>
      <c r="CY311" s="44">
        <f t="shared" si="405"/>
        <v>7788.1340823317896</v>
      </c>
      <c r="CZ311" s="44">
        <f t="shared" si="405"/>
        <v>7788.1340823317896</v>
      </c>
      <c r="DA311" s="44">
        <f t="shared" si="405"/>
        <v>7788.1340823317896</v>
      </c>
      <c r="DB311" s="44">
        <f t="shared" si="405"/>
        <v>7788.1340823317896</v>
      </c>
      <c r="DC311" s="44">
        <f t="shared" si="405"/>
        <v>7788.1340823317896</v>
      </c>
      <c r="DD311" s="44">
        <f t="shared" si="405"/>
        <v>7788.1340823317896</v>
      </c>
      <c r="DE311" s="44">
        <f t="shared" si="405"/>
        <v>7788.1340823317896</v>
      </c>
      <c r="DF311" s="44">
        <f t="shared" si="405"/>
        <v>7788.1340823317896</v>
      </c>
      <c r="DG311" s="44">
        <f t="shared" si="405"/>
        <v>7788.1340823317896</v>
      </c>
      <c r="DH311" s="44">
        <f t="shared" si="405"/>
        <v>7788.1340823317896</v>
      </c>
      <c r="DI311" s="44">
        <f t="shared" si="405"/>
        <v>7788.1340823317896</v>
      </c>
      <c r="DJ311" s="44">
        <f t="shared" si="405"/>
        <v>7788.1340823317896</v>
      </c>
      <c r="DK311" s="44">
        <f t="shared" si="405"/>
        <v>7788.1340823317896</v>
      </c>
      <c r="DL311" s="44">
        <f t="shared" si="405"/>
        <v>7788.1340823317896</v>
      </c>
      <c r="DM311" s="44">
        <f t="shared" si="405"/>
        <v>7788.1340823317896</v>
      </c>
      <c r="DN311" s="44">
        <f t="shared" si="405"/>
        <v>7788.1340823317896</v>
      </c>
      <c r="DO311" s="44">
        <f t="shared" si="405"/>
        <v>7788.1340823317896</v>
      </c>
      <c r="DP311" s="44">
        <f t="shared" si="405"/>
        <v>7788.1340823317896</v>
      </c>
      <c r="DQ311" s="44">
        <f t="shared" si="405"/>
        <v>7788.1340823317896</v>
      </c>
      <c r="DR311" s="44">
        <f t="shared" si="405"/>
        <v>7788.1340823317896</v>
      </c>
      <c r="DS311" s="44">
        <f t="shared" si="405"/>
        <v>7788.1340823317896</v>
      </c>
      <c r="DT311" s="44">
        <f t="shared" si="405"/>
        <v>7788.1340823317896</v>
      </c>
      <c r="DU311" s="44">
        <f t="shared" si="405"/>
        <v>7788.1340823317896</v>
      </c>
      <c r="DV311" s="44">
        <f t="shared" si="405"/>
        <v>7788.1340823317896</v>
      </c>
      <c r="DW311" s="44">
        <f t="shared" si="405"/>
        <v>7788.1340823317896</v>
      </c>
      <c r="DX311" s="44">
        <f t="shared" si="405"/>
        <v>7788.1340823317896</v>
      </c>
      <c r="DY311" s="44">
        <f t="shared" si="405"/>
        <v>7788.1340823317896</v>
      </c>
      <c r="DZ311" s="44">
        <f t="shared" si="405"/>
        <v>7788.1340823317896</v>
      </c>
      <c r="EA311" s="44">
        <f t="shared" si="405"/>
        <v>7788.1340823317896</v>
      </c>
      <c r="EB311" s="44">
        <f t="shared" ref="EB311:FX311" si="406">EB291-(EB291*$GC$304)</f>
        <v>7788.1340823317896</v>
      </c>
      <c r="EC311" s="44">
        <f t="shared" si="406"/>
        <v>7788.1340823317896</v>
      </c>
      <c r="ED311" s="44">
        <f t="shared" si="406"/>
        <v>7788.1340823317896</v>
      </c>
      <c r="EE311" s="44">
        <f t="shared" si="406"/>
        <v>7788.1340823317896</v>
      </c>
      <c r="EF311" s="44">
        <f t="shared" si="406"/>
        <v>7788.1340823317896</v>
      </c>
      <c r="EG311" s="44">
        <f t="shared" si="406"/>
        <v>7788.1340823317896</v>
      </c>
      <c r="EH311" s="44">
        <f t="shared" si="406"/>
        <v>7788.1340823317896</v>
      </c>
      <c r="EI311" s="44">
        <f t="shared" si="406"/>
        <v>7788.1340823317896</v>
      </c>
      <c r="EJ311" s="44">
        <f t="shared" si="406"/>
        <v>7788.1340823317896</v>
      </c>
      <c r="EK311" s="44">
        <f t="shared" si="406"/>
        <v>7788.1340823317896</v>
      </c>
      <c r="EL311" s="44">
        <f t="shared" si="406"/>
        <v>7788.1340823317896</v>
      </c>
      <c r="EM311" s="44">
        <f t="shared" si="406"/>
        <v>7788.1340823317896</v>
      </c>
      <c r="EN311" s="44">
        <f t="shared" si="406"/>
        <v>7788.1340823317896</v>
      </c>
      <c r="EO311" s="44">
        <f t="shared" si="406"/>
        <v>7788.1340823317896</v>
      </c>
      <c r="EP311" s="44">
        <f t="shared" si="406"/>
        <v>7788.1340823317896</v>
      </c>
      <c r="EQ311" s="44">
        <f t="shared" si="406"/>
        <v>7788.1340823317896</v>
      </c>
      <c r="ER311" s="44">
        <f t="shared" si="406"/>
        <v>7788.1340823317896</v>
      </c>
      <c r="ES311" s="44">
        <f t="shared" si="406"/>
        <v>7788.1340823317896</v>
      </c>
      <c r="ET311" s="44">
        <f t="shared" si="406"/>
        <v>7788.1340823317896</v>
      </c>
      <c r="EU311" s="44">
        <f t="shared" si="406"/>
        <v>7788.1340823317896</v>
      </c>
      <c r="EV311" s="44">
        <f t="shared" si="406"/>
        <v>7788.1340823317896</v>
      </c>
      <c r="EW311" s="44">
        <f t="shared" si="406"/>
        <v>7788.1340823317896</v>
      </c>
      <c r="EX311" s="44">
        <f t="shared" si="406"/>
        <v>7788.1340823317896</v>
      </c>
      <c r="EY311" s="44">
        <f t="shared" si="406"/>
        <v>7788.1340823317896</v>
      </c>
      <c r="EZ311" s="44">
        <f t="shared" si="406"/>
        <v>7788.1340823317896</v>
      </c>
      <c r="FA311" s="44">
        <f t="shared" si="406"/>
        <v>7788.1340823317896</v>
      </c>
      <c r="FB311" s="44">
        <f t="shared" si="406"/>
        <v>7788.1340823317896</v>
      </c>
      <c r="FC311" s="44">
        <f t="shared" si="406"/>
        <v>7788.1340823317896</v>
      </c>
      <c r="FD311" s="44">
        <f t="shared" si="406"/>
        <v>7788.1340823317896</v>
      </c>
      <c r="FE311" s="44">
        <f t="shared" si="406"/>
        <v>7788.1340823317896</v>
      </c>
      <c r="FF311" s="44">
        <f t="shared" si="406"/>
        <v>7788.1340823317896</v>
      </c>
      <c r="FG311" s="44">
        <f t="shared" si="406"/>
        <v>7788.1340823317896</v>
      </c>
      <c r="FH311" s="44">
        <f t="shared" si="406"/>
        <v>7788.1340823317896</v>
      </c>
      <c r="FI311" s="44">
        <f t="shared" si="406"/>
        <v>7788.1340823317896</v>
      </c>
      <c r="FJ311" s="44">
        <f t="shared" si="406"/>
        <v>7788.1340823317896</v>
      </c>
      <c r="FK311" s="44">
        <f t="shared" si="406"/>
        <v>7788.1340823317896</v>
      </c>
      <c r="FL311" s="44">
        <f t="shared" si="406"/>
        <v>7788.1340823317896</v>
      </c>
      <c r="FM311" s="44">
        <f t="shared" si="406"/>
        <v>7788.1340823317896</v>
      </c>
      <c r="FN311" s="44">
        <f t="shared" si="406"/>
        <v>7788.1340823317896</v>
      </c>
      <c r="FO311" s="44">
        <f t="shared" si="406"/>
        <v>7788.1340823317896</v>
      </c>
      <c r="FP311" s="44">
        <f t="shared" si="406"/>
        <v>7788.1340823317896</v>
      </c>
      <c r="FQ311" s="44">
        <f t="shared" si="406"/>
        <v>7788.1340823317896</v>
      </c>
      <c r="FR311" s="44">
        <f t="shared" si="406"/>
        <v>7788.1340823317896</v>
      </c>
      <c r="FS311" s="44">
        <f t="shared" si="406"/>
        <v>7788.1340823317896</v>
      </c>
      <c r="FT311" s="44">
        <f t="shared" si="406"/>
        <v>7788.1340823317896</v>
      </c>
      <c r="FU311" s="44">
        <f t="shared" si="406"/>
        <v>7788.1340823317896</v>
      </c>
      <c r="FV311" s="44">
        <f t="shared" si="406"/>
        <v>7788.1340823317896</v>
      </c>
      <c r="FW311" s="44">
        <f t="shared" si="406"/>
        <v>7788.1340823317896</v>
      </c>
      <c r="FX311" s="44">
        <f t="shared" si="406"/>
        <v>7788.1340823317896</v>
      </c>
      <c r="FY311" s="44"/>
      <c r="FZ311" s="59"/>
      <c r="GA311" s="45"/>
      <c r="GB311" s="45"/>
      <c r="GC311" s="45"/>
      <c r="GD311" s="45"/>
      <c r="GE311" s="16"/>
    </row>
    <row r="312" spans="1:187" x14ac:dyDescent="0.2">
      <c r="A312" s="6"/>
      <c r="B312" s="16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59"/>
      <c r="GA312" s="45"/>
      <c r="GB312" s="45"/>
      <c r="GC312" s="45"/>
      <c r="GD312" s="45"/>
      <c r="GE312" s="16"/>
    </row>
    <row r="313" spans="1:187" ht="15.75" x14ac:dyDescent="0.25">
      <c r="A313" s="8" t="s">
        <v>597</v>
      </c>
      <c r="B313" s="43" t="s">
        <v>885</v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95"/>
      <c r="DE313" s="95"/>
      <c r="DF313" s="95"/>
      <c r="DG313" s="95"/>
      <c r="DH313" s="95"/>
      <c r="DI313" s="95"/>
      <c r="DJ313" s="95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5"/>
      <c r="DV313" s="95"/>
      <c r="DW313" s="95"/>
      <c r="DX313" s="95"/>
      <c r="DY313" s="95"/>
      <c r="DZ313" s="95"/>
      <c r="EA313" s="95"/>
      <c r="EB313" s="95"/>
      <c r="EC313" s="95"/>
      <c r="ED313" s="95"/>
      <c r="EE313" s="95"/>
      <c r="EF313" s="95"/>
      <c r="EG313" s="95"/>
      <c r="EH313" s="95"/>
      <c r="EI313" s="95"/>
      <c r="EJ313" s="95"/>
      <c r="EK313" s="95"/>
      <c r="EL313" s="95"/>
      <c r="EM313" s="95"/>
      <c r="EN313" s="95"/>
      <c r="EO313" s="95"/>
      <c r="EP313" s="95"/>
      <c r="EQ313" s="95"/>
      <c r="ER313" s="95"/>
      <c r="ES313" s="95"/>
      <c r="ET313" s="95"/>
      <c r="EU313" s="95"/>
      <c r="EV313" s="95"/>
      <c r="EW313" s="95"/>
      <c r="EX313" s="95"/>
      <c r="EY313" s="95"/>
      <c r="EZ313" s="95"/>
      <c r="FA313" s="95"/>
      <c r="FB313" s="95"/>
      <c r="FC313" s="95"/>
      <c r="FD313" s="95"/>
      <c r="FE313" s="95"/>
      <c r="FF313" s="95"/>
      <c r="FG313" s="95"/>
      <c r="FH313" s="95"/>
      <c r="FI313" s="95"/>
      <c r="FJ313" s="95"/>
      <c r="FK313" s="95"/>
      <c r="FL313" s="95"/>
      <c r="FM313" s="95"/>
      <c r="FN313" s="95"/>
      <c r="FO313" s="95"/>
      <c r="FP313" s="95"/>
      <c r="FQ313" s="95"/>
      <c r="FR313" s="95"/>
      <c r="FS313" s="95"/>
      <c r="FT313" s="95"/>
      <c r="FU313" s="95"/>
      <c r="FV313" s="95"/>
      <c r="FW313" s="95"/>
      <c r="FX313" s="95"/>
      <c r="FY313" s="95"/>
      <c r="FZ313" s="59"/>
      <c r="GC313" s="59"/>
      <c r="GD313" s="59"/>
      <c r="GE313" s="9"/>
    </row>
    <row r="314" spans="1:187" x14ac:dyDescent="0.2">
      <c r="A314" s="8" t="s">
        <v>886</v>
      </c>
      <c r="B314" s="16" t="s">
        <v>887</v>
      </c>
      <c r="C314" s="42">
        <f t="shared" ref="C314:BN314" si="407">+C253</f>
        <v>2.6079999999999999E-2</v>
      </c>
      <c r="D314" s="42">
        <f t="shared" si="407"/>
        <v>2.7E-2</v>
      </c>
      <c r="E314" s="42">
        <f t="shared" si="407"/>
        <v>2.4687999999999998E-2</v>
      </c>
      <c r="F314" s="42">
        <f t="shared" si="407"/>
        <v>2.6262000000000001E-2</v>
      </c>
      <c r="G314" s="42">
        <f t="shared" si="407"/>
        <v>2.2284999999999999E-2</v>
      </c>
      <c r="H314" s="42">
        <f t="shared" si="407"/>
        <v>2.7E-2</v>
      </c>
      <c r="I314" s="42">
        <f t="shared" si="407"/>
        <v>2.7E-2</v>
      </c>
      <c r="J314" s="42">
        <f t="shared" si="407"/>
        <v>2.7E-2</v>
      </c>
      <c r="K314" s="42">
        <f t="shared" si="407"/>
        <v>2.7E-2</v>
      </c>
      <c r="L314" s="42">
        <f t="shared" si="407"/>
        <v>2.1895000000000001E-2</v>
      </c>
      <c r="M314" s="42">
        <f t="shared" si="407"/>
        <v>2.0947E-2</v>
      </c>
      <c r="N314" s="42">
        <f t="shared" si="407"/>
        <v>2.0250000000000001E-2</v>
      </c>
      <c r="O314" s="42">
        <f t="shared" si="407"/>
        <v>2.5353000000000001E-2</v>
      </c>
      <c r="P314" s="42">
        <f t="shared" si="407"/>
        <v>2.7E-2</v>
      </c>
      <c r="Q314" s="42">
        <f t="shared" si="407"/>
        <v>2.6010000000000002E-2</v>
      </c>
      <c r="R314" s="42">
        <f t="shared" si="407"/>
        <v>2.3909E-2</v>
      </c>
      <c r="S314" s="42">
        <f t="shared" si="407"/>
        <v>2.1013999999999998E-2</v>
      </c>
      <c r="T314" s="42">
        <f t="shared" si="407"/>
        <v>1.9300999999999999E-2</v>
      </c>
      <c r="U314" s="42">
        <f t="shared" si="407"/>
        <v>1.8800999999999998E-2</v>
      </c>
      <c r="V314" s="42">
        <f t="shared" si="407"/>
        <v>2.7E-2</v>
      </c>
      <c r="W314" s="42">
        <f t="shared" si="407"/>
        <v>2.7E-2</v>
      </c>
      <c r="X314" s="42">
        <f t="shared" si="407"/>
        <v>1.0756E-2</v>
      </c>
      <c r="Y314" s="42">
        <f t="shared" si="407"/>
        <v>1.9498000000000001E-2</v>
      </c>
      <c r="Z314" s="42">
        <f t="shared" si="407"/>
        <v>1.8914999999999998E-2</v>
      </c>
      <c r="AA314" s="42">
        <f t="shared" si="407"/>
        <v>2.4995E-2</v>
      </c>
      <c r="AB314" s="42">
        <f t="shared" si="407"/>
        <v>2.5023E-2</v>
      </c>
      <c r="AC314" s="42">
        <f t="shared" si="407"/>
        <v>1.5982E-2</v>
      </c>
      <c r="AD314" s="42">
        <f t="shared" si="407"/>
        <v>1.4692999999999999E-2</v>
      </c>
      <c r="AE314" s="42">
        <f t="shared" si="407"/>
        <v>7.8139999999999998E-3</v>
      </c>
      <c r="AF314" s="42">
        <f t="shared" si="407"/>
        <v>6.6740000000000002E-3</v>
      </c>
      <c r="AG314" s="42">
        <f t="shared" si="407"/>
        <v>1.2480999999999999E-2</v>
      </c>
      <c r="AH314" s="42">
        <f t="shared" si="407"/>
        <v>1.7123000000000003E-2</v>
      </c>
      <c r="AI314" s="42">
        <f t="shared" si="407"/>
        <v>2.7E-2</v>
      </c>
      <c r="AJ314" s="42">
        <f t="shared" si="407"/>
        <v>1.8787999999999999E-2</v>
      </c>
      <c r="AK314" s="42">
        <f t="shared" si="407"/>
        <v>1.6280000000000003E-2</v>
      </c>
      <c r="AL314" s="42">
        <f t="shared" si="407"/>
        <v>2.7E-2</v>
      </c>
      <c r="AM314" s="42">
        <f t="shared" si="407"/>
        <v>1.6449000000000002E-2</v>
      </c>
      <c r="AN314" s="42">
        <f t="shared" si="407"/>
        <v>2.2903E-2</v>
      </c>
      <c r="AO314" s="42">
        <f t="shared" si="407"/>
        <v>2.2655999999999999E-2</v>
      </c>
      <c r="AP314" s="42">
        <f t="shared" si="407"/>
        <v>2.5541000000000001E-2</v>
      </c>
      <c r="AQ314" s="42">
        <f t="shared" si="407"/>
        <v>1.5559E-2</v>
      </c>
      <c r="AR314" s="42">
        <f t="shared" si="407"/>
        <v>2.5440000000000001E-2</v>
      </c>
      <c r="AS314" s="42">
        <f t="shared" si="407"/>
        <v>1.1618E-2</v>
      </c>
      <c r="AT314" s="42">
        <f t="shared" si="407"/>
        <v>2.6713999999999998E-2</v>
      </c>
      <c r="AU314" s="42">
        <f t="shared" si="407"/>
        <v>1.9188E-2</v>
      </c>
      <c r="AV314" s="42">
        <f t="shared" si="407"/>
        <v>2.5359000000000003E-2</v>
      </c>
      <c r="AW314" s="42">
        <f t="shared" si="407"/>
        <v>2.0596E-2</v>
      </c>
      <c r="AX314" s="42">
        <f t="shared" si="407"/>
        <v>1.6797999999999997E-2</v>
      </c>
      <c r="AY314" s="42">
        <f t="shared" si="407"/>
        <v>2.7E-2</v>
      </c>
      <c r="AZ314" s="42">
        <f t="shared" si="407"/>
        <v>1.5038000000000001E-2</v>
      </c>
      <c r="BA314" s="42">
        <f t="shared" si="407"/>
        <v>2.1893999999999997E-2</v>
      </c>
      <c r="BB314" s="42">
        <f t="shared" si="407"/>
        <v>1.9684E-2</v>
      </c>
      <c r="BC314" s="42">
        <f t="shared" si="407"/>
        <v>2.0740000000000001E-2</v>
      </c>
      <c r="BD314" s="42">
        <f t="shared" si="407"/>
        <v>2.7E-2</v>
      </c>
      <c r="BE314" s="42">
        <f t="shared" si="407"/>
        <v>2.2815999999999999E-2</v>
      </c>
      <c r="BF314" s="42">
        <f t="shared" si="407"/>
        <v>2.6952E-2</v>
      </c>
      <c r="BG314" s="42">
        <f t="shared" si="407"/>
        <v>2.7E-2</v>
      </c>
      <c r="BH314" s="42">
        <f t="shared" si="407"/>
        <v>2.1419000000000001E-2</v>
      </c>
      <c r="BI314" s="42">
        <f t="shared" si="407"/>
        <v>8.4329999999999995E-3</v>
      </c>
      <c r="BJ314" s="42">
        <f t="shared" si="407"/>
        <v>2.3164000000000001E-2</v>
      </c>
      <c r="BK314" s="42">
        <f t="shared" si="407"/>
        <v>2.4458999999999998E-2</v>
      </c>
      <c r="BL314" s="42">
        <f t="shared" si="407"/>
        <v>2.7E-2</v>
      </c>
      <c r="BM314" s="42">
        <f t="shared" si="407"/>
        <v>2.0833999999999998E-2</v>
      </c>
      <c r="BN314" s="42">
        <f t="shared" si="407"/>
        <v>2.7E-2</v>
      </c>
      <c r="BO314" s="42">
        <f t="shared" ref="BO314:DZ314" si="408">+BO253</f>
        <v>1.5203E-2</v>
      </c>
      <c r="BP314" s="42">
        <f t="shared" si="408"/>
        <v>2.1702000000000003E-2</v>
      </c>
      <c r="BQ314" s="42">
        <f t="shared" si="408"/>
        <v>2.1759000000000001E-2</v>
      </c>
      <c r="BR314" s="42">
        <f t="shared" si="408"/>
        <v>4.7000000000000002E-3</v>
      </c>
      <c r="BS314" s="42">
        <f t="shared" si="408"/>
        <v>2.2309999999999999E-3</v>
      </c>
      <c r="BT314" s="42">
        <f t="shared" si="408"/>
        <v>4.0750000000000005E-3</v>
      </c>
      <c r="BU314" s="42">
        <f t="shared" si="408"/>
        <v>1.3811E-2</v>
      </c>
      <c r="BV314" s="42">
        <f t="shared" si="408"/>
        <v>1.1775000000000001E-2</v>
      </c>
      <c r="BW314" s="42">
        <f t="shared" si="408"/>
        <v>1.55E-2</v>
      </c>
      <c r="BX314" s="42">
        <f t="shared" si="408"/>
        <v>1.6598999999999999E-2</v>
      </c>
      <c r="BY314" s="42">
        <f t="shared" si="408"/>
        <v>2.3781E-2</v>
      </c>
      <c r="BZ314" s="42">
        <f t="shared" si="408"/>
        <v>2.6312000000000002E-2</v>
      </c>
      <c r="CA314" s="42">
        <f t="shared" si="408"/>
        <v>2.3040999999999999E-2</v>
      </c>
      <c r="CB314" s="42">
        <f t="shared" si="408"/>
        <v>2.6251999999999998E-2</v>
      </c>
      <c r="CC314" s="42">
        <f t="shared" si="408"/>
        <v>2.2199E-2</v>
      </c>
      <c r="CD314" s="42">
        <f t="shared" si="408"/>
        <v>1.9519999999999999E-2</v>
      </c>
      <c r="CE314" s="42">
        <f t="shared" si="408"/>
        <v>2.7E-2</v>
      </c>
      <c r="CF314" s="42">
        <f t="shared" si="408"/>
        <v>2.2463E-2</v>
      </c>
      <c r="CG314" s="42">
        <f t="shared" si="408"/>
        <v>2.7E-2</v>
      </c>
      <c r="CH314" s="42">
        <f t="shared" si="408"/>
        <v>2.2187999999999999E-2</v>
      </c>
      <c r="CI314" s="42">
        <f t="shared" si="408"/>
        <v>2.418E-2</v>
      </c>
      <c r="CJ314" s="42">
        <f t="shared" si="408"/>
        <v>2.3469E-2</v>
      </c>
      <c r="CK314" s="42">
        <f t="shared" si="408"/>
        <v>6.6010000000000001E-3</v>
      </c>
      <c r="CL314" s="42">
        <f t="shared" si="408"/>
        <v>8.2289999999999985E-3</v>
      </c>
      <c r="CM314" s="42">
        <f t="shared" si="408"/>
        <v>2.274E-3</v>
      </c>
      <c r="CN314" s="42">
        <f t="shared" si="408"/>
        <v>2.7E-2</v>
      </c>
      <c r="CO314" s="42">
        <f t="shared" si="408"/>
        <v>2.2359999999999998E-2</v>
      </c>
      <c r="CP314" s="42">
        <f t="shared" si="408"/>
        <v>2.0548999999999998E-2</v>
      </c>
      <c r="CQ314" s="42">
        <f t="shared" si="408"/>
        <v>1.2426999999999999E-2</v>
      </c>
      <c r="CR314" s="42">
        <f t="shared" si="408"/>
        <v>1.6799999999999999E-3</v>
      </c>
      <c r="CS314" s="42">
        <f t="shared" si="408"/>
        <v>2.2658000000000001E-2</v>
      </c>
      <c r="CT314" s="42">
        <f t="shared" si="408"/>
        <v>8.5199999999999998E-3</v>
      </c>
      <c r="CU314" s="42">
        <f t="shared" si="408"/>
        <v>1.9615999999999998E-2</v>
      </c>
      <c r="CV314" s="42">
        <f t="shared" si="408"/>
        <v>1.0978999999999999E-2</v>
      </c>
      <c r="CW314" s="42">
        <f t="shared" si="408"/>
        <v>1.7086999999999998E-2</v>
      </c>
      <c r="CX314" s="42">
        <f t="shared" si="408"/>
        <v>2.1824000000000003E-2</v>
      </c>
      <c r="CY314" s="42">
        <f t="shared" si="408"/>
        <v>2.7E-2</v>
      </c>
      <c r="CZ314" s="42">
        <f t="shared" si="408"/>
        <v>2.6651000000000001E-2</v>
      </c>
      <c r="DA314" s="42">
        <f t="shared" si="408"/>
        <v>2.7E-2</v>
      </c>
      <c r="DB314" s="42">
        <f t="shared" si="408"/>
        <v>2.7E-2</v>
      </c>
      <c r="DC314" s="42">
        <f t="shared" si="408"/>
        <v>1.7417999999999999E-2</v>
      </c>
      <c r="DD314" s="42">
        <f t="shared" si="408"/>
        <v>3.4300000000000003E-3</v>
      </c>
      <c r="DE314" s="42">
        <f t="shared" si="408"/>
        <v>1.145E-2</v>
      </c>
      <c r="DF314" s="42">
        <f t="shared" si="408"/>
        <v>2.4213999999999999E-2</v>
      </c>
      <c r="DG314" s="42">
        <f t="shared" si="408"/>
        <v>2.0452999999999999E-2</v>
      </c>
      <c r="DH314" s="42">
        <f t="shared" si="408"/>
        <v>2.0516E-2</v>
      </c>
      <c r="DI314" s="42">
        <f t="shared" si="408"/>
        <v>1.8844999999999997E-2</v>
      </c>
      <c r="DJ314" s="42">
        <f t="shared" si="408"/>
        <v>2.0882999999999999E-2</v>
      </c>
      <c r="DK314" s="42">
        <f t="shared" si="408"/>
        <v>1.5657999999999998E-2</v>
      </c>
      <c r="DL314" s="42">
        <f t="shared" si="408"/>
        <v>2.1967E-2</v>
      </c>
      <c r="DM314" s="42">
        <f t="shared" si="408"/>
        <v>1.9899E-2</v>
      </c>
      <c r="DN314" s="42">
        <f t="shared" si="408"/>
        <v>2.7E-2</v>
      </c>
      <c r="DO314" s="42">
        <f t="shared" si="408"/>
        <v>2.7E-2</v>
      </c>
      <c r="DP314" s="42">
        <f t="shared" si="408"/>
        <v>2.7E-2</v>
      </c>
      <c r="DQ314" s="42">
        <f t="shared" si="408"/>
        <v>2.4545000000000001E-2</v>
      </c>
      <c r="DR314" s="42">
        <f t="shared" si="408"/>
        <v>2.4417000000000001E-2</v>
      </c>
      <c r="DS314" s="42">
        <f t="shared" si="408"/>
        <v>2.5923999999999999E-2</v>
      </c>
      <c r="DT314" s="42">
        <f t="shared" si="408"/>
        <v>2.1728999999999998E-2</v>
      </c>
      <c r="DU314" s="42">
        <f t="shared" si="408"/>
        <v>2.7E-2</v>
      </c>
      <c r="DV314" s="42">
        <f t="shared" si="408"/>
        <v>2.7E-2</v>
      </c>
      <c r="DW314" s="42">
        <f t="shared" si="408"/>
        <v>2.1996999999999999E-2</v>
      </c>
      <c r="DX314" s="42">
        <f t="shared" si="408"/>
        <v>1.8931E-2</v>
      </c>
      <c r="DY314" s="42">
        <f t="shared" si="408"/>
        <v>1.2928E-2</v>
      </c>
      <c r="DZ314" s="42">
        <f t="shared" si="408"/>
        <v>1.7662000000000001E-2</v>
      </c>
      <c r="EA314" s="42">
        <f t="shared" ref="EA314:FX314" si="409">+EA253</f>
        <v>1.2173E-2</v>
      </c>
      <c r="EB314" s="42">
        <f t="shared" si="409"/>
        <v>2.7E-2</v>
      </c>
      <c r="EC314" s="42">
        <f t="shared" si="409"/>
        <v>2.6620999999999999E-2</v>
      </c>
      <c r="ED314" s="42">
        <f t="shared" si="409"/>
        <v>4.4120000000000001E-3</v>
      </c>
      <c r="EE314" s="42">
        <f t="shared" si="409"/>
        <v>2.7E-2</v>
      </c>
      <c r="EF314" s="42">
        <f t="shared" si="409"/>
        <v>1.9594999999999998E-2</v>
      </c>
      <c r="EG314" s="42">
        <f t="shared" si="409"/>
        <v>2.6536000000000001E-2</v>
      </c>
      <c r="EH314" s="42">
        <f t="shared" si="409"/>
        <v>2.5053000000000002E-2</v>
      </c>
      <c r="EI314" s="42">
        <f t="shared" si="409"/>
        <v>2.7E-2</v>
      </c>
      <c r="EJ314" s="42">
        <f t="shared" si="409"/>
        <v>2.7E-2</v>
      </c>
      <c r="EK314" s="42">
        <f t="shared" si="409"/>
        <v>5.7670000000000004E-3</v>
      </c>
      <c r="EL314" s="42">
        <f t="shared" si="409"/>
        <v>2.1160000000000003E-3</v>
      </c>
      <c r="EM314" s="42">
        <f t="shared" si="409"/>
        <v>1.6308E-2</v>
      </c>
      <c r="EN314" s="42">
        <f t="shared" si="409"/>
        <v>2.7E-2</v>
      </c>
      <c r="EO314" s="42">
        <f t="shared" si="409"/>
        <v>2.7E-2</v>
      </c>
      <c r="EP314" s="42">
        <f t="shared" si="409"/>
        <v>2.0586E-2</v>
      </c>
      <c r="EQ314" s="42">
        <f t="shared" si="409"/>
        <v>9.9109999999999997E-3</v>
      </c>
      <c r="ER314" s="42">
        <f t="shared" si="409"/>
        <v>2.1283E-2</v>
      </c>
      <c r="ES314" s="42">
        <f t="shared" si="409"/>
        <v>2.3557999999999999E-2</v>
      </c>
      <c r="ET314" s="42">
        <f t="shared" si="409"/>
        <v>2.7E-2</v>
      </c>
      <c r="EU314" s="42">
        <f t="shared" si="409"/>
        <v>2.7E-2</v>
      </c>
      <c r="EV314" s="42">
        <f t="shared" si="409"/>
        <v>1.0964999999999999E-2</v>
      </c>
      <c r="EW314" s="42">
        <f t="shared" si="409"/>
        <v>6.0530000000000002E-3</v>
      </c>
      <c r="EX314" s="42">
        <f t="shared" si="409"/>
        <v>3.9100000000000003E-3</v>
      </c>
      <c r="EY314" s="42">
        <f t="shared" si="409"/>
        <v>2.7E-2</v>
      </c>
      <c r="EZ314" s="42">
        <f t="shared" si="409"/>
        <v>2.2942000000000001E-2</v>
      </c>
      <c r="FA314" s="42">
        <f t="shared" si="409"/>
        <v>1.0666E-2</v>
      </c>
      <c r="FB314" s="42">
        <f t="shared" si="409"/>
        <v>8.1390000000000004E-3</v>
      </c>
      <c r="FC314" s="42">
        <f t="shared" si="409"/>
        <v>2.2550000000000001E-2</v>
      </c>
      <c r="FD314" s="42">
        <f t="shared" si="409"/>
        <v>2.4437999999999998E-2</v>
      </c>
      <c r="FE314" s="42">
        <f t="shared" si="409"/>
        <v>1.4180999999999999E-2</v>
      </c>
      <c r="FF314" s="42">
        <f t="shared" si="409"/>
        <v>2.7E-2</v>
      </c>
      <c r="FG314" s="42">
        <f t="shared" si="409"/>
        <v>2.7E-2</v>
      </c>
      <c r="FH314" s="42">
        <f t="shared" si="409"/>
        <v>1.9771999999999998E-2</v>
      </c>
      <c r="FI314" s="42">
        <f t="shared" si="409"/>
        <v>6.1999999999999998E-3</v>
      </c>
      <c r="FJ314" s="42">
        <f t="shared" si="409"/>
        <v>1.9438E-2</v>
      </c>
      <c r="FK314" s="42">
        <f t="shared" si="409"/>
        <v>1.0845E-2</v>
      </c>
      <c r="FL314" s="42">
        <f t="shared" si="409"/>
        <v>2.7E-2</v>
      </c>
      <c r="FM314" s="42">
        <f t="shared" si="409"/>
        <v>1.8414E-2</v>
      </c>
      <c r="FN314" s="42">
        <f t="shared" si="409"/>
        <v>2.7E-2</v>
      </c>
      <c r="FO314" s="42">
        <f t="shared" si="409"/>
        <v>3.2260000000000001E-3</v>
      </c>
      <c r="FP314" s="42">
        <f t="shared" si="409"/>
        <v>1.0555E-2</v>
      </c>
      <c r="FQ314" s="42">
        <f t="shared" si="409"/>
        <v>1.6879999999999999E-2</v>
      </c>
      <c r="FR314" s="42">
        <f t="shared" si="409"/>
        <v>1.1564999999999999E-2</v>
      </c>
      <c r="FS314" s="42">
        <f t="shared" si="409"/>
        <v>4.4689999999999999E-3</v>
      </c>
      <c r="FT314" s="42">
        <f t="shared" si="409"/>
        <v>3.2650000000000001E-3</v>
      </c>
      <c r="FU314" s="42">
        <f t="shared" si="409"/>
        <v>1.8345E-2</v>
      </c>
      <c r="FV314" s="42">
        <f t="shared" si="409"/>
        <v>1.5032E-2</v>
      </c>
      <c r="FW314" s="42">
        <f t="shared" si="409"/>
        <v>2.1498E-2</v>
      </c>
      <c r="FX314" s="42">
        <f t="shared" si="409"/>
        <v>1.9675000000000002E-2</v>
      </c>
      <c r="FY314" s="42"/>
      <c r="FZ314" s="59"/>
      <c r="GC314" s="59"/>
      <c r="GD314" s="59"/>
      <c r="GE314" s="9"/>
    </row>
    <row r="315" spans="1:187" x14ac:dyDescent="0.2">
      <c r="A315" s="8" t="s">
        <v>888</v>
      </c>
      <c r="B315" s="16" t="s">
        <v>889</v>
      </c>
      <c r="C315" s="42">
        <f t="shared" ref="C315:BN315" si="410">+C264</f>
        <v>0</v>
      </c>
      <c r="D315" s="42">
        <f t="shared" si="410"/>
        <v>0</v>
      </c>
      <c r="E315" s="42">
        <f t="shared" si="410"/>
        <v>0</v>
      </c>
      <c r="F315" s="42">
        <f t="shared" si="410"/>
        <v>0</v>
      </c>
      <c r="G315" s="42">
        <f t="shared" si="410"/>
        <v>0</v>
      </c>
      <c r="H315" s="42">
        <f t="shared" si="410"/>
        <v>0</v>
      </c>
      <c r="I315" s="42">
        <f t="shared" si="410"/>
        <v>0</v>
      </c>
      <c r="J315" s="42">
        <f t="shared" si="410"/>
        <v>0</v>
      </c>
      <c r="K315" s="42">
        <f t="shared" si="410"/>
        <v>0</v>
      </c>
      <c r="L315" s="42">
        <f t="shared" si="410"/>
        <v>0</v>
      </c>
      <c r="M315" s="42">
        <f t="shared" si="410"/>
        <v>0</v>
      </c>
      <c r="N315" s="42">
        <f t="shared" si="410"/>
        <v>0</v>
      </c>
      <c r="O315" s="42">
        <f t="shared" si="410"/>
        <v>0</v>
      </c>
      <c r="P315" s="42">
        <f t="shared" si="410"/>
        <v>0</v>
      </c>
      <c r="Q315" s="42">
        <f t="shared" si="410"/>
        <v>0</v>
      </c>
      <c r="R315" s="42">
        <f t="shared" si="410"/>
        <v>0</v>
      </c>
      <c r="S315" s="42">
        <f t="shared" si="410"/>
        <v>0</v>
      </c>
      <c r="T315" s="42">
        <f t="shared" si="410"/>
        <v>0</v>
      </c>
      <c r="U315" s="42">
        <f t="shared" si="410"/>
        <v>0</v>
      </c>
      <c r="V315" s="42">
        <f t="shared" si="410"/>
        <v>0</v>
      </c>
      <c r="W315" s="42">
        <f t="shared" si="410"/>
        <v>0</v>
      </c>
      <c r="X315" s="42">
        <f t="shared" si="410"/>
        <v>0</v>
      </c>
      <c r="Y315" s="42">
        <f t="shared" si="410"/>
        <v>0</v>
      </c>
      <c r="Z315" s="42">
        <f t="shared" si="410"/>
        <v>0</v>
      </c>
      <c r="AA315" s="42">
        <f t="shared" si="410"/>
        <v>0</v>
      </c>
      <c r="AB315" s="42">
        <f t="shared" si="410"/>
        <v>0</v>
      </c>
      <c r="AC315" s="42">
        <f t="shared" si="410"/>
        <v>0</v>
      </c>
      <c r="AD315" s="42">
        <f t="shared" si="410"/>
        <v>0</v>
      </c>
      <c r="AE315" s="42">
        <f t="shared" si="410"/>
        <v>0</v>
      </c>
      <c r="AF315" s="42">
        <f t="shared" si="410"/>
        <v>0</v>
      </c>
      <c r="AG315" s="42">
        <f t="shared" si="410"/>
        <v>0</v>
      </c>
      <c r="AH315" s="42">
        <f t="shared" si="410"/>
        <v>0</v>
      </c>
      <c r="AI315" s="42">
        <f t="shared" si="410"/>
        <v>0</v>
      </c>
      <c r="AJ315" s="42">
        <f t="shared" si="410"/>
        <v>0</v>
      </c>
      <c r="AK315" s="42">
        <f t="shared" si="410"/>
        <v>0</v>
      </c>
      <c r="AL315" s="42">
        <f t="shared" si="410"/>
        <v>0</v>
      </c>
      <c r="AM315" s="42">
        <f t="shared" si="410"/>
        <v>0</v>
      </c>
      <c r="AN315" s="42">
        <f t="shared" si="410"/>
        <v>0</v>
      </c>
      <c r="AO315" s="42">
        <f t="shared" si="410"/>
        <v>0</v>
      </c>
      <c r="AP315" s="42">
        <f t="shared" si="410"/>
        <v>0</v>
      </c>
      <c r="AQ315" s="42">
        <f t="shared" si="410"/>
        <v>0</v>
      </c>
      <c r="AR315" s="42">
        <f t="shared" si="410"/>
        <v>0</v>
      </c>
      <c r="AS315" s="42">
        <f t="shared" si="410"/>
        <v>0</v>
      </c>
      <c r="AT315" s="42">
        <f t="shared" si="410"/>
        <v>0</v>
      </c>
      <c r="AU315" s="42">
        <f t="shared" si="410"/>
        <v>0</v>
      </c>
      <c r="AV315" s="42">
        <f t="shared" si="410"/>
        <v>0</v>
      </c>
      <c r="AW315" s="42">
        <f t="shared" si="410"/>
        <v>0</v>
      </c>
      <c r="AX315" s="42">
        <f t="shared" si="410"/>
        <v>0</v>
      </c>
      <c r="AY315" s="42">
        <f t="shared" si="410"/>
        <v>0</v>
      </c>
      <c r="AZ315" s="42">
        <f t="shared" si="410"/>
        <v>0</v>
      </c>
      <c r="BA315" s="42">
        <f t="shared" si="410"/>
        <v>0</v>
      </c>
      <c r="BB315" s="42">
        <f t="shared" si="410"/>
        <v>0</v>
      </c>
      <c r="BC315" s="42">
        <f t="shared" si="410"/>
        <v>0</v>
      </c>
      <c r="BD315" s="42">
        <f t="shared" si="410"/>
        <v>0</v>
      </c>
      <c r="BE315" s="42">
        <f t="shared" si="410"/>
        <v>0</v>
      </c>
      <c r="BF315" s="42">
        <f t="shared" si="410"/>
        <v>0</v>
      </c>
      <c r="BG315" s="42">
        <f t="shared" si="410"/>
        <v>0</v>
      </c>
      <c r="BH315" s="42">
        <f t="shared" si="410"/>
        <v>0</v>
      </c>
      <c r="BI315" s="42">
        <f t="shared" si="410"/>
        <v>0</v>
      </c>
      <c r="BJ315" s="42">
        <f t="shared" si="410"/>
        <v>0</v>
      </c>
      <c r="BK315" s="42">
        <f t="shared" si="410"/>
        <v>0</v>
      </c>
      <c r="BL315" s="42">
        <f t="shared" si="410"/>
        <v>0</v>
      </c>
      <c r="BM315" s="42">
        <f t="shared" si="410"/>
        <v>0</v>
      </c>
      <c r="BN315" s="42">
        <f t="shared" si="410"/>
        <v>0</v>
      </c>
      <c r="BO315" s="42">
        <f t="shared" ref="BO315:DZ315" si="411">+BO264</f>
        <v>0</v>
      </c>
      <c r="BP315" s="42">
        <f t="shared" si="411"/>
        <v>0</v>
      </c>
      <c r="BQ315" s="42">
        <f t="shared" si="411"/>
        <v>0</v>
      </c>
      <c r="BR315" s="42">
        <f t="shared" si="411"/>
        <v>0</v>
      </c>
      <c r="BS315" s="42">
        <f t="shared" si="411"/>
        <v>0</v>
      </c>
      <c r="BT315" s="42">
        <f t="shared" si="411"/>
        <v>0</v>
      </c>
      <c r="BU315" s="42">
        <f t="shared" si="411"/>
        <v>0</v>
      </c>
      <c r="BV315" s="42">
        <f t="shared" si="411"/>
        <v>0</v>
      </c>
      <c r="BW315" s="42">
        <f t="shared" si="411"/>
        <v>0</v>
      </c>
      <c r="BX315" s="42">
        <f t="shared" si="411"/>
        <v>0</v>
      </c>
      <c r="BY315" s="42">
        <f t="shared" si="411"/>
        <v>0</v>
      </c>
      <c r="BZ315" s="42">
        <f t="shared" si="411"/>
        <v>0</v>
      </c>
      <c r="CA315" s="42">
        <f t="shared" si="411"/>
        <v>0</v>
      </c>
      <c r="CB315" s="42">
        <f t="shared" si="411"/>
        <v>0</v>
      </c>
      <c r="CC315" s="42">
        <f t="shared" si="411"/>
        <v>0</v>
      </c>
      <c r="CD315" s="42">
        <f t="shared" si="411"/>
        <v>0</v>
      </c>
      <c r="CE315" s="42">
        <f t="shared" si="411"/>
        <v>0</v>
      </c>
      <c r="CF315" s="42">
        <f t="shared" si="411"/>
        <v>0</v>
      </c>
      <c r="CG315" s="42">
        <f t="shared" si="411"/>
        <v>0</v>
      </c>
      <c r="CH315" s="42">
        <f t="shared" si="411"/>
        <v>0</v>
      </c>
      <c r="CI315" s="42">
        <f t="shared" si="411"/>
        <v>0</v>
      </c>
      <c r="CJ315" s="42">
        <f t="shared" si="411"/>
        <v>0</v>
      </c>
      <c r="CK315" s="42">
        <f t="shared" si="411"/>
        <v>0</v>
      </c>
      <c r="CL315" s="42">
        <f t="shared" si="411"/>
        <v>0</v>
      </c>
      <c r="CM315" s="42">
        <f t="shared" si="411"/>
        <v>0</v>
      </c>
      <c r="CN315" s="42">
        <f t="shared" si="411"/>
        <v>0</v>
      </c>
      <c r="CO315" s="42">
        <f t="shared" si="411"/>
        <v>0</v>
      </c>
      <c r="CP315" s="42">
        <f t="shared" si="411"/>
        <v>0</v>
      </c>
      <c r="CQ315" s="42">
        <f t="shared" si="411"/>
        <v>0</v>
      </c>
      <c r="CR315" s="42">
        <f t="shared" si="411"/>
        <v>0</v>
      </c>
      <c r="CS315" s="42">
        <f t="shared" si="411"/>
        <v>0</v>
      </c>
      <c r="CT315" s="42">
        <f t="shared" si="411"/>
        <v>0</v>
      </c>
      <c r="CU315" s="42">
        <f t="shared" si="411"/>
        <v>0</v>
      </c>
      <c r="CV315" s="42">
        <f t="shared" si="411"/>
        <v>0</v>
      </c>
      <c r="CW315" s="42">
        <f t="shared" si="411"/>
        <v>0</v>
      </c>
      <c r="CX315" s="42">
        <f t="shared" si="411"/>
        <v>0</v>
      </c>
      <c r="CY315" s="42">
        <f t="shared" si="411"/>
        <v>0</v>
      </c>
      <c r="CZ315" s="42">
        <f t="shared" si="411"/>
        <v>0</v>
      </c>
      <c r="DA315" s="42">
        <f t="shared" si="411"/>
        <v>0</v>
      </c>
      <c r="DB315" s="42">
        <f t="shared" si="411"/>
        <v>0</v>
      </c>
      <c r="DC315" s="42">
        <f t="shared" si="411"/>
        <v>0</v>
      </c>
      <c r="DD315" s="42">
        <f t="shared" si="411"/>
        <v>0</v>
      </c>
      <c r="DE315" s="42">
        <f t="shared" si="411"/>
        <v>0</v>
      </c>
      <c r="DF315" s="42">
        <f t="shared" si="411"/>
        <v>0</v>
      </c>
      <c r="DG315" s="42">
        <f t="shared" si="411"/>
        <v>0</v>
      </c>
      <c r="DH315" s="42">
        <f t="shared" si="411"/>
        <v>0</v>
      </c>
      <c r="DI315" s="42">
        <f t="shared" si="411"/>
        <v>0</v>
      </c>
      <c r="DJ315" s="42">
        <f t="shared" si="411"/>
        <v>0</v>
      </c>
      <c r="DK315" s="42">
        <f t="shared" si="411"/>
        <v>0</v>
      </c>
      <c r="DL315" s="42">
        <f t="shared" si="411"/>
        <v>0</v>
      </c>
      <c r="DM315" s="42">
        <f t="shared" si="411"/>
        <v>0</v>
      </c>
      <c r="DN315" s="42">
        <f t="shared" si="411"/>
        <v>0</v>
      </c>
      <c r="DO315" s="42">
        <f t="shared" si="411"/>
        <v>0</v>
      </c>
      <c r="DP315" s="42">
        <f t="shared" si="411"/>
        <v>0</v>
      </c>
      <c r="DQ315" s="42">
        <f t="shared" si="411"/>
        <v>0</v>
      </c>
      <c r="DR315" s="42">
        <f t="shared" si="411"/>
        <v>0</v>
      </c>
      <c r="DS315" s="42">
        <f t="shared" si="411"/>
        <v>0</v>
      </c>
      <c r="DT315" s="42">
        <f t="shared" si="411"/>
        <v>0</v>
      </c>
      <c r="DU315" s="42">
        <f t="shared" si="411"/>
        <v>0</v>
      </c>
      <c r="DV315" s="42">
        <f t="shared" si="411"/>
        <v>0</v>
      </c>
      <c r="DW315" s="42">
        <f t="shared" si="411"/>
        <v>0</v>
      </c>
      <c r="DX315" s="42">
        <f t="shared" si="411"/>
        <v>0</v>
      </c>
      <c r="DY315" s="42">
        <f t="shared" si="411"/>
        <v>0</v>
      </c>
      <c r="DZ315" s="42">
        <f t="shared" si="411"/>
        <v>0</v>
      </c>
      <c r="EA315" s="42">
        <f t="shared" ref="EA315:FX315" si="412">+EA264</f>
        <v>0</v>
      </c>
      <c r="EB315" s="42">
        <f t="shared" si="412"/>
        <v>0</v>
      </c>
      <c r="EC315" s="42">
        <f t="shared" si="412"/>
        <v>0</v>
      </c>
      <c r="ED315" s="42">
        <f t="shared" si="412"/>
        <v>0</v>
      </c>
      <c r="EE315" s="42">
        <f t="shared" si="412"/>
        <v>0</v>
      </c>
      <c r="EF315" s="42">
        <f t="shared" si="412"/>
        <v>0</v>
      </c>
      <c r="EG315" s="42">
        <f t="shared" si="412"/>
        <v>0</v>
      </c>
      <c r="EH315" s="42">
        <f t="shared" si="412"/>
        <v>0</v>
      </c>
      <c r="EI315" s="42">
        <f t="shared" si="412"/>
        <v>0</v>
      </c>
      <c r="EJ315" s="42">
        <f t="shared" si="412"/>
        <v>0</v>
      </c>
      <c r="EK315" s="42">
        <f t="shared" si="412"/>
        <v>0</v>
      </c>
      <c r="EL315" s="42">
        <f t="shared" si="412"/>
        <v>0</v>
      </c>
      <c r="EM315" s="42">
        <f t="shared" si="412"/>
        <v>0</v>
      </c>
      <c r="EN315" s="42">
        <f t="shared" si="412"/>
        <v>0</v>
      </c>
      <c r="EO315" s="42">
        <f t="shared" si="412"/>
        <v>0</v>
      </c>
      <c r="EP315" s="42">
        <f t="shared" si="412"/>
        <v>0</v>
      </c>
      <c r="EQ315" s="42">
        <f t="shared" si="412"/>
        <v>0</v>
      </c>
      <c r="ER315" s="42">
        <f t="shared" si="412"/>
        <v>0</v>
      </c>
      <c r="ES315" s="42">
        <f t="shared" si="412"/>
        <v>0</v>
      </c>
      <c r="ET315" s="42">
        <f t="shared" si="412"/>
        <v>0</v>
      </c>
      <c r="EU315" s="42">
        <f t="shared" si="412"/>
        <v>0</v>
      </c>
      <c r="EV315" s="42">
        <f t="shared" si="412"/>
        <v>0</v>
      </c>
      <c r="EW315" s="42">
        <f t="shared" si="412"/>
        <v>0</v>
      </c>
      <c r="EX315" s="42">
        <f t="shared" si="412"/>
        <v>0</v>
      </c>
      <c r="EY315" s="42">
        <f t="shared" si="412"/>
        <v>0</v>
      </c>
      <c r="EZ315" s="42">
        <f t="shared" si="412"/>
        <v>0</v>
      </c>
      <c r="FA315" s="42">
        <f t="shared" si="412"/>
        <v>0</v>
      </c>
      <c r="FB315" s="42">
        <f t="shared" si="412"/>
        <v>3.3599999999999998E-4</v>
      </c>
      <c r="FC315" s="42">
        <f t="shared" si="412"/>
        <v>0</v>
      </c>
      <c r="FD315" s="42">
        <f t="shared" si="412"/>
        <v>0</v>
      </c>
      <c r="FE315" s="42">
        <f t="shared" si="412"/>
        <v>0</v>
      </c>
      <c r="FF315" s="42">
        <f t="shared" si="412"/>
        <v>0</v>
      </c>
      <c r="FG315" s="42">
        <f t="shared" si="412"/>
        <v>0</v>
      </c>
      <c r="FH315" s="42">
        <f t="shared" si="412"/>
        <v>0</v>
      </c>
      <c r="FI315" s="42">
        <f t="shared" si="412"/>
        <v>0</v>
      </c>
      <c r="FJ315" s="42">
        <f t="shared" si="412"/>
        <v>0</v>
      </c>
      <c r="FK315" s="42">
        <f t="shared" si="412"/>
        <v>0</v>
      </c>
      <c r="FL315" s="42">
        <f t="shared" si="412"/>
        <v>0</v>
      </c>
      <c r="FM315" s="42">
        <f t="shared" si="412"/>
        <v>0</v>
      </c>
      <c r="FN315" s="42">
        <f t="shared" si="412"/>
        <v>0</v>
      </c>
      <c r="FO315" s="42">
        <f t="shared" si="412"/>
        <v>1.65E-4</v>
      </c>
      <c r="FP315" s="42">
        <f t="shared" si="412"/>
        <v>3.7100000000000002E-4</v>
      </c>
      <c r="FQ315" s="42">
        <f t="shared" si="412"/>
        <v>0</v>
      </c>
      <c r="FR315" s="42">
        <f t="shared" si="412"/>
        <v>0</v>
      </c>
      <c r="FS315" s="42">
        <f t="shared" si="412"/>
        <v>1.6200000000000001E-4</v>
      </c>
      <c r="FT315" s="42">
        <f t="shared" si="412"/>
        <v>1.1900000000000001E-4</v>
      </c>
      <c r="FU315" s="42">
        <f t="shared" si="412"/>
        <v>0</v>
      </c>
      <c r="FV315" s="42">
        <f t="shared" si="412"/>
        <v>0</v>
      </c>
      <c r="FW315" s="42">
        <f t="shared" si="412"/>
        <v>0</v>
      </c>
      <c r="FX315" s="42">
        <f t="shared" si="412"/>
        <v>0</v>
      </c>
      <c r="FY315" s="42"/>
      <c r="FZ315" s="59"/>
      <c r="GA315" s="59"/>
      <c r="GB315" s="59"/>
      <c r="GC315" s="59"/>
      <c r="GD315" s="59"/>
      <c r="GE315" s="9"/>
    </row>
    <row r="316" spans="1:187" x14ac:dyDescent="0.2">
      <c r="A316" s="8" t="s">
        <v>890</v>
      </c>
      <c r="B316" s="16" t="s">
        <v>891</v>
      </c>
      <c r="C316" s="42">
        <f t="shared" ref="C316:BN316" si="413">ROUND((C74/C43),6)</f>
        <v>2.1599999999999999E-4</v>
      </c>
      <c r="D316" s="42">
        <f t="shared" si="413"/>
        <v>0</v>
      </c>
      <c r="E316" s="42">
        <f t="shared" si="413"/>
        <v>0</v>
      </c>
      <c r="F316" s="42">
        <f t="shared" si="413"/>
        <v>0</v>
      </c>
      <c r="G316" s="42">
        <f t="shared" si="413"/>
        <v>0</v>
      </c>
      <c r="H316" s="42">
        <f t="shared" si="413"/>
        <v>0</v>
      </c>
      <c r="I316" s="42">
        <f t="shared" si="413"/>
        <v>5.5999999999999995E-4</v>
      </c>
      <c r="J316" s="42">
        <f t="shared" si="413"/>
        <v>0</v>
      </c>
      <c r="K316" s="42">
        <f t="shared" si="413"/>
        <v>0</v>
      </c>
      <c r="L316" s="42">
        <f t="shared" si="413"/>
        <v>0</v>
      </c>
      <c r="M316" s="42">
        <f t="shared" si="413"/>
        <v>0</v>
      </c>
      <c r="N316" s="42">
        <f t="shared" si="413"/>
        <v>9.8200000000000002E-4</v>
      </c>
      <c r="O316" s="42">
        <f t="shared" si="413"/>
        <v>1.2489999999999999E-3</v>
      </c>
      <c r="P316" s="42">
        <f t="shared" si="413"/>
        <v>1.95E-4</v>
      </c>
      <c r="Q316" s="42">
        <f t="shared" si="413"/>
        <v>0</v>
      </c>
      <c r="R316" s="42">
        <f t="shared" si="413"/>
        <v>0</v>
      </c>
      <c r="S316" s="42">
        <f t="shared" si="413"/>
        <v>0</v>
      </c>
      <c r="T316" s="42">
        <f t="shared" si="413"/>
        <v>0</v>
      </c>
      <c r="U316" s="42">
        <f t="shared" si="413"/>
        <v>0</v>
      </c>
      <c r="V316" s="42">
        <f t="shared" si="413"/>
        <v>0</v>
      </c>
      <c r="W316" s="42">
        <f t="shared" si="413"/>
        <v>0</v>
      </c>
      <c r="X316" s="42">
        <f t="shared" si="413"/>
        <v>3.21E-4</v>
      </c>
      <c r="Y316" s="42">
        <f t="shared" si="413"/>
        <v>0</v>
      </c>
      <c r="Z316" s="42">
        <f t="shared" si="413"/>
        <v>5.1970000000000002E-3</v>
      </c>
      <c r="AA316" s="42">
        <f t="shared" si="413"/>
        <v>0</v>
      </c>
      <c r="AB316" s="42">
        <f t="shared" si="413"/>
        <v>0</v>
      </c>
      <c r="AC316" s="42">
        <f t="shared" si="413"/>
        <v>0</v>
      </c>
      <c r="AD316" s="42">
        <f t="shared" si="413"/>
        <v>0</v>
      </c>
      <c r="AE316" s="42">
        <f t="shared" si="413"/>
        <v>1.7910000000000001E-3</v>
      </c>
      <c r="AF316" s="42">
        <f t="shared" si="413"/>
        <v>0</v>
      </c>
      <c r="AG316" s="42">
        <f t="shared" si="413"/>
        <v>0</v>
      </c>
      <c r="AH316" s="42">
        <f t="shared" si="413"/>
        <v>5.8180000000000003E-3</v>
      </c>
      <c r="AI316" s="42">
        <f t="shared" si="413"/>
        <v>0</v>
      </c>
      <c r="AJ316" s="42">
        <f t="shared" si="413"/>
        <v>0</v>
      </c>
      <c r="AK316" s="42">
        <f t="shared" si="413"/>
        <v>0</v>
      </c>
      <c r="AL316" s="42">
        <f t="shared" si="413"/>
        <v>0</v>
      </c>
      <c r="AM316" s="42">
        <f t="shared" si="413"/>
        <v>0</v>
      </c>
      <c r="AN316" s="42">
        <f t="shared" si="413"/>
        <v>0</v>
      </c>
      <c r="AO316" s="42">
        <f t="shared" si="413"/>
        <v>0</v>
      </c>
      <c r="AP316" s="42">
        <f t="shared" si="413"/>
        <v>0</v>
      </c>
      <c r="AQ316" s="42">
        <f t="shared" si="413"/>
        <v>0</v>
      </c>
      <c r="AR316" s="42">
        <f t="shared" si="413"/>
        <v>0</v>
      </c>
      <c r="AS316" s="42">
        <f t="shared" si="413"/>
        <v>6.5300000000000004E-4</v>
      </c>
      <c r="AT316" s="42">
        <f t="shared" si="413"/>
        <v>0</v>
      </c>
      <c r="AU316" s="42">
        <f t="shared" si="413"/>
        <v>0</v>
      </c>
      <c r="AV316" s="42">
        <f t="shared" si="413"/>
        <v>0</v>
      </c>
      <c r="AW316" s="42">
        <f t="shared" si="413"/>
        <v>0</v>
      </c>
      <c r="AX316" s="42">
        <f t="shared" si="413"/>
        <v>0</v>
      </c>
      <c r="AY316" s="42">
        <f t="shared" si="413"/>
        <v>0</v>
      </c>
      <c r="AZ316" s="42">
        <f t="shared" si="413"/>
        <v>0</v>
      </c>
      <c r="BA316" s="42">
        <f t="shared" si="413"/>
        <v>0</v>
      </c>
      <c r="BB316" s="42">
        <f t="shared" si="413"/>
        <v>0</v>
      </c>
      <c r="BC316" s="42">
        <f t="shared" si="413"/>
        <v>0</v>
      </c>
      <c r="BD316" s="42">
        <f t="shared" si="413"/>
        <v>0</v>
      </c>
      <c r="BE316" s="42">
        <f t="shared" si="413"/>
        <v>0</v>
      </c>
      <c r="BF316" s="42">
        <f t="shared" si="413"/>
        <v>0</v>
      </c>
      <c r="BG316" s="42">
        <f t="shared" si="413"/>
        <v>0</v>
      </c>
      <c r="BH316" s="42">
        <f t="shared" si="413"/>
        <v>0</v>
      </c>
      <c r="BI316" s="42">
        <f t="shared" si="413"/>
        <v>0</v>
      </c>
      <c r="BJ316" s="42">
        <f t="shared" si="413"/>
        <v>0</v>
      </c>
      <c r="BK316" s="42">
        <f t="shared" si="413"/>
        <v>0</v>
      </c>
      <c r="BL316" s="42">
        <f t="shared" si="413"/>
        <v>0</v>
      </c>
      <c r="BM316" s="42">
        <f t="shared" si="413"/>
        <v>1.6329999999999999E-3</v>
      </c>
      <c r="BN316" s="42">
        <f t="shared" si="413"/>
        <v>0</v>
      </c>
      <c r="BO316" s="42">
        <f t="shared" ref="BO316:DZ316" si="414">ROUND((BO74/BO43),6)</f>
        <v>0</v>
      </c>
      <c r="BP316" s="42">
        <f t="shared" si="414"/>
        <v>0</v>
      </c>
      <c r="BQ316" s="42">
        <f t="shared" si="414"/>
        <v>0</v>
      </c>
      <c r="BR316" s="42">
        <f t="shared" si="414"/>
        <v>0</v>
      </c>
      <c r="BS316" s="42">
        <f t="shared" si="414"/>
        <v>0</v>
      </c>
      <c r="BT316" s="42">
        <f t="shared" si="414"/>
        <v>0</v>
      </c>
      <c r="BU316" s="42">
        <f t="shared" si="414"/>
        <v>0</v>
      </c>
      <c r="BV316" s="42">
        <f t="shared" si="414"/>
        <v>1.2639999999999999E-3</v>
      </c>
      <c r="BW316" s="42">
        <f t="shared" si="414"/>
        <v>0</v>
      </c>
      <c r="BX316" s="42">
        <f t="shared" si="414"/>
        <v>0</v>
      </c>
      <c r="BY316" s="42">
        <f t="shared" si="414"/>
        <v>0</v>
      </c>
      <c r="BZ316" s="42">
        <f t="shared" si="414"/>
        <v>0</v>
      </c>
      <c r="CA316" s="42">
        <f t="shared" si="414"/>
        <v>0</v>
      </c>
      <c r="CB316" s="42">
        <f t="shared" si="414"/>
        <v>0</v>
      </c>
      <c r="CC316" s="42">
        <f t="shared" si="414"/>
        <v>0</v>
      </c>
      <c r="CD316" s="42">
        <f t="shared" si="414"/>
        <v>3.5370000000000002E-3</v>
      </c>
      <c r="CE316" s="42">
        <f t="shared" si="414"/>
        <v>0</v>
      </c>
      <c r="CF316" s="42">
        <f t="shared" si="414"/>
        <v>4.9459999999999999E-3</v>
      </c>
      <c r="CG316" s="42">
        <f t="shared" si="414"/>
        <v>0</v>
      </c>
      <c r="CH316" s="42">
        <f t="shared" si="414"/>
        <v>0</v>
      </c>
      <c r="CI316" s="42">
        <f t="shared" si="414"/>
        <v>0</v>
      </c>
      <c r="CJ316" s="42">
        <f t="shared" si="414"/>
        <v>0</v>
      </c>
      <c r="CK316" s="42">
        <f t="shared" si="414"/>
        <v>1.9220000000000001E-3</v>
      </c>
      <c r="CL316" s="42">
        <f t="shared" si="414"/>
        <v>1.5300000000000001E-4</v>
      </c>
      <c r="CM316" s="42">
        <f t="shared" si="414"/>
        <v>0</v>
      </c>
      <c r="CN316" s="42">
        <f t="shared" si="414"/>
        <v>0</v>
      </c>
      <c r="CO316" s="42">
        <f t="shared" si="414"/>
        <v>0</v>
      </c>
      <c r="CP316" s="42">
        <f t="shared" si="414"/>
        <v>0</v>
      </c>
      <c r="CQ316" s="42">
        <f t="shared" si="414"/>
        <v>0</v>
      </c>
      <c r="CR316" s="42">
        <f t="shared" si="414"/>
        <v>6.0800000000000003E-4</v>
      </c>
      <c r="CS316" s="42">
        <f t="shared" si="414"/>
        <v>0</v>
      </c>
      <c r="CT316" s="42">
        <f t="shared" si="414"/>
        <v>6.9800000000000005E-4</v>
      </c>
      <c r="CU316" s="42">
        <f t="shared" si="414"/>
        <v>0</v>
      </c>
      <c r="CV316" s="42">
        <f t="shared" si="414"/>
        <v>1.488E-3</v>
      </c>
      <c r="CW316" s="42">
        <f t="shared" si="414"/>
        <v>0</v>
      </c>
      <c r="CX316" s="42">
        <f t="shared" si="414"/>
        <v>0</v>
      </c>
      <c r="CY316" s="42">
        <f t="shared" si="414"/>
        <v>0</v>
      </c>
      <c r="CZ316" s="42">
        <f t="shared" si="414"/>
        <v>0</v>
      </c>
      <c r="DA316" s="42">
        <f t="shared" si="414"/>
        <v>4.5300000000000001E-4</v>
      </c>
      <c r="DB316" s="42">
        <f t="shared" si="414"/>
        <v>0</v>
      </c>
      <c r="DC316" s="42">
        <f t="shared" si="414"/>
        <v>5.53E-4</v>
      </c>
      <c r="DD316" s="42">
        <f t="shared" si="414"/>
        <v>1.8E-5</v>
      </c>
      <c r="DE316" s="42">
        <f t="shared" si="414"/>
        <v>0</v>
      </c>
      <c r="DF316" s="42">
        <f t="shared" si="414"/>
        <v>0</v>
      </c>
      <c r="DG316" s="42">
        <f t="shared" si="414"/>
        <v>0</v>
      </c>
      <c r="DH316" s="42">
        <f t="shared" si="414"/>
        <v>6.9300000000000004E-4</v>
      </c>
      <c r="DI316" s="42">
        <f t="shared" si="414"/>
        <v>0</v>
      </c>
      <c r="DJ316" s="42">
        <f t="shared" si="414"/>
        <v>0</v>
      </c>
      <c r="DK316" s="42">
        <f t="shared" si="414"/>
        <v>0</v>
      </c>
      <c r="DL316" s="42">
        <f t="shared" si="414"/>
        <v>0</v>
      </c>
      <c r="DM316" s="42">
        <f t="shared" si="414"/>
        <v>0</v>
      </c>
      <c r="DN316" s="42">
        <f t="shared" si="414"/>
        <v>0</v>
      </c>
      <c r="DO316" s="42">
        <f t="shared" si="414"/>
        <v>0</v>
      </c>
      <c r="DP316" s="42">
        <f t="shared" si="414"/>
        <v>6.8199999999999999E-4</v>
      </c>
      <c r="DQ316" s="42">
        <f t="shared" si="414"/>
        <v>0</v>
      </c>
      <c r="DR316" s="42">
        <f t="shared" si="414"/>
        <v>0</v>
      </c>
      <c r="DS316" s="42">
        <f t="shared" si="414"/>
        <v>0</v>
      </c>
      <c r="DT316" s="42">
        <f t="shared" si="414"/>
        <v>0</v>
      </c>
      <c r="DU316" s="42">
        <f t="shared" si="414"/>
        <v>0</v>
      </c>
      <c r="DV316" s="42">
        <f t="shared" si="414"/>
        <v>0</v>
      </c>
      <c r="DW316" s="42">
        <f t="shared" si="414"/>
        <v>0</v>
      </c>
      <c r="DX316" s="42">
        <f t="shared" si="414"/>
        <v>0</v>
      </c>
      <c r="DY316" s="42">
        <f t="shared" si="414"/>
        <v>0</v>
      </c>
      <c r="DZ316" s="42">
        <f t="shared" si="414"/>
        <v>0</v>
      </c>
      <c r="EA316" s="42">
        <f t="shared" ref="EA316:FX316" si="415">ROUND((EA74/EA43),6)</f>
        <v>1.7210000000000001E-3</v>
      </c>
      <c r="EB316" s="42">
        <f t="shared" si="415"/>
        <v>0</v>
      </c>
      <c r="EC316" s="42">
        <f t="shared" si="415"/>
        <v>0</v>
      </c>
      <c r="ED316" s="42">
        <f t="shared" si="415"/>
        <v>2.1900000000000001E-4</v>
      </c>
      <c r="EE316" s="42">
        <f t="shared" si="415"/>
        <v>0</v>
      </c>
      <c r="EF316" s="42">
        <f t="shared" si="415"/>
        <v>0</v>
      </c>
      <c r="EG316" s="42">
        <f t="shared" si="415"/>
        <v>0</v>
      </c>
      <c r="EH316" s="42">
        <f t="shared" si="415"/>
        <v>0</v>
      </c>
      <c r="EI316" s="42">
        <f t="shared" si="415"/>
        <v>0</v>
      </c>
      <c r="EJ316" s="42">
        <f t="shared" si="415"/>
        <v>0</v>
      </c>
      <c r="EK316" s="42">
        <f t="shared" si="415"/>
        <v>0</v>
      </c>
      <c r="EL316" s="42">
        <f t="shared" si="415"/>
        <v>2.774E-3</v>
      </c>
      <c r="EM316" s="42">
        <f t="shared" si="415"/>
        <v>0</v>
      </c>
      <c r="EN316" s="42">
        <f t="shared" si="415"/>
        <v>0</v>
      </c>
      <c r="EO316" s="42">
        <f t="shared" si="415"/>
        <v>0</v>
      </c>
      <c r="EP316" s="42">
        <f t="shared" si="415"/>
        <v>0</v>
      </c>
      <c r="EQ316" s="42">
        <f t="shared" si="415"/>
        <v>1.14E-3</v>
      </c>
      <c r="ER316" s="42">
        <f t="shared" si="415"/>
        <v>0</v>
      </c>
      <c r="ES316" s="42">
        <f t="shared" si="415"/>
        <v>0</v>
      </c>
      <c r="ET316" s="42">
        <f t="shared" si="415"/>
        <v>0</v>
      </c>
      <c r="EU316" s="42">
        <f t="shared" si="415"/>
        <v>0</v>
      </c>
      <c r="EV316" s="42">
        <f t="shared" si="415"/>
        <v>4.5600000000000003E-4</v>
      </c>
      <c r="EW316" s="42">
        <f t="shared" si="415"/>
        <v>0</v>
      </c>
      <c r="EX316" s="42">
        <f t="shared" si="415"/>
        <v>0</v>
      </c>
      <c r="EY316" s="42">
        <f t="shared" si="415"/>
        <v>0</v>
      </c>
      <c r="EZ316" s="42">
        <f t="shared" si="415"/>
        <v>2.833E-3</v>
      </c>
      <c r="FA316" s="42">
        <f t="shared" si="415"/>
        <v>7.3499999999999998E-4</v>
      </c>
      <c r="FB316" s="42">
        <f t="shared" si="415"/>
        <v>0</v>
      </c>
      <c r="FC316" s="42">
        <f t="shared" si="415"/>
        <v>0</v>
      </c>
      <c r="FD316" s="42">
        <f t="shared" si="415"/>
        <v>0</v>
      </c>
      <c r="FE316" s="42">
        <f t="shared" si="415"/>
        <v>2.2599999999999999E-4</v>
      </c>
      <c r="FF316" s="42">
        <f t="shared" si="415"/>
        <v>0</v>
      </c>
      <c r="FG316" s="42">
        <f t="shared" si="415"/>
        <v>0</v>
      </c>
      <c r="FH316" s="42">
        <f t="shared" si="415"/>
        <v>1.6479999999999999E-3</v>
      </c>
      <c r="FI316" s="42">
        <f t="shared" si="415"/>
        <v>0</v>
      </c>
      <c r="FJ316" s="42">
        <f t="shared" si="415"/>
        <v>0</v>
      </c>
      <c r="FK316" s="42">
        <f t="shared" si="415"/>
        <v>2.9E-5</v>
      </c>
      <c r="FL316" s="42">
        <f t="shared" si="415"/>
        <v>0</v>
      </c>
      <c r="FM316" s="42">
        <f t="shared" si="415"/>
        <v>0</v>
      </c>
      <c r="FN316" s="42">
        <f t="shared" si="415"/>
        <v>0</v>
      </c>
      <c r="FO316" s="42">
        <f t="shared" si="415"/>
        <v>0</v>
      </c>
      <c r="FP316" s="42">
        <f t="shared" si="415"/>
        <v>0</v>
      </c>
      <c r="FQ316" s="42">
        <f t="shared" si="415"/>
        <v>0</v>
      </c>
      <c r="FR316" s="42">
        <f t="shared" si="415"/>
        <v>0</v>
      </c>
      <c r="FS316" s="42">
        <f t="shared" si="415"/>
        <v>0</v>
      </c>
      <c r="FT316" s="42">
        <f t="shared" si="415"/>
        <v>0</v>
      </c>
      <c r="FU316" s="42">
        <f t="shared" si="415"/>
        <v>0</v>
      </c>
      <c r="FV316" s="42">
        <f t="shared" si="415"/>
        <v>0</v>
      </c>
      <c r="FW316" s="42">
        <f t="shared" si="415"/>
        <v>0</v>
      </c>
      <c r="FX316" s="42">
        <f t="shared" si="415"/>
        <v>0</v>
      </c>
      <c r="FY316" s="42"/>
      <c r="FZ316" s="59"/>
      <c r="GA316" s="59"/>
      <c r="GB316" s="59"/>
      <c r="GC316" s="59"/>
      <c r="GD316" s="59"/>
      <c r="GE316" s="9"/>
    </row>
    <row r="317" spans="1:187" x14ac:dyDescent="0.2">
      <c r="A317" s="6"/>
      <c r="B317" s="16" t="s">
        <v>892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59"/>
      <c r="GA317" s="59"/>
      <c r="GB317" s="59"/>
      <c r="GC317" s="59"/>
      <c r="GD317" s="59"/>
      <c r="GE317" s="9"/>
    </row>
    <row r="318" spans="1:187" x14ac:dyDescent="0.2">
      <c r="A318" s="8" t="s">
        <v>893</v>
      </c>
      <c r="B318" s="16" t="s">
        <v>894</v>
      </c>
      <c r="C318" s="42">
        <f t="shared" ref="C318:BN318" si="416">ROUND((C75/C43),6)</f>
        <v>0</v>
      </c>
      <c r="D318" s="42">
        <f t="shared" si="416"/>
        <v>0</v>
      </c>
      <c r="E318" s="42">
        <f t="shared" si="416"/>
        <v>0</v>
      </c>
      <c r="F318" s="42">
        <f t="shared" si="416"/>
        <v>0</v>
      </c>
      <c r="G318" s="42">
        <f t="shared" si="416"/>
        <v>0</v>
      </c>
      <c r="H318" s="42">
        <f t="shared" si="416"/>
        <v>0</v>
      </c>
      <c r="I318" s="42">
        <f t="shared" si="416"/>
        <v>0</v>
      </c>
      <c r="J318" s="42">
        <f t="shared" si="416"/>
        <v>0</v>
      </c>
      <c r="K318" s="42">
        <f t="shared" si="416"/>
        <v>0</v>
      </c>
      <c r="L318" s="42">
        <f t="shared" si="416"/>
        <v>0</v>
      </c>
      <c r="M318" s="42">
        <f t="shared" si="416"/>
        <v>0</v>
      </c>
      <c r="N318" s="42">
        <f t="shared" si="416"/>
        <v>5.8999999999999998E-5</v>
      </c>
      <c r="O318" s="42">
        <f t="shared" si="416"/>
        <v>0</v>
      </c>
      <c r="P318" s="42">
        <f t="shared" si="416"/>
        <v>0</v>
      </c>
      <c r="Q318" s="42">
        <f t="shared" si="416"/>
        <v>0</v>
      </c>
      <c r="R318" s="42">
        <f t="shared" si="416"/>
        <v>0</v>
      </c>
      <c r="S318" s="42">
        <f t="shared" si="416"/>
        <v>0</v>
      </c>
      <c r="T318" s="42">
        <f t="shared" si="416"/>
        <v>0</v>
      </c>
      <c r="U318" s="42">
        <f t="shared" si="416"/>
        <v>0</v>
      </c>
      <c r="V318" s="42">
        <f t="shared" si="416"/>
        <v>0</v>
      </c>
      <c r="W318" s="42">
        <f t="shared" si="416"/>
        <v>0</v>
      </c>
      <c r="X318" s="42">
        <f t="shared" si="416"/>
        <v>0</v>
      </c>
      <c r="Y318" s="42">
        <f t="shared" si="416"/>
        <v>0</v>
      </c>
      <c r="Z318" s="42">
        <f t="shared" si="416"/>
        <v>0</v>
      </c>
      <c r="AA318" s="42">
        <f t="shared" si="416"/>
        <v>0</v>
      </c>
      <c r="AB318" s="42">
        <f t="shared" si="416"/>
        <v>0</v>
      </c>
      <c r="AC318" s="42">
        <f t="shared" si="416"/>
        <v>0</v>
      </c>
      <c r="AD318" s="42">
        <f t="shared" si="416"/>
        <v>0</v>
      </c>
      <c r="AE318" s="42">
        <f t="shared" si="416"/>
        <v>0</v>
      </c>
      <c r="AF318" s="42">
        <f t="shared" si="416"/>
        <v>0</v>
      </c>
      <c r="AG318" s="42">
        <f t="shared" si="416"/>
        <v>0</v>
      </c>
      <c r="AH318" s="42">
        <f t="shared" si="416"/>
        <v>0</v>
      </c>
      <c r="AI318" s="42">
        <f t="shared" si="416"/>
        <v>0</v>
      </c>
      <c r="AJ318" s="42">
        <f t="shared" si="416"/>
        <v>0</v>
      </c>
      <c r="AK318" s="42">
        <f t="shared" si="416"/>
        <v>0</v>
      </c>
      <c r="AL318" s="42">
        <f t="shared" si="416"/>
        <v>0</v>
      </c>
      <c r="AM318" s="42">
        <f t="shared" si="416"/>
        <v>0</v>
      </c>
      <c r="AN318" s="42">
        <f t="shared" si="416"/>
        <v>0</v>
      </c>
      <c r="AO318" s="42">
        <f t="shared" si="416"/>
        <v>0</v>
      </c>
      <c r="AP318" s="42">
        <f t="shared" si="416"/>
        <v>0</v>
      </c>
      <c r="AQ318" s="42">
        <f t="shared" si="416"/>
        <v>0</v>
      </c>
      <c r="AR318" s="42">
        <f t="shared" si="416"/>
        <v>0</v>
      </c>
      <c r="AS318" s="42">
        <f t="shared" si="416"/>
        <v>0</v>
      </c>
      <c r="AT318" s="42">
        <f t="shared" si="416"/>
        <v>0</v>
      </c>
      <c r="AU318" s="42">
        <f t="shared" si="416"/>
        <v>0</v>
      </c>
      <c r="AV318" s="42">
        <f t="shared" si="416"/>
        <v>0</v>
      </c>
      <c r="AW318" s="42">
        <f t="shared" si="416"/>
        <v>0</v>
      </c>
      <c r="AX318" s="42">
        <f t="shared" si="416"/>
        <v>0</v>
      </c>
      <c r="AY318" s="42">
        <f t="shared" si="416"/>
        <v>0</v>
      </c>
      <c r="AZ318" s="42">
        <f t="shared" si="416"/>
        <v>0</v>
      </c>
      <c r="BA318" s="42">
        <f t="shared" si="416"/>
        <v>0</v>
      </c>
      <c r="BB318" s="42">
        <f t="shared" si="416"/>
        <v>0</v>
      </c>
      <c r="BC318" s="42">
        <f t="shared" si="416"/>
        <v>0</v>
      </c>
      <c r="BD318" s="42">
        <f t="shared" si="416"/>
        <v>0</v>
      </c>
      <c r="BE318" s="42">
        <f t="shared" si="416"/>
        <v>0</v>
      </c>
      <c r="BF318" s="42">
        <f t="shared" si="416"/>
        <v>0</v>
      </c>
      <c r="BG318" s="42">
        <f t="shared" si="416"/>
        <v>0</v>
      </c>
      <c r="BH318" s="42">
        <f t="shared" si="416"/>
        <v>0</v>
      </c>
      <c r="BI318" s="42">
        <f t="shared" si="416"/>
        <v>0</v>
      </c>
      <c r="BJ318" s="42">
        <f t="shared" si="416"/>
        <v>0</v>
      </c>
      <c r="BK318" s="42">
        <f t="shared" si="416"/>
        <v>0</v>
      </c>
      <c r="BL318" s="42">
        <f t="shared" si="416"/>
        <v>0</v>
      </c>
      <c r="BM318" s="42">
        <f t="shared" si="416"/>
        <v>0</v>
      </c>
      <c r="BN318" s="42">
        <f t="shared" si="416"/>
        <v>0</v>
      </c>
      <c r="BO318" s="42">
        <f t="shared" ref="BO318:DZ318" si="417">ROUND((BO75/BO43),6)</f>
        <v>0</v>
      </c>
      <c r="BP318" s="42">
        <f t="shared" si="417"/>
        <v>0</v>
      </c>
      <c r="BQ318" s="42">
        <f t="shared" si="417"/>
        <v>0</v>
      </c>
      <c r="BR318" s="42">
        <f t="shared" si="417"/>
        <v>0</v>
      </c>
      <c r="BS318" s="42">
        <f t="shared" si="417"/>
        <v>0</v>
      </c>
      <c r="BT318" s="42">
        <f t="shared" si="417"/>
        <v>0</v>
      </c>
      <c r="BU318" s="42">
        <f t="shared" si="417"/>
        <v>0</v>
      </c>
      <c r="BV318" s="42">
        <f t="shared" si="417"/>
        <v>0</v>
      </c>
      <c r="BW318" s="42">
        <f t="shared" si="417"/>
        <v>0</v>
      </c>
      <c r="BX318" s="42">
        <f t="shared" si="417"/>
        <v>0</v>
      </c>
      <c r="BY318" s="42">
        <f t="shared" si="417"/>
        <v>0</v>
      </c>
      <c r="BZ318" s="42">
        <f t="shared" si="417"/>
        <v>0</v>
      </c>
      <c r="CA318" s="42">
        <f t="shared" si="417"/>
        <v>0</v>
      </c>
      <c r="CB318" s="42">
        <f t="shared" si="417"/>
        <v>0</v>
      </c>
      <c r="CC318" s="42">
        <f t="shared" si="417"/>
        <v>0</v>
      </c>
      <c r="CD318" s="42">
        <f t="shared" si="417"/>
        <v>0</v>
      </c>
      <c r="CE318" s="42">
        <f t="shared" si="417"/>
        <v>0</v>
      </c>
      <c r="CF318" s="42">
        <f t="shared" si="417"/>
        <v>0</v>
      </c>
      <c r="CG318" s="42">
        <f t="shared" si="417"/>
        <v>0</v>
      </c>
      <c r="CH318" s="42">
        <f t="shared" si="417"/>
        <v>0</v>
      </c>
      <c r="CI318" s="42">
        <f t="shared" si="417"/>
        <v>0</v>
      </c>
      <c r="CJ318" s="42">
        <f t="shared" si="417"/>
        <v>0</v>
      </c>
      <c r="CK318" s="42">
        <f t="shared" si="417"/>
        <v>0</v>
      </c>
      <c r="CL318" s="42">
        <f t="shared" si="417"/>
        <v>0</v>
      </c>
      <c r="CM318" s="42">
        <f t="shared" si="417"/>
        <v>0</v>
      </c>
      <c r="CN318" s="42">
        <f t="shared" si="417"/>
        <v>0</v>
      </c>
      <c r="CO318" s="42">
        <f t="shared" si="417"/>
        <v>0</v>
      </c>
      <c r="CP318" s="42">
        <f t="shared" si="417"/>
        <v>0</v>
      </c>
      <c r="CQ318" s="42">
        <f t="shared" si="417"/>
        <v>0</v>
      </c>
      <c r="CR318" s="42">
        <f t="shared" si="417"/>
        <v>0</v>
      </c>
      <c r="CS318" s="42">
        <f t="shared" si="417"/>
        <v>0</v>
      </c>
      <c r="CT318" s="42">
        <f t="shared" si="417"/>
        <v>0</v>
      </c>
      <c r="CU318" s="42">
        <f t="shared" si="417"/>
        <v>0</v>
      </c>
      <c r="CV318" s="42">
        <f t="shared" si="417"/>
        <v>0</v>
      </c>
      <c r="CW318" s="42">
        <f t="shared" si="417"/>
        <v>0</v>
      </c>
      <c r="CX318" s="42">
        <f t="shared" si="417"/>
        <v>0</v>
      </c>
      <c r="CY318" s="42">
        <f t="shared" si="417"/>
        <v>0</v>
      </c>
      <c r="CZ318" s="42">
        <f t="shared" si="417"/>
        <v>0</v>
      </c>
      <c r="DA318" s="42">
        <f t="shared" si="417"/>
        <v>0</v>
      </c>
      <c r="DB318" s="42">
        <f t="shared" si="417"/>
        <v>0</v>
      </c>
      <c r="DC318" s="42">
        <f t="shared" si="417"/>
        <v>0</v>
      </c>
      <c r="DD318" s="42">
        <f t="shared" si="417"/>
        <v>0</v>
      </c>
      <c r="DE318" s="42">
        <f t="shared" si="417"/>
        <v>0</v>
      </c>
      <c r="DF318" s="42">
        <f t="shared" si="417"/>
        <v>0</v>
      </c>
      <c r="DG318" s="42">
        <f t="shared" si="417"/>
        <v>0</v>
      </c>
      <c r="DH318" s="42">
        <f t="shared" si="417"/>
        <v>0</v>
      </c>
      <c r="DI318" s="42">
        <f t="shared" si="417"/>
        <v>0</v>
      </c>
      <c r="DJ318" s="42">
        <f t="shared" si="417"/>
        <v>0</v>
      </c>
      <c r="DK318" s="42">
        <f t="shared" si="417"/>
        <v>0</v>
      </c>
      <c r="DL318" s="42">
        <f t="shared" si="417"/>
        <v>0</v>
      </c>
      <c r="DM318" s="42">
        <f t="shared" si="417"/>
        <v>0</v>
      </c>
      <c r="DN318" s="42">
        <f t="shared" si="417"/>
        <v>0</v>
      </c>
      <c r="DO318" s="42">
        <f t="shared" si="417"/>
        <v>0</v>
      </c>
      <c r="DP318" s="42">
        <f t="shared" si="417"/>
        <v>0</v>
      </c>
      <c r="DQ318" s="42">
        <f t="shared" si="417"/>
        <v>0</v>
      </c>
      <c r="DR318" s="42">
        <f t="shared" si="417"/>
        <v>0</v>
      </c>
      <c r="DS318" s="42">
        <f t="shared" si="417"/>
        <v>0</v>
      </c>
      <c r="DT318" s="42">
        <f t="shared" si="417"/>
        <v>0</v>
      </c>
      <c r="DU318" s="42">
        <f t="shared" si="417"/>
        <v>0</v>
      </c>
      <c r="DV318" s="42">
        <f t="shared" si="417"/>
        <v>0</v>
      </c>
      <c r="DW318" s="42">
        <f t="shared" si="417"/>
        <v>0</v>
      </c>
      <c r="DX318" s="42">
        <f t="shared" si="417"/>
        <v>0</v>
      </c>
      <c r="DY318" s="42">
        <f t="shared" si="417"/>
        <v>0</v>
      </c>
      <c r="DZ318" s="42">
        <f t="shared" si="417"/>
        <v>0</v>
      </c>
      <c r="EA318" s="42">
        <f t="shared" ref="EA318:FX318" si="418">ROUND((EA75/EA43),6)</f>
        <v>0</v>
      </c>
      <c r="EB318" s="42">
        <f t="shared" si="418"/>
        <v>0</v>
      </c>
      <c r="EC318" s="42">
        <f t="shared" si="418"/>
        <v>0</v>
      </c>
      <c r="ED318" s="42">
        <f t="shared" si="418"/>
        <v>0</v>
      </c>
      <c r="EE318" s="42">
        <f t="shared" si="418"/>
        <v>0</v>
      </c>
      <c r="EF318" s="42">
        <f t="shared" si="418"/>
        <v>0</v>
      </c>
      <c r="EG318" s="42">
        <f t="shared" si="418"/>
        <v>0</v>
      </c>
      <c r="EH318" s="42">
        <f t="shared" si="418"/>
        <v>0</v>
      </c>
      <c r="EI318" s="42">
        <f t="shared" si="418"/>
        <v>0</v>
      </c>
      <c r="EJ318" s="42">
        <f t="shared" si="418"/>
        <v>0</v>
      </c>
      <c r="EK318" s="42">
        <f t="shared" si="418"/>
        <v>0</v>
      </c>
      <c r="EL318" s="42">
        <f t="shared" si="418"/>
        <v>0</v>
      </c>
      <c r="EM318" s="42">
        <f t="shared" si="418"/>
        <v>0</v>
      </c>
      <c r="EN318" s="42">
        <f t="shared" si="418"/>
        <v>0</v>
      </c>
      <c r="EO318" s="42">
        <f t="shared" si="418"/>
        <v>0</v>
      </c>
      <c r="EP318" s="42">
        <f t="shared" si="418"/>
        <v>0</v>
      </c>
      <c r="EQ318" s="42">
        <f t="shared" si="418"/>
        <v>0</v>
      </c>
      <c r="ER318" s="42">
        <f t="shared" si="418"/>
        <v>0</v>
      </c>
      <c r="ES318" s="42">
        <f t="shared" si="418"/>
        <v>0</v>
      </c>
      <c r="ET318" s="42">
        <f t="shared" si="418"/>
        <v>0</v>
      </c>
      <c r="EU318" s="42">
        <f t="shared" si="418"/>
        <v>0</v>
      </c>
      <c r="EV318" s="42">
        <f t="shared" si="418"/>
        <v>0</v>
      </c>
      <c r="EW318" s="42">
        <f t="shared" si="418"/>
        <v>0</v>
      </c>
      <c r="EX318" s="42">
        <f t="shared" si="418"/>
        <v>0</v>
      </c>
      <c r="EY318" s="42">
        <f t="shared" si="418"/>
        <v>0</v>
      </c>
      <c r="EZ318" s="42">
        <f t="shared" si="418"/>
        <v>0</v>
      </c>
      <c r="FA318" s="42">
        <f t="shared" si="418"/>
        <v>0</v>
      </c>
      <c r="FB318" s="42">
        <f t="shared" si="418"/>
        <v>0</v>
      </c>
      <c r="FC318" s="42">
        <f t="shared" si="418"/>
        <v>0</v>
      </c>
      <c r="FD318" s="42">
        <f t="shared" si="418"/>
        <v>0</v>
      </c>
      <c r="FE318" s="42">
        <f t="shared" si="418"/>
        <v>0</v>
      </c>
      <c r="FF318" s="42">
        <f t="shared" si="418"/>
        <v>0</v>
      </c>
      <c r="FG318" s="42">
        <f t="shared" si="418"/>
        <v>0</v>
      </c>
      <c r="FH318" s="42">
        <f t="shared" si="418"/>
        <v>0</v>
      </c>
      <c r="FI318" s="42">
        <f t="shared" si="418"/>
        <v>0</v>
      </c>
      <c r="FJ318" s="42">
        <f t="shared" si="418"/>
        <v>0</v>
      </c>
      <c r="FK318" s="42">
        <f t="shared" si="418"/>
        <v>0</v>
      </c>
      <c r="FL318" s="42">
        <f t="shared" si="418"/>
        <v>0</v>
      </c>
      <c r="FM318" s="42">
        <f t="shared" si="418"/>
        <v>0</v>
      </c>
      <c r="FN318" s="42">
        <f t="shared" si="418"/>
        <v>0</v>
      </c>
      <c r="FO318" s="42">
        <f t="shared" si="418"/>
        <v>0</v>
      </c>
      <c r="FP318" s="42">
        <f t="shared" si="418"/>
        <v>0</v>
      </c>
      <c r="FQ318" s="42">
        <f t="shared" si="418"/>
        <v>0</v>
      </c>
      <c r="FR318" s="42">
        <f t="shared" si="418"/>
        <v>0</v>
      </c>
      <c r="FS318" s="42">
        <f t="shared" si="418"/>
        <v>0</v>
      </c>
      <c r="FT318" s="42">
        <f t="shared" si="418"/>
        <v>0</v>
      </c>
      <c r="FU318" s="42">
        <f t="shared" si="418"/>
        <v>0</v>
      </c>
      <c r="FV318" s="42">
        <f t="shared" si="418"/>
        <v>0</v>
      </c>
      <c r="FW318" s="42">
        <f t="shared" si="418"/>
        <v>0</v>
      </c>
      <c r="FX318" s="42">
        <f t="shared" si="418"/>
        <v>0</v>
      </c>
      <c r="FY318" s="42"/>
      <c r="FZ318" s="59"/>
      <c r="GA318" s="59"/>
      <c r="GB318" s="59"/>
      <c r="GC318" s="59"/>
      <c r="GD318" s="59"/>
      <c r="GE318" s="9"/>
    </row>
    <row r="319" spans="1:187" x14ac:dyDescent="0.2">
      <c r="A319" s="6"/>
      <c r="B319" s="16" t="s">
        <v>895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59"/>
      <c r="GA319" s="59"/>
      <c r="GB319" s="59"/>
      <c r="GC319" s="59"/>
      <c r="GD319" s="59"/>
      <c r="GE319" s="9"/>
    </row>
    <row r="320" spans="1:187" x14ac:dyDescent="0.2">
      <c r="A320" s="8" t="s">
        <v>896</v>
      </c>
      <c r="B320" s="16" t="s">
        <v>897</v>
      </c>
      <c r="C320" s="42">
        <f t="shared" ref="C320:BN320" si="419">ROUND((C76/C43),6)</f>
        <v>4.7080000000000004E-3</v>
      </c>
      <c r="D320" s="42">
        <f t="shared" si="419"/>
        <v>1.0576E-2</v>
      </c>
      <c r="E320" s="42">
        <f t="shared" si="419"/>
        <v>4.7489999999999997E-3</v>
      </c>
      <c r="F320" s="42">
        <f t="shared" si="419"/>
        <v>4.3100000000000001E-4</v>
      </c>
      <c r="G320" s="42">
        <f t="shared" si="419"/>
        <v>5.3379999999999999E-3</v>
      </c>
      <c r="H320" s="42">
        <f t="shared" si="419"/>
        <v>2.392E-3</v>
      </c>
      <c r="I320" s="42">
        <f t="shared" si="419"/>
        <v>8.4650000000000003E-3</v>
      </c>
      <c r="J320" s="42">
        <f t="shared" si="419"/>
        <v>0</v>
      </c>
      <c r="K320" s="42">
        <f t="shared" si="419"/>
        <v>0</v>
      </c>
      <c r="L320" s="42">
        <f t="shared" si="419"/>
        <v>8.1790000000000005E-3</v>
      </c>
      <c r="M320" s="42">
        <f t="shared" si="419"/>
        <v>4.8060000000000004E-3</v>
      </c>
      <c r="N320" s="42">
        <f t="shared" si="419"/>
        <v>1.1827000000000001E-2</v>
      </c>
      <c r="O320" s="42">
        <f t="shared" si="419"/>
        <v>1.4298E-2</v>
      </c>
      <c r="P320" s="42">
        <f t="shared" si="419"/>
        <v>0</v>
      </c>
      <c r="Q320" s="42">
        <f t="shared" si="419"/>
        <v>1.3335E-2</v>
      </c>
      <c r="R320" s="42">
        <f t="shared" si="419"/>
        <v>0</v>
      </c>
      <c r="S320" s="42">
        <f t="shared" si="419"/>
        <v>0</v>
      </c>
      <c r="T320" s="42">
        <f t="shared" si="419"/>
        <v>0</v>
      </c>
      <c r="U320" s="42">
        <f t="shared" si="419"/>
        <v>5.5970000000000004E-3</v>
      </c>
      <c r="V320" s="42">
        <f t="shared" si="419"/>
        <v>0</v>
      </c>
      <c r="W320" s="42">
        <f t="shared" si="419"/>
        <v>0</v>
      </c>
      <c r="X320" s="42">
        <f t="shared" si="419"/>
        <v>1.0359999999999999E-2</v>
      </c>
      <c r="Y320" s="42">
        <f t="shared" si="419"/>
        <v>0</v>
      </c>
      <c r="Z320" s="42">
        <f t="shared" si="419"/>
        <v>0</v>
      </c>
      <c r="AA320" s="42">
        <f t="shared" si="419"/>
        <v>9.8169999999999993E-3</v>
      </c>
      <c r="AB320" s="42">
        <f t="shared" si="419"/>
        <v>9.1389999999999996E-3</v>
      </c>
      <c r="AC320" s="42">
        <f t="shared" si="419"/>
        <v>9.4699999999999993E-3</v>
      </c>
      <c r="AD320" s="42">
        <f t="shared" si="419"/>
        <v>9.861E-3</v>
      </c>
      <c r="AE320" s="42">
        <f t="shared" si="419"/>
        <v>5.9789999999999999E-3</v>
      </c>
      <c r="AF320" s="42">
        <f t="shared" si="419"/>
        <v>7.1260000000000004E-3</v>
      </c>
      <c r="AG320" s="42">
        <f t="shared" si="419"/>
        <v>5.7070000000000003E-3</v>
      </c>
      <c r="AH320" s="42">
        <f t="shared" si="419"/>
        <v>0</v>
      </c>
      <c r="AI320" s="42">
        <f t="shared" si="419"/>
        <v>0</v>
      </c>
      <c r="AJ320" s="42">
        <f t="shared" si="419"/>
        <v>0</v>
      </c>
      <c r="AK320" s="42">
        <f t="shared" si="419"/>
        <v>0</v>
      </c>
      <c r="AL320" s="42">
        <f t="shared" si="419"/>
        <v>4.8129999999999996E-3</v>
      </c>
      <c r="AM320" s="42">
        <f t="shared" si="419"/>
        <v>0</v>
      </c>
      <c r="AN320" s="42">
        <f t="shared" si="419"/>
        <v>0</v>
      </c>
      <c r="AO320" s="42">
        <f t="shared" si="419"/>
        <v>0</v>
      </c>
      <c r="AP320" s="42">
        <f t="shared" si="419"/>
        <v>6.1910000000000003E-3</v>
      </c>
      <c r="AQ320" s="42">
        <f t="shared" si="419"/>
        <v>0</v>
      </c>
      <c r="AR320" s="42">
        <f t="shared" si="419"/>
        <v>4.6449999999999998E-3</v>
      </c>
      <c r="AS320" s="42">
        <f t="shared" si="419"/>
        <v>1.8339999999999999E-3</v>
      </c>
      <c r="AT320" s="42">
        <f t="shared" si="419"/>
        <v>0</v>
      </c>
      <c r="AU320" s="42">
        <f t="shared" si="419"/>
        <v>0</v>
      </c>
      <c r="AV320" s="42">
        <f t="shared" si="419"/>
        <v>0</v>
      </c>
      <c r="AW320" s="42">
        <f t="shared" si="419"/>
        <v>0</v>
      </c>
      <c r="AX320" s="42">
        <f t="shared" si="419"/>
        <v>0</v>
      </c>
      <c r="AY320" s="42">
        <f t="shared" si="419"/>
        <v>0</v>
      </c>
      <c r="AZ320" s="42">
        <f t="shared" si="419"/>
        <v>7.6569999999999997E-3</v>
      </c>
      <c r="BA320" s="42">
        <f t="shared" si="419"/>
        <v>8.9789999999999991E-3</v>
      </c>
      <c r="BB320" s="42">
        <f t="shared" si="419"/>
        <v>4.1399999999999996E-3</v>
      </c>
      <c r="BC320" s="42">
        <f t="shared" si="419"/>
        <v>1.0059E-2</v>
      </c>
      <c r="BD320" s="42">
        <f t="shared" si="419"/>
        <v>1.2233000000000001E-2</v>
      </c>
      <c r="BE320" s="42">
        <f t="shared" si="419"/>
        <v>1.4484E-2</v>
      </c>
      <c r="BF320" s="42">
        <f t="shared" si="419"/>
        <v>1.4834E-2</v>
      </c>
      <c r="BG320" s="42">
        <f t="shared" si="419"/>
        <v>0</v>
      </c>
      <c r="BH320" s="42">
        <f t="shared" si="419"/>
        <v>0</v>
      </c>
      <c r="BI320" s="42">
        <f t="shared" si="419"/>
        <v>0</v>
      </c>
      <c r="BJ320" s="42">
        <f t="shared" si="419"/>
        <v>6.8149999999999999E-3</v>
      </c>
      <c r="BK320" s="42">
        <f t="shared" si="419"/>
        <v>7.3810000000000004E-3</v>
      </c>
      <c r="BL320" s="42">
        <f t="shared" si="419"/>
        <v>0</v>
      </c>
      <c r="BM320" s="42">
        <f t="shared" si="419"/>
        <v>0</v>
      </c>
      <c r="BN320" s="42">
        <f t="shared" si="419"/>
        <v>0</v>
      </c>
      <c r="BO320" s="42">
        <f t="shared" ref="BO320:DZ320" si="420">ROUND((BO76/BO43),6)</f>
        <v>2.3739999999999998E-3</v>
      </c>
      <c r="BP320" s="42">
        <f t="shared" si="420"/>
        <v>0</v>
      </c>
      <c r="BQ320" s="42">
        <f t="shared" si="420"/>
        <v>7.3200000000000001E-3</v>
      </c>
      <c r="BR320" s="42">
        <f t="shared" si="420"/>
        <v>4.7600000000000003E-3</v>
      </c>
      <c r="BS320" s="42">
        <f t="shared" si="420"/>
        <v>2.882E-3</v>
      </c>
      <c r="BT320" s="42">
        <f t="shared" si="420"/>
        <v>2.774E-3</v>
      </c>
      <c r="BU320" s="42">
        <f t="shared" si="420"/>
        <v>4.3670000000000002E-3</v>
      </c>
      <c r="BV320" s="42">
        <f t="shared" si="420"/>
        <v>2.1440000000000001E-3</v>
      </c>
      <c r="BW320" s="42">
        <f t="shared" si="420"/>
        <v>5.7250000000000001E-3</v>
      </c>
      <c r="BX320" s="42">
        <f t="shared" si="420"/>
        <v>0</v>
      </c>
      <c r="BY320" s="42">
        <f t="shared" si="420"/>
        <v>0</v>
      </c>
      <c r="BZ320" s="42">
        <f t="shared" si="420"/>
        <v>0</v>
      </c>
      <c r="CA320" s="42">
        <f t="shared" si="420"/>
        <v>0</v>
      </c>
      <c r="CB320" s="42">
        <f t="shared" si="420"/>
        <v>1.0758999999999999E-2</v>
      </c>
      <c r="CC320" s="42">
        <f t="shared" si="420"/>
        <v>0</v>
      </c>
      <c r="CD320" s="42">
        <f t="shared" si="420"/>
        <v>0</v>
      </c>
      <c r="CE320" s="42">
        <f t="shared" si="420"/>
        <v>0</v>
      </c>
      <c r="CF320" s="42">
        <f t="shared" si="420"/>
        <v>0</v>
      </c>
      <c r="CG320" s="42">
        <f t="shared" si="420"/>
        <v>5.2119999999999996E-3</v>
      </c>
      <c r="CH320" s="42">
        <f t="shared" si="420"/>
        <v>0</v>
      </c>
      <c r="CI320" s="42">
        <f t="shared" si="420"/>
        <v>2.6510000000000001E-3</v>
      </c>
      <c r="CJ320" s="42">
        <f t="shared" si="420"/>
        <v>2.8779999999999999E-3</v>
      </c>
      <c r="CK320" s="42">
        <f t="shared" si="420"/>
        <v>4.1060000000000003E-3</v>
      </c>
      <c r="CL320" s="42">
        <f t="shared" si="420"/>
        <v>8.9700000000000005E-3</v>
      </c>
      <c r="CM320" s="42">
        <f t="shared" si="420"/>
        <v>4.0790000000000002E-3</v>
      </c>
      <c r="CN320" s="42">
        <f t="shared" si="420"/>
        <v>9.3139999999999994E-3</v>
      </c>
      <c r="CO320" s="42">
        <f t="shared" si="420"/>
        <v>6.1510000000000002E-3</v>
      </c>
      <c r="CP320" s="42">
        <f t="shared" si="420"/>
        <v>4.4479999999999997E-3</v>
      </c>
      <c r="CQ320" s="42">
        <f t="shared" si="420"/>
        <v>0</v>
      </c>
      <c r="CR320" s="42">
        <f t="shared" si="420"/>
        <v>2.702E-3</v>
      </c>
      <c r="CS320" s="42">
        <f t="shared" si="420"/>
        <v>0</v>
      </c>
      <c r="CT320" s="42">
        <f t="shared" si="420"/>
        <v>0</v>
      </c>
      <c r="CU320" s="42">
        <f t="shared" si="420"/>
        <v>1.1905000000000001E-2</v>
      </c>
      <c r="CV320" s="42">
        <f t="shared" si="420"/>
        <v>9.0150000000000004E-3</v>
      </c>
      <c r="CW320" s="42">
        <f t="shared" si="420"/>
        <v>0</v>
      </c>
      <c r="CX320" s="42">
        <f t="shared" si="420"/>
        <v>0</v>
      </c>
      <c r="CY320" s="42">
        <f t="shared" si="420"/>
        <v>0</v>
      </c>
      <c r="CZ320" s="42">
        <f t="shared" si="420"/>
        <v>2.2439999999999999E-3</v>
      </c>
      <c r="DA320" s="42">
        <f t="shared" si="420"/>
        <v>0</v>
      </c>
      <c r="DB320" s="42">
        <f t="shared" si="420"/>
        <v>0</v>
      </c>
      <c r="DC320" s="42">
        <f t="shared" si="420"/>
        <v>6.7450000000000001E-3</v>
      </c>
      <c r="DD320" s="42">
        <f t="shared" si="420"/>
        <v>0</v>
      </c>
      <c r="DE320" s="42">
        <f t="shared" si="420"/>
        <v>2.3760000000000001E-3</v>
      </c>
      <c r="DF320" s="42">
        <f t="shared" si="420"/>
        <v>4.7840000000000001E-3</v>
      </c>
      <c r="DG320" s="42">
        <f t="shared" si="420"/>
        <v>1.5969999999999999E-3</v>
      </c>
      <c r="DH320" s="42">
        <f t="shared" si="420"/>
        <v>4.7369999999999999E-3</v>
      </c>
      <c r="DI320" s="42">
        <f t="shared" si="420"/>
        <v>0</v>
      </c>
      <c r="DJ320" s="42">
        <f t="shared" si="420"/>
        <v>6.5209999999999999E-3</v>
      </c>
      <c r="DK320" s="42">
        <f t="shared" si="420"/>
        <v>7.1370000000000001E-3</v>
      </c>
      <c r="DL320" s="42">
        <f t="shared" si="420"/>
        <v>0</v>
      </c>
      <c r="DM320" s="42">
        <f t="shared" si="420"/>
        <v>6.2839999999999997E-3</v>
      </c>
      <c r="DN320" s="42">
        <f t="shared" si="420"/>
        <v>1.913E-3</v>
      </c>
      <c r="DO320" s="42">
        <f t="shared" si="420"/>
        <v>2.4299999999999999E-3</v>
      </c>
      <c r="DP320" s="42">
        <f t="shared" si="420"/>
        <v>0</v>
      </c>
      <c r="DQ320" s="42">
        <f t="shared" si="420"/>
        <v>0</v>
      </c>
      <c r="DR320" s="42">
        <f t="shared" si="420"/>
        <v>0</v>
      </c>
      <c r="DS320" s="42">
        <f t="shared" si="420"/>
        <v>0</v>
      </c>
      <c r="DT320" s="42">
        <f t="shared" si="420"/>
        <v>0</v>
      </c>
      <c r="DU320" s="42">
        <f t="shared" si="420"/>
        <v>0</v>
      </c>
      <c r="DV320" s="42">
        <f t="shared" si="420"/>
        <v>0</v>
      </c>
      <c r="DW320" s="42">
        <f t="shared" si="420"/>
        <v>9.2800000000000001E-4</v>
      </c>
      <c r="DX320" s="42">
        <f t="shared" si="420"/>
        <v>2.434E-3</v>
      </c>
      <c r="DY320" s="42">
        <f t="shared" si="420"/>
        <v>4.875E-3</v>
      </c>
      <c r="DZ320" s="42">
        <f t="shared" si="420"/>
        <v>3.722E-3</v>
      </c>
      <c r="EA320" s="42">
        <f t="shared" ref="EA320:FX320" si="421">ROUND((EA76/EA43),6)</f>
        <v>6.4700000000000001E-4</v>
      </c>
      <c r="EB320" s="42">
        <f t="shared" si="421"/>
        <v>6.6509999999999998E-3</v>
      </c>
      <c r="EC320" s="42">
        <f t="shared" si="421"/>
        <v>0</v>
      </c>
      <c r="ED320" s="42">
        <f t="shared" si="421"/>
        <v>1.204E-3</v>
      </c>
      <c r="EE320" s="42">
        <f t="shared" si="421"/>
        <v>0</v>
      </c>
      <c r="EF320" s="42">
        <f t="shared" si="421"/>
        <v>0</v>
      </c>
      <c r="EG320" s="42">
        <f t="shared" si="421"/>
        <v>0</v>
      </c>
      <c r="EH320" s="42">
        <f t="shared" si="421"/>
        <v>0</v>
      </c>
      <c r="EI320" s="42">
        <f t="shared" si="421"/>
        <v>0</v>
      </c>
      <c r="EJ320" s="42">
        <f t="shared" si="421"/>
        <v>0</v>
      </c>
      <c r="EK320" s="42">
        <f t="shared" si="421"/>
        <v>6.7100000000000005E-4</v>
      </c>
      <c r="EL320" s="42">
        <f t="shared" si="421"/>
        <v>0</v>
      </c>
      <c r="EM320" s="42">
        <f t="shared" si="421"/>
        <v>8.9800000000000001E-3</v>
      </c>
      <c r="EN320" s="42">
        <f t="shared" si="421"/>
        <v>3.2620000000000001E-3</v>
      </c>
      <c r="EO320" s="42">
        <f t="shared" si="421"/>
        <v>1.6949999999999999E-3</v>
      </c>
      <c r="EP320" s="42">
        <f t="shared" si="421"/>
        <v>7.4180000000000001E-3</v>
      </c>
      <c r="EQ320" s="42">
        <f t="shared" si="421"/>
        <v>1.6850000000000001E-3</v>
      </c>
      <c r="ER320" s="42">
        <f t="shared" si="421"/>
        <v>1.0486000000000001E-2</v>
      </c>
      <c r="ES320" s="42">
        <f t="shared" si="421"/>
        <v>0</v>
      </c>
      <c r="ET320" s="42">
        <f t="shared" si="421"/>
        <v>8.1609999999999999E-3</v>
      </c>
      <c r="EU320" s="42">
        <f t="shared" si="421"/>
        <v>0</v>
      </c>
      <c r="EV320" s="42">
        <f t="shared" si="421"/>
        <v>0</v>
      </c>
      <c r="EW320" s="42">
        <f t="shared" si="421"/>
        <v>2.212E-3</v>
      </c>
      <c r="EX320" s="42">
        <f t="shared" si="421"/>
        <v>8.737E-3</v>
      </c>
      <c r="EY320" s="42">
        <f t="shared" si="421"/>
        <v>0</v>
      </c>
      <c r="EZ320" s="42">
        <f t="shared" si="421"/>
        <v>0</v>
      </c>
      <c r="FA320" s="42">
        <f t="shared" si="421"/>
        <v>2.336E-3</v>
      </c>
      <c r="FB320" s="42">
        <f t="shared" si="421"/>
        <v>1.201E-3</v>
      </c>
      <c r="FC320" s="42">
        <f t="shared" si="421"/>
        <v>3.3159999999999999E-3</v>
      </c>
      <c r="FD320" s="42">
        <f t="shared" si="421"/>
        <v>0</v>
      </c>
      <c r="FE320" s="42">
        <f t="shared" si="421"/>
        <v>7.2059999999999997E-3</v>
      </c>
      <c r="FF320" s="42">
        <f t="shared" si="421"/>
        <v>0</v>
      </c>
      <c r="FG320" s="42">
        <f t="shared" si="421"/>
        <v>0</v>
      </c>
      <c r="FH320" s="42">
        <f t="shared" si="421"/>
        <v>3.32E-3</v>
      </c>
      <c r="FI320" s="42">
        <f t="shared" si="421"/>
        <v>2.6879999999999999E-3</v>
      </c>
      <c r="FJ320" s="42">
        <f t="shared" si="421"/>
        <v>1.653E-3</v>
      </c>
      <c r="FK320" s="42">
        <f t="shared" si="421"/>
        <v>7.3999999999999999E-4</v>
      </c>
      <c r="FL320" s="42">
        <f t="shared" si="421"/>
        <v>1.797E-3</v>
      </c>
      <c r="FM320" s="42">
        <f t="shared" si="421"/>
        <v>5.2899999999999996E-4</v>
      </c>
      <c r="FN320" s="42">
        <f t="shared" si="421"/>
        <v>0</v>
      </c>
      <c r="FO320" s="42">
        <f t="shared" si="421"/>
        <v>6.3000000000000003E-4</v>
      </c>
      <c r="FP320" s="42">
        <f t="shared" si="421"/>
        <v>1.2960000000000001E-3</v>
      </c>
      <c r="FQ320" s="42">
        <f t="shared" si="421"/>
        <v>4.0810000000000004E-3</v>
      </c>
      <c r="FR320" s="42">
        <f t="shared" si="421"/>
        <v>3.251E-3</v>
      </c>
      <c r="FS320" s="42">
        <f t="shared" si="421"/>
        <v>1.1900000000000001E-4</v>
      </c>
      <c r="FT320" s="42">
        <f t="shared" si="421"/>
        <v>3.0299999999999999E-4</v>
      </c>
      <c r="FU320" s="42">
        <f t="shared" si="421"/>
        <v>1.0404E-2</v>
      </c>
      <c r="FV320" s="42">
        <f t="shared" si="421"/>
        <v>3.8539999999999998E-3</v>
      </c>
      <c r="FW320" s="42">
        <f t="shared" si="421"/>
        <v>0</v>
      </c>
      <c r="FX320" s="42">
        <f t="shared" si="421"/>
        <v>1.5876000000000001E-2</v>
      </c>
      <c r="FY320" s="42"/>
      <c r="FZ320" s="59"/>
      <c r="GA320" s="59"/>
      <c r="GB320" s="59"/>
      <c r="GC320" s="59"/>
      <c r="GD320" s="59"/>
      <c r="GE320" s="9"/>
    </row>
    <row r="321" spans="1:187" x14ac:dyDescent="0.2">
      <c r="A321" s="6"/>
      <c r="B321" s="16" t="s">
        <v>898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59"/>
      <c r="GA321" s="59"/>
      <c r="GB321" s="59"/>
      <c r="GC321" s="59"/>
      <c r="GD321" s="59"/>
      <c r="GE321" s="9"/>
    </row>
    <row r="322" spans="1:187" x14ac:dyDescent="0.2">
      <c r="A322" s="8" t="s">
        <v>899</v>
      </c>
      <c r="B322" s="16" t="s">
        <v>900</v>
      </c>
      <c r="C322" s="42">
        <f t="shared" ref="C322:AH322" si="422">SUM(C314:C320)</f>
        <v>3.1004E-2</v>
      </c>
      <c r="D322" s="42">
        <f t="shared" si="422"/>
        <v>3.7575999999999998E-2</v>
      </c>
      <c r="E322" s="42">
        <f t="shared" si="422"/>
        <v>2.9436999999999998E-2</v>
      </c>
      <c r="F322" s="42">
        <f t="shared" si="422"/>
        <v>2.6693000000000001E-2</v>
      </c>
      <c r="G322" s="42">
        <f t="shared" si="422"/>
        <v>2.7622999999999998E-2</v>
      </c>
      <c r="H322" s="42">
        <f t="shared" si="422"/>
        <v>2.9392000000000001E-2</v>
      </c>
      <c r="I322" s="42">
        <f t="shared" si="422"/>
        <v>3.6025000000000001E-2</v>
      </c>
      <c r="J322" s="42">
        <f t="shared" si="422"/>
        <v>2.7E-2</v>
      </c>
      <c r="K322" s="42">
        <f t="shared" si="422"/>
        <v>2.7E-2</v>
      </c>
      <c r="L322" s="42">
        <f t="shared" si="422"/>
        <v>3.0074000000000004E-2</v>
      </c>
      <c r="M322" s="42">
        <f t="shared" si="422"/>
        <v>2.5753000000000002E-2</v>
      </c>
      <c r="N322" s="42">
        <f t="shared" si="422"/>
        <v>3.3118000000000002E-2</v>
      </c>
      <c r="O322" s="42">
        <f t="shared" si="422"/>
        <v>4.0899999999999999E-2</v>
      </c>
      <c r="P322" s="42">
        <f t="shared" si="422"/>
        <v>2.7195E-2</v>
      </c>
      <c r="Q322" s="42">
        <f t="shared" si="422"/>
        <v>3.9345000000000005E-2</v>
      </c>
      <c r="R322" s="42">
        <f t="shared" si="422"/>
        <v>2.3909E-2</v>
      </c>
      <c r="S322" s="42">
        <f t="shared" si="422"/>
        <v>2.1013999999999998E-2</v>
      </c>
      <c r="T322" s="42">
        <f t="shared" si="422"/>
        <v>1.9300999999999999E-2</v>
      </c>
      <c r="U322" s="42">
        <f t="shared" si="422"/>
        <v>2.4398E-2</v>
      </c>
      <c r="V322" s="42">
        <f t="shared" si="422"/>
        <v>2.7E-2</v>
      </c>
      <c r="W322" s="42">
        <f t="shared" si="422"/>
        <v>2.7E-2</v>
      </c>
      <c r="X322" s="42">
        <f t="shared" si="422"/>
        <v>2.1436999999999998E-2</v>
      </c>
      <c r="Y322" s="42">
        <f t="shared" si="422"/>
        <v>1.9498000000000001E-2</v>
      </c>
      <c r="Z322" s="42">
        <f t="shared" si="422"/>
        <v>2.4111999999999998E-2</v>
      </c>
      <c r="AA322" s="42">
        <f t="shared" si="422"/>
        <v>3.4811999999999996E-2</v>
      </c>
      <c r="AB322" s="42">
        <f t="shared" si="422"/>
        <v>3.4161999999999998E-2</v>
      </c>
      <c r="AC322" s="42">
        <f t="shared" si="422"/>
        <v>2.5451999999999999E-2</v>
      </c>
      <c r="AD322" s="42">
        <f t="shared" si="422"/>
        <v>2.4553999999999999E-2</v>
      </c>
      <c r="AE322" s="42">
        <f t="shared" si="422"/>
        <v>1.5583999999999999E-2</v>
      </c>
      <c r="AF322" s="42">
        <f t="shared" si="422"/>
        <v>1.38E-2</v>
      </c>
      <c r="AG322" s="42">
        <f t="shared" si="422"/>
        <v>1.8187999999999999E-2</v>
      </c>
      <c r="AH322" s="42">
        <f t="shared" si="422"/>
        <v>2.2941000000000003E-2</v>
      </c>
      <c r="AI322" s="42">
        <f t="shared" ref="AI322:CT322" si="423">SUM(AI314:AI320)</f>
        <v>2.7E-2</v>
      </c>
      <c r="AJ322" s="42">
        <f t="shared" si="423"/>
        <v>1.8787999999999999E-2</v>
      </c>
      <c r="AK322" s="42">
        <f t="shared" si="423"/>
        <v>1.6280000000000003E-2</v>
      </c>
      <c r="AL322" s="42">
        <f t="shared" si="423"/>
        <v>3.1813000000000001E-2</v>
      </c>
      <c r="AM322" s="42">
        <f t="shared" si="423"/>
        <v>1.6449000000000002E-2</v>
      </c>
      <c r="AN322" s="42">
        <f t="shared" si="423"/>
        <v>2.2903E-2</v>
      </c>
      <c r="AO322" s="42">
        <f t="shared" si="423"/>
        <v>2.2655999999999999E-2</v>
      </c>
      <c r="AP322" s="42">
        <f t="shared" si="423"/>
        <v>3.1732000000000003E-2</v>
      </c>
      <c r="AQ322" s="42">
        <f t="shared" si="423"/>
        <v>1.5559E-2</v>
      </c>
      <c r="AR322" s="42">
        <f t="shared" si="423"/>
        <v>3.0085000000000001E-2</v>
      </c>
      <c r="AS322" s="42">
        <f t="shared" si="423"/>
        <v>1.4105000000000001E-2</v>
      </c>
      <c r="AT322" s="42">
        <f t="shared" si="423"/>
        <v>2.6713999999999998E-2</v>
      </c>
      <c r="AU322" s="42">
        <f t="shared" si="423"/>
        <v>1.9188E-2</v>
      </c>
      <c r="AV322" s="42">
        <f t="shared" si="423"/>
        <v>2.5359000000000003E-2</v>
      </c>
      <c r="AW322" s="42">
        <f t="shared" si="423"/>
        <v>2.0596E-2</v>
      </c>
      <c r="AX322" s="42">
        <f t="shared" si="423"/>
        <v>1.6797999999999997E-2</v>
      </c>
      <c r="AY322" s="42">
        <f t="shared" si="423"/>
        <v>2.7E-2</v>
      </c>
      <c r="AZ322" s="42">
        <f t="shared" si="423"/>
        <v>2.2695E-2</v>
      </c>
      <c r="BA322" s="42">
        <f t="shared" si="423"/>
        <v>3.0872999999999998E-2</v>
      </c>
      <c r="BB322" s="42">
        <f t="shared" si="423"/>
        <v>2.3823999999999998E-2</v>
      </c>
      <c r="BC322" s="42">
        <f t="shared" si="423"/>
        <v>3.0799E-2</v>
      </c>
      <c r="BD322" s="42">
        <f t="shared" si="423"/>
        <v>3.9233000000000004E-2</v>
      </c>
      <c r="BE322" s="42">
        <f t="shared" si="423"/>
        <v>3.73E-2</v>
      </c>
      <c r="BF322" s="42">
        <f t="shared" si="423"/>
        <v>4.1786000000000004E-2</v>
      </c>
      <c r="BG322" s="42">
        <f t="shared" si="423"/>
        <v>2.7E-2</v>
      </c>
      <c r="BH322" s="42">
        <f t="shared" si="423"/>
        <v>2.1419000000000001E-2</v>
      </c>
      <c r="BI322" s="42">
        <f t="shared" si="423"/>
        <v>8.4329999999999995E-3</v>
      </c>
      <c r="BJ322" s="42">
        <f t="shared" si="423"/>
        <v>2.9978999999999999E-2</v>
      </c>
      <c r="BK322" s="42">
        <f t="shared" si="423"/>
        <v>3.184E-2</v>
      </c>
      <c r="BL322" s="42">
        <f t="shared" si="423"/>
        <v>2.7E-2</v>
      </c>
      <c r="BM322" s="42">
        <f t="shared" si="423"/>
        <v>2.2466999999999997E-2</v>
      </c>
      <c r="BN322" s="42">
        <f t="shared" si="423"/>
        <v>2.7E-2</v>
      </c>
      <c r="BO322" s="42">
        <f t="shared" si="423"/>
        <v>1.7576999999999999E-2</v>
      </c>
      <c r="BP322" s="42">
        <f t="shared" si="423"/>
        <v>2.1702000000000003E-2</v>
      </c>
      <c r="BQ322" s="42">
        <f t="shared" si="423"/>
        <v>2.9079000000000001E-2</v>
      </c>
      <c r="BR322" s="42">
        <f t="shared" si="423"/>
        <v>9.4599999999999997E-3</v>
      </c>
      <c r="BS322" s="42">
        <f t="shared" si="423"/>
        <v>5.1129999999999995E-3</v>
      </c>
      <c r="BT322" s="42">
        <f t="shared" si="423"/>
        <v>6.8490000000000009E-3</v>
      </c>
      <c r="BU322" s="42">
        <f t="shared" si="423"/>
        <v>1.8178E-2</v>
      </c>
      <c r="BV322" s="42">
        <f t="shared" si="423"/>
        <v>1.5183E-2</v>
      </c>
      <c r="BW322" s="42">
        <f t="shared" si="423"/>
        <v>2.1225000000000001E-2</v>
      </c>
      <c r="BX322" s="42">
        <f t="shared" si="423"/>
        <v>1.6598999999999999E-2</v>
      </c>
      <c r="BY322" s="42">
        <f t="shared" si="423"/>
        <v>2.3781E-2</v>
      </c>
      <c r="BZ322" s="42">
        <f t="shared" si="423"/>
        <v>2.6312000000000002E-2</v>
      </c>
      <c r="CA322" s="42">
        <f t="shared" si="423"/>
        <v>2.3040999999999999E-2</v>
      </c>
      <c r="CB322" s="42">
        <f t="shared" si="423"/>
        <v>3.7010999999999995E-2</v>
      </c>
      <c r="CC322" s="42">
        <f t="shared" si="423"/>
        <v>2.2199E-2</v>
      </c>
      <c r="CD322" s="42">
        <f t="shared" si="423"/>
        <v>2.3057000000000001E-2</v>
      </c>
      <c r="CE322" s="42">
        <f t="shared" si="423"/>
        <v>2.7E-2</v>
      </c>
      <c r="CF322" s="42">
        <f t="shared" si="423"/>
        <v>2.7408999999999999E-2</v>
      </c>
      <c r="CG322" s="42">
        <f t="shared" si="423"/>
        <v>3.2211999999999998E-2</v>
      </c>
      <c r="CH322" s="42">
        <f t="shared" si="423"/>
        <v>2.2187999999999999E-2</v>
      </c>
      <c r="CI322" s="42">
        <f t="shared" si="423"/>
        <v>2.6831000000000001E-2</v>
      </c>
      <c r="CJ322" s="42">
        <f t="shared" si="423"/>
        <v>2.6346999999999999E-2</v>
      </c>
      <c r="CK322" s="42">
        <f t="shared" si="423"/>
        <v>1.2629E-2</v>
      </c>
      <c r="CL322" s="42">
        <f t="shared" si="423"/>
        <v>1.7351999999999999E-2</v>
      </c>
      <c r="CM322" s="42">
        <f t="shared" si="423"/>
        <v>6.3530000000000001E-3</v>
      </c>
      <c r="CN322" s="42">
        <f t="shared" si="423"/>
        <v>3.6313999999999999E-2</v>
      </c>
      <c r="CO322" s="42">
        <f t="shared" si="423"/>
        <v>2.8510999999999998E-2</v>
      </c>
      <c r="CP322" s="42">
        <f t="shared" si="423"/>
        <v>2.4996999999999998E-2</v>
      </c>
      <c r="CQ322" s="42">
        <f t="shared" si="423"/>
        <v>1.2426999999999999E-2</v>
      </c>
      <c r="CR322" s="42">
        <f t="shared" si="423"/>
        <v>4.9899999999999996E-3</v>
      </c>
      <c r="CS322" s="42">
        <f t="shared" si="423"/>
        <v>2.2658000000000001E-2</v>
      </c>
      <c r="CT322" s="42">
        <f t="shared" si="423"/>
        <v>9.2180000000000005E-3</v>
      </c>
      <c r="CU322" s="42">
        <f t="shared" ref="CU322:FF322" si="424">SUM(CU314:CU320)</f>
        <v>3.1521E-2</v>
      </c>
      <c r="CV322" s="42">
        <f t="shared" si="424"/>
        <v>2.1482000000000001E-2</v>
      </c>
      <c r="CW322" s="42">
        <f t="shared" si="424"/>
        <v>1.7086999999999998E-2</v>
      </c>
      <c r="CX322" s="42">
        <f t="shared" si="424"/>
        <v>2.1824000000000003E-2</v>
      </c>
      <c r="CY322" s="42">
        <f t="shared" si="424"/>
        <v>2.7E-2</v>
      </c>
      <c r="CZ322" s="42">
        <f t="shared" si="424"/>
        <v>2.8895000000000001E-2</v>
      </c>
      <c r="DA322" s="42">
        <f t="shared" si="424"/>
        <v>2.7452999999999998E-2</v>
      </c>
      <c r="DB322" s="42">
        <f t="shared" si="424"/>
        <v>2.7E-2</v>
      </c>
      <c r="DC322" s="42">
        <f t="shared" si="424"/>
        <v>2.4716000000000002E-2</v>
      </c>
      <c r="DD322" s="42">
        <f t="shared" si="424"/>
        <v>3.4480000000000001E-3</v>
      </c>
      <c r="DE322" s="42">
        <f t="shared" si="424"/>
        <v>1.3826E-2</v>
      </c>
      <c r="DF322" s="42">
        <f t="shared" si="424"/>
        <v>2.8997999999999999E-2</v>
      </c>
      <c r="DG322" s="42">
        <f t="shared" si="424"/>
        <v>2.205E-2</v>
      </c>
      <c r="DH322" s="42">
        <f t="shared" si="424"/>
        <v>2.5945999999999997E-2</v>
      </c>
      <c r="DI322" s="42">
        <f t="shared" si="424"/>
        <v>1.8844999999999997E-2</v>
      </c>
      <c r="DJ322" s="42">
        <f t="shared" si="424"/>
        <v>2.7403999999999998E-2</v>
      </c>
      <c r="DK322" s="42">
        <f t="shared" si="424"/>
        <v>2.2794999999999999E-2</v>
      </c>
      <c r="DL322" s="42">
        <f t="shared" si="424"/>
        <v>2.1967E-2</v>
      </c>
      <c r="DM322" s="42">
        <f t="shared" si="424"/>
        <v>2.6182999999999998E-2</v>
      </c>
      <c r="DN322" s="42">
        <f t="shared" si="424"/>
        <v>2.8913000000000001E-2</v>
      </c>
      <c r="DO322" s="42">
        <f t="shared" si="424"/>
        <v>2.9429999999999998E-2</v>
      </c>
      <c r="DP322" s="42">
        <f t="shared" si="424"/>
        <v>2.7681999999999998E-2</v>
      </c>
      <c r="DQ322" s="42">
        <f t="shared" si="424"/>
        <v>2.4545000000000001E-2</v>
      </c>
      <c r="DR322" s="42">
        <f t="shared" si="424"/>
        <v>2.4417000000000001E-2</v>
      </c>
      <c r="DS322" s="42">
        <f t="shared" si="424"/>
        <v>2.5923999999999999E-2</v>
      </c>
      <c r="DT322" s="42">
        <f t="shared" si="424"/>
        <v>2.1728999999999998E-2</v>
      </c>
      <c r="DU322" s="42">
        <f t="shared" si="424"/>
        <v>2.7E-2</v>
      </c>
      <c r="DV322" s="42">
        <f t="shared" si="424"/>
        <v>2.7E-2</v>
      </c>
      <c r="DW322" s="42">
        <f t="shared" si="424"/>
        <v>2.2925000000000001E-2</v>
      </c>
      <c r="DX322" s="42">
        <f t="shared" si="424"/>
        <v>2.1364999999999999E-2</v>
      </c>
      <c r="DY322" s="42">
        <f t="shared" si="424"/>
        <v>1.7802999999999999E-2</v>
      </c>
      <c r="DZ322" s="42">
        <f t="shared" si="424"/>
        <v>2.1384E-2</v>
      </c>
      <c r="EA322" s="42">
        <f t="shared" si="424"/>
        <v>1.4541E-2</v>
      </c>
      <c r="EB322" s="42">
        <f t="shared" si="424"/>
        <v>3.3651E-2</v>
      </c>
      <c r="EC322" s="42">
        <f t="shared" si="424"/>
        <v>2.6620999999999999E-2</v>
      </c>
      <c r="ED322" s="42">
        <f t="shared" si="424"/>
        <v>5.8349999999999999E-3</v>
      </c>
      <c r="EE322" s="42">
        <f t="shared" si="424"/>
        <v>2.7E-2</v>
      </c>
      <c r="EF322" s="42">
        <f t="shared" si="424"/>
        <v>1.9594999999999998E-2</v>
      </c>
      <c r="EG322" s="42">
        <f t="shared" si="424"/>
        <v>2.6536000000000001E-2</v>
      </c>
      <c r="EH322" s="42">
        <f t="shared" si="424"/>
        <v>2.5053000000000002E-2</v>
      </c>
      <c r="EI322" s="42">
        <f t="shared" si="424"/>
        <v>2.7E-2</v>
      </c>
      <c r="EJ322" s="42">
        <f t="shared" si="424"/>
        <v>2.7E-2</v>
      </c>
      <c r="EK322" s="42">
        <f t="shared" si="424"/>
        <v>6.4380000000000001E-3</v>
      </c>
      <c r="EL322" s="42">
        <f t="shared" si="424"/>
        <v>4.8900000000000002E-3</v>
      </c>
      <c r="EM322" s="42">
        <f t="shared" si="424"/>
        <v>2.5287999999999998E-2</v>
      </c>
      <c r="EN322" s="42">
        <f t="shared" si="424"/>
        <v>3.0262000000000001E-2</v>
      </c>
      <c r="EO322" s="42">
        <f t="shared" si="424"/>
        <v>2.8694999999999998E-2</v>
      </c>
      <c r="EP322" s="42">
        <f t="shared" si="424"/>
        <v>2.8004000000000001E-2</v>
      </c>
      <c r="EQ322" s="42">
        <f t="shared" si="424"/>
        <v>1.2736000000000001E-2</v>
      </c>
      <c r="ER322" s="42">
        <f t="shared" si="424"/>
        <v>3.1768999999999999E-2</v>
      </c>
      <c r="ES322" s="42">
        <f t="shared" si="424"/>
        <v>2.3557999999999999E-2</v>
      </c>
      <c r="ET322" s="42">
        <f t="shared" si="424"/>
        <v>3.5160999999999998E-2</v>
      </c>
      <c r="EU322" s="42">
        <f t="shared" si="424"/>
        <v>2.7E-2</v>
      </c>
      <c r="EV322" s="42">
        <f t="shared" si="424"/>
        <v>1.1420999999999999E-2</v>
      </c>
      <c r="EW322" s="42">
        <f t="shared" si="424"/>
        <v>8.2649999999999998E-3</v>
      </c>
      <c r="EX322" s="42">
        <f t="shared" si="424"/>
        <v>1.2647E-2</v>
      </c>
      <c r="EY322" s="42">
        <f t="shared" si="424"/>
        <v>2.7E-2</v>
      </c>
      <c r="EZ322" s="42">
        <f t="shared" si="424"/>
        <v>2.5774999999999999E-2</v>
      </c>
      <c r="FA322" s="42">
        <f t="shared" si="424"/>
        <v>1.3736999999999999E-2</v>
      </c>
      <c r="FB322" s="42">
        <f t="shared" si="424"/>
        <v>9.6760000000000006E-3</v>
      </c>
      <c r="FC322" s="42">
        <f t="shared" si="424"/>
        <v>2.5866E-2</v>
      </c>
      <c r="FD322" s="42">
        <f t="shared" si="424"/>
        <v>2.4437999999999998E-2</v>
      </c>
      <c r="FE322" s="42">
        <f t="shared" si="424"/>
        <v>2.1613E-2</v>
      </c>
      <c r="FF322" s="42">
        <f t="shared" si="424"/>
        <v>2.7E-2</v>
      </c>
      <c r="FG322" s="42">
        <f t="shared" ref="FG322:FX322" si="425">SUM(FG314:FG320)</f>
        <v>2.7E-2</v>
      </c>
      <c r="FH322" s="42">
        <f t="shared" si="425"/>
        <v>2.4739999999999998E-2</v>
      </c>
      <c r="FI322" s="42">
        <f t="shared" si="425"/>
        <v>8.8880000000000001E-3</v>
      </c>
      <c r="FJ322" s="42">
        <f t="shared" si="425"/>
        <v>2.1090999999999999E-2</v>
      </c>
      <c r="FK322" s="42">
        <f t="shared" si="425"/>
        <v>1.1613999999999999E-2</v>
      </c>
      <c r="FL322" s="42">
        <f t="shared" si="425"/>
        <v>2.8797E-2</v>
      </c>
      <c r="FM322" s="42">
        <f t="shared" si="425"/>
        <v>1.8943000000000002E-2</v>
      </c>
      <c r="FN322" s="42">
        <f t="shared" si="425"/>
        <v>2.7E-2</v>
      </c>
      <c r="FO322" s="42">
        <f t="shared" si="425"/>
        <v>4.0210000000000003E-3</v>
      </c>
      <c r="FP322" s="42">
        <f t="shared" si="425"/>
        <v>1.2222E-2</v>
      </c>
      <c r="FQ322" s="42">
        <f t="shared" si="425"/>
        <v>2.0961E-2</v>
      </c>
      <c r="FR322" s="42">
        <f t="shared" si="425"/>
        <v>1.4815999999999999E-2</v>
      </c>
      <c r="FS322" s="42">
        <f t="shared" si="425"/>
        <v>4.7499999999999999E-3</v>
      </c>
      <c r="FT322" s="42">
        <f t="shared" si="425"/>
        <v>3.6870000000000002E-3</v>
      </c>
      <c r="FU322" s="42">
        <f t="shared" si="425"/>
        <v>2.8749E-2</v>
      </c>
      <c r="FV322" s="42">
        <f t="shared" si="425"/>
        <v>1.8886E-2</v>
      </c>
      <c r="FW322" s="42">
        <f t="shared" si="425"/>
        <v>2.1498E-2</v>
      </c>
      <c r="FX322" s="42">
        <f t="shared" si="425"/>
        <v>3.5550999999999999E-2</v>
      </c>
      <c r="FY322" s="42"/>
      <c r="FZ322" s="59"/>
      <c r="GA322" s="59"/>
      <c r="GB322" s="59"/>
      <c r="GC322" s="59"/>
      <c r="GD322" s="59"/>
      <c r="GE322" s="9"/>
    </row>
    <row r="323" spans="1:187" x14ac:dyDescent="0.2">
      <c r="A323" s="6"/>
      <c r="B323" s="16" t="s">
        <v>901</v>
      </c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59"/>
      <c r="GA323" s="59"/>
      <c r="GB323" s="59"/>
      <c r="GC323" s="59"/>
      <c r="GD323" s="59"/>
      <c r="GE323" s="9"/>
    </row>
    <row r="324" spans="1:187" x14ac:dyDescent="0.2">
      <c r="A324" s="6"/>
      <c r="B324" s="16"/>
      <c r="C324" s="45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  <c r="CG324" s="58"/>
      <c r="CH324" s="58"/>
      <c r="CI324" s="58"/>
      <c r="CJ324" s="58"/>
      <c r="CK324" s="58"/>
      <c r="CL324" s="58"/>
      <c r="CM324" s="58"/>
      <c r="CN324" s="58"/>
      <c r="CO324" s="58"/>
      <c r="CP324" s="58"/>
      <c r="CQ324" s="58"/>
      <c r="CR324" s="58"/>
      <c r="CS324" s="58"/>
      <c r="CT324" s="58"/>
      <c r="CU324" s="58"/>
      <c r="CV324" s="58"/>
      <c r="CW324" s="58"/>
      <c r="CX324" s="58"/>
      <c r="CY324" s="58"/>
      <c r="CZ324" s="58"/>
      <c r="DA324" s="58"/>
      <c r="DB324" s="58"/>
      <c r="DC324" s="58"/>
      <c r="DD324" s="58"/>
      <c r="DE324" s="58"/>
      <c r="DF324" s="58"/>
      <c r="DG324" s="58"/>
      <c r="DH324" s="58"/>
      <c r="DI324" s="58"/>
      <c r="DJ324" s="58"/>
      <c r="DK324" s="58"/>
      <c r="DL324" s="58"/>
      <c r="DM324" s="58"/>
      <c r="DN324" s="58"/>
      <c r="DO324" s="58"/>
      <c r="DP324" s="58"/>
      <c r="DQ324" s="58"/>
      <c r="DR324" s="58"/>
      <c r="DS324" s="58"/>
      <c r="DT324" s="58"/>
      <c r="DU324" s="58"/>
      <c r="DV324" s="58"/>
      <c r="DW324" s="58"/>
      <c r="DX324" s="58"/>
      <c r="DY324" s="58"/>
      <c r="DZ324" s="58"/>
      <c r="EA324" s="58"/>
      <c r="EB324" s="58"/>
      <c r="EC324" s="58"/>
      <c r="ED324" s="58"/>
      <c r="EE324" s="58"/>
      <c r="EF324" s="58"/>
      <c r="EG324" s="58"/>
      <c r="EH324" s="58"/>
      <c r="EI324" s="58"/>
      <c r="EJ324" s="58"/>
      <c r="EK324" s="58"/>
      <c r="EL324" s="58"/>
      <c r="EM324" s="58"/>
      <c r="EN324" s="58"/>
      <c r="EO324" s="58"/>
      <c r="EP324" s="58"/>
      <c r="EQ324" s="58"/>
      <c r="ER324" s="58"/>
      <c r="ES324" s="58"/>
      <c r="ET324" s="58"/>
      <c r="EU324" s="58"/>
      <c r="EV324" s="58"/>
      <c r="EW324" s="58"/>
      <c r="EX324" s="58"/>
      <c r="EY324" s="58"/>
      <c r="EZ324" s="58"/>
      <c r="FA324" s="58"/>
      <c r="FB324" s="58"/>
      <c r="FC324" s="58"/>
      <c r="FD324" s="58"/>
      <c r="FE324" s="58"/>
      <c r="FF324" s="58"/>
      <c r="FG324" s="58"/>
      <c r="FH324" s="58"/>
      <c r="FI324" s="58"/>
      <c r="FJ324" s="58"/>
      <c r="FK324" s="58"/>
      <c r="FL324" s="58"/>
      <c r="FM324" s="58"/>
      <c r="FN324" s="58"/>
      <c r="FO324" s="58"/>
      <c r="FP324" s="58"/>
      <c r="FQ324" s="58"/>
      <c r="FR324" s="58"/>
      <c r="FS324" s="58"/>
      <c r="FT324" s="58"/>
      <c r="FU324" s="58"/>
      <c r="FV324" s="58"/>
      <c r="FW324" s="58"/>
      <c r="FX324" s="58"/>
      <c r="FY324" s="58"/>
      <c r="FZ324" s="59"/>
      <c r="GA324" s="59"/>
      <c r="GB324" s="59"/>
      <c r="GC324" s="59"/>
      <c r="GD324" s="59"/>
      <c r="GE324" s="9"/>
    </row>
    <row r="325" spans="1:187" x14ac:dyDescent="0.2">
      <c r="A325" s="6"/>
      <c r="B325" s="16"/>
      <c r="C325" s="45">
        <f t="shared" ref="C325:BN325" si="426">ROUND((C268-C170)/C94,2)</f>
        <v>9298.65</v>
      </c>
      <c r="D325" s="45">
        <f t="shared" si="426"/>
        <v>8926.1200000000008</v>
      </c>
      <c r="E325" s="45">
        <f t="shared" si="426"/>
        <v>9446.2900000000009</v>
      </c>
      <c r="F325" s="45">
        <f t="shared" si="426"/>
        <v>8815.7900000000009</v>
      </c>
      <c r="G325" s="45">
        <f t="shared" si="426"/>
        <v>9482.23</v>
      </c>
      <c r="H325" s="45">
        <f t="shared" si="426"/>
        <v>9354</v>
      </c>
      <c r="I325" s="45">
        <f t="shared" si="426"/>
        <v>9355.9599999999991</v>
      </c>
      <c r="J325" s="45">
        <f t="shared" si="426"/>
        <v>8875.1</v>
      </c>
      <c r="K325" s="45">
        <f t="shared" si="426"/>
        <v>12070.24</v>
      </c>
      <c r="L325" s="45">
        <f t="shared" si="426"/>
        <v>9430.86</v>
      </c>
      <c r="M325" s="45">
        <f t="shared" si="426"/>
        <v>10712.23</v>
      </c>
      <c r="N325" s="45">
        <f t="shared" si="426"/>
        <v>9095.9599999999991</v>
      </c>
      <c r="O325" s="45">
        <f t="shared" si="426"/>
        <v>8796.9</v>
      </c>
      <c r="P325" s="45">
        <f t="shared" si="426"/>
        <v>15984.2</v>
      </c>
      <c r="Q325" s="45">
        <f t="shared" si="426"/>
        <v>9505.31</v>
      </c>
      <c r="R325" s="45">
        <f t="shared" si="426"/>
        <v>10277.91</v>
      </c>
      <c r="S325" s="45">
        <f t="shared" si="426"/>
        <v>9179.9</v>
      </c>
      <c r="T325" s="45">
        <f t="shared" si="426"/>
        <v>15605.1</v>
      </c>
      <c r="U325" s="45">
        <f t="shared" si="426"/>
        <v>18791.03</v>
      </c>
      <c r="V325" s="45">
        <f t="shared" si="426"/>
        <v>11768.96</v>
      </c>
      <c r="W325" s="45">
        <f t="shared" si="426"/>
        <v>18776.759999999998</v>
      </c>
      <c r="X325" s="45">
        <f t="shared" si="426"/>
        <v>18501.79</v>
      </c>
      <c r="Y325" s="45">
        <f t="shared" si="426"/>
        <v>12841.83</v>
      </c>
      <c r="Z325" s="45">
        <f t="shared" si="426"/>
        <v>12307.08</v>
      </c>
      <c r="AA325" s="45">
        <f t="shared" si="426"/>
        <v>8900.2999999999993</v>
      </c>
      <c r="AB325" s="45">
        <f t="shared" si="426"/>
        <v>9067.5300000000007</v>
      </c>
      <c r="AC325" s="45">
        <f t="shared" si="426"/>
        <v>9214.0300000000007</v>
      </c>
      <c r="AD325" s="45">
        <f t="shared" si="426"/>
        <v>8975.15</v>
      </c>
      <c r="AE325" s="45">
        <f t="shared" si="426"/>
        <v>16666.03</v>
      </c>
      <c r="AF325" s="45">
        <f t="shared" si="426"/>
        <v>15370.1</v>
      </c>
      <c r="AG325" s="45">
        <f t="shared" si="426"/>
        <v>9837.51</v>
      </c>
      <c r="AH325" s="45">
        <f t="shared" si="426"/>
        <v>9042.34</v>
      </c>
      <c r="AI325" s="45">
        <f t="shared" si="426"/>
        <v>11035.71</v>
      </c>
      <c r="AJ325" s="45">
        <f t="shared" si="426"/>
        <v>15025.11</v>
      </c>
      <c r="AK325" s="45">
        <f t="shared" si="426"/>
        <v>13969.86</v>
      </c>
      <c r="AL325" s="45">
        <f t="shared" si="426"/>
        <v>12384.29</v>
      </c>
      <c r="AM325" s="45">
        <f t="shared" si="426"/>
        <v>10017.790000000001</v>
      </c>
      <c r="AN325" s="45">
        <f t="shared" si="426"/>
        <v>11321.73</v>
      </c>
      <c r="AO325" s="45">
        <f t="shared" si="426"/>
        <v>8821.69</v>
      </c>
      <c r="AP325" s="45">
        <f t="shared" si="426"/>
        <v>9440.86</v>
      </c>
      <c r="AQ325" s="45">
        <f t="shared" si="426"/>
        <v>13876.7</v>
      </c>
      <c r="AR325" s="45">
        <f t="shared" si="426"/>
        <v>8840.2999999999993</v>
      </c>
      <c r="AS325" s="45">
        <f t="shared" si="426"/>
        <v>9482.69</v>
      </c>
      <c r="AT325" s="45">
        <f t="shared" si="426"/>
        <v>9045.3799999999992</v>
      </c>
      <c r="AU325" s="45">
        <f t="shared" si="426"/>
        <v>13720.79</v>
      </c>
      <c r="AV325" s="45">
        <f t="shared" si="426"/>
        <v>12641.06</v>
      </c>
      <c r="AW325" s="45">
        <f t="shared" si="426"/>
        <v>14286.49</v>
      </c>
      <c r="AX325" s="45">
        <f t="shared" si="426"/>
        <v>20125.419999999998</v>
      </c>
      <c r="AY325" s="45">
        <f t="shared" si="426"/>
        <v>10696.12</v>
      </c>
      <c r="AZ325" s="45">
        <f t="shared" si="426"/>
        <v>9277.75</v>
      </c>
      <c r="BA325" s="45">
        <f t="shared" si="426"/>
        <v>8663.68</v>
      </c>
      <c r="BB325" s="45">
        <f t="shared" si="426"/>
        <v>8663.7199999999993</v>
      </c>
      <c r="BC325" s="45">
        <f t="shared" si="426"/>
        <v>9001.33</v>
      </c>
      <c r="BD325" s="45">
        <f t="shared" si="426"/>
        <v>8663.68</v>
      </c>
      <c r="BE325" s="45">
        <f t="shared" si="426"/>
        <v>9275.81</v>
      </c>
      <c r="BF325" s="45">
        <f t="shared" si="426"/>
        <v>8663.68</v>
      </c>
      <c r="BG325" s="45">
        <f t="shared" si="426"/>
        <v>9534.1200000000008</v>
      </c>
      <c r="BH325" s="45">
        <f t="shared" si="426"/>
        <v>10017.67</v>
      </c>
      <c r="BI325" s="45">
        <f t="shared" si="426"/>
        <v>13851.83</v>
      </c>
      <c r="BJ325" s="45">
        <f t="shared" si="426"/>
        <v>8682.25</v>
      </c>
      <c r="BK325" s="45">
        <f t="shared" si="426"/>
        <v>8845.26</v>
      </c>
      <c r="BL325" s="45">
        <f t="shared" si="426"/>
        <v>15350.22</v>
      </c>
      <c r="BM325" s="45">
        <f t="shared" si="426"/>
        <v>12591.16</v>
      </c>
      <c r="BN325" s="45">
        <f t="shared" si="426"/>
        <v>8663.68</v>
      </c>
      <c r="BO325" s="45">
        <f t="shared" ref="BO325:DZ325" si="427">ROUND((BO268-BO170)/BO94,2)</f>
        <v>9048.92</v>
      </c>
      <c r="BP325" s="45">
        <f t="shared" si="427"/>
        <v>14445</v>
      </c>
      <c r="BQ325" s="45">
        <f t="shared" si="427"/>
        <v>9425.5400000000009</v>
      </c>
      <c r="BR325" s="45">
        <f t="shared" si="427"/>
        <v>8799.84</v>
      </c>
      <c r="BS325" s="45">
        <f t="shared" si="427"/>
        <v>9584.92</v>
      </c>
      <c r="BT325" s="45">
        <f t="shared" si="427"/>
        <v>10621.17</v>
      </c>
      <c r="BU325" s="45">
        <f t="shared" si="427"/>
        <v>10981.31</v>
      </c>
      <c r="BV325" s="45">
        <f t="shared" si="427"/>
        <v>9179.16</v>
      </c>
      <c r="BW325" s="45">
        <f t="shared" si="427"/>
        <v>8996.23</v>
      </c>
      <c r="BX325" s="45">
        <f t="shared" si="427"/>
        <v>18645.349999999999</v>
      </c>
      <c r="BY325" s="45">
        <f t="shared" si="427"/>
        <v>10069.33</v>
      </c>
      <c r="BZ325" s="45">
        <f t="shared" si="427"/>
        <v>13658.71</v>
      </c>
      <c r="CA325" s="45">
        <f t="shared" si="427"/>
        <v>15733.24</v>
      </c>
      <c r="CB325" s="45">
        <f t="shared" si="427"/>
        <v>8918.9</v>
      </c>
      <c r="CC325" s="45">
        <f t="shared" si="427"/>
        <v>14369.38</v>
      </c>
      <c r="CD325" s="45">
        <f t="shared" si="427"/>
        <v>18066.71</v>
      </c>
      <c r="CE325" s="45">
        <f t="shared" si="427"/>
        <v>15074.88</v>
      </c>
      <c r="CF325" s="45">
        <f t="shared" si="427"/>
        <v>15950.71</v>
      </c>
      <c r="CG325" s="45">
        <f t="shared" si="427"/>
        <v>13263.1</v>
      </c>
      <c r="CH325" s="45">
        <f t="shared" si="427"/>
        <v>17131.990000000002</v>
      </c>
      <c r="CI325" s="45">
        <f t="shared" si="427"/>
        <v>9418.7099999999991</v>
      </c>
      <c r="CJ325" s="45">
        <f t="shared" si="427"/>
        <v>9489.98</v>
      </c>
      <c r="CK325" s="45">
        <f t="shared" si="427"/>
        <v>9047.7800000000007</v>
      </c>
      <c r="CL325" s="45">
        <f t="shared" si="427"/>
        <v>9433.07</v>
      </c>
      <c r="CM325" s="45">
        <f t="shared" si="427"/>
        <v>10345.219999999999</v>
      </c>
      <c r="CN325" s="45">
        <f t="shared" si="427"/>
        <v>8663.68</v>
      </c>
      <c r="CO325" s="45">
        <f t="shared" si="427"/>
        <v>8663.68</v>
      </c>
      <c r="CP325" s="45">
        <f t="shared" si="427"/>
        <v>9510.08</v>
      </c>
      <c r="CQ325" s="45">
        <f t="shared" si="427"/>
        <v>9655.8700000000008</v>
      </c>
      <c r="CR325" s="45">
        <f t="shared" si="427"/>
        <v>15006.43</v>
      </c>
      <c r="CS325" s="45">
        <f t="shared" si="427"/>
        <v>10995.15</v>
      </c>
      <c r="CT325" s="45">
        <f t="shared" si="427"/>
        <v>16846.98</v>
      </c>
      <c r="CU325" s="45">
        <f t="shared" si="427"/>
        <v>9655</v>
      </c>
      <c r="CV325" s="45">
        <f t="shared" si="427"/>
        <v>17655.419999999998</v>
      </c>
      <c r="CW325" s="45">
        <f t="shared" si="427"/>
        <v>14714.09</v>
      </c>
      <c r="CX325" s="45">
        <f t="shared" si="427"/>
        <v>10059.24</v>
      </c>
      <c r="CY325" s="45">
        <f t="shared" si="427"/>
        <v>19037.89</v>
      </c>
      <c r="CZ325" s="45">
        <f t="shared" si="427"/>
        <v>8798.57</v>
      </c>
      <c r="DA325" s="45">
        <f t="shared" si="427"/>
        <v>14725.03</v>
      </c>
      <c r="DB325" s="45">
        <f t="shared" si="427"/>
        <v>11904.88</v>
      </c>
      <c r="DC325" s="45">
        <f t="shared" si="427"/>
        <v>15801.73</v>
      </c>
      <c r="DD325" s="45">
        <f t="shared" si="427"/>
        <v>15275.52</v>
      </c>
      <c r="DE325" s="45">
        <f t="shared" si="427"/>
        <v>10260.73</v>
      </c>
      <c r="DF325" s="45">
        <f t="shared" si="427"/>
        <v>8663.68</v>
      </c>
      <c r="DG325" s="45">
        <f t="shared" si="427"/>
        <v>17940.5</v>
      </c>
      <c r="DH325" s="45">
        <f t="shared" si="427"/>
        <v>8663.68</v>
      </c>
      <c r="DI325" s="45">
        <f t="shared" si="427"/>
        <v>8820.82</v>
      </c>
      <c r="DJ325" s="45">
        <f t="shared" si="427"/>
        <v>9817.4</v>
      </c>
      <c r="DK325" s="45">
        <f t="shared" si="427"/>
        <v>10163.81</v>
      </c>
      <c r="DL325" s="45">
        <f t="shared" si="427"/>
        <v>9100.5400000000009</v>
      </c>
      <c r="DM325" s="45">
        <f t="shared" si="427"/>
        <v>14047.94</v>
      </c>
      <c r="DN325" s="45">
        <f t="shared" si="427"/>
        <v>9413.26</v>
      </c>
      <c r="DO325" s="45">
        <f t="shared" si="427"/>
        <v>9164.02</v>
      </c>
      <c r="DP325" s="45">
        <f t="shared" si="427"/>
        <v>14807.98</v>
      </c>
      <c r="DQ325" s="45">
        <f t="shared" si="427"/>
        <v>9805.94</v>
      </c>
      <c r="DR325" s="45">
        <f t="shared" si="427"/>
        <v>9519.02</v>
      </c>
      <c r="DS325" s="45">
        <f t="shared" si="427"/>
        <v>10051.6</v>
      </c>
      <c r="DT325" s="45">
        <f t="shared" si="427"/>
        <v>16989.02</v>
      </c>
      <c r="DU325" s="45">
        <f t="shared" si="427"/>
        <v>10767.41</v>
      </c>
      <c r="DV325" s="45">
        <f t="shared" si="427"/>
        <v>14045.22</v>
      </c>
      <c r="DW325" s="45">
        <f t="shared" si="427"/>
        <v>11194.32</v>
      </c>
      <c r="DX325" s="45">
        <f t="shared" si="427"/>
        <v>17382.150000000001</v>
      </c>
      <c r="DY325" s="45">
        <f t="shared" si="427"/>
        <v>12356.76</v>
      </c>
      <c r="DZ325" s="45">
        <f t="shared" si="427"/>
        <v>9792.3799999999992</v>
      </c>
      <c r="EA325" s="45">
        <f t="shared" ref="EA325:FX325" si="428">ROUND((EA268-EA170)/EA94,2)</f>
        <v>10136.290000000001</v>
      </c>
      <c r="EB325" s="45">
        <f t="shared" si="428"/>
        <v>9653.57</v>
      </c>
      <c r="EC325" s="45">
        <f t="shared" si="428"/>
        <v>10943.25</v>
      </c>
      <c r="ED325" s="45">
        <f t="shared" si="428"/>
        <v>11807.43</v>
      </c>
      <c r="EE325" s="45">
        <f t="shared" si="428"/>
        <v>14452.54</v>
      </c>
      <c r="EF325" s="45">
        <f t="shared" si="428"/>
        <v>9145.11</v>
      </c>
      <c r="EG325" s="45">
        <f t="shared" si="428"/>
        <v>11577.05</v>
      </c>
      <c r="EH325" s="45">
        <f t="shared" si="428"/>
        <v>12839.14</v>
      </c>
      <c r="EI325" s="45">
        <f t="shared" si="428"/>
        <v>9387.25</v>
      </c>
      <c r="EJ325" s="45">
        <f t="shared" si="428"/>
        <v>8663.68</v>
      </c>
      <c r="EK325" s="45">
        <f t="shared" si="428"/>
        <v>9404.33</v>
      </c>
      <c r="EL325" s="45">
        <f t="shared" si="428"/>
        <v>9566.08</v>
      </c>
      <c r="EM325" s="45">
        <f t="shared" si="428"/>
        <v>10125.75</v>
      </c>
      <c r="EN325" s="45">
        <f t="shared" si="428"/>
        <v>9335.23</v>
      </c>
      <c r="EO325" s="45">
        <f t="shared" si="428"/>
        <v>10715.57</v>
      </c>
      <c r="EP325" s="45">
        <f t="shared" si="428"/>
        <v>11423.19</v>
      </c>
      <c r="EQ325" s="45">
        <f t="shared" si="428"/>
        <v>9108.1299999999992</v>
      </c>
      <c r="ER325" s="45">
        <f t="shared" si="428"/>
        <v>12680.47</v>
      </c>
      <c r="ES325" s="45">
        <f t="shared" si="428"/>
        <v>16440.86</v>
      </c>
      <c r="ET325" s="45">
        <f t="shared" si="428"/>
        <v>15754.27</v>
      </c>
      <c r="EU325" s="45">
        <f t="shared" si="428"/>
        <v>10165.4</v>
      </c>
      <c r="EV325" s="45">
        <f t="shared" si="428"/>
        <v>19558.259999999998</v>
      </c>
      <c r="EW325" s="45">
        <f t="shared" si="428"/>
        <v>12084.36</v>
      </c>
      <c r="EX325" s="45">
        <f t="shared" si="428"/>
        <v>14755.04</v>
      </c>
      <c r="EY325" s="45">
        <f t="shared" si="428"/>
        <v>9982.4500000000007</v>
      </c>
      <c r="EZ325" s="45">
        <f t="shared" si="428"/>
        <v>16129.06</v>
      </c>
      <c r="FA325" s="45">
        <f t="shared" si="428"/>
        <v>9463.19</v>
      </c>
      <c r="FB325" s="45">
        <f t="shared" si="428"/>
        <v>11347.47</v>
      </c>
      <c r="FC325" s="45">
        <f t="shared" si="428"/>
        <v>8770.2099999999991</v>
      </c>
      <c r="FD325" s="45">
        <f t="shared" si="428"/>
        <v>11268.54</v>
      </c>
      <c r="FE325" s="45">
        <f t="shared" si="428"/>
        <v>17518.310000000001</v>
      </c>
      <c r="FF325" s="45">
        <f t="shared" si="428"/>
        <v>13850.37</v>
      </c>
      <c r="FG325" s="45">
        <f t="shared" si="428"/>
        <v>17153.47</v>
      </c>
      <c r="FH325" s="45">
        <f t="shared" si="428"/>
        <v>17759.060000000001</v>
      </c>
      <c r="FI325" s="45">
        <f t="shared" si="428"/>
        <v>8969.66</v>
      </c>
      <c r="FJ325" s="45">
        <f t="shared" si="428"/>
        <v>8730.94</v>
      </c>
      <c r="FK325" s="45">
        <f t="shared" si="428"/>
        <v>8730.09</v>
      </c>
      <c r="FL325" s="45">
        <f t="shared" si="428"/>
        <v>8663.68</v>
      </c>
      <c r="FM325" s="45">
        <f t="shared" si="428"/>
        <v>8663.68</v>
      </c>
      <c r="FN325" s="45">
        <f t="shared" si="428"/>
        <v>8957.34</v>
      </c>
      <c r="FO325" s="45">
        <f t="shared" si="428"/>
        <v>9301.7900000000009</v>
      </c>
      <c r="FP325" s="45">
        <f t="shared" si="428"/>
        <v>9295.86</v>
      </c>
      <c r="FQ325" s="45">
        <f t="shared" si="428"/>
        <v>9332.74</v>
      </c>
      <c r="FR325" s="45">
        <f t="shared" si="428"/>
        <v>15350.11</v>
      </c>
      <c r="FS325" s="45">
        <f t="shared" si="428"/>
        <v>14330.19</v>
      </c>
      <c r="FT325" s="45">
        <f t="shared" si="428"/>
        <v>18718.02</v>
      </c>
      <c r="FU325" s="45">
        <f t="shared" si="428"/>
        <v>10080.49</v>
      </c>
      <c r="FV325" s="45">
        <f t="shared" si="428"/>
        <v>9671.44</v>
      </c>
      <c r="FW325" s="45">
        <f t="shared" si="428"/>
        <v>14738.94</v>
      </c>
      <c r="FX325" s="45">
        <f t="shared" si="428"/>
        <v>19252.2</v>
      </c>
      <c r="FY325" s="45"/>
      <c r="FZ325" s="59"/>
      <c r="GA325" s="134">
        <f>FZ326/FZ94</f>
        <v>9119.6620347036351</v>
      </c>
      <c r="GB325" s="134">
        <f>FZ326/FZ94</f>
        <v>9119.6620347036351</v>
      </c>
      <c r="GC325" s="9"/>
      <c r="GD325" s="59"/>
      <c r="GE325" s="9"/>
    </row>
    <row r="326" spans="1:187" x14ac:dyDescent="0.2">
      <c r="A326" s="6"/>
      <c r="B326" s="16" t="s">
        <v>902</v>
      </c>
      <c r="C326" s="18">
        <f t="shared" ref="C326:BN326" si="429">C120*(C94)+C159</f>
        <v>60404959.904429212</v>
      </c>
      <c r="D326" s="18">
        <f t="shared" si="429"/>
        <v>383124270.99559146</v>
      </c>
      <c r="E326" s="18">
        <f t="shared" si="429"/>
        <v>74669113.048783451</v>
      </c>
      <c r="F326" s="18">
        <f t="shared" si="429"/>
        <v>175184739.54137889</v>
      </c>
      <c r="G326" s="18">
        <f t="shared" si="429"/>
        <v>9713595.8903304338</v>
      </c>
      <c r="H326" s="18">
        <f t="shared" si="429"/>
        <v>9811415.7281044051</v>
      </c>
      <c r="I326" s="18">
        <f t="shared" si="429"/>
        <v>97842722.780796289</v>
      </c>
      <c r="J326" s="18">
        <f t="shared" si="429"/>
        <v>21818549.388158266</v>
      </c>
      <c r="K326" s="18">
        <f t="shared" si="429"/>
        <v>3592102.0366981439</v>
      </c>
      <c r="L326" s="18">
        <f t="shared" si="429"/>
        <v>24677735.187425025</v>
      </c>
      <c r="M326" s="18">
        <f t="shared" si="429"/>
        <v>14510789.104845552</v>
      </c>
      <c r="N326" s="18">
        <f t="shared" si="429"/>
        <v>498656162.8823151</v>
      </c>
      <c r="O326" s="18">
        <f t="shared" si="429"/>
        <v>129169350.54356167</v>
      </c>
      <c r="P326" s="18">
        <f t="shared" si="429"/>
        <v>2966666.9677669117</v>
      </c>
      <c r="Q326" s="18">
        <f t="shared" si="429"/>
        <v>382230545.8758446</v>
      </c>
      <c r="R326" s="18">
        <f t="shared" si="429"/>
        <v>5343482.8900327049</v>
      </c>
      <c r="S326" s="18">
        <f t="shared" si="429"/>
        <v>16062077.34633317</v>
      </c>
      <c r="T326" s="18">
        <f t="shared" si="429"/>
        <v>2403185.1926838402</v>
      </c>
      <c r="U326" s="18">
        <f t="shared" si="429"/>
        <v>990287.21215827519</v>
      </c>
      <c r="V326" s="18">
        <f t="shared" si="429"/>
        <v>3514212.1575624342</v>
      </c>
      <c r="W326" s="18">
        <f t="shared" si="429"/>
        <v>938837.88630749995</v>
      </c>
      <c r="X326" s="18">
        <f t="shared" si="429"/>
        <v>925089.50630749995</v>
      </c>
      <c r="Y326" s="18">
        <f>Y325*Y94</f>
        <v>6405504.8040000005</v>
      </c>
      <c r="Z326" s="18">
        <f t="shared" si="429"/>
        <v>3138304.2543397504</v>
      </c>
      <c r="AA326" s="18">
        <f t="shared" si="429"/>
        <v>276119464.95820975</v>
      </c>
      <c r="AB326" s="18">
        <f t="shared" si="429"/>
        <v>271431835.40014756</v>
      </c>
      <c r="AC326" s="18">
        <f t="shared" si="429"/>
        <v>9412134.9934846945</v>
      </c>
      <c r="AD326" s="18">
        <f t="shared" si="429"/>
        <v>11910025.261702398</v>
      </c>
      <c r="AE326" s="18">
        <f t="shared" si="429"/>
        <v>1783265.2200502499</v>
      </c>
      <c r="AF326" s="18">
        <f t="shared" si="429"/>
        <v>2671322.9380696202</v>
      </c>
      <c r="AG326" s="18">
        <f t="shared" si="429"/>
        <v>7437155.7904001204</v>
      </c>
      <c r="AH326" s="18">
        <f t="shared" si="429"/>
        <v>9802799.3092035875</v>
      </c>
      <c r="AI326" s="18">
        <f t="shared" si="429"/>
        <v>4031345.2543564821</v>
      </c>
      <c r="AJ326" s="18">
        <f t="shared" si="429"/>
        <v>2764619.9932988002</v>
      </c>
      <c r="AK326" s="18">
        <f t="shared" si="429"/>
        <v>3165570.7037806897</v>
      </c>
      <c r="AL326" s="18">
        <f t="shared" si="429"/>
        <v>3629834.4101115949</v>
      </c>
      <c r="AM326" s="18">
        <f>AM325*AM94</f>
        <v>4707359.5210000006</v>
      </c>
      <c r="AN326" s="18">
        <f t="shared" si="429"/>
        <v>4147149.0736630182</v>
      </c>
      <c r="AO326" s="18">
        <f t="shared" si="429"/>
        <v>42351156.592911348</v>
      </c>
      <c r="AP326" s="18">
        <f t="shared" si="429"/>
        <v>847777230.73876107</v>
      </c>
      <c r="AQ326" s="18">
        <f t="shared" si="429"/>
        <v>3320695.0018046312</v>
      </c>
      <c r="AR326" s="18">
        <f t="shared" si="429"/>
        <v>566450494.33938456</v>
      </c>
      <c r="AS326" s="18">
        <f t="shared" si="429"/>
        <v>68378719.451996401</v>
      </c>
      <c r="AT326" s="18">
        <f t="shared" si="429"/>
        <v>20845983.479753014</v>
      </c>
      <c r="AU326" s="18">
        <f t="shared" si="429"/>
        <v>3471359.6267806902</v>
      </c>
      <c r="AV326" s="18">
        <f t="shared" si="429"/>
        <v>3815072.9531796682</v>
      </c>
      <c r="AW326" s="18">
        <f t="shared" si="429"/>
        <v>3275891.3057007338</v>
      </c>
      <c r="AX326" s="18">
        <f t="shared" si="429"/>
        <v>1006271.225013</v>
      </c>
      <c r="AY326" s="18">
        <f t="shared" si="429"/>
        <v>4774747.1057887198</v>
      </c>
      <c r="AZ326" s="18">
        <f t="shared" si="429"/>
        <v>110093526.0211294</v>
      </c>
      <c r="BA326" s="18">
        <f t="shared" si="429"/>
        <v>80172109.649033144</v>
      </c>
      <c r="BB326" s="18">
        <f t="shared" si="429"/>
        <v>70326874.984832019</v>
      </c>
      <c r="BC326" s="18">
        <f t="shared" si="429"/>
        <v>273218258.53647864</v>
      </c>
      <c r="BD326" s="18">
        <f t="shared" si="429"/>
        <v>44644679.847568661</v>
      </c>
      <c r="BE326" s="18">
        <f t="shared" si="429"/>
        <v>13660485.847121093</v>
      </c>
      <c r="BF326" s="18">
        <f t="shared" si="429"/>
        <v>214773147.30676892</v>
      </c>
      <c r="BG326" s="18">
        <f t="shared" si="429"/>
        <v>10344519.8606483</v>
      </c>
      <c r="BH326" s="18">
        <f t="shared" si="429"/>
        <v>5863343.6134965215</v>
      </c>
      <c r="BI326" s="18">
        <f t="shared" si="429"/>
        <v>3402009.4428038402</v>
      </c>
      <c r="BJ326" s="18">
        <f t="shared" si="429"/>
        <v>58134627.362944491</v>
      </c>
      <c r="BK326" s="18">
        <f t="shared" si="429"/>
        <v>157396006.19648361</v>
      </c>
      <c r="BL326" s="18">
        <f t="shared" si="429"/>
        <v>2910402.4134962563</v>
      </c>
      <c r="BM326" s="18">
        <f t="shared" si="429"/>
        <v>3641362.2067846837</v>
      </c>
      <c r="BN326" s="18">
        <f t="shared" si="429"/>
        <v>32138576.546526734</v>
      </c>
      <c r="BO326" s="18">
        <f t="shared" ref="BO326:BX326" si="430">BO120*(BO94)+BO159</f>
        <v>12475750.456330029</v>
      </c>
      <c r="BP326" s="18">
        <f t="shared" si="430"/>
        <v>3026227.436669725</v>
      </c>
      <c r="BQ326" s="18">
        <f t="shared" si="430"/>
        <v>59424250.876855485</v>
      </c>
      <c r="BR326" s="18">
        <f t="shared" si="430"/>
        <v>42474190.002637759</v>
      </c>
      <c r="BS326" s="18">
        <f t="shared" si="430"/>
        <v>11562285.161291515</v>
      </c>
      <c r="BT326" s="18">
        <f t="shared" si="430"/>
        <v>4837941.9277177593</v>
      </c>
      <c r="BU326" s="18">
        <f t="shared" si="430"/>
        <v>4743923.7739265598</v>
      </c>
      <c r="BV326" s="18">
        <f t="shared" si="430"/>
        <v>12467139.998335565</v>
      </c>
      <c r="BW326" s="18">
        <f t="shared" si="430"/>
        <v>18725658.712757714</v>
      </c>
      <c r="BX326" s="18">
        <f t="shared" si="430"/>
        <v>1657571.4763664631</v>
      </c>
      <c r="BY326" s="18">
        <f>BY325*BY94</f>
        <v>5320633.9720000001</v>
      </c>
      <c r="BZ326" s="18">
        <f t="shared" ref="BZ326:EK326" si="431">BZ120*(BZ94)+BZ159</f>
        <v>2958476.6574494578</v>
      </c>
      <c r="CA326" s="18">
        <f t="shared" si="431"/>
        <v>2720276.8161852323</v>
      </c>
      <c r="CB326" s="18">
        <f t="shared" si="431"/>
        <v>735845524.36194098</v>
      </c>
      <c r="CC326" s="18">
        <f t="shared" si="431"/>
        <v>2589362.203568738</v>
      </c>
      <c r="CD326" s="18">
        <f t="shared" si="431"/>
        <v>1004509.1636239439</v>
      </c>
      <c r="CE326" s="18">
        <f t="shared" si="431"/>
        <v>2446652.8683215175</v>
      </c>
      <c r="CF326" s="18">
        <f t="shared" si="431"/>
        <v>1874208.9638055251</v>
      </c>
      <c r="CG326" s="18">
        <f t="shared" si="431"/>
        <v>3004092.0602802448</v>
      </c>
      <c r="CH326" s="18">
        <f t="shared" si="431"/>
        <v>1821130.6631357959</v>
      </c>
      <c r="CI326" s="18">
        <f t="shared" si="431"/>
        <v>7002812.7952715401</v>
      </c>
      <c r="CJ326" s="18">
        <f t="shared" si="431"/>
        <v>9613350.2369689494</v>
      </c>
      <c r="CK326" s="18">
        <f t="shared" si="431"/>
        <v>46139169.188524283</v>
      </c>
      <c r="CL326" s="18">
        <f t="shared" si="431"/>
        <v>13301578.058282565</v>
      </c>
      <c r="CM326" s="18">
        <f t="shared" si="431"/>
        <v>8536872.3940197434</v>
      </c>
      <c r="CN326" s="18">
        <f t="shared" si="431"/>
        <v>269210095.79277772</v>
      </c>
      <c r="CO326" s="18">
        <f t="shared" si="431"/>
        <v>133553031.75925073</v>
      </c>
      <c r="CP326" s="18">
        <f t="shared" si="431"/>
        <v>10383110.420662418</v>
      </c>
      <c r="CQ326" s="18">
        <f t="shared" si="431"/>
        <v>9965826.348887736</v>
      </c>
      <c r="CR326" s="18">
        <f t="shared" si="431"/>
        <v>2788194.5338601922</v>
      </c>
      <c r="CS326" s="18">
        <f t="shared" si="431"/>
        <v>4033020.1159036001</v>
      </c>
      <c r="CT326" s="18">
        <f t="shared" si="431"/>
        <v>1910447.8383856341</v>
      </c>
      <c r="CU326" s="18">
        <f t="shared" si="431"/>
        <v>783985.90553085611</v>
      </c>
      <c r="CV326" s="18">
        <f t="shared" si="431"/>
        <v>882771.11567099998</v>
      </c>
      <c r="CW326" s="18">
        <f t="shared" si="431"/>
        <v>2819218.9094854477</v>
      </c>
      <c r="CX326" s="18">
        <f t="shared" si="431"/>
        <v>4980330.1418763082</v>
      </c>
      <c r="CY326" s="18">
        <f t="shared" si="431"/>
        <v>951894.56474699988</v>
      </c>
      <c r="CZ326" s="18">
        <f t="shared" si="431"/>
        <v>19594405.229667589</v>
      </c>
      <c r="DA326" s="18">
        <f t="shared" si="431"/>
        <v>2806590.2093985742</v>
      </c>
      <c r="DB326" s="18">
        <f t="shared" si="431"/>
        <v>3741702.8638674808</v>
      </c>
      <c r="DC326" s="18">
        <f t="shared" si="431"/>
        <v>2488771.9135772246</v>
      </c>
      <c r="DD326" s="18">
        <f t="shared" si="431"/>
        <v>2622806.7973217685</v>
      </c>
      <c r="DE326" s="18">
        <f t="shared" si="431"/>
        <v>4504459.133686021</v>
      </c>
      <c r="DF326" s="18">
        <f t="shared" si="431"/>
        <v>187698817.86049309</v>
      </c>
      <c r="DG326" s="18">
        <f t="shared" si="431"/>
        <v>1718700.2024272277</v>
      </c>
      <c r="DH326" s="18">
        <f t="shared" si="431"/>
        <v>18622022.304157175</v>
      </c>
      <c r="DI326" s="18">
        <f t="shared" si="431"/>
        <v>24544809.522478953</v>
      </c>
      <c r="DJ326" s="18">
        <f t="shared" si="431"/>
        <v>6762228.5125568872</v>
      </c>
      <c r="DK326" s="18">
        <f>DK325*DK94</f>
        <v>4770892.4139999999</v>
      </c>
      <c r="DL326" s="18">
        <f t="shared" si="431"/>
        <v>54798890.045096345</v>
      </c>
      <c r="DM326" s="18">
        <f t="shared" si="431"/>
        <v>3927802.6993702403</v>
      </c>
      <c r="DN326" s="18">
        <f t="shared" si="431"/>
        <v>14029529.353657914</v>
      </c>
      <c r="DO326" s="18">
        <f t="shared" si="431"/>
        <v>30747114.38594792</v>
      </c>
      <c r="DP326" s="18">
        <f t="shared" si="431"/>
        <v>3029713.5351148942</v>
      </c>
      <c r="DQ326" s="18">
        <f t="shared" si="431"/>
        <v>6504280.0308343647</v>
      </c>
      <c r="DR326" s="18">
        <f t="shared" si="431"/>
        <v>13892064.394364933</v>
      </c>
      <c r="DS326" s="18">
        <f t="shared" si="431"/>
        <v>8195066.1626618654</v>
      </c>
      <c r="DT326" s="18">
        <f t="shared" si="431"/>
        <v>2373366.0729859909</v>
      </c>
      <c r="DU326" s="18">
        <f t="shared" si="431"/>
        <v>4325268.5626432104</v>
      </c>
      <c r="DV326" s="18">
        <f t="shared" si="431"/>
        <v>3018316.7844199198</v>
      </c>
      <c r="DW326" s="18">
        <f t="shared" si="431"/>
        <v>4064657.4657386728</v>
      </c>
      <c r="DX326" s="18">
        <f t="shared" si="431"/>
        <v>2934106.8596060327</v>
      </c>
      <c r="DY326" s="18">
        <f t="shared" si="431"/>
        <v>4375527.3992985282</v>
      </c>
      <c r="DZ326" s="18">
        <f t="shared" si="431"/>
        <v>8758306.7370183207</v>
      </c>
      <c r="EA326" s="18">
        <f t="shared" si="431"/>
        <v>6658526.8032563776</v>
      </c>
      <c r="EB326" s="18">
        <f t="shared" si="431"/>
        <v>5820137.0931170415</v>
      </c>
      <c r="EC326" s="18">
        <f t="shared" si="431"/>
        <v>3701006.6697675027</v>
      </c>
      <c r="ED326" s="18">
        <f t="shared" si="431"/>
        <v>19935667.478340596</v>
      </c>
      <c r="EE326" s="18">
        <f t="shared" si="431"/>
        <v>2818245.4351832503</v>
      </c>
      <c r="EF326" s="18">
        <f t="shared" si="431"/>
        <v>13946287.184844999</v>
      </c>
      <c r="EG326" s="18">
        <f t="shared" si="431"/>
        <v>3379341.5028799698</v>
      </c>
      <c r="EH326" s="18">
        <f t="shared" si="431"/>
        <v>3017196.7314947499</v>
      </c>
      <c r="EI326" s="18">
        <f t="shared" si="431"/>
        <v>156374612.91713732</v>
      </c>
      <c r="EJ326" s="18">
        <f t="shared" si="431"/>
        <v>82185766.640504643</v>
      </c>
      <c r="EK326" s="18">
        <f t="shared" si="431"/>
        <v>6874562.1695381105</v>
      </c>
      <c r="EL326" s="18">
        <f t="shared" ref="EL326:EX326" si="432">EL120*(EL94)+EL159</f>
        <v>4704597.3182217386</v>
      </c>
      <c r="EM326" s="18">
        <f t="shared" si="432"/>
        <v>4545447.5495760497</v>
      </c>
      <c r="EN326" s="18">
        <f t="shared" si="432"/>
        <v>9489258.5711652413</v>
      </c>
      <c r="EO326" s="18">
        <f t="shared" si="432"/>
        <v>4114778.7562124799</v>
      </c>
      <c r="EP326" s="18">
        <f t="shared" si="432"/>
        <v>4622964.0813936898</v>
      </c>
      <c r="EQ326" s="18">
        <f t="shared" si="432"/>
        <v>25615702.382364705</v>
      </c>
      <c r="ER326" s="18">
        <f t="shared" si="432"/>
        <v>4154121.4501885762</v>
      </c>
      <c r="ES326" s="18">
        <f t="shared" si="432"/>
        <v>2199787.3127006101</v>
      </c>
      <c r="ET326" s="18">
        <f t="shared" si="432"/>
        <v>3541560.1764190081</v>
      </c>
      <c r="EU326" s="18">
        <f>EU325*EU94</f>
        <v>6841314.2000000002</v>
      </c>
      <c r="EV326" s="18">
        <f t="shared" si="432"/>
        <v>1314315.39309984</v>
      </c>
      <c r="EW326" s="18">
        <f t="shared" si="432"/>
        <v>11384672.680576172</v>
      </c>
      <c r="EX326" s="18">
        <f t="shared" si="432"/>
        <v>3272667.7787094102</v>
      </c>
      <c r="EY326" s="18">
        <f>EY325*EY94</f>
        <v>2646347.4950000006</v>
      </c>
      <c r="EZ326" s="18">
        <f t="shared" ref="EZ326:FY326" si="433">EZ120*(EZ94)+EZ159</f>
        <v>2269359.0410376494</v>
      </c>
      <c r="FA326" s="18">
        <f t="shared" si="433"/>
        <v>33579188.524930656</v>
      </c>
      <c r="FB326" s="18">
        <f t="shared" si="433"/>
        <v>4260974.4176494647</v>
      </c>
      <c r="FC326" s="18">
        <f t="shared" si="433"/>
        <v>20548590.629211143</v>
      </c>
      <c r="FD326" s="18">
        <f t="shared" si="433"/>
        <v>4225703.7990424996</v>
      </c>
      <c r="FE326" s="18">
        <f t="shared" si="433"/>
        <v>1860444.5832880342</v>
      </c>
      <c r="FF326" s="18">
        <f t="shared" si="433"/>
        <v>3171734.9647973399</v>
      </c>
      <c r="FG326" s="18">
        <f t="shared" si="433"/>
        <v>2054985.6057171039</v>
      </c>
      <c r="FH326" s="18">
        <f t="shared" si="433"/>
        <v>1708421.6626216497</v>
      </c>
      <c r="FI326" s="18">
        <f t="shared" si="433"/>
        <v>17128463.377231326</v>
      </c>
      <c r="FJ326" s="18">
        <f t="shared" si="433"/>
        <v>17433938.244730748</v>
      </c>
      <c r="FK326" s="18">
        <f t="shared" si="433"/>
        <v>21721346.565187164</v>
      </c>
      <c r="FL326" s="18">
        <f t="shared" si="433"/>
        <v>58737290.237675503</v>
      </c>
      <c r="FM326" s="18">
        <f t="shared" si="433"/>
        <v>33676466.859685898</v>
      </c>
      <c r="FN326" s="18">
        <f t="shared" si="433"/>
        <v>201855459.20422938</v>
      </c>
      <c r="FO326" s="18">
        <f t="shared" si="433"/>
        <v>10637529.958741983</v>
      </c>
      <c r="FP326" s="18">
        <f t="shared" si="433"/>
        <v>22710714.577269256</v>
      </c>
      <c r="FQ326" s="18">
        <f t="shared" si="433"/>
        <v>9116223.6405086163</v>
      </c>
      <c r="FR326" s="18">
        <f t="shared" si="433"/>
        <v>2709294.1406782498</v>
      </c>
      <c r="FS326" s="18">
        <f t="shared" si="433"/>
        <v>2952019.4565665401</v>
      </c>
      <c r="FT326" s="18">
        <f t="shared" si="433"/>
        <v>1482467.2019872721</v>
      </c>
      <c r="FU326" s="18">
        <f t="shared" si="433"/>
        <v>8295234.7142158179</v>
      </c>
      <c r="FV326" s="18">
        <f t="shared" si="433"/>
        <v>6961501.2933372222</v>
      </c>
      <c r="FW326" s="18">
        <f t="shared" si="433"/>
        <v>2999374.1477380898</v>
      </c>
      <c r="FX326" s="18">
        <f t="shared" si="433"/>
        <v>1214813.5620106249</v>
      </c>
      <c r="FY326" s="18">
        <f t="shared" si="433"/>
        <v>0</v>
      </c>
      <c r="FZ326" s="59">
        <f>SUM(C326:FY326)</f>
        <v>7976451296.917902</v>
      </c>
      <c r="GA326" s="134">
        <f>ROUND(GA325*0.95,2)</f>
        <v>8663.68</v>
      </c>
      <c r="GB326" s="134"/>
      <c r="GC326" s="9"/>
      <c r="GD326" s="9"/>
      <c r="GE326" s="9"/>
    </row>
  </sheetData>
  <scenarios current="0">
    <scenario name="test2" locked="1" count="1" user="Herrmann_V" comment="Created by Herrmann_V on 11/9/2010">
      <inputCells r="D1" undone="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FY19-20 Projections</vt:lpstr>
      <vt:lpstr>'All FY19-20 Projections'!Print_Area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2019-09-05T22:48:05Z</dcterms:created>
  <dcterms:modified xsi:type="dcterms:W3CDTF">2019-10-16T19:56:27Z</dcterms:modified>
</cp:coreProperties>
</file>