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DE-FS-01\Office\OMBP\PSFU\Grants\MOE - Maintenance of Effort\FY25-26 MOE Calc\"/>
    </mc:Choice>
  </mc:AlternateContent>
  <xr:revisionPtr revIDLastSave="0" documentId="13_ncr:1_{3534F108-F33C-400E-9A73-74AEA298B6EE}" xr6:coauthVersionLast="47" xr6:coauthVersionMax="47" xr10:uidLastSave="{00000000-0000-0000-0000-000000000000}"/>
  <bookViews>
    <workbookView xWindow="-108" yWindow="-108" windowWidth="23256" windowHeight="12456" tabRatio="846" xr2:uid="{00000000-000D-0000-FFFF-FFFF00000000}"/>
  </bookViews>
  <sheets>
    <sheet name="MOE" sheetId="30" r:id="rId1"/>
  </sheets>
  <definedNames>
    <definedName name="_xlnm._FilterDatabase" localSheetId="0" hidden="1">MOE!$A$2:$AD$182</definedName>
    <definedName name="District_Explore_More_Rollup">#REF!</definedName>
    <definedName name="District_Spending_Funding_Explore_More">#REF!</definedName>
    <definedName name="_xlnm.Print_Titles" localSheetId="0">MOE!$1:$2</definedName>
    <definedName name="School_Explore_More_Rollu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9" i="30" l="1"/>
  <c r="O178" i="30"/>
  <c r="O169" i="30"/>
  <c r="O162" i="30"/>
  <c r="O155" i="30"/>
  <c r="O153" i="30"/>
  <c r="O146" i="30"/>
  <c r="O130" i="30"/>
  <c r="O129" i="30"/>
  <c r="O99" i="30"/>
  <c r="O77" i="30"/>
  <c r="O74" i="30"/>
  <c r="O92" i="30" l="1"/>
  <c r="O132" i="30"/>
  <c r="O173" i="30"/>
  <c r="O69" i="30"/>
  <c r="O85" i="30"/>
  <c r="O101" i="30"/>
  <c r="O59" i="30"/>
  <c r="O170" i="30"/>
  <c r="O108" i="30"/>
  <c r="O116" i="30"/>
  <c r="I149" i="30"/>
  <c r="I165" i="30"/>
  <c r="I181" i="30"/>
  <c r="O10" i="30"/>
  <c r="O26" i="30"/>
  <c r="O42" i="30"/>
  <c r="O90" i="30"/>
  <c r="O106" i="30"/>
  <c r="O122" i="30"/>
  <c r="O138" i="30"/>
  <c r="O154" i="30"/>
  <c r="O27" i="30"/>
  <c r="O83" i="30"/>
  <c r="O123" i="30"/>
  <c r="O139" i="30"/>
  <c r="I30" i="30"/>
  <c r="I38" i="30"/>
  <c r="I46" i="30"/>
  <c r="I54" i="30"/>
  <c r="I55" i="30"/>
  <c r="I111" i="30"/>
  <c r="I65" i="30"/>
  <c r="I73" i="30"/>
  <c r="I81" i="30"/>
  <c r="I113" i="30"/>
  <c r="I129" i="30"/>
  <c r="I154" i="30"/>
  <c r="I170" i="30"/>
  <c r="I72" i="30"/>
  <c r="I120" i="30"/>
  <c r="I9" i="30"/>
  <c r="I17" i="30"/>
  <c r="I163" i="30"/>
  <c r="I84" i="30"/>
  <c r="I92" i="30"/>
  <c r="I124" i="30"/>
  <c r="O58" i="30"/>
  <c r="I3" i="30"/>
  <c r="I134" i="30"/>
  <c r="O3" i="30"/>
  <c r="O11" i="30"/>
  <c r="O19" i="30"/>
  <c r="O35" i="30"/>
  <c r="O43" i="30"/>
  <c r="O51" i="30"/>
  <c r="O67" i="30"/>
  <c r="O75" i="30"/>
  <c r="O91" i="30"/>
  <c r="O107" i="30"/>
  <c r="O115" i="30"/>
  <c r="O131" i="30"/>
  <c r="O147" i="30"/>
  <c r="I24" i="30"/>
  <c r="I136" i="30"/>
  <c r="I168" i="30"/>
  <c r="I176" i="30"/>
  <c r="O53" i="30"/>
  <c r="O61" i="30"/>
  <c r="O93" i="30"/>
  <c r="O109" i="30"/>
  <c r="O117" i="30"/>
  <c r="O125" i="30"/>
  <c r="O133" i="30"/>
  <c r="O141" i="30"/>
  <c r="O149" i="30"/>
  <c r="O157" i="30"/>
  <c r="I145" i="30"/>
  <c r="I26" i="30"/>
  <c r="I66" i="30"/>
  <c r="I108" i="30"/>
  <c r="I76" i="30"/>
  <c r="I6" i="30"/>
  <c r="I14" i="30"/>
  <c r="I69" i="30"/>
  <c r="I85" i="30"/>
  <c r="I101" i="30"/>
  <c r="I148" i="30"/>
  <c r="I156" i="30"/>
  <c r="I164" i="30"/>
  <c r="I180" i="30"/>
  <c r="O25" i="30"/>
  <c r="O41" i="30"/>
  <c r="O57" i="30"/>
  <c r="O73" i="30"/>
  <c r="O81" i="30"/>
  <c r="O89" i="30"/>
  <c r="O97" i="30"/>
  <c r="O105" i="30"/>
  <c r="O113" i="30"/>
  <c r="O121" i="30"/>
  <c r="O137" i="30"/>
  <c r="O145" i="30"/>
  <c r="O161" i="30"/>
  <c r="O177" i="30"/>
  <c r="I78" i="30"/>
  <c r="O163" i="30"/>
  <c r="I67" i="30"/>
  <c r="I40" i="30"/>
  <c r="I48" i="30"/>
  <c r="I56" i="30"/>
  <c r="I80" i="30"/>
  <c r="I88" i="30"/>
  <c r="I104" i="30"/>
  <c r="I159" i="30"/>
  <c r="O52" i="30"/>
  <c r="O60" i="30"/>
  <c r="O76" i="30"/>
  <c r="O84" i="30"/>
  <c r="O100" i="30"/>
  <c r="O124" i="30"/>
  <c r="O140" i="30"/>
  <c r="O148" i="30"/>
  <c r="O156" i="30"/>
  <c r="O164" i="30"/>
  <c r="O172" i="30"/>
  <c r="O180" i="30"/>
  <c r="I57" i="30"/>
  <c r="I121" i="30"/>
  <c r="I152" i="30"/>
  <c r="O165" i="30"/>
  <c r="I8" i="30"/>
  <c r="I63" i="30"/>
  <c r="I86" i="30"/>
  <c r="I94" i="30"/>
  <c r="I102" i="30"/>
  <c r="I117" i="30"/>
  <c r="I131" i="30"/>
  <c r="I153" i="30"/>
  <c r="I161" i="30"/>
  <c r="I169" i="30"/>
  <c r="O46" i="30"/>
  <c r="O70" i="30"/>
  <c r="O94" i="30"/>
  <c r="I87" i="30"/>
  <c r="I147" i="30"/>
  <c r="I79" i="30"/>
  <c r="I25" i="30"/>
  <c r="I33" i="30"/>
  <c r="I41" i="30"/>
  <c r="I49" i="30"/>
  <c r="I118" i="30"/>
  <c r="I133" i="30"/>
  <c r="I140" i="30"/>
  <c r="I42" i="30"/>
  <c r="I89" i="30"/>
  <c r="I172" i="30"/>
  <c r="I43" i="30"/>
  <c r="I51" i="30"/>
  <c r="I74" i="30"/>
  <c r="I90" i="30"/>
  <c r="I97" i="30"/>
  <c r="I105" i="30"/>
  <c r="I127" i="30"/>
  <c r="I5" i="30"/>
  <c r="I143" i="30"/>
  <c r="I150" i="30"/>
  <c r="I158" i="30"/>
  <c r="I174" i="30"/>
  <c r="I52" i="30"/>
  <c r="O171" i="30"/>
  <c r="I21" i="30"/>
  <c r="I83" i="30"/>
  <c r="I29" i="30"/>
  <c r="I37" i="30"/>
  <c r="I53" i="30"/>
  <c r="I15" i="30"/>
  <c r="I100" i="30"/>
  <c r="I137" i="30"/>
  <c r="O181" i="30"/>
  <c r="O6" i="30"/>
  <c r="O9" i="30"/>
  <c r="O68" i="30"/>
  <c r="O14" i="30"/>
  <c r="O22" i="30"/>
  <c r="O30" i="30"/>
  <c r="O38" i="30"/>
  <c r="O54" i="30"/>
  <c r="O62" i="30"/>
  <c r="O78" i="30"/>
  <c r="O86" i="30"/>
  <c r="O102" i="30"/>
  <c r="O110" i="30"/>
  <c r="O118" i="30"/>
  <c r="O126" i="30"/>
  <c r="O134" i="30"/>
  <c r="O142" i="30"/>
  <c r="O150" i="30"/>
  <c r="O158" i="30"/>
  <c r="O166" i="30"/>
  <c r="O174" i="30"/>
  <c r="O65" i="30"/>
  <c r="O82" i="30"/>
  <c r="O98" i="30"/>
  <c r="O114" i="30"/>
  <c r="O5" i="30"/>
  <c r="O13" i="30"/>
  <c r="O21" i="30"/>
  <c r="O29" i="30"/>
  <c r="O45" i="30"/>
  <c r="I31" i="30"/>
  <c r="I45" i="30"/>
  <c r="I59" i="30"/>
  <c r="I115" i="30"/>
  <c r="I122" i="30"/>
  <c r="I177" i="30"/>
  <c r="I60" i="30"/>
  <c r="I95" i="30"/>
  <c r="I116" i="30"/>
  <c r="I157" i="30"/>
  <c r="I171" i="30"/>
  <c r="I178" i="30"/>
  <c r="I4" i="30"/>
  <c r="I68" i="30"/>
  <c r="I109" i="30"/>
  <c r="I123" i="30"/>
  <c r="I130" i="30"/>
  <c r="I144" i="30"/>
  <c r="I151" i="30"/>
  <c r="O7" i="30"/>
  <c r="O15" i="30"/>
  <c r="O23" i="30"/>
  <c r="O31" i="30"/>
  <c r="O39" i="30"/>
  <c r="O47" i="30"/>
  <c r="O55" i="30"/>
  <c r="O63" i="30"/>
  <c r="O71" i="30"/>
  <c r="O79" i="30"/>
  <c r="O87" i="30"/>
  <c r="O95" i="30"/>
  <c r="O103" i="30"/>
  <c r="O111" i="30"/>
  <c r="O119" i="30"/>
  <c r="O127" i="30"/>
  <c r="O135" i="30"/>
  <c r="O143" i="30"/>
  <c r="O151" i="30"/>
  <c r="O159" i="30"/>
  <c r="O167" i="30"/>
  <c r="O175" i="30"/>
  <c r="I10" i="30"/>
  <c r="I47" i="30"/>
  <c r="I61" i="30"/>
  <c r="I75" i="30"/>
  <c r="I82" i="30"/>
  <c r="I96" i="30"/>
  <c r="I103" i="30"/>
  <c r="I110" i="30"/>
  <c r="I179" i="30"/>
  <c r="O8" i="30"/>
  <c r="O16" i="30"/>
  <c r="O24" i="30"/>
  <c r="O32" i="30"/>
  <c r="O40" i="30"/>
  <c r="O48" i="30"/>
  <c r="O56" i="30"/>
  <c r="O64" i="30"/>
  <c r="O72" i="30"/>
  <c r="O80" i="30"/>
  <c r="O88" i="30"/>
  <c r="O96" i="30"/>
  <c r="O104" i="30"/>
  <c r="O112" i="30"/>
  <c r="O120" i="30"/>
  <c r="O128" i="30"/>
  <c r="O136" i="30"/>
  <c r="O144" i="30"/>
  <c r="O152" i="30"/>
  <c r="O160" i="30"/>
  <c r="O168" i="30"/>
  <c r="O176" i="30"/>
  <c r="I19" i="30"/>
  <c r="I62" i="30"/>
  <c r="I138" i="30"/>
  <c r="I166" i="30"/>
  <c r="I18" i="30"/>
  <c r="I12" i="30"/>
  <c r="I70" i="30"/>
  <c r="I132" i="30"/>
  <c r="I173" i="30"/>
  <c r="O17" i="30"/>
  <c r="O33" i="30"/>
  <c r="O49" i="30"/>
  <c r="I125" i="30"/>
  <c r="I139" i="30"/>
  <c r="I146" i="30"/>
  <c r="I160" i="30"/>
  <c r="I167" i="30"/>
  <c r="I11" i="30"/>
  <c r="I34" i="30"/>
  <c r="I77" i="30"/>
  <c r="I91" i="30"/>
  <c r="I98" i="30"/>
  <c r="I112" i="30"/>
  <c r="I119" i="30"/>
  <c r="I126" i="30"/>
  <c r="O18" i="30"/>
  <c r="O34" i="30"/>
  <c r="O50" i="30"/>
  <c r="O66" i="30"/>
  <c r="I39" i="30"/>
  <c r="I20" i="30"/>
  <c r="I13" i="30"/>
  <c r="I35" i="30"/>
  <c r="I7" i="30"/>
  <c r="I71" i="30"/>
  <c r="I32" i="30"/>
  <c r="I27" i="30"/>
  <c r="I28" i="30"/>
  <c r="I64" i="30"/>
  <c r="I22" i="30"/>
  <c r="I36" i="30"/>
  <c r="I50" i="30"/>
  <c r="I99" i="30"/>
  <c r="I106" i="30"/>
  <c r="I175" i="30"/>
  <c r="I58" i="30"/>
  <c r="I141" i="30"/>
  <c r="I155" i="30"/>
  <c r="I162" i="30"/>
  <c r="O4" i="30"/>
  <c r="O12" i="30"/>
  <c r="O20" i="30"/>
  <c r="O28" i="30"/>
  <c r="O36" i="30"/>
  <c r="O44" i="30"/>
  <c r="I16" i="30"/>
  <c r="I23" i="30"/>
  <c r="I44" i="30"/>
  <c r="I93" i="30"/>
  <c r="I107" i="30"/>
  <c r="I114" i="30"/>
  <c r="I128" i="30"/>
  <c r="I135" i="30"/>
  <c r="I142" i="30"/>
  <c r="O37" i="30"/>
  <c r="K182" i="30"/>
  <c r="E182" i="30"/>
  <c r="G182" i="30" l="1"/>
  <c r="Q3" i="30"/>
  <c r="S181" i="30" l="1"/>
  <c r="Q181" i="30"/>
  <c r="S180" i="30"/>
  <c r="Q180" i="30"/>
  <c r="S179" i="30"/>
  <c r="Q179" i="30"/>
  <c r="S178" i="30"/>
  <c r="Q178" i="30"/>
  <c r="S177" i="30"/>
  <c r="Q177" i="30"/>
  <c r="S176" i="30"/>
  <c r="Q176" i="30"/>
  <c r="S175" i="30"/>
  <c r="Q175" i="30"/>
  <c r="S174" i="30"/>
  <c r="Q174" i="30"/>
  <c r="S173" i="30"/>
  <c r="Q173" i="30"/>
  <c r="S172" i="30"/>
  <c r="Q172" i="30"/>
  <c r="S171" i="30"/>
  <c r="Q171" i="30"/>
  <c r="S170" i="30"/>
  <c r="Q170" i="30"/>
  <c r="S169" i="30"/>
  <c r="Q169" i="30"/>
  <c r="S168" i="30"/>
  <c r="Q168" i="30"/>
  <c r="S167" i="30"/>
  <c r="Q167" i="30"/>
  <c r="S166" i="30"/>
  <c r="Q166" i="30"/>
  <c r="S165" i="30"/>
  <c r="Q165" i="30"/>
  <c r="S164" i="30"/>
  <c r="Q164" i="30"/>
  <c r="S163" i="30"/>
  <c r="Q163" i="30"/>
  <c r="S162" i="30"/>
  <c r="Q162" i="30"/>
  <c r="S161" i="30"/>
  <c r="Q161" i="30"/>
  <c r="S160" i="30"/>
  <c r="Q160" i="30"/>
  <c r="S159" i="30"/>
  <c r="Q159" i="30"/>
  <c r="S158" i="30"/>
  <c r="Q158" i="30"/>
  <c r="S157" i="30"/>
  <c r="Q157" i="30"/>
  <c r="S156" i="30"/>
  <c r="Q156" i="30"/>
  <c r="S155" i="30"/>
  <c r="Q155" i="30"/>
  <c r="S154" i="30"/>
  <c r="Q154" i="30"/>
  <c r="S153" i="30"/>
  <c r="Q153" i="30"/>
  <c r="S152" i="30"/>
  <c r="Q152" i="30"/>
  <c r="S151" i="30"/>
  <c r="Q151" i="30"/>
  <c r="S150" i="30"/>
  <c r="Q150" i="30"/>
  <c r="S149" i="30"/>
  <c r="Q149" i="30"/>
  <c r="S148" i="30"/>
  <c r="Q148" i="30"/>
  <c r="S147" i="30"/>
  <c r="Q147" i="30"/>
  <c r="S146" i="30"/>
  <c r="Q146" i="30"/>
  <c r="S145" i="30"/>
  <c r="Q145" i="30"/>
  <c r="S144" i="30"/>
  <c r="Q144" i="30"/>
  <c r="S143" i="30"/>
  <c r="Q143" i="30"/>
  <c r="S142" i="30"/>
  <c r="Q142" i="30"/>
  <c r="S141" i="30"/>
  <c r="Q141" i="30"/>
  <c r="S140" i="30"/>
  <c r="Q140" i="30"/>
  <c r="S139" i="30"/>
  <c r="Q139" i="30"/>
  <c r="S138" i="30"/>
  <c r="Q138" i="30"/>
  <c r="S137" i="30"/>
  <c r="Q137" i="30"/>
  <c r="S136" i="30"/>
  <c r="Q136" i="30"/>
  <c r="S135" i="30"/>
  <c r="Q135" i="30"/>
  <c r="S134" i="30"/>
  <c r="Q134" i="30"/>
  <c r="S133" i="30"/>
  <c r="Q133" i="30"/>
  <c r="S132" i="30"/>
  <c r="Q132" i="30"/>
  <c r="S131" i="30"/>
  <c r="Q131" i="30"/>
  <c r="S130" i="30"/>
  <c r="Q130" i="30"/>
  <c r="S129" i="30"/>
  <c r="Q129" i="30"/>
  <c r="S128" i="30"/>
  <c r="Q128" i="30"/>
  <c r="S127" i="30"/>
  <c r="Q127" i="30"/>
  <c r="S126" i="30"/>
  <c r="Q126" i="30"/>
  <c r="S125" i="30"/>
  <c r="Q125" i="30"/>
  <c r="S124" i="30"/>
  <c r="Q124" i="30"/>
  <c r="S123" i="30"/>
  <c r="Q123" i="30"/>
  <c r="S122" i="30"/>
  <c r="Q122" i="30"/>
  <c r="S121" i="30"/>
  <c r="Q121" i="30"/>
  <c r="S120" i="30"/>
  <c r="Q120" i="30"/>
  <c r="S119" i="30"/>
  <c r="Q119" i="30"/>
  <c r="S118" i="30"/>
  <c r="Q118" i="30"/>
  <c r="S117" i="30"/>
  <c r="Q117" i="30"/>
  <c r="S116" i="30"/>
  <c r="Q116" i="30"/>
  <c r="S115" i="30"/>
  <c r="Q115" i="30"/>
  <c r="S114" i="30"/>
  <c r="Q114" i="30"/>
  <c r="S113" i="30"/>
  <c r="Q113" i="30"/>
  <c r="S112" i="30"/>
  <c r="Q112" i="30"/>
  <c r="S111" i="30"/>
  <c r="Q111" i="30"/>
  <c r="S110" i="30"/>
  <c r="Q110" i="30"/>
  <c r="S109" i="30"/>
  <c r="Q109" i="30"/>
  <c r="S108" i="30"/>
  <c r="Q108" i="30"/>
  <c r="S107" i="30"/>
  <c r="Q107" i="30"/>
  <c r="S106" i="30"/>
  <c r="Q106" i="30"/>
  <c r="S105" i="30"/>
  <c r="Q105" i="30"/>
  <c r="S104" i="30"/>
  <c r="Q104" i="30"/>
  <c r="S103" i="30"/>
  <c r="Q103" i="30"/>
  <c r="S102" i="30"/>
  <c r="Q102" i="30"/>
  <c r="S101" i="30"/>
  <c r="Q101" i="30"/>
  <c r="S100" i="30"/>
  <c r="Q100" i="30"/>
  <c r="S99" i="30"/>
  <c r="Q99" i="30"/>
  <c r="S98" i="30"/>
  <c r="Q98" i="30"/>
  <c r="S97" i="30"/>
  <c r="Q97" i="30"/>
  <c r="S96" i="30"/>
  <c r="Q96" i="30"/>
  <c r="S95" i="30"/>
  <c r="Q95" i="30"/>
  <c r="S94" i="30"/>
  <c r="Q94" i="30"/>
  <c r="S93" i="30"/>
  <c r="Q93" i="30"/>
  <c r="S92" i="30"/>
  <c r="Q92" i="30"/>
  <c r="S91" i="30"/>
  <c r="Q91" i="30"/>
  <c r="S90" i="30"/>
  <c r="Q90" i="30"/>
  <c r="S89" i="30"/>
  <c r="Q89" i="30"/>
  <c r="S88" i="30"/>
  <c r="Q88" i="30"/>
  <c r="S87" i="30"/>
  <c r="Q87" i="30"/>
  <c r="S86" i="30"/>
  <c r="Q86" i="30"/>
  <c r="S85" i="30"/>
  <c r="Q85" i="30"/>
  <c r="S84" i="30"/>
  <c r="Q84" i="30"/>
  <c r="S83" i="30"/>
  <c r="Q83" i="30"/>
  <c r="S82" i="30"/>
  <c r="Q82" i="30"/>
  <c r="S81" i="30"/>
  <c r="Q81" i="30"/>
  <c r="S80" i="30"/>
  <c r="Q80" i="30"/>
  <c r="S79" i="30"/>
  <c r="Q79" i="30"/>
  <c r="S78" i="30"/>
  <c r="Q78" i="30"/>
  <c r="S77" i="30"/>
  <c r="Q77" i="30"/>
  <c r="S76" i="30"/>
  <c r="Q76" i="30"/>
  <c r="S75" i="30"/>
  <c r="Q75" i="30"/>
  <c r="S74" i="30"/>
  <c r="Q74" i="30"/>
  <c r="S73" i="30"/>
  <c r="Q73" i="30"/>
  <c r="S72" i="30"/>
  <c r="Q72" i="30"/>
  <c r="S71" i="30"/>
  <c r="Q71" i="30"/>
  <c r="S70" i="30"/>
  <c r="Q70" i="30"/>
  <c r="S69" i="30"/>
  <c r="Q69" i="30"/>
  <c r="S68" i="30"/>
  <c r="Q68" i="30"/>
  <c r="S67" i="30"/>
  <c r="Q67" i="30"/>
  <c r="S66" i="30"/>
  <c r="Q66" i="30"/>
  <c r="S65" i="30"/>
  <c r="Q65" i="30"/>
  <c r="S64" i="30"/>
  <c r="Q64" i="30"/>
  <c r="S63" i="30"/>
  <c r="Q63" i="30"/>
  <c r="S62" i="30"/>
  <c r="Q62" i="30"/>
  <c r="S61" i="30"/>
  <c r="Q61" i="30"/>
  <c r="S60" i="30"/>
  <c r="Q60" i="30"/>
  <c r="S59" i="30"/>
  <c r="Q59" i="30"/>
  <c r="S58" i="30"/>
  <c r="Q58" i="30"/>
  <c r="S57" i="30"/>
  <c r="Q57" i="30"/>
  <c r="S56" i="30"/>
  <c r="Q56" i="30"/>
  <c r="S55" i="30"/>
  <c r="Q55" i="30"/>
  <c r="S54" i="30"/>
  <c r="Q54" i="30"/>
  <c r="S53" i="30"/>
  <c r="Q53" i="30"/>
  <c r="S52" i="30"/>
  <c r="Q52" i="30"/>
  <c r="S51" i="30"/>
  <c r="Q51" i="30"/>
  <c r="S50" i="30"/>
  <c r="Q50" i="30"/>
  <c r="S49" i="30"/>
  <c r="Q49" i="30"/>
  <c r="S48" i="30"/>
  <c r="Q48" i="30"/>
  <c r="S47" i="30"/>
  <c r="Q47" i="30"/>
  <c r="S46" i="30"/>
  <c r="Q46" i="30"/>
  <c r="S45" i="30"/>
  <c r="Q45" i="30"/>
  <c r="S44" i="30"/>
  <c r="Q44" i="30"/>
  <c r="S43" i="30"/>
  <c r="Q43" i="30"/>
  <c r="S42" i="30"/>
  <c r="Q42" i="30"/>
  <c r="S41" i="30"/>
  <c r="Q41" i="30"/>
  <c r="S40" i="30"/>
  <c r="Q40" i="30"/>
  <c r="S39" i="30"/>
  <c r="Q39" i="30"/>
  <c r="S38" i="30"/>
  <c r="Q38" i="30"/>
  <c r="S37" i="30"/>
  <c r="Q37" i="30"/>
  <c r="S36" i="30"/>
  <c r="Q36" i="30"/>
  <c r="S35" i="30"/>
  <c r="Q35" i="30"/>
  <c r="S34" i="30"/>
  <c r="Q34" i="30"/>
  <c r="S33" i="30"/>
  <c r="Q33" i="30"/>
  <c r="S32" i="30"/>
  <c r="Q32" i="30"/>
  <c r="S31" i="30"/>
  <c r="Q31" i="30"/>
  <c r="S30" i="30"/>
  <c r="Q30" i="30"/>
  <c r="S29" i="30"/>
  <c r="Q29" i="30"/>
  <c r="S28" i="30"/>
  <c r="Q28" i="30"/>
  <c r="S27" i="30"/>
  <c r="Q27" i="30"/>
  <c r="S26" i="30"/>
  <c r="Q26" i="30"/>
  <c r="S25" i="30"/>
  <c r="Q25" i="30"/>
  <c r="S24" i="30"/>
  <c r="Q24" i="30"/>
  <c r="S23" i="30"/>
  <c r="Q23" i="30"/>
  <c r="S22" i="30"/>
  <c r="Q22" i="30"/>
  <c r="S21" i="30"/>
  <c r="Q21" i="30"/>
  <c r="S20" i="30"/>
  <c r="Q20" i="30"/>
  <c r="S19" i="30"/>
  <c r="Q19" i="30"/>
  <c r="S18" i="30"/>
  <c r="Q18" i="30"/>
  <c r="S17" i="30"/>
  <c r="Q17" i="30"/>
  <c r="S16" i="30"/>
  <c r="Q16" i="30"/>
  <c r="S15" i="30"/>
  <c r="Q15" i="30"/>
  <c r="S14" i="30"/>
  <c r="Q14" i="30"/>
  <c r="S13" i="30"/>
  <c r="Q13" i="30"/>
  <c r="S12" i="30"/>
  <c r="Q12" i="30"/>
  <c r="S11" i="30"/>
  <c r="Q11" i="30"/>
  <c r="S10" i="30"/>
  <c r="Q10" i="30"/>
  <c r="S9" i="30"/>
  <c r="Q9" i="30"/>
  <c r="S8" i="30"/>
  <c r="Q8" i="30"/>
  <c r="S7" i="30"/>
  <c r="Q7" i="30"/>
  <c r="S6" i="30"/>
  <c r="Q6" i="30"/>
  <c r="S5" i="30"/>
  <c r="Q5" i="30"/>
  <c r="S4" i="30"/>
  <c r="Q4" i="30"/>
  <c r="S3" i="30"/>
  <c r="U132" i="30" l="1"/>
  <c r="Y132" i="30" s="1"/>
  <c r="U131" i="30"/>
  <c r="Y131" i="30" s="1"/>
  <c r="U98" i="30"/>
  <c r="Y98" i="30" s="1"/>
  <c r="U66" i="30"/>
  <c r="Y66" i="30" s="1"/>
  <c r="U34" i="30"/>
  <c r="Y34" i="30" s="1"/>
  <c r="U129" i="30"/>
  <c r="Y129" i="30" s="1"/>
  <c r="U127" i="30"/>
  <c r="Y127" i="30" s="1"/>
  <c r="U74" i="30"/>
  <c r="Y74" i="30" s="1"/>
  <c r="U42" i="30"/>
  <c r="Y42" i="30" s="1"/>
  <c r="U137" i="30"/>
  <c r="Y137" i="30" s="1"/>
  <c r="U136" i="30"/>
  <c r="Y136" i="30" s="1"/>
  <c r="U120" i="30"/>
  <c r="Y120" i="30" s="1"/>
  <c r="U104" i="30"/>
  <c r="Y104" i="30" s="1"/>
  <c r="U88" i="30"/>
  <c r="Y88" i="30" s="1"/>
  <c r="U56" i="30"/>
  <c r="Y56" i="30" s="1"/>
  <c r="U24" i="30"/>
  <c r="Y24" i="30" s="1"/>
  <c r="U8" i="30"/>
  <c r="Y8" i="30" s="1"/>
  <c r="U135" i="30"/>
  <c r="Y135" i="30" s="1"/>
  <c r="U86" i="30"/>
  <c r="Y86" i="30" s="1"/>
  <c r="U54" i="30"/>
  <c r="Y54" i="30" s="1"/>
  <c r="U112" i="30"/>
  <c r="Y112" i="30" s="1"/>
  <c r="U32" i="30"/>
  <c r="Y32" i="30" s="1"/>
  <c r="U80" i="30"/>
  <c r="Y80" i="30" s="1"/>
  <c r="U62" i="30"/>
  <c r="Y62" i="30" s="1"/>
  <c r="U126" i="30"/>
  <c r="Y126" i="30" s="1"/>
  <c r="U48" i="30"/>
  <c r="Y48" i="30" s="1"/>
  <c r="U128" i="30"/>
  <c r="Y128" i="30" s="1"/>
  <c r="U30" i="30"/>
  <c r="Y30" i="30" s="1"/>
  <c r="U4" i="30"/>
  <c r="Y4" i="30" s="1"/>
  <c r="U20" i="30"/>
  <c r="Y20" i="30" s="1"/>
  <c r="U133" i="30"/>
  <c r="Y133" i="30" s="1"/>
  <c r="U94" i="30"/>
  <c r="Y94" i="30" s="1"/>
  <c r="W8" i="30" l="1"/>
  <c r="AA8" i="30" s="1"/>
  <c r="AC8" i="30" s="1"/>
  <c r="W12" i="30"/>
  <c r="AA12" i="30" s="1"/>
  <c r="W16" i="30"/>
  <c r="AA16" i="30" s="1"/>
  <c r="W20" i="30"/>
  <c r="AA20" i="30" s="1"/>
  <c r="AC20" i="30" s="1"/>
  <c r="W24" i="30"/>
  <c r="AA24" i="30" s="1"/>
  <c r="AC24" i="30" s="1"/>
  <c r="W28" i="30"/>
  <c r="AA28" i="30" s="1"/>
  <c r="W32" i="30"/>
  <c r="AA32" i="30" s="1"/>
  <c r="AC32" i="30" s="1"/>
  <c r="W36" i="30"/>
  <c r="AA36" i="30" s="1"/>
  <c r="W40" i="30"/>
  <c r="AA40" i="30" s="1"/>
  <c r="W44" i="30"/>
  <c r="AA44" i="30" s="1"/>
  <c r="W48" i="30"/>
  <c r="AA48" i="30" s="1"/>
  <c r="AC48" i="30" s="1"/>
  <c r="W52" i="30"/>
  <c r="AA52" i="30" s="1"/>
  <c r="W56" i="30"/>
  <c r="AA56" i="30" s="1"/>
  <c r="AC56" i="30" s="1"/>
  <c r="W60" i="30"/>
  <c r="AA60" i="30" s="1"/>
  <c r="W64" i="30"/>
  <c r="AA64" i="30" s="1"/>
  <c r="W68" i="30"/>
  <c r="AA68" i="30" s="1"/>
  <c r="W72" i="30"/>
  <c r="AA72" i="30" s="1"/>
  <c r="W76" i="30"/>
  <c r="AA76" i="30" s="1"/>
  <c r="W80" i="30"/>
  <c r="AA80" i="30" s="1"/>
  <c r="AC80" i="30" s="1"/>
  <c r="W84" i="30"/>
  <c r="AA84" i="30" s="1"/>
  <c r="W88" i="30"/>
  <c r="AA88" i="30" s="1"/>
  <c r="AC88" i="30" s="1"/>
  <c r="W92" i="30"/>
  <c r="AA92" i="30" s="1"/>
  <c r="W96" i="30"/>
  <c r="AA96" i="30" s="1"/>
  <c r="W100" i="30"/>
  <c r="AA100" i="30" s="1"/>
  <c r="W104" i="30"/>
  <c r="AA104" i="30" s="1"/>
  <c r="AC104" i="30" s="1"/>
  <c r="W108" i="30"/>
  <c r="AA108" i="30" s="1"/>
  <c r="W112" i="30"/>
  <c r="AA112" i="30" s="1"/>
  <c r="AC112" i="30" s="1"/>
  <c r="W116" i="30"/>
  <c r="AA116" i="30" s="1"/>
  <c r="W120" i="30"/>
  <c r="AA120" i="30" s="1"/>
  <c r="AC120" i="30" s="1"/>
  <c r="W124" i="30"/>
  <c r="AA124" i="30" s="1"/>
  <c r="W128" i="30"/>
  <c r="AA128" i="30" s="1"/>
  <c r="AC128" i="30" s="1"/>
  <c r="W132" i="30"/>
  <c r="AA132" i="30" s="1"/>
  <c r="AC132" i="30" s="1"/>
  <c r="W136" i="30"/>
  <c r="AA136" i="30" s="1"/>
  <c r="AC136" i="30" s="1"/>
  <c r="W140" i="30"/>
  <c r="AA140" i="30" s="1"/>
  <c r="W144" i="30"/>
  <c r="AA144" i="30" s="1"/>
  <c r="W148" i="30"/>
  <c r="AA148" i="30" s="1"/>
  <c r="W152" i="30"/>
  <c r="AA152" i="30" s="1"/>
  <c r="W156" i="30"/>
  <c r="AA156" i="30" s="1"/>
  <c r="W160" i="30"/>
  <c r="AA160" i="30" s="1"/>
  <c r="W164" i="30"/>
  <c r="AA164" i="30" s="1"/>
  <c r="W168" i="30"/>
  <c r="AA168" i="30" s="1"/>
  <c r="W173" i="30"/>
  <c r="AA173" i="30" s="1"/>
  <c r="W177" i="30"/>
  <c r="AA177" i="30" s="1"/>
  <c r="W5" i="30"/>
  <c r="AA5" i="30" s="1"/>
  <c r="W9" i="30"/>
  <c r="AA9" i="30" s="1"/>
  <c r="W13" i="30"/>
  <c r="AA13" i="30" s="1"/>
  <c r="W17" i="30"/>
  <c r="AA17" i="30" s="1"/>
  <c r="W21" i="30"/>
  <c r="AA21" i="30" s="1"/>
  <c r="W25" i="30"/>
  <c r="AA25" i="30" s="1"/>
  <c r="W29" i="30"/>
  <c r="AA29" i="30" s="1"/>
  <c r="W33" i="30"/>
  <c r="AA33" i="30" s="1"/>
  <c r="W37" i="30"/>
  <c r="AA37" i="30" s="1"/>
  <c r="W41" i="30"/>
  <c r="AA41" i="30" s="1"/>
  <c r="W45" i="30"/>
  <c r="AA45" i="30" s="1"/>
  <c r="W49" i="30"/>
  <c r="AA49" i="30" s="1"/>
  <c r="W53" i="30"/>
  <c r="AA53" i="30" s="1"/>
  <c r="W57" i="30"/>
  <c r="AA57" i="30" s="1"/>
  <c r="W61" i="30"/>
  <c r="AA61" i="30" s="1"/>
  <c r="W65" i="30"/>
  <c r="AA65" i="30" s="1"/>
  <c r="W69" i="30"/>
  <c r="AA69" i="30" s="1"/>
  <c r="W73" i="30"/>
  <c r="AA73" i="30" s="1"/>
  <c r="W77" i="30"/>
  <c r="AA77" i="30" s="1"/>
  <c r="W81" i="30"/>
  <c r="AA81" i="30" s="1"/>
  <c r="W85" i="30"/>
  <c r="AA85" i="30" s="1"/>
  <c r="W89" i="30"/>
  <c r="AA89" i="30" s="1"/>
  <c r="W93" i="30"/>
  <c r="AA93" i="30" s="1"/>
  <c r="W97" i="30"/>
  <c r="AA97" i="30" s="1"/>
  <c r="W101" i="30"/>
  <c r="AA101" i="30" s="1"/>
  <c r="W105" i="30"/>
  <c r="AA105" i="30" s="1"/>
  <c r="W109" i="30"/>
  <c r="AA109" i="30" s="1"/>
  <c r="W113" i="30"/>
  <c r="AA113" i="30" s="1"/>
  <c r="W117" i="30"/>
  <c r="AA117" i="30" s="1"/>
  <c r="W121" i="30"/>
  <c r="AA121" i="30" s="1"/>
  <c r="W125" i="30"/>
  <c r="AA125" i="30" s="1"/>
  <c r="W129" i="30"/>
  <c r="AA129" i="30" s="1"/>
  <c r="AC129" i="30" s="1"/>
  <c r="W133" i="30"/>
  <c r="AA133" i="30" s="1"/>
  <c r="AC133" i="30" s="1"/>
  <c r="W137" i="30"/>
  <c r="AA137" i="30" s="1"/>
  <c r="AC137" i="30" s="1"/>
  <c r="W141" i="30"/>
  <c r="AA141" i="30" s="1"/>
  <c r="W145" i="30"/>
  <c r="AA145" i="30" s="1"/>
  <c r="W149" i="30"/>
  <c r="AA149" i="30" s="1"/>
  <c r="W153" i="30"/>
  <c r="AA153" i="30" s="1"/>
  <c r="W157" i="30"/>
  <c r="AA157" i="30" s="1"/>
  <c r="W161" i="30"/>
  <c r="AA161" i="30" s="1"/>
  <c r="W165" i="30"/>
  <c r="AA165" i="30" s="1"/>
  <c r="W169" i="30"/>
  <c r="AA169" i="30" s="1"/>
  <c r="W174" i="30"/>
  <c r="AA174" i="30" s="1"/>
  <c r="W178" i="30"/>
  <c r="AA178" i="30" s="1"/>
  <c r="W6" i="30"/>
  <c r="AA6" i="30" s="1"/>
  <c r="W10" i="30"/>
  <c r="AA10" i="30" s="1"/>
  <c r="W14" i="30"/>
  <c r="AA14" i="30" s="1"/>
  <c r="W18" i="30"/>
  <c r="AA18" i="30" s="1"/>
  <c r="W22" i="30"/>
  <c r="AA22" i="30" s="1"/>
  <c r="W26" i="30"/>
  <c r="AA26" i="30" s="1"/>
  <c r="W30" i="30"/>
  <c r="AA30" i="30" s="1"/>
  <c r="AC30" i="30" s="1"/>
  <c r="W34" i="30"/>
  <c r="AA34" i="30" s="1"/>
  <c r="AC34" i="30" s="1"/>
  <c r="W38" i="30"/>
  <c r="AA38" i="30" s="1"/>
  <c r="W42" i="30"/>
  <c r="AA42" i="30" s="1"/>
  <c r="AC42" i="30" s="1"/>
  <c r="W46" i="30"/>
  <c r="AA46" i="30" s="1"/>
  <c r="W50" i="30"/>
  <c r="AA50" i="30" s="1"/>
  <c r="W54" i="30"/>
  <c r="AA54" i="30" s="1"/>
  <c r="AC54" i="30" s="1"/>
  <c r="W58" i="30"/>
  <c r="AA58" i="30" s="1"/>
  <c r="W62" i="30"/>
  <c r="AA62" i="30" s="1"/>
  <c r="AC62" i="30" s="1"/>
  <c r="W66" i="30"/>
  <c r="AA66" i="30" s="1"/>
  <c r="AC66" i="30" s="1"/>
  <c r="W70" i="30"/>
  <c r="AA70" i="30" s="1"/>
  <c r="W74" i="30"/>
  <c r="AA74" i="30" s="1"/>
  <c r="AC74" i="30" s="1"/>
  <c r="W78" i="30"/>
  <c r="AA78" i="30" s="1"/>
  <c r="W82" i="30"/>
  <c r="AA82" i="30" s="1"/>
  <c r="W86" i="30"/>
  <c r="AA86" i="30" s="1"/>
  <c r="AC86" i="30" s="1"/>
  <c r="W90" i="30"/>
  <c r="AA90" i="30" s="1"/>
  <c r="W94" i="30"/>
  <c r="AA94" i="30" s="1"/>
  <c r="AC94" i="30" s="1"/>
  <c r="W98" i="30"/>
  <c r="AA98" i="30" s="1"/>
  <c r="AC98" i="30" s="1"/>
  <c r="W102" i="30"/>
  <c r="AA102" i="30" s="1"/>
  <c r="W106" i="30"/>
  <c r="AA106" i="30" s="1"/>
  <c r="W110" i="30"/>
  <c r="AA110" i="30" s="1"/>
  <c r="W114" i="30"/>
  <c r="AA114" i="30" s="1"/>
  <c r="W118" i="30"/>
  <c r="AA118" i="30" s="1"/>
  <c r="W122" i="30"/>
  <c r="AA122" i="30" s="1"/>
  <c r="W126" i="30"/>
  <c r="AA126" i="30" s="1"/>
  <c r="AC126" i="30" s="1"/>
  <c r="W130" i="30"/>
  <c r="AA130" i="30" s="1"/>
  <c r="W134" i="30"/>
  <c r="AA134" i="30" s="1"/>
  <c r="W138" i="30"/>
  <c r="AA138" i="30" s="1"/>
  <c r="W142" i="30"/>
  <c r="AA142" i="30" s="1"/>
  <c r="W146" i="30"/>
  <c r="AA146" i="30" s="1"/>
  <c r="W150" i="30"/>
  <c r="AA150" i="30" s="1"/>
  <c r="W154" i="30"/>
  <c r="AA154" i="30" s="1"/>
  <c r="W158" i="30"/>
  <c r="AA158" i="30" s="1"/>
  <c r="W162" i="30"/>
  <c r="AA162" i="30" s="1"/>
  <c r="W166" i="30"/>
  <c r="AA166" i="30" s="1"/>
  <c r="W170" i="30"/>
  <c r="AA170" i="30" s="1"/>
  <c r="W175" i="30"/>
  <c r="AA175" i="30" s="1"/>
  <c r="W179" i="30"/>
  <c r="AA179" i="30" s="1"/>
  <c r="W7" i="30"/>
  <c r="AA7" i="30" s="1"/>
  <c r="W11" i="30"/>
  <c r="AA11" i="30" s="1"/>
  <c r="W15" i="30"/>
  <c r="AA15" i="30" s="1"/>
  <c r="W19" i="30"/>
  <c r="AA19" i="30" s="1"/>
  <c r="W23" i="30"/>
  <c r="AA23" i="30" s="1"/>
  <c r="W27" i="30"/>
  <c r="AA27" i="30" s="1"/>
  <c r="W31" i="30"/>
  <c r="AA31" i="30" s="1"/>
  <c r="W35" i="30"/>
  <c r="AA35" i="30" s="1"/>
  <c r="W39" i="30"/>
  <c r="AA39" i="30" s="1"/>
  <c r="W43" i="30"/>
  <c r="AA43" i="30" s="1"/>
  <c r="W47" i="30"/>
  <c r="AA47" i="30" s="1"/>
  <c r="W51" i="30"/>
  <c r="AA51" i="30" s="1"/>
  <c r="W55" i="30"/>
  <c r="AA55" i="30" s="1"/>
  <c r="W59" i="30"/>
  <c r="AA59" i="30" s="1"/>
  <c r="W63" i="30"/>
  <c r="AA63" i="30" s="1"/>
  <c r="W67" i="30"/>
  <c r="AA67" i="30" s="1"/>
  <c r="W71" i="30"/>
  <c r="AA71" i="30" s="1"/>
  <c r="W75" i="30"/>
  <c r="AA75" i="30" s="1"/>
  <c r="W79" i="30"/>
  <c r="AA79" i="30" s="1"/>
  <c r="W83" i="30"/>
  <c r="AA83" i="30" s="1"/>
  <c r="W87" i="30"/>
  <c r="AA87" i="30" s="1"/>
  <c r="W91" i="30"/>
  <c r="AA91" i="30" s="1"/>
  <c r="W95" i="30"/>
  <c r="AA95" i="30" s="1"/>
  <c r="W99" i="30"/>
  <c r="AA99" i="30" s="1"/>
  <c r="W103" i="30"/>
  <c r="AA103" i="30" s="1"/>
  <c r="W107" i="30"/>
  <c r="AA107" i="30" s="1"/>
  <c r="W111" i="30"/>
  <c r="AA111" i="30" s="1"/>
  <c r="W115" i="30"/>
  <c r="AA115" i="30" s="1"/>
  <c r="W119" i="30"/>
  <c r="AA119" i="30" s="1"/>
  <c r="W123" i="30"/>
  <c r="AA123" i="30" s="1"/>
  <c r="W127" i="30"/>
  <c r="AA127" i="30" s="1"/>
  <c r="AC127" i="30" s="1"/>
  <c r="W131" i="30"/>
  <c r="AA131" i="30" s="1"/>
  <c r="AC131" i="30" s="1"/>
  <c r="W135" i="30"/>
  <c r="AA135" i="30" s="1"/>
  <c r="AC135" i="30" s="1"/>
  <c r="W139" i="30"/>
  <c r="AA139" i="30" s="1"/>
  <c r="W143" i="30"/>
  <c r="AA143" i="30" s="1"/>
  <c r="W147" i="30"/>
  <c r="AA147" i="30" s="1"/>
  <c r="W151" i="30"/>
  <c r="AA151" i="30" s="1"/>
  <c r="W155" i="30"/>
  <c r="AA155" i="30" s="1"/>
  <c r="W159" i="30"/>
  <c r="AA159" i="30" s="1"/>
  <c r="W163" i="30"/>
  <c r="AA163" i="30" s="1"/>
  <c r="W167" i="30"/>
  <c r="AA167" i="30" s="1"/>
  <c r="W171" i="30"/>
  <c r="AA171" i="30" s="1"/>
  <c r="W176" i="30"/>
  <c r="AA176" i="30" s="1"/>
  <c r="W180" i="30"/>
  <c r="AA180" i="30" s="1"/>
  <c r="W4" i="30"/>
  <c r="AA4" i="30" s="1"/>
  <c r="AC4" i="30" s="1"/>
  <c r="U7" i="30"/>
  <c r="Y7" i="30" s="1"/>
  <c r="U71" i="30"/>
  <c r="Y71" i="30" s="1"/>
  <c r="U130" i="30"/>
  <c r="Y130" i="30" s="1"/>
  <c r="U123" i="30"/>
  <c r="Y123" i="30" s="1"/>
  <c r="U49" i="30"/>
  <c r="Y49" i="30" s="1"/>
  <c r="U90" i="30"/>
  <c r="Y90" i="30" s="1"/>
  <c r="U171" i="30"/>
  <c r="Y171" i="30" s="1"/>
  <c r="U151" i="30"/>
  <c r="Y151" i="30" s="1"/>
  <c r="U53" i="30"/>
  <c r="Y53" i="30" s="1"/>
  <c r="U121" i="30"/>
  <c r="Y121" i="30" s="1"/>
  <c r="U100" i="30"/>
  <c r="Y100" i="30" s="1"/>
  <c r="U61" i="30"/>
  <c r="Y61" i="30" s="1"/>
  <c r="U125" i="30"/>
  <c r="Y125" i="30" s="1"/>
  <c r="U55" i="30"/>
  <c r="Y55" i="30" s="1"/>
  <c r="U76" i="30"/>
  <c r="Y76" i="30" s="1"/>
  <c r="U157" i="30"/>
  <c r="Y157" i="30" s="1"/>
  <c r="U25" i="30"/>
  <c r="Y25" i="30" s="1"/>
  <c r="U22" i="30"/>
  <c r="Y22" i="30" s="1"/>
  <c r="U91" i="30"/>
  <c r="Y91" i="30" s="1"/>
  <c r="U146" i="30"/>
  <c r="Y146" i="30" s="1"/>
  <c r="U45" i="30"/>
  <c r="Y45" i="30" s="1"/>
  <c r="U101" i="30"/>
  <c r="Y101" i="30" s="1"/>
  <c r="U9" i="30"/>
  <c r="Y9" i="30" s="1"/>
  <c r="U84" i="30"/>
  <c r="Y84" i="30" s="1"/>
  <c r="U139" i="30"/>
  <c r="Y139" i="30" s="1"/>
  <c r="U138" i="30"/>
  <c r="Y138" i="30" s="1"/>
  <c r="U115" i="30"/>
  <c r="Y115" i="30" s="1"/>
  <c r="U173" i="30"/>
  <c r="Y173" i="30" s="1"/>
  <c r="U5" i="30"/>
  <c r="Y5" i="30" s="1"/>
  <c r="U10" i="30"/>
  <c r="Y10" i="30" s="1"/>
  <c r="U72" i="30"/>
  <c r="Y72" i="30" s="1"/>
  <c r="U81" i="30"/>
  <c r="Y81" i="30" s="1"/>
  <c r="U87" i="30"/>
  <c r="Y87" i="30" s="1"/>
  <c r="U159" i="30"/>
  <c r="Y159" i="30" s="1"/>
  <c r="U93" i="30"/>
  <c r="Y93" i="30" s="1"/>
  <c r="U148" i="30"/>
  <c r="Y148" i="30" s="1"/>
  <c r="U103" i="30"/>
  <c r="Y103" i="30" s="1"/>
  <c r="U11" i="30"/>
  <c r="Y11" i="30" s="1"/>
  <c r="U107" i="30"/>
  <c r="Y107" i="30" s="1"/>
  <c r="U154" i="30"/>
  <c r="Y154" i="30" s="1"/>
  <c r="U6" i="30"/>
  <c r="Y6" i="30" s="1"/>
  <c r="U64" i="30"/>
  <c r="Y64" i="30" s="1"/>
  <c r="U175" i="30"/>
  <c r="Y175" i="30" s="1"/>
  <c r="U17" i="30"/>
  <c r="Y17" i="30" s="1"/>
  <c r="U68" i="30"/>
  <c r="Y68" i="30" s="1"/>
  <c r="U145" i="30"/>
  <c r="Y145" i="30" s="1"/>
  <c r="U31" i="30"/>
  <c r="Y31" i="30" s="1"/>
  <c r="U83" i="30"/>
  <c r="Y83" i="30" s="1"/>
  <c r="U89" i="30"/>
  <c r="Y89" i="30" s="1"/>
  <c r="U170" i="30"/>
  <c r="Y170" i="30" s="1"/>
  <c r="U106" i="30"/>
  <c r="Y106" i="30" s="1"/>
  <c r="U39" i="30"/>
  <c r="Y39" i="30" s="1"/>
  <c r="U95" i="30"/>
  <c r="Y95" i="30" s="1"/>
  <c r="U70" i="30"/>
  <c r="Y70" i="30" s="1"/>
  <c r="U105" i="30"/>
  <c r="Y105" i="30" s="1"/>
  <c r="U44" i="30"/>
  <c r="Y44" i="30" s="1"/>
  <c r="U109" i="30"/>
  <c r="Y109" i="30" s="1"/>
  <c r="U156" i="30"/>
  <c r="Y156" i="30" s="1"/>
  <c r="M182" i="30"/>
  <c r="U3" i="30"/>
  <c r="Y3" i="30" s="1"/>
  <c r="W3" i="30"/>
  <c r="AA3" i="30" s="1"/>
  <c r="U73" i="30"/>
  <c r="Y73" i="30" s="1"/>
  <c r="U134" i="30"/>
  <c r="Y134" i="30" s="1"/>
  <c r="U177" i="30"/>
  <c r="Y177" i="30" s="1"/>
  <c r="U19" i="30"/>
  <c r="Y19" i="30" s="1"/>
  <c r="U92" i="30"/>
  <c r="Y92" i="30" s="1"/>
  <c r="U147" i="30"/>
  <c r="Y147" i="30" s="1"/>
  <c r="U33" i="30"/>
  <c r="Y33" i="30" s="1"/>
  <c r="U85" i="30"/>
  <c r="Y85" i="30" s="1"/>
  <c r="U140" i="30"/>
  <c r="Y140" i="30" s="1"/>
  <c r="U14" i="30"/>
  <c r="Y14" i="30" s="1"/>
  <c r="U116" i="30"/>
  <c r="Y116" i="30" s="1"/>
  <c r="W172" i="30"/>
  <c r="AA172" i="30" s="1"/>
  <c r="U172" i="30"/>
  <c r="Y172" i="30" s="1"/>
  <c r="U149" i="30"/>
  <c r="Y149" i="30" s="1"/>
  <c r="U52" i="30"/>
  <c r="Y52" i="30" s="1"/>
  <c r="U118" i="30"/>
  <c r="Y118" i="30" s="1"/>
  <c r="U12" i="30"/>
  <c r="Y12" i="30" s="1"/>
  <c r="U58" i="30"/>
  <c r="Y58" i="30" s="1"/>
  <c r="U124" i="30"/>
  <c r="Y124" i="30" s="1"/>
  <c r="U111" i="30"/>
  <c r="Y111" i="30" s="1"/>
  <c r="U165" i="30"/>
  <c r="Y165" i="30" s="1"/>
  <c r="U13" i="30"/>
  <c r="Y13" i="30" s="1"/>
  <c r="U75" i="30"/>
  <c r="Y75" i="30" s="1"/>
  <c r="U141" i="30"/>
  <c r="Y141" i="30" s="1"/>
  <c r="U179" i="30"/>
  <c r="Y179" i="30" s="1"/>
  <c r="U21" i="30"/>
  <c r="Y21" i="30" s="1"/>
  <c r="U160" i="30"/>
  <c r="Y160" i="30" s="1"/>
  <c r="U35" i="30"/>
  <c r="Y35" i="30" s="1"/>
  <c r="U108" i="30"/>
  <c r="Y108" i="30" s="1"/>
  <c r="U153" i="30"/>
  <c r="Y153" i="30" s="1"/>
  <c r="U174" i="30"/>
  <c r="Y174" i="30" s="1"/>
  <c r="U65" i="30"/>
  <c r="Y65" i="30" s="1"/>
  <c r="U26" i="30"/>
  <c r="Y26" i="30" s="1"/>
  <c r="U150" i="30"/>
  <c r="Y150" i="30" s="1"/>
  <c r="U27" i="30"/>
  <c r="Y27" i="30" s="1"/>
  <c r="U113" i="30"/>
  <c r="Y113" i="30" s="1"/>
  <c r="U167" i="30"/>
  <c r="Y167" i="30" s="1"/>
  <c r="U15" i="30"/>
  <c r="Y15" i="30" s="1"/>
  <c r="U77" i="30"/>
  <c r="Y77" i="30" s="1"/>
  <c r="U143" i="30"/>
  <c r="Y143" i="30" s="1"/>
  <c r="U181" i="30"/>
  <c r="Y181" i="30" s="1"/>
  <c r="U23" i="30"/>
  <c r="Y23" i="30" s="1"/>
  <c r="U96" i="30"/>
  <c r="Y96" i="30" s="1"/>
  <c r="U162" i="30"/>
  <c r="Y162" i="30" s="1"/>
  <c r="U37" i="30"/>
  <c r="Y37" i="30" s="1"/>
  <c r="U110" i="30"/>
  <c r="Y110" i="30" s="1"/>
  <c r="U155" i="30"/>
  <c r="Y155" i="30" s="1"/>
  <c r="U50" i="30"/>
  <c r="Y50" i="30" s="1"/>
  <c r="U176" i="30"/>
  <c r="Y176" i="30" s="1"/>
  <c r="U16" i="30"/>
  <c r="Y16" i="30" s="1"/>
  <c r="U67" i="30"/>
  <c r="Y67" i="30" s="1"/>
  <c r="U122" i="30"/>
  <c r="Y122" i="30" s="1"/>
  <c r="U28" i="30"/>
  <c r="Y28" i="30" s="1"/>
  <c r="U82" i="30"/>
  <c r="Y82" i="30" s="1"/>
  <c r="U152" i="30"/>
  <c r="Y152" i="30" s="1"/>
  <c r="U36" i="30"/>
  <c r="Y36" i="30" s="1"/>
  <c r="U29" i="30"/>
  <c r="Y29" i="30" s="1"/>
  <c r="U38" i="30"/>
  <c r="Y38" i="30" s="1"/>
  <c r="U158" i="30"/>
  <c r="Y158" i="30" s="1"/>
  <c r="U79" i="30"/>
  <c r="Y79" i="30" s="1"/>
  <c r="U40" i="30"/>
  <c r="Y40" i="30" s="1"/>
  <c r="U117" i="30"/>
  <c r="Y117" i="30" s="1"/>
  <c r="U164" i="30"/>
  <c r="Y164" i="30" s="1"/>
  <c r="U46" i="30"/>
  <c r="Y46" i="30" s="1"/>
  <c r="U166" i="30"/>
  <c r="Y166" i="30" s="1"/>
  <c r="U63" i="30"/>
  <c r="Y63" i="30" s="1"/>
  <c r="U142" i="30"/>
  <c r="Y142" i="30" s="1"/>
  <c r="U178" i="30"/>
  <c r="Y178" i="30" s="1"/>
  <c r="U18" i="30"/>
  <c r="Y18" i="30" s="1"/>
  <c r="U69" i="30"/>
  <c r="Y69" i="30" s="1"/>
  <c r="U41" i="30"/>
  <c r="Y41" i="30" s="1"/>
  <c r="U97" i="30"/>
  <c r="Y97" i="30" s="1"/>
  <c r="U161" i="30"/>
  <c r="Y161" i="30" s="1"/>
  <c r="U60" i="30"/>
  <c r="Y60" i="30" s="1"/>
  <c r="U47" i="30"/>
  <c r="Y47" i="30" s="1"/>
  <c r="U169" i="30"/>
  <c r="Y169" i="30" s="1"/>
  <c r="U102" i="30"/>
  <c r="Y102" i="30" s="1"/>
  <c r="U51" i="30"/>
  <c r="Y51" i="30" s="1"/>
  <c r="U119" i="30"/>
  <c r="Y119" i="30" s="1"/>
  <c r="U57" i="30"/>
  <c r="Y57" i="30" s="1"/>
  <c r="U59" i="30"/>
  <c r="Y59" i="30" s="1"/>
  <c r="U114" i="30"/>
  <c r="Y114" i="30" s="1"/>
  <c r="U168" i="30"/>
  <c r="Y168" i="30" s="1"/>
  <c r="U144" i="30"/>
  <c r="Y144" i="30" s="1"/>
  <c r="U180" i="30"/>
  <c r="Y180" i="30" s="1"/>
  <c r="U78" i="30"/>
  <c r="Y78" i="30" s="1"/>
  <c r="U43" i="30"/>
  <c r="Y43" i="30" s="1"/>
  <c r="U99" i="30"/>
  <c r="Y99" i="30" s="1"/>
  <c r="U163" i="30"/>
  <c r="Y163" i="30" s="1"/>
  <c r="AC64" i="30" l="1"/>
  <c r="AC159" i="30"/>
  <c r="AC101" i="30"/>
  <c r="AC27" i="30"/>
  <c r="AC75" i="30"/>
  <c r="AC22" i="30"/>
  <c r="AC52" i="30"/>
  <c r="AC55" i="30"/>
  <c r="AC85" i="30"/>
  <c r="AC65" i="30"/>
  <c r="AC35" i="30"/>
  <c r="AC33" i="30"/>
  <c r="AC46" i="30"/>
  <c r="AC47" i="30"/>
  <c r="AC60" i="30"/>
  <c r="AC41" i="30"/>
  <c r="AC142" i="30"/>
  <c r="AC164" i="30"/>
  <c r="AC95" i="30"/>
  <c r="AC87" i="30"/>
  <c r="AC57" i="30"/>
  <c r="AC18" i="30"/>
  <c r="AC166" i="30"/>
  <c r="AC28" i="30"/>
  <c r="AC176" i="30"/>
  <c r="AC115" i="30"/>
  <c r="AC9" i="30"/>
  <c r="AC76" i="30"/>
  <c r="AC100" i="30"/>
  <c r="AC90" i="30"/>
  <c r="AC158" i="30"/>
  <c r="AC152" i="30"/>
  <c r="AC89" i="30"/>
  <c r="AC139" i="30"/>
  <c r="AC150" i="30"/>
  <c r="AC153" i="30"/>
  <c r="AC13" i="30"/>
  <c r="AC149" i="30"/>
  <c r="AC140" i="30"/>
  <c r="AC92" i="30"/>
  <c r="AC73" i="30"/>
  <c r="AC180" i="30"/>
  <c r="AC59" i="30"/>
  <c r="AC69" i="30"/>
  <c r="AC38" i="30"/>
  <c r="AC82" i="30"/>
  <c r="AC167" i="30"/>
  <c r="AC26" i="30"/>
  <c r="AC165" i="30"/>
  <c r="AC148" i="30"/>
  <c r="AC173" i="30"/>
  <c r="AC61" i="30"/>
  <c r="AC29" i="30"/>
  <c r="AC106" i="30"/>
  <c r="AC31" i="30"/>
  <c r="AC107" i="30"/>
  <c r="AC72" i="30"/>
  <c r="AC130" i="30"/>
  <c r="AC43" i="30"/>
  <c r="AC168" i="30"/>
  <c r="AC119" i="30"/>
  <c r="AC97" i="30"/>
  <c r="AC178" i="30"/>
  <c r="AC79" i="30"/>
  <c r="AC36" i="30"/>
  <c r="AC162" i="30"/>
  <c r="AC143" i="30"/>
  <c r="AC113" i="30"/>
  <c r="AC118" i="30"/>
  <c r="AC116" i="30"/>
  <c r="AC177" i="30"/>
  <c r="AC156" i="30"/>
  <c r="AC170" i="30"/>
  <c r="AC145" i="30"/>
  <c r="AC11" i="30"/>
  <c r="AC10" i="30"/>
  <c r="AC138" i="30"/>
  <c r="AC121" i="30"/>
  <c r="AC71" i="30"/>
  <c r="AC14" i="30"/>
  <c r="AC77" i="30"/>
  <c r="AC124" i="30"/>
  <c r="AC174" i="30"/>
  <c r="AC78" i="30"/>
  <c r="AC109" i="30"/>
  <c r="AC68" i="30"/>
  <c r="AC103" i="30"/>
  <c r="AC5" i="30"/>
  <c r="AC160" i="30"/>
  <c r="AC114" i="30"/>
  <c r="AC67" i="30"/>
  <c r="AC96" i="30"/>
  <c r="AC6" i="30"/>
  <c r="AC45" i="30"/>
  <c r="AC125" i="30"/>
  <c r="AC53" i="30"/>
  <c r="AC7" i="30"/>
  <c r="AC163" i="30"/>
  <c r="AC102" i="30"/>
  <c r="AC63" i="30"/>
  <c r="AC117" i="30"/>
  <c r="AC16" i="30"/>
  <c r="AC110" i="30"/>
  <c r="AC15" i="30"/>
  <c r="AC21" i="30"/>
  <c r="AC58" i="30"/>
  <c r="AC44" i="30"/>
  <c r="AC39" i="30"/>
  <c r="AC83" i="30"/>
  <c r="AC17" i="30"/>
  <c r="AC154" i="30"/>
  <c r="AC81" i="30"/>
  <c r="AC84" i="30"/>
  <c r="AC146" i="30"/>
  <c r="AC157" i="30"/>
  <c r="AC151" i="30"/>
  <c r="AC123" i="30"/>
  <c r="AC172" i="30"/>
  <c r="AC19" i="30"/>
  <c r="AC179" i="30"/>
  <c r="AC108" i="30"/>
  <c r="AC12" i="30"/>
  <c r="AC144" i="30"/>
  <c r="AC40" i="30"/>
  <c r="AC37" i="30"/>
  <c r="AC175" i="30"/>
  <c r="AC93" i="30"/>
  <c r="AC91" i="30"/>
  <c r="AC171" i="30"/>
  <c r="AC111" i="30"/>
  <c r="AC70" i="30"/>
  <c r="AC141" i="30"/>
  <c r="AC122" i="30"/>
  <c r="AC50" i="30"/>
  <c r="AC51" i="30"/>
  <c r="AC147" i="30"/>
  <c r="AC134" i="30"/>
  <c r="AC25" i="30"/>
  <c r="AC49" i="30"/>
  <c r="AC23" i="30"/>
  <c r="AC99" i="30"/>
  <c r="AC169" i="30"/>
  <c r="AC161" i="30"/>
  <c r="AC3" i="30"/>
  <c r="AC105" i="30"/>
  <c r="AC155" i="30"/>
  <c r="W181" i="30" l="1"/>
  <c r="AA181" i="30" s="1"/>
  <c r="AC181" i="30" s="1"/>
</calcChain>
</file>

<file path=xl/sharedStrings.xml><?xml version="1.0" encoding="utf-8"?>
<sst xmlns="http://schemas.openxmlformats.org/spreadsheetml/2006/main" count="571" uniqueCount="446">
  <si>
    <t>1000</t>
  </si>
  <si>
    <t>0070</t>
  </si>
  <si>
    <t>0170</t>
  </si>
  <si>
    <t>3120</t>
  </si>
  <si>
    <t>0130</t>
  </si>
  <si>
    <t>1150</t>
  </si>
  <si>
    <t>0190</t>
  </si>
  <si>
    <t>3130</t>
  </si>
  <si>
    <t>0120</t>
  </si>
  <si>
    <t>0010</t>
  </si>
  <si>
    <t>2620</t>
  </si>
  <si>
    <t>0230</t>
  </si>
  <si>
    <t>0510</t>
  </si>
  <si>
    <t>2660</t>
  </si>
  <si>
    <t>0040</t>
  </si>
  <si>
    <t>0250</t>
  </si>
  <si>
    <t>0640</t>
  </si>
  <si>
    <t>2405</t>
  </si>
  <si>
    <t>3140</t>
  </si>
  <si>
    <t>0980</t>
  </si>
  <si>
    <t>0580</t>
  </si>
  <si>
    <t>0110</t>
  </si>
  <si>
    <t>1500</t>
  </si>
  <si>
    <t>1600</t>
  </si>
  <si>
    <t>0260</t>
  </si>
  <si>
    <t>0020</t>
  </si>
  <si>
    <t>0890</t>
  </si>
  <si>
    <t>2600</t>
  </si>
  <si>
    <t>2650</t>
  </si>
  <si>
    <t>1220</t>
  </si>
  <si>
    <t>0123</t>
  </si>
  <si>
    <t>0500</t>
  </si>
  <si>
    <t>3010</t>
  </si>
  <si>
    <t>2700</t>
  </si>
  <si>
    <t>0880</t>
  </si>
  <si>
    <t>0100</t>
  </si>
  <si>
    <t>0540</t>
  </si>
  <si>
    <t>0930</t>
  </si>
  <si>
    <t>3100</t>
  </si>
  <si>
    <t>0220</t>
  </si>
  <si>
    <t>0030</t>
  </si>
  <si>
    <t>3020</t>
  </si>
  <si>
    <t>0270</t>
  </si>
  <si>
    <t>0060</t>
  </si>
  <si>
    <t>0470</t>
  </si>
  <si>
    <t>1350</t>
  </si>
  <si>
    <t>1620</t>
  </si>
  <si>
    <t>2760</t>
  </si>
  <si>
    <t>0290</t>
  </si>
  <si>
    <t>2862</t>
  </si>
  <si>
    <t>2830</t>
  </si>
  <si>
    <t>2840</t>
  </si>
  <si>
    <t>1790</t>
  </si>
  <si>
    <t>2000</t>
  </si>
  <si>
    <t>0490</t>
  </si>
  <si>
    <t>3060</t>
  </si>
  <si>
    <t>1780</t>
  </si>
  <si>
    <t>2720</t>
  </si>
  <si>
    <t>1020</t>
  </si>
  <si>
    <t>0140</t>
  </si>
  <si>
    <t>1560</t>
  </si>
  <si>
    <t>1400</t>
  </si>
  <si>
    <t>0050</t>
  </si>
  <si>
    <t>2800</t>
  </si>
  <si>
    <t>0310</t>
  </si>
  <si>
    <t>1850</t>
  </si>
  <si>
    <t>0550</t>
  </si>
  <si>
    <t>0560</t>
  </si>
  <si>
    <t>1860</t>
  </si>
  <si>
    <t>2590</t>
  </si>
  <si>
    <t>0520</t>
  </si>
  <si>
    <t>2190</t>
  </si>
  <si>
    <t>2610</t>
  </si>
  <si>
    <t>1580</t>
  </si>
  <si>
    <t>2730</t>
  </si>
  <si>
    <t>1870</t>
  </si>
  <si>
    <t>0240</t>
  </si>
  <si>
    <t>0910</t>
  </si>
  <si>
    <t>2740</t>
  </si>
  <si>
    <t>3000</t>
  </si>
  <si>
    <t>2710</t>
  </si>
  <si>
    <t>1010</t>
  </si>
  <si>
    <t>0480</t>
  </si>
  <si>
    <t>0740</t>
  </si>
  <si>
    <t>0870</t>
  </si>
  <si>
    <t>0960</t>
  </si>
  <si>
    <t>2790</t>
  </si>
  <si>
    <t>1550</t>
  </si>
  <si>
    <t>0900</t>
  </si>
  <si>
    <t>1760</t>
  </si>
  <si>
    <t>2690</t>
  </si>
  <si>
    <t>2630</t>
  </si>
  <si>
    <t>1050</t>
  </si>
  <si>
    <t>2540</t>
  </si>
  <si>
    <t>2535</t>
  </si>
  <si>
    <t>2530</t>
  </si>
  <si>
    <t>3090</t>
  </si>
  <si>
    <t>2520</t>
  </si>
  <si>
    <t>1490</t>
  </si>
  <si>
    <t>2820</t>
  </si>
  <si>
    <t>1828</t>
  </si>
  <si>
    <t>3230</t>
  </si>
  <si>
    <t>1110</t>
  </si>
  <si>
    <t>2580</t>
  </si>
  <si>
    <t>2680</t>
  </si>
  <si>
    <t>1120</t>
  </si>
  <si>
    <t>0990</t>
  </si>
  <si>
    <t>2640</t>
  </si>
  <si>
    <t>0970</t>
  </si>
  <si>
    <t>2865</t>
  </si>
  <si>
    <t>2780</t>
  </si>
  <si>
    <t>1530</t>
  </si>
  <si>
    <t>1750</t>
  </si>
  <si>
    <t>1510</t>
  </si>
  <si>
    <t>1040</t>
  </si>
  <si>
    <t>1340</t>
  </si>
  <si>
    <t>0950</t>
  </si>
  <si>
    <t>1390</t>
  </si>
  <si>
    <t>1980</t>
  </si>
  <si>
    <t>1360</t>
  </si>
  <si>
    <t>3220</t>
  </si>
  <si>
    <t>1070</t>
  </si>
  <si>
    <t>3110</t>
  </si>
  <si>
    <t>3040</t>
  </si>
  <si>
    <t>0920</t>
  </si>
  <si>
    <t>3148</t>
  </si>
  <si>
    <t>1030</t>
  </si>
  <si>
    <t>1140</t>
  </si>
  <si>
    <t>1430</t>
  </si>
  <si>
    <t>1080</t>
  </si>
  <si>
    <t>1450</t>
  </si>
  <si>
    <t>2180</t>
  </si>
  <si>
    <t>1180</t>
  </si>
  <si>
    <t>3080</t>
  </si>
  <si>
    <t>2810</t>
  </si>
  <si>
    <t>1160</t>
  </si>
  <si>
    <t>8001</t>
  </si>
  <si>
    <t>2010</t>
  </si>
  <si>
    <t>3146</t>
  </si>
  <si>
    <t>1570</t>
  </si>
  <si>
    <t>1990</t>
  </si>
  <si>
    <t>3210</t>
  </si>
  <si>
    <t>3200</t>
  </si>
  <si>
    <t>1810</t>
  </si>
  <si>
    <t>2750</t>
  </si>
  <si>
    <t>1060</t>
  </si>
  <si>
    <t>2055</t>
  </si>
  <si>
    <t>1195</t>
  </si>
  <si>
    <t>0940</t>
  </si>
  <si>
    <t>2570</t>
  </si>
  <si>
    <t>1410</t>
  </si>
  <si>
    <t>2070</t>
  </si>
  <si>
    <t>3050</t>
  </si>
  <si>
    <t>3085</t>
  </si>
  <si>
    <t>1480</t>
  </si>
  <si>
    <t>0860</t>
  </si>
  <si>
    <t>3030</t>
  </si>
  <si>
    <t>2670</t>
  </si>
  <si>
    <t>1440</t>
  </si>
  <si>
    <t>2560</t>
  </si>
  <si>
    <t>2770</t>
  </si>
  <si>
    <t>1130</t>
  </si>
  <si>
    <t>1520</t>
  </si>
  <si>
    <t>1420</t>
  </si>
  <si>
    <t>1540</t>
  </si>
  <si>
    <t>2035</t>
  </si>
  <si>
    <t>2020</t>
  </si>
  <si>
    <t>2505</t>
  </si>
  <si>
    <t>1380</t>
  </si>
  <si>
    <t>1330</t>
  </si>
  <si>
    <t>1590</t>
  </si>
  <si>
    <t>2515</t>
  </si>
  <si>
    <t>0180</t>
  </si>
  <si>
    <t>1460</t>
  </si>
  <si>
    <t>3070</t>
  </si>
  <si>
    <t>3147</t>
  </si>
  <si>
    <t>3145</t>
  </si>
  <si>
    <t>0770</t>
  </si>
  <si>
    <t>2395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</si>
  <si>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</si>
  <si>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</si>
  <si>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</si>
  <si>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</si>
  <si>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</si>
  <si>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</si>
  <si>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</si>
  <si>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</si>
  <si>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</si>
  <si>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</si>
  <si>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</si>
  <si>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FT. LUPTON RE-8</t>
  </si>
  <si>
    <t>PLATTE VALLEY RE-7</t>
  </si>
  <si>
    <t>GREELEY RE-6</t>
  </si>
  <si>
    <t>WELD RE-5J (JOHNSTOWN,MILLIKEN)</t>
  </si>
  <si>
    <t>WINDSOR RE-4</t>
  </si>
  <si>
    <t>WELD RE-3 (KEENESBURG)</t>
  </si>
  <si>
    <t>EATON RE-2</t>
  </si>
  <si>
    <t>WELD RE-1 (GILCREST, LASALLE, PLATTEVILLE)</t>
  </si>
  <si>
    <t>WOODLIN R-104</t>
  </si>
  <si>
    <t>WASHINGTON</t>
  </si>
  <si>
    <t>OTIS R-3</t>
  </si>
  <si>
    <t>ARICKAREE R-2</t>
  </si>
  <si>
    <t>WOODLAND PARK RE-2</t>
  </si>
  <si>
    <t>TELLER</t>
  </si>
  <si>
    <t>CRIPPLE CREEK RE-1</t>
  </si>
  <si>
    <t>SUMMIT RE-1</t>
  </si>
  <si>
    <t>SUMMIT</t>
  </si>
  <si>
    <t>PLATTE VALLEY RE-3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</si>
  <si>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</si>
  <si>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</si>
  <si>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</si>
  <si>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</si>
  <si>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</si>
  <si>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</si>
  <si>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</si>
  <si>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26JT</t>
  </si>
  <si>
    <t>SAGUACHE</t>
  </si>
  <si>
    <t>MOUNTAIN VALLEY RE-1</t>
  </si>
  <si>
    <t>ROUTT</t>
  </si>
  <si>
    <t>STEAMBOAT SPRINGS RE-2</t>
  </si>
  <si>
    <t>HAYDEN RE-1</t>
  </si>
  <si>
    <t>SARGENT RE-33J</t>
  </si>
  <si>
    <t>RIO GRANDE</t>
  </si>
  <si>
    <t>DEL NORTE C-7</t>
  </si>
  <si>
    <t>RANGELY RE-4</t>
  </si>
  <si>
    <t>RIO BLANCO</t>
  </si>
  <si>
    <t>MEEKER RE-1</t>
  </si>
  <si>
    <t>PUEBLO RURAL 70</t>
  </si>
  <si>
    <t>PUEBLO</t>
  </si>
  <si>
    <t>PUEBLO CITY 60</t>
  </si>
  <si>
    <t>PROWERS</t>
  </si>
  <si>
    <t>HOLLY RE-3</t>
  </si>
  <si>
    <t>LAMAR RE-2</t>
  </si>
  <si>
    <t>ASPEN 1</t>
  </si>
  <si>
    <t>PITKIN</t>
  </si>
  <si>
    <t>HAXTUN RE-2J</t>
  </si>
  <si>
    <t>PHILLIPS</t>
  </si>
  <si>
    <t>HOLYOKE RE-1J</t>
  </si>
  <si>
    <t>PARK RE-2</t>
  </si>
  <si>
    <t>PARK</t>
  </si>
  <si>
    <t>PLATTE CANYON R-1</t>
  </si>
  <si>
    <t>RIDGWAY R-2</t>
  </si>
  <si>
    <t>OURAY</t>
  </si>
  <si>
    <t>OURAY R-1</t>
  </si>
  <si>
    <t>SWINK 33</t>
  </si>
  <si>
    <t>OTERO</t>
  </si>
  <si>
    <t>MANZANOLA 3J</t>
  </si>
  <si>
    <t>ROCKY FORD R-2</t>
  </si>
  <si>
    <t>EAST OTERO R-1</t>
  </si>
  <si>
    <t>WIGGINS RE-50(J)</t>
  </si>
  <si>
    <t>MORGAN</t>
  </si>
  <si>
    <t>WELDON VALLEY RE-20(J)</t>
  </si>
  <si>
    <t>FT. MORGAN RE-3</t>
  </si>
  <si>
    <t>BRUSH RE-2(J)</t>
  </si>
  <si>
    <t>WEST END RE-2</t>
  </si>
  <si>
    <t>MONTROSE</t>
  </si>
  <si>
    <t>MONTROSE RE-1J</t>
  </si>
  <si>
    <t>MANCOS RE-6</t>
  </si>
  <si>
    <t>MONTEZUMA</t>
  </si>
  <si>
    <t>DOLORES RE-4A</t>
  </si>
  <si>
    <t>MONTEZUMA-CORTEZ RE-1</t>
  </si>
  <si>
    <t>MOFFAT</t>
  </si>
  <si>
    <t>MINERAL</t>
  </si>
  <si>
    <t>MESA</t>
  </si>
  <si>
    <t>PLATEAU VALLEY 50</t>
  </si>
  <si>
    <t>DEBEQUE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</si>
  <si>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</si>
  <si>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</si>
  <si>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</si>
  <si>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</si>
  <si>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</si>
  <si>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</si>
  <si>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</si>
  <si>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</si>
  <si>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</si>
  <si>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</si>
  <si>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</si>
  <si>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</si>
  <si>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</si>
  <si>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</si>
  <si>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TRINIDAD 1</t>
  </si>
  <si>
    <t>ESTES PARK R-3</t>
  </si>
  <si>
    <t>LARIMER</t>
  </si>
  <si>
    <t>THOMPSON R-2J</t>
  </si>
  <si>
    <t>POUDRE R-1</t>
  </si>
  <si>
    <t>IGNACIO 11 JT</t>
  </si>
  <si>
    <t>LA PLATA</t>
  </si>
  <si>
    <t>BAYFIELD 10JT-R</t>
  </si>
  <si>
    <t>DURANGO 9-R</t>
  </si>
  <si>
    <t>LEADVILLE R-1</t>
  </si>
  <si>
    <t>LAKE</t>
  </si>
  <si>
    <t>BURLINGTON RE-6J</t>
  </si>
  <si>
    <t>KIT CARSON</t>
  </si>
  <si>
    <t>BETHUNE R-5</t>
  </si>
  <si>
    <t>STRATTON R-4</t>
  </si>
  <si>
    <t>ARRIBA-FLAGLER C-20</t>
  </si>
  <si>
    <t>PLAINVIEW RE-2</t>
  </si>
  <si>
    <t>KIOWA</t>
  </si>
  <si>
    <t>EADS RE-1</t>
  </si>
  <si>
    <t>JEFFERSON R-1</t>
  </si>
  <si>
    <t>JEFFERSON</t>
  </si>
  <si>
    <t>NORTH PARK R-1</t>
  </si>
  <si>
    <t>JACKSON</t>
  </si>
  <si>
    <t>LA VETA RE-2</t>
  </si>
  <si>
    <t>HUERFANO</t>
  </si>
  <si>
    <t>HINSDALE COUNTY RE-1</t>
  </si>
  <si>
    <t>HINSDALE</t>
  </si>
  <si>
    <t>GUNNISON WATERSHED RE-1J</t>
  </si>
  <si>
    <t>GUNNISON</t>
  </si>
  <si>
    <t>EAST GRAND 2</t>
  </si>
  <si>
    <t>GRAND</t>
  </si>
  <si>
    <t>WEST GRAND 1-JT</t>
  </si>
  <si>
    <t>GILPIN COUNTY RE-1</t>
  </si>
  <si>
    <t>GILPIN</t>
  </si>
  <si>
    <t>GARIFLED 16</t>
  </si>
  <si>
    <t>GARFIELD</t>
  </si>
  <si>
    <t>GARFIELD RE-2</t>
  </si>
  <si>
    <t>ROARING FORK RE-1</t>
  </si>
  <si>
    <t>COTOPAXI RE-3</t>
  </si>
  <si>
    <t>FREMONT</t>
  </si>
  <si>
    <t>CANON CITY RE-1</t>
  </si>
  <si>
    <t>MIAMI-YODER 60</t>
  </si>
  <si>
    <t>EL PASO</t>
  </si>
  <si>
    <t>EDISON 54JT</t>
  </si>
  <si>
    <t>FALCON 49</t>
  </si>
  <si>
    <t>LEWIS-PALMER 38</t>
  </si>
  <si>
    <t>PEYTON 23JT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</si>
  <si>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</si>
  <si>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</si>
  <si>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</si>
  <si>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</si>
  <si>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</si>
  <si>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</si>
  <si>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</si>
  <si>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</si>
  <si>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AGATE 300</t>
  </si>
  <si>
    <t>ELBERT</t>
  </si>
  <si>
    <t>ELBERT 200</t>
  </si>
  <si>
    <t>BIG SANDY 100J</t>
  </si>
  <si>
    <t>ELIZABETH C-1</t>
  </si>
  <si>
    <t>EAGLE COUNTY RE 50</t>
  </si>
  <si>
    <t>EAGLE</t>
  </si>
  <si>
    <t>DOUGLAS COUNTY RE-1</t>
  </si>
  <si>
    <t>DOUGLAS</t>
  </si>
  <si>
    <t>DOLORES RE NO.2</t>
  </si>
  <si>
    <t>DOLORES</t>
  </si>
  <si>
    <t>DENVER COUNTY 1</t>
  </si>
  <si>
    <t>DENVER</t>
  </si>
  <si>
    <t>DELTA COUNTY 50(J)</t>
  </si>
  <si>
    <t>DELTA</t>
  </si>
  <si>
    <t>CONSOLIDATED C-1</t>
  </si>
  <si>
    <t>CUSTER</t>
  </si>
  <si>
    <t>CROWLEY COUNTY RE-1-J</t>
  </si>
  <si>
    <t>CROWLEY</t>
  </si>
  <si>
    <t>SIERRA GRANDE R-30</t>
  </si>
  <si>
    <t>COSTILLA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</si>
  <si>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</si>
  <si>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</si>
  <si>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</si>
  <si>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</si>
  <si>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</si>
  <si>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</si>
  <si>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RE-5</t>
  </si>
  <si>
    <t>CHEYENNE</t>
  </si>
  <si>
    <t>KIT CARSON R-1</t>
  </si>
  <si>
    <t>SALIDA R-32(J)</t>
  </si>
  <si>
    <t>CHAFFEE</t>
  </si>
  <si>
    <t>BUENA VISTA R-31</t>
  </si>
  <si>
    <t>BOULDER VALLEY RE-2J</t>
  </si>
  <si>
    <t>BOULDER</t>
  </si>
  <si>
    <t>ST VRAIN VALLEY RE-1J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</si>
  <si>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</si>
  <si>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</si>
  <si>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</si>
  <si>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</si>
  <si>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</si>
  <si>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</si>
  <si>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</si>
  <si>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</si>
  <si>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</si>
  <si>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</si>
  <si>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</si>
  <si>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</si>
  <si>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</si>
  <si>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</si>
  <si>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</si>
  <si>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</si>
  <si>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</si>
  <si>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</si>
  <si>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</si>
  <si>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</si>
  <si>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</si>
  <si>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WESTMINSTER 50</t>
  </si>
  <si>
    <t>ADAMS</t>
  </si>
  <si>
    <t>STRASBURG 31J</t>
  </si>
  <si>
    <t>BENNETT 29J</t>
  </si>
  <si>
    <t>BRIGHTON 27J</t>
  </si>
  <si>
    <t>ADAMS 12 FIVE STAR</t>
  </si>
  <si>
    <t>MAPLETON 1</t>
  </si>
  <si>
    <t>EXPENSES PER PUPIL</t>
  </si>
  <si>
    <t>CURRENT EXPENSES</t>
  </si>
  <si>
    <t>PUPIL COUNT</t>
  </si>
  <si>
    <t>DISTRICT</t>
  </si>
  <si>
    <t>COUNTY</t>
  </si>
  <si>
    <t>DISTRICT CODE</t>
  </si>
  <si>
    <t>MOE Adjustment</t>
  </si>
  <si>
    <t>Percentage failed 90% Requirement</t>
  </si>
  <si>
    <t>Did Not Meet 90% Requirement</t>
  </si>
  <si>
    <t>EXPENSES 
PER PUPIL</t>
  </si>
  <si>
    <t xml:space="preserve">ARCHULETA COUNTY 50JT </t>
  </si>
  <si>
    <t xml:space="preserve">AKRON R-1 </t>
  </si>
  <si>
    <t xml:space="preserve">LONE STAR 101 </t>
  </si>
  <si>
    <t>WILEY RE-13JT **</t>
  </si>
  <si>
    <t>KIOWA C-2</t>
  </si>
  <si>
    <t>14 District failed calculation for FY2022-23 purposes.  Five year look back provision allowed under ESSA, Districts did not fail MOE in the previous five years.  Districts must pass calculation through FY2027-28</t>
  </si>
  <si>
    <t>FY2022-23</t>
  </si>
  <si>
    <t>Financial Transparency Website Data and Methodology: https://www.cde.state.co.us/cdefinance/sffinancialtransparency</t>
  </si>
  <si>
    <t>Financial Transparency Website: https://www.cde.state.co.us/schoolview/financialtransparency/homepage</t>
  </si>
  <si>
    <t>The source data used for this report is the Financial Data from LEAs as used on the Financial Transparency website, see the "ESSA-Mandated Per Student Spending Breakdown" section on the Data Methodology. page for additional information</t>
  </si>
  <si>
    <t>State/Local Current Expenses are within grant codes 0000-3999, excluding capital and debt related expenditures.</t>
  </si>
  <si>
    <t>FY2023-24</t>
  </si>
  <si>
    <t>FY2023-24, 
lesser of Expenses
 or Per Pupil</t>
  </si>
  <si>
    <t>Required Level - 90% of FY2022-23</t>
  </si>
  <si>
    <t>1 District failed calculation for FY2025-26 purposes.  Five year look back provision allowed under ESSA, the District did not fail MOE in the previous five years.  The District must pass calculation through FY2031-32</t>
  </si>
  <si>
    <t>1 District failed calculation for FY2024-25 purposes.  Five year look back provision allowed under ESSA, the District did not fail MOE in the previous five years.  The District must pass calculation through FY2030-31</t>
  </si>
  <si>
    <t>ADAMS CITY 14</t>
  </si>
  <si>
    <t xml:space="preserve">CENTENNIAL R-1 </t>
  </si>
  <si>
    <t>CALHAN RJ1</t>
  </si>
  <si>
    <t>HANOVER 28</t>
  </si>
  <si>
    <t>MOFFAT 2</t>
  </si>
  <si>
    <t>SOUTH ROUTT RE-3</t>
  </si>
  <si>
    <t>MONTE VISTA C-8</t>
  </si>
  <si>
    <t>GRANADA RE-1</t>
  </si>
  <si>
    <t>CHERAW 31</t>
  </si>
  <si>
    <t>FOWLER R-4J</t>
  </si>
  <si>
    <t>MOFFAT COUNTY RE NO. 1</t>
  </si>
  <si>
    <t>CREEDE CONSOLIDATED 1</t>
  </si>
  <si>
    <t>MESA COUNTY VALLEY 51</t>
  </si>
  <si>
    <t>PRIMERO REORGANIZED 2</t>
  </si>
  <si>
    <t>HI PLAINS R-23</t>
  </si>
  <si>
    <t>HUERFANO RE-1</t>
  </si>
  <si>
    <t>FLORENCE RE-2</t>
  </si>
  <si>
    <t>Financial data was not available for 5 Districts at the time the report was create, therfore these Districts will need to be manually evaluated once their Financial Data is complete.</t>
  </si>
  <si>
    <t>1 &amp; 4</t>
  </si>
  <si>
    <t>note</t>
  </si>
  <si>
    <t>ESEA Maintenance of Effort (MOE) For FY2025-26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</si>
</sst>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000%"/>
  </numFmts>
  <fonts count="12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</font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0"/>
      <color theme="10"/>
      <name val="Tahoma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3">
    <xf numFmtId="0" fontId="0" fillId="0" borderId="0"/>
    <xf numFmtId="0" fontId="4" fillId="2" borderId="0"/>
    <xf numFmtId="0" fontId="5" fillId="0" borderId="0"/>
    <xf numFmtId="43" fontId="5" fillId="0" borderId="0" applyFont="0" applyFill="0" applyBorder="0" applyAlignment="0" applyProtection="0"/>
    <xf numFmtId="40" fontId="9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2" applyFont="1"/>
    <xf numFmtId="0" fontId="8" fillId="0" borderId="0" xfId="2" applyFont="1"/>
    <xf numFmtId="0" fontId="8" fillId="0" borderId="16" xfId="2" applyFont="1" applyBorder="1" applyAlignment="1">
      <alignment horizontal="centerContinuous"/>
    </xf>
    <xf numFmtId="0" fontId="8" fillId="0" borderId="15" xfId="2" applyFont="1" applyBorder="1" applyAlignment="1">
      <alignment horizontal="centerContinuous"/>
    </xf>
    <xf numFmtId="0" fontId="8" fillId="0" borderId="14" xfId="2" applyFont="1" applyBorder="1" applyAlignment="1">
      <alignment horizontal="centerContinuous"/>
    </xf>
    <xf numFmtId="40" fontId="6" fillId="0" borderId="0" xfId="2" applyNumberFormat="1" applyFont="1"/>
    <xf numFmtId="40" fontId="8" fillId="0" borderId="13" xfId="2" applyNumberFormat="1" applyFont="1" applyBorder="1" applyAlignment="1">
      <alignment horizontal="center"/>
    </xf>
    <xf numFmtId="0" fontId="8" fillId="0" borderId="11" xfId="2" applyFont="1" applyBorder="1" applyAlignment="1" applyProtection="1">
      <alignment horizontal="center" wrapText="1"/>
      <protection locked="0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 wrapText="1"/>
    </xf>
    <xf numFmtId="0" fontId="6" fillId="0" borderId="11" xfId="2" applyFont="1" applyBorder="1" applyAlignment="1">
      <alignment horizontal="center"/>
    </xf>
    <xf numFmtId="0" fontId="8" fillId="0" borderId="11" xfId="2" applyFont="1" applyBorder="1" applyAlignment="1">
      <alignment horizontal="center" wrapText="1"/>
    </xf>
    <xf numFmtId="0" fontId="8" fillId="0" borderId="10" xfId="2" applyFont="1" applyBorder="1" applyAlignment="1">
      <alignment horizontal="center" wrapText="1"/>
    </xf>
    <xf numFmtId="0" fontId="6" fillId="0" borderId="11" xfId="2" applyFont="1" applyBorder="1"/>
    <xf numFmtId="40" fontId="8" fillId="0" borderId="9" xfId="2" applyNumberFormat="1" applyFont="1" applyBorder="1" applyAlignment="1">
      <alignment horizontal="center" wrapText="1"/>
    </xf>
    <xf numFmtId="0" fontId="6" fillId="0" borderId="0" xfId="2" applyFont="1" applyProtection="1">
      <protection locked="0"/>
    </xf>
    <xf numFmtId="0" fontId="6" fillId="0" borderId="0" xfId="2" applyFont="1" applyAlignment="1">
      <alignment horizontal="left"/>
    </xf>
    <xf numFmtId="37" fontId="5" fillId="0" borderId="7" xfId="2" applyNumberFormat="1" applyBorder="1"/>
    <xf numFmtId="37" fontId="6" fillId="0" borderId="0" xfId="2" applyNumberFormat="1" applyFont="1"/>
    <xf numFmtId="39" fontId="6" fillId="0" borderId="6" xfId="2" applyNumberFormat="1" applyFont="1" applyBorder="1"/>
    <xf numFmtId="37" fontId="6" fillId="0" borderId="7" xfId="2" applyNumberFormat="1" applyFont="1" applyBorder="1"/>
    <xf numFmtId="37" fontId="6" fillId="0" borderId="6" xfId="2" applyNumberFormat="1" applyFont="1" applyBorder="1"/>
    <xf numFmtId="165" fontId="6" fillId="0" borderId="7" xfId="2" applyNumberFormat="1" applyFont="1" applyBorder="1"/>
    <xf numFmtId="165" fontId="6" fillId="0" borderId="0" xfId="2" applyNumberFormat="1" applyFont="1"/>
    <xf numFmtId="165" fontId="6" fillId="0" borderId="8" xfId="2" applyNumberFormat="1" applyFont="1" applyBorder="1"/>
    <xf numFmtId="164" fontId="6" fillId="0" borderId="0" xfId="2" applyNumberFormat="1" applyFont="1"/>
    <xf numFmtId="165" fontId="6" fillId="0" borderId="5" xfId="2" applyNumberFormat="1" applyFont="1" applyBorder="1"/>
    <xf numFmtId="165" fontId="6" fillId="0" borderId="6" xfId="2" applyNumberFormat="1" applyFont="1" applyBorder="1"/>
    <xf numFmtId="0" fontId="11" fillId="0" borderId="0" xfId="2" applyFont="1" applyAlignment="1">
      <alignment horizontal="right"/>
    </xf>
    <xf numFmtId="0" fontId="7" fillId="0" borderId="0" xfId="2" applyFont="1" applyProtection="1">
      <protection locked="0"/>
    </xf>
    <xf numFmtId="0" fontId="7" fillId="0" borderId="0" xfId="2" applyFont="1" applyAlignment="1">
      <alignment horizontal="left"/>
    </xf>
    <xf numFmtId="0" fontId="6" fillId="0" borderId="0" xfId="2" quotePrefix="1" applyFont="1" applyAlignment="1" applyProtection="1">
      <alignment horizontal="left"/>
      <protection locked="0"/>
    </xf>
    <xf numFmtId="0" fontId="6" fillId="0" borderId="0" xfId="2" quotePrefix="1" applyFont="1"/>
    <xf numFmtId="37" fontId="5" fillId="0" borderId="4" xfId="2" applyNumberFormat="1" applyBorder="1"/>
    <xf numFmtId="37" fontId="6" fillId="0" borderId="3" xfId="2" applyNumberFormat="1" applyFont="1" applyBorder="1"/>
    <xf numFmtId="40" fontId="6" fillId="0" borderId="3" xfId="2" applyNumberFormat="1" applyFont="1" applyBorder="1"/>
    <xf numFmtId="39" fontId="6" fillId="0" borderId="2" xfId="2" applyNumberFormat="1" applyFont="1" applyBorder="1"/>
    <xf numFmtId="37" fontId="6" fillId="0" borderId="4" xfId="2" applyNumberFormat="1" applyFont="1" applyBorder="1"/>
    <xf numFmtId="37" fontId="6" fillId="0" borderId="2" xfId="2" applyNumberFormat="1" applyFont="1" applyBorder="1"/>
    <xf numFmtId="165" fontId="6" fillId="0" borderId="4" xfId="2" applyNumberFormat="1" applyFont="1" applyBorder="1"/>
    <xf numFmtId="165" fontId="6" fillId="0" borderId="3" xfId="2" applyNumberFormat="1" applyFont="1" applyBorder="1"/>
    <xf numFmtId="165" fontId="6" fillId="0" borderId="2" xfId="2" applyNumberFormat="1" applyFont="1" applyBorder="1"/>
    <xf numFmtId="165" fontId="6" fillId="0" borderId="1" xfId="2" applyNumberFormat="1" applyFont="1" applyBorder="1"/>
    <xf numFmtId="38" fontId="6" fillId="0" borderId="0" xfId="2" applyNumberFormat="1" applyFont="1"/>
    <xf numFmtId="39" fontId="6" fillId="0" borderId="0" xfId="2" applyNumberFormat="1" applyFont="1"/>
    <xf numFmtId="4" fontId="6" fillId="0" borderId="0" xfId="2" applyNumberFormat="1" applyFont="1"/>
    <xf numFmtId="0" fontId="10" fillId="0" borderId="0" xfId="10" applyFill="1"/>
  </cellXfs>
  <cellStyles count="13">
    <cellStyle name="Comma 2" xfId="3" xr:uid="{00000000-0005-0000-0000-000001000000}"/>
    <cellStyle name="Comma 3" xfId="7" xr:uid="{6862BAC2-D59D-4517-BB37-16E8EE4F7CD7}"/>
    <cellStyle name="Comma 4" xfId="12" xr:uid="{E22254AA-3E52-4C8C-879E-1579235C902D}"/>
    <cellStyle name="Currency 2" xfId="8" xr:uid="{AE2D6089-9095-4D55-BFDF-675AD9E0C30B}"/>
    <cellStyle name="headerStyle" xfId="1" xr:uid="{00000000-0005-0000-0000-000002000000}"/>
    <cellStyle name="Hyperlink" xfId="10" builtinId="8"/>
    <cellStyle name="Normal" xfId="0" builtinId="0"/>
    <cellStyle name="Normal 2" xfId="2" xr:uid="{00000000-0005-0000-0000-000004000000}"/>
    <cellStyle name="Normal 3" xfId="5" xr:uid="{861697BF-6BEB-46A1-BD20-D4542213CFC6}"/>
    <cellStyle name="Normal 4" xfId="6" xr:uid="{E53CF83C-D456-484A-BF16-BBF0C0970E53}"/>
    <cellStyle name="Normal 5" xfId="4" xr:uid="{00000000-0005-0000-0000-000005000000}"/>
    <cellStyle name="Normal 6" xfId="11" xr:uid="{1916E7BF-F512-4CC4-9382-F56B8124BA6B}"/>
    <cellStyle name="Percent 2" xfId="9" xr:uid="{17BDD196-9293-4746-BD06-9944774A7E2C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de.state.co.us/cdefinance/sffinancialtransparency" TargetMode="External"/><Relationship Id="rId1" Type="http://schemas.openxmlformats.org/officeDocument/2006/relationships/hyperlink" Target="https://www.cde.state.co.us/schoolview/financialtransparency/home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246"/>
  <sheetViews>
    <sheetView tabSelected="1" zoomScale="90" zoomScaleNormal="90" workbookViewId="0">
      <pane xSplit="4" ySplit="2" topLeftCell="E170" activePane="bottomRight" state="frozen"/>
      <selection activeCell="J1" sqref="J1:N181"/>
      <selection pane="topRight" activeCell="J1" sqref="J1:N181"/>
      <selection pane="bottomLeft" activeCell="J1" sqref="J1:N181"/>
      <selection pane="bottomRight" activeCell="A185" sqref="A185"/>
    </sheetView>
  </sheetViews>
  <sheetFormatPr defaultColWidth="9.109375" defaultRowHeight="13.2" x14ac:dyDescent="0.25"/>
  <cols>
    <col min="1" max="1" width="11.6640625" style="1" customWidth="1"/>
    <col min="2" max="2" width="16.6640625" style="1" customWidth="1"/>
    <col min="3" max="3" width="5.88671875" style="1" customWidth="1"/>
    <col min="4" max="4" width="34" style="1" customWidth="1"/>
    <col min="5" max="5" width="11.33203125" style="1" customWidth="1"/>
    <col min="6" max="6" width="4.6640625" style="1" customWidth="1"/>
    <col min="7" max="7" width="19.77734375" style="1" customWidth="1"/>
    <col min="8" max="8" width="4.6640625" style="1" customWidth="1"/>
    <col min="9" max="9" width="13.44140625" style="1" customWidth="1"/>
    <col min="10" max="10" width="5.88671875" style="1" customWidth="1"/>
    <col min="11" max="11" width="11.33203125" style="1" customWidth="1"/>
    <col min="12" max="12" width="4.6640625" style="1" customWidth="1"/>
    <col min="13" max="13" width="19.6640625" style="1" customWidth="1"/>
    <col min="14" max="14" width="4.6640625" style="1" customWidth="1"/>
    <col min="15" max="15" width="13.44140625" style="1" customWidth="1"/>
    <col min="16" max="16" width="4.6640625" style="1" customWidth="1"/>
    <col min="17" max="17" width="15.88671875" style="1" customWidth="1"/>
    <col min="18" max="18" width="4.6640625" style="1" customWidth="1"/>
    <col min="19" max="19" width="13.44140625" style="1" customWidth="1"/>
    <col min="20" max="20" width="4.6640625" style="1" customWidth="1"/>
    <col min="21" max="21" width="16.109375" style="1" bestFit="1" customWidth="1"/>
    <col min="22" max="22" width="4.6640625" style="1" customWidth="1"/>
    <col min="23" max="23" width="14.33203125" style="1" customWidth="1"/>
    <col min="24" max="24" width="4" style="1" customWidth="1"/>
    <col min="25" max="25" width="14" style="1" bestFit="1" customWidth="1"/>
    <col min="26" max="26" width="7" style="1" customWidth="1"/>
    <col min="27" max="27" width="15.6640625" style="1" customWidth="1"/>
    <col min="28" max="28" width="5.5546875" style="1" customWidth="1"/>
    <col min="29" max="29" width="18.109375" style="1" customWidth="1"/>
    <col min="30" max="30" width="12.44140625" style="1" bestFit="1" customWidth="1"/>
    <col min="31" max="16384" width="9.109375" style="1"/>
  </cols>
  <sheetData>
    <row r="1" spans="1:30" x14ac:dyDescent="0.25">
      <c r="A1" s="2" t="s">
        <v>445</v>
      </c>
      <c r="E1" s="3" t="s">
        <v>415</v>
      </c>
      <c r="F1" s="4"/>
      <c r="G1" s="4"/>
      <c r="H1" s="4"/>
      <c r="I1" s="5"/>
      <c r="K1" s="3" t="s">
        <v>420</v>
      </c>
      <c r="L1" s="4"/>
      <c r="M1" s="4"/>
      <c r="N1" s="4"/>
      <c r="O1" s="5"/>
      <c r="Q1" s="3" t="s">
        <v>422</v>
      </c>
      <c r="R1" s="4"/>
      <c r="S1" s="5"/>
      <c r="U1" s="3" t="s">
        <v>407</v>
      </c>
      <c r="V1" s="4"/>
      <c r="W1" s="5"/>
      <c r="Y1" s="3" t="s">
        <v>406</v>
      </c>
      <c r="Z1" s="4"/>
      <c r="AA1" s="5"/>
      <c r="AB1" s="6"/>
      <c r="AC1" s="7" t="s">
        <v>405</v>
      </c>
    </row>
    <row r="2" spans="1:30" ht="39.6" x14ac:dyDescent="0.25">
      <c r="A2" s="8" t="s">
        <v>404</v>
      </c>
      <c r="B2" s="9" t="s">
        <v>403</v>
      </c>
      <c r="C2" s="9" t="s">
        <v>444</v>
      </c>
      <c r="D2" s="9" t="s">
        <v>402</v>
      </c>
      <c r="E2" s="10" t="s">
        <v>401</v>
      </c>
      <c r="F2" s="11"/>
      <c r="G2" s="12" t="s">
        <v>400</v>
      </c>
      <c r="H2" s="11"/>
      <c r="I2" s="13" t="s">
        <v>399</v>
      </c>
      <c r="K2" s="10" t="s">
        <v>401</v>
      </c>
      <c r="L2" s="11"/>
      <c r="M2" s="12" t="s">
        <v>400</v>
      </c>
      <c r="N2" s="11"/>
      <c r="O2" s="13" t="s">
        <v>399</v>
      </c>
      <c r="P2" s="14"/>
      <c r="Q2" s="10" t="s">
        <v>400</v>
      </c>
      <c r="R2" s="11"/>
      <c r="S2" s="13" t="s">
        <v>399</v>
      </c>
      <c r="T2" s="14"/>
      <c r="U2" s="10" t="s">
        <v>400</v>
      </c>
      <c r="V2" s="11"/>
      <c r="W2" s="13" t="s">
        <v>399</v>
      </c>
      <c r="Y2" s="10" t="s">
        <v>400</v>
      </c>
      <c r="Z2" s="11"/>
      <c r="AA2" s="13" t="s">
        <v>408</v>
      </c>
      <c r="AB2" s="6"/>
      <c r="AC2" s="15" t="s">
        <v>421</v>
      </c>
    </row>
    <row r="3" spans="1:30" x14ac:dyDescent="0.25">
      <c r="A3" s="16" t="s">
        <v>9</v>
      </c>
      <c r="B3" s="17" t="s">
        <v>393</v>
      </c>
      <c r="C3" s="17"/>
      <c r="D3" s="17" t="s">
        <v>398</v>
      </c>
      <c r="E3" s="18">
        <v>7088</v>
      </c>
      <c r="F3" s="19"/>
      <c r="G3" s="6">
        <v>94521078.750000104</v>
      </c>
      <c r="H3" s="19"/>
      <c r="I3" s="20">
        <f>+G3/E3</f>
        <v>13335.366640801369</v>
      </c>
      <c r="J3" s="19"/>
      <c r="K3" s="18">
        <v>7017</v>
      </c>
      <c r="L3" s="19"/>
      <c r="M3" s="6">
        <v>100775504.76000001</v>
      </c>
      <c r="N3" s="19"/>
      <c r="O3" s="20">
        <f>+M3/K3</f>
        <v>14361.622454040189</v>
      </c>
      <c r="P3" s="19"/>
      <c r="Q3" s="21">
        <f t="shared" ref="Q3:Q34" si="0">+G3*0.9</f>
        <v>85068970.875000089</v>
      </c>
      <c r="R3" s="19"/>
      <c r="S3" s="22">
        <f t="shared" ref="S3:S34" si="1">+I3*0.9</f>
        <v>12001.829976721232</v>
      </c>
      <c r="T3" s="19"/>
      <c r="U3" s="21">
        <f t="shared" ref="U3:U34" si="2">IF(+M3-Q3&gt;0,0,+M3-Q3)</f>
        <v>0</v>
      </c>
      <c r="V3" s="19"/>
      <c r="W3" s="22">
        <f t="shared" ref="W3:W34" si="3">IF(+O3-S3&gt;0,0,+O3-S3)</f>
        <v>0</v>
      </c>
      <c r="Y3" s="23">
        <f t="shared" ref="Y3:Y34" si="4">IF(U3=0,0,+U3/Q3)</f>
        <v>0</v>
      </c>
      <c r="Z3" s="24"/>
      <c r="AA3" s="25">
        <f t="shared" ref="AA3:AA34" si="5">IF(W3=0,0,+W3/S3)</f>
        <v>0</v>
      </c>
      <c r="AB3" s="26"/>
      <c r="AC3" s="27">
        <f t="shared" ref="AC3:AC34" si="6">IF(Y3=0,0,(IF(AA3=0,0,(IF(Y3&gt;AA3,Y3,AA3)))))</f>
        <v>0</v>
      </c>
      <c r="AD3" s="26"/>
    </row>
    <row r="4" spans="1:30" x14ac:dyDescent="0.25">
      <c r="A4" s="16" t="s">
        <v>25</v>
      </c>
      <c r="B4" s="17" t="s">
        <v>393</v>
      </c>
      <c r="C4" s="17"/>
      <c r="D4" s="17" t="s">
        <v>397</v>
      </c>
      <c r="E4" s="18">
        <v>35747</v>
      </c>
      <c r="F4" s="19"/>
      <c r="G4" s="6">
        <v>491952423.400002</v>
      </c>
      <c r="H4" s="19"/>
      <c r="I4" s="20">
        <f t="shared" ref="I4:I67" si="7">+G4/E4</f>
        <v>13762.061806585223</v>
      </c>
      <c r="J4" s="19"/>
      <c r="K4" s="18">
        <v>34998</v>
      </c>
      <c r="L4" s="19"/>
      <c r="M4" s="6">
        <v>520680347.43000197</v>
      </c>
      <c r="N4" s="19"/>
      <c r="O4" s="20">
        <f t="shared" ref="O4:O67" si="8">+M4/K4</f>
        <v>14877.431494085433</v>
      </c>
      <c r="P4" s="19"/>
      <c r="Q4" s="21">
        <f t="shared" si="0"/>
        <v>442757181.06000179</v>
      </c>
      <c r="R4" s="19"/>
      <c r="S4" s="22">
        <f t="shared" si="1"/>
        <v>12385.855625926701</v>
      </c>
      <c r="T4" s="19"/>
      <c r="U4" s="21">
        <f t="shared" si="2"/>
        <v>0</v>
      </c>
      <c r="V4" s="19"/>
      <c r="W4" s="22">
        <f t="shared" si="3"/>
        <v>0</v>
      </c>
      <c r="Y4" s="23">
        <f t="shared" si="4"/>
        <v>0</v>
      </c>
      <c r="Z4" s="24"/>
      <c r="AA4" s="28">
        <f t="shared" si="5"/>
        <v>0</v>
      </c>
      <c r="AB4" s="26"/>
      <c r="AC4" s="27">
        <f t="shared" si="6"/>
        <v>0</v>
      </c>
      <c r="AD4" s="26"/>
    </row>
    <row r="5" spans="1:30" ht="15.6" x14ac:dyDescent="0.25">
      <c r="A5" s="16" t="s">
        <v>40</v>
      </c>
      <c r="B5" s="17" t="s">
        <v>393</v>
      </c>
      <c r="C5" s="29">
        <v>1</v>
      </c>
      <c r="D5" s="17" t="s">
        <v>425</v>
      </c>
      <c r="E5" s="18">
        <v>5692</v>
      </c>
      <c r="F5" s="19"/>
      <c r="G5" s="6">
        <v>90548877.139999896</v>
      </c>
      <c r="H5" s="19"/>
      <c r="I5" s="20">
        <f t="shared" si="7"/>
        <v>15908.09507027405</v>
      </c>
      <c r="J5" s="19"/>
      <c r="K5" s="18">
        <v>5484</v>
      </c>
      <c r="L5" s="19"/>
      <c r="M5" s="6">
        <v>86389784.8699999</v>
      </c>
      <c r="N5" s="19"/>
      <c r="O5" s="20">
        <f t="shared" si="8"/>
        <v>15753.060698395313</v>
      </c>
      <c r="P5" s="19"/>
      <c r="Q5" s="21">
        <f t="shared" si="0"/>
        <v>81493989.42599991</v>
      </c>
      <c r="R5" s="19"/>
      <c r="S5" s="22">
        <f t="shared" si="1"/>
        <v>14317.285563246645</v>
      </c>
      <c r="T5" s="19"/>
      <c r="U5" s="21">
        <f t="shared" si="2"/>
        <v>0</v>
      </c>
      <c r="V5" s="19"/>
      <c r="W5" s="22">
        <f t="shared" si="3"/>
        <v>0</v>
      </c>
      <c r="Y5" s="23">
        <f t="shared" si="4"/>
        <v>0</v>
      </c>
      <c r="Z5" s="24"/>
      <c r="AA5" s="28">
        <f t="shared" si="5"/>
        <v>0</v>
      </c>
      <c r="AB5" s="26"/>
      <c r="AC5" s="27">
        <f t="shared" si="6"/>
        <v>0</v>
      </c>
      <c r="AD5" s="26"/>
    </row>
    <row r="6" spans="1:30" x14ac:dyDescent="0.25">
      <c r="A6" s="16" t="s">
        <v>14</v>
      </c>
      <c r="B6" s="17" t="s">
        <v>393</v>
      </c>
      <c r="C6" s="17"/>
      <c r="D6" s="17" t="s">
        <v>396</v>
      </c>
      <c r="E6" s="18">
        <v>22713</v>
      </c>
      <c r="F6" s="19"/>
      <c r="G6" s="6">
        <v>229388199.63999999</v>
      </c>
      <c r="H6" s="19"/>
      <c r="I6" s="20">
        <f t="shared" si="7"/>
        <v>10099.42322194338</v>
      </c>
      <c r="J6" s="19"/>
      <c r="K6" s="18">
        <v>23139</v>
      </c>
      <c r="L6" s="19"/>
      <c r="M6" s="6">
        <v>249624488.30000001</v>
      </c>
      <c r="N6" s="19"/>
      <c r="O6" s="20">
        <f t="shared" si="8"/>
        <v>10788.041328493022</v>
      </c>
      <c r="P6" s="19"/>
      <c r="Q6" s="21">
        <f t="shared" si="0"/>
        <v>206449379.676</v>
      </c>
      <c r="R6" s="19"/>
      <c r="S6" s="22">
        <f t="shared" si="1"/>
        <v>9089.4808997490418</v>
      </c>
      <c r="T6" s="19"/>
      <c r="U6" s="21">
        <f t="shared" si="2"/>
        <v>0</v>
      </c>
      <c r="V6" s="19"/>
      <c r="W6" s="22">
        <f t="shared" si="3"/>
        <v>0</v>
      </c>
      <c r="Y6" s="23">
        <f t="shared" si="4"/>
        <v>0</v>
      </c>
      <c r="Z6" s="24"/>
      <c r="AA6" s="28">
        <f t="shared" si="5"/>
        <v>0</v>
      </c>
      <c r="AB6" s="26"/>
      <c r="AC6" s="27">
        <f t="shared" si="6"/>
        <v>0</v>
      </c>
      <c r="AD6" s="26"/>
    </row>
    <row r="7" spans="1:30" x14ac:dyDescent="0.25">
      <c r="A7" s="16" t="s">
        <v>62</v>
      </c>
      <c r="B7" s="17" t="s">
        <v>393</v>
      </c>
      <c r="C7" s="17"/>
      <c r="D7" s="17" t="s">
        <v>395</v>
      </c>
      <c r="E7" s="18">
        <v>1296</v>
      </c>
      <c r="F7" s="19"/>
      <c r="G7" s="6">
        <v>14012891.220000001</v>
      </c>
      <c r="H7" s="19"/>
      <c r="I7" s="20">
        <f t="shared" si="7"/>
        <v>10812.416064814815</v>
      </c>
      <c r="J7" s="19"/>
      <c r="K7" s="18">
        <v>1645</v>
      </c>
      <c r="L7" s="19"/>
      <c r="M7" s="6">
        <v>22472842.879999999</v>
      </c>
      <c r="N7" s="19"/>
      <c r="O7" s="20">
        <f t="shared" si="8"/>
        <v>13661.302662613982</v>
      </c>
      <c r="P7" s="19"/>
      <c r="Q7" s="21">
        <f t="shared" si="0"/>
        <v>12611602.098000001</v>
      </c>
      <c r="R7" s="19"/>
      <c r="S7" s="22">
        <f t="shared" si="1"/>
        <v>9731.1744583333348</v>
      </c>
      <c r="T7" s="19"/>
      <c r="U7" s="21">
        <f t="shared" si="2"/>
        <v>0</v>
      </c>
      <c r="V7" s="19"/>
      <c r="W7" s="22">
        <f t="shared" si="3"/>
        <v>0</v>
      </c>
      <c r="Y7" s="23">
        <f t="shared" si="4"/>
        <v>0</v>
      </c>
      <c r="Z7" s="24"/>
      <c r="AA7" s="28">
        <f t="shared" si="5"/>
        <v>0</v>
      </c>
      <c r="AB7" s="26"/>
      <c r="AC7" s="27">
        <f t="shared" si="6"/>
        <v>0</v>
      </c>
      <c r="AD7" s="26"/>
    </row>
    <row r="8" spans="1:30" x14ac:dyDescent="0.25">
      <c r="A8" s="16" t="s">
        <v>43</v>
      </c>
      <c r="B8" s="17" t="s">
        <v>393</v>
      </c>
      <c r="C8" s="17"/>
      <c r="D8" s="17" t="s">
        <v>394</v>
      </c>
      <c r="E8" s="18">
        <v>1209</v>
      </c>
      <c r="F8" s="19"/>
      <c r="G8" s="6">
        <v>13396087.119999999</v>
      </c>
      <c r="H8" s="19"/>
      <c r="I8" s="20">
        <f t="shared" si="7"/>
        <v>11080.303655913978</v>
      </c>
      <c r="J8" s="19"/>
      <c r="K8" s="18">
        <v>1187</v>
      </c>
      <c r="L8" s="19"/>
      <c r="M8" s="6">
        <v>15106533.029999999</v>
      </c>
      <c r="N8" s="19"/>
      <c r="O8" s="20">
        <f t="shared" si="8"/>
        <v>12726.649561920809</v>
      </c>
      <c r="P8" s="19"/>
      <c r="Q8" s="21">
        <f t="shared" si="0"/>
        <v>12056478.408</v>
      </c>
      <c r="R8" s="19"/>
      <c r="S8" s="22">
        <f t="shared" si="1"/>
        <v>9972.2732903225806</v>
      </c>
      <c r="T8" s="19"/>
      <c r="U8" s="21">
        <f t="shared" si="2"/>
        <v>0</v>
      </c>
      <c r="V8" s="19"/>
      <c r="W8" s="22">
        <f t="shared" si="3"/>
        <v>0</v>
      </c>
      <c r="Y8" s="23">
        <f t="shared" si="4"/>
        <v>0</v>
      </c>
      <c r="Z8" s="24"/>
      <c r="AA8" s="28">
        <f t="shared" si="5"/>
        <v>0</v>
      </c>
      <c r="AB8" s="26"/>
      <c r="AC8" s="27">
        <f t="shared" si="6"/>
        <v>0</v>
      </c>
      <c r="AD8" s="26"/>
    </row>
    <row r="9" spans="1:30" x14ac:dyDescent="0.25">
      <c r="A9" s="16" t="s">
        <v>1</v>
      </c>
      <c r="B9" s="17" t="s">
        <v>393</v>
      </c>
      <c r="C9" s="17"/>
      <c r="D9" s="17" t="s">
        <v>392</v>
      </c>
      <c r="E9" s="18">
        <v>8004</v>
      </c>
      <c r="F9" s="19"/>
      <c r="G9" s="6">
        <v>129388770.03</v>
      </c>
      <c r="H9" s="19"/>
      <c r="I9" s="20">
        <f t="shared" si="7"/>
        <v>16165.513497001499</v>
      </c>
      <c r="J9" s="19"/>
      <c r="K9" s="18">
        <v>7631</v>
      </c>
      <c r="L9" s="19"/>
      <c r="M9" s="6">
        <v>131208525.09</v>
      </c>
      <c r="N9" s="19"/>
      <c r="O9" s="20">
        <f t="shared" si="8"/>
        <v>17194.145602149129</v>
      </c>
      <c r="P9" s="19"/>
      <c r="Q9" s="21">
        <f t="shared" si="0"/>
        <v>116449893.02700001</v>
      </c>
      <c r="R9" s="19"/>
      <c r="S9" s="22">
        <f t="shared" si="1"/>
        <v>14548.962147301349</v>
      </c>
      <c r="T9" s="19"/>
      <c r="U9" s="21">
        <f t="shared" si="2"/>
        <v>0</v>
      </c>
      <c r="V9" s="19"/>
      <c r="W9" s="22">
        <f t="shared" si="3"/>
        <v>0</v>
      </c>
      <c r="Y9" s="23">
        <f t="shared" si="4"/>
        <v>0</v>
      </c>
      <c r="Z9" s="24"/>
      <c r="AA9" s="28">
        <f t="shared" si="5"/>
        <v>0</v>
      </c>
      <c r="AB9" s="26"/>
      <c r="AC9" s="27">
        <f t="shared" si="6"/>
        <v>0</v>
      </c>
      <c r="AD9" s="26"/>
    </row>
    <row r="10" spans="1:30" x14ac:dyDescent="0.25">
      <c r="A10" s="16" t="s">
        <v>35</v>
      </c>
      <c r="B10" s="17" t="s">
        <v>390</v>
      </c>
      <c r="C10" s="17"/>
      <c r="D10" s="17" t="s">
        <v>391</v>
      </c>
      <c r="E10" s="18">
        <v>2116</v>
      </c>
      <c r="F10" s="19"/>
      <c r="G10" s="6">
        <v>26425530.440000001</v>
      </c>
      <c r="H10" s="19"/>
      <c r="I10" s="20">
        <f t="shared" si="7"/>
        <v>12488.435935727788</v>
      </c>
      <c r="J10" s="19"/>
      <c r="K10" s="18">
        <v>2056</v>
      </c>
      <c r="L10" s="19"/>
      <c r="M10" s="6">
        <v>28048839.84</v>
      </c>
      <c r="N10" s="19"/>
      <c r="O10" s="20">
        <f t="shared" si="8"/>
        <v>13642.431828793775</v>
      </c>
      <c r="P10" s="19"/>
      <c r="Q10" s="21">
        <f t="shared" si="0"/>
        <v>23782977.396000002</v>
      </c>
      <c r="R10" s="19"/>
      <c r="S10" s="22">
        <f t="shared" si="1"/>
        <v>11239.592342155009</v>
      </c>
      <c r="T10" s="19"/>
      <c r="U10" s="21">
        <f t="shared" si="2"/>
        <v>0</v>
      </c>
      <c r="V10" s="19"/>
      <c r="W10" s="22">
        <f t="shared" si="3"/>
        <v>0</v>
      </c>
      <c r="Y10" s="23">
        <f t="shared" si="4"/>
        <v>0</v>
      </c>
      <c r="Z10" s="24"/>
      <c r="AA10" s="28">
        <f t="shared" si="5"/>
        <v>0</v>
      </c>
      <c r="AB10" s="26"/>
      <c r="AC10" s="27">
        <f t="shared" si="6"/>
        <v>0</v>
      </c>
      <c r="AD10" s="26"/>
    </row>
    <row r="11" spans="1:30" x14ac:dyDescent="0.25">
      <c r="A11" s="16" t="s">
        <v>21</v>
      </c>
      <c r="B11" s="17" t="s">
        <v>390</v>
      </c>
      <c r="C11" s="17"/>
      <c r="D11" s="17" t="s">
        <v>389</v>
      </c>
      <c r="E11" s="18">
        <v>262</v>
      </c>
      <c r="F11" s="19"/>
      <c r="G11" s="6">
        <v>3709577.7</v>
      </c>
      <c r="H11" s="19"/>
      <c r="I11" s="20">
        <f t="shared" si="7"/>
        <v>14158.693511450383</v>
      </c>
      <c r="J11" s="19"/>
      <c r="K11" s="18">
        <v>277</v>
      </c>
      <c r="L11" s="19"/>
      <c r="M11" s="6">
        <v>4095493.08</v>
      </c>
      <c r="N11" s="19"/>
      <c r="O11" s="20">
        <f t="shared" si="8"/>
        <v>14785.17357400722</v>
      </c>
      <c r="P11" s="19"/>
      <c r="Q11" s="21">
        <f t="shared" si="0"/>
        <v>3338619.93</v>
      </c>
      <c r="R11" s="19"/>
      <c r="S11" s="22">
        <f t="shared" si="1"/>
        <v>12742.824160305345</v>
      </c>
      <c r="T11" s="19"/>
      <c r="U11" s="21">
        <f t="shared" si="2"/>
        <v>0</v>
      </c>
      <c r="V11" s="19"/>
      <c r="W11" s="22">
        <f t="shared" si="3"/>
        <v>0</v>
      </c>
      <c r="Y11" s="23">
        <f t="shared" si="4"/>
        <v>0</v>
      </c>
      <c r="Z11" s="24"/>
      <c r="AA11" s="28">
        <f t="shared" si="5"/>
        <v>0</v>
      </c>
      <c r="AB11" s="26"/>
      <c r="AC11" s="27">
        <f t="shared" si="6"/>
        <v>0</v>
      </c>
      <c r="AD11" s="26"/>
    </row>
    <row r="12" spans="1:30" x14ac:dyDescent="0.25">
      <c r="A12" s="16" t="s">
        <v>8</v>
      </c>
      <c r="B12" s="17" t="s">
        <v>382</v>
      </c>
      <c r="C12" s="17"/>
      <c r="D12" s="17" t="s">
        <v>388</v>
      </c>
      <c r="E12" s="18">
        <v>2441</v>
      </c>
      <c r="F12" s="19"/>
      <c r="G12" s="6">
        <v>39972330.439999998</v>
      </c>
      <c r="H12" s="19"/>
      <c r="I12" s="20">
        <f t="shared" si="7"/>
        <v>16375.391413355181</v>
      </c>
      <c r="J12" s="19"/>
      <c r="K12" s="18">
        <v>2368</v>
      </c>
      <c r="L12" s="19"/>
      <c r="M12" s="6">
        <v>38047177.979999997</v>
      </c>
      <c r="N12" s="19"/>
      <c r="O12" s="20">
        <f t="shared" si="8"/>
        <v>16067.220430743242</v>
      </c>
      <c r="P12" s="19"/>
      <c r="Q12" s="21">
        <f t="shared" si="0"/>
        <v>35975097.395999998</v>
      </c>
      <c r="R12" s="19"/>
      <c r="S12" s="22">
        <f t="shared" si="1"/>
        <v>14737.852272019663</v>
      </c>
      <c r="T12" s="19"/>
      <c r="U12" s="21">
        <f t="shared" si="2"/>
        <v>0</v>
      </c>
      <c r="V12" s="19"/>
      <c r="W12" s="22">
        <f t="shared" si="3"/>
        <v>0</v>
      </c>
      <c r="Y12" s="23">
        <f t="shared" si="4"/>
        <v>0</v>
      </c>
      <c r="Z12" s="24"/>
      <c r="AA12" s="28">
        <f t="shared" si="5"/>
        <v>0</v>
      </c>
      <c r="AB12" s="26"/>
      <c r="AC12" s="27">
        <f t="shared" si="6"/>
        <v>0</v>
      </c>
      <c r="AD12" s="26"/>
    </row>
    <row r="13" spans="1:30" x14ac:dyDescent="0.25">
      <c r="A13" s="16" t="s">
        <v>30</v>
      </c>
      <c r="B13" s="17" t="s">
        <v>382</v>
      </c>
      <c r="C13" s="17"/>
      <c r="D13" s="17" t="s">
        <v>387</v>
      </c>
      <c r="E13" s="18">
        <v>1125</v>
      </c>
      <c r="F13" s="19"/>
      <c r="G13" s="6">
        <v>22354696.239999998</v>
      </c>
      <c r="H13" s="19"/>
      <c r="I13" s="20">
        <f t="shared" si="7"/>
        <v>19870.841102222221</v>
      </c>
      <c r="J13" s="19"/>
      <c r="K13" s="18">
        <v>1058</v>
      </c>
      <c r="L13" s="19"/>
      <c r="M13" s="6">
        <v>21421105.75</v>
      </c>
      <c r="N13" s="19"/>
      <c r="O13" s="20">
        <f t="shared" si="8"/>
        <v>20246.791824196596</v>
      </c>
      <c r="P13" s="19"/>
      <c r="Q13" s="21">
        <f t="shared" si="0"/>
        <v>20119226.616</v>
      </c>
      <c r="R13" s="19"/>
      <c r="S13" s="22">
        <f t="shared" si="1"/>
        <v>17883.756991999999</v>
      </c>
      <c r="T13" s="19"/>
      <c r="U13" s="21">
        <f t="shared" si="2"/>
        <v>0</v>
      </c>
      <c r="V13" s="19"/>
      <c r="W13" s="22">
        <f t="shared" si="3"/>
        <v>0</v>
      </c>
      <c r="Y13" s="23">
        <f t="shared" si="4"/>
        <v>0</v>
      </c>
      <c r="Z13" s="24"/>
      <c r="AA13" s="28">
        <f t="shared" si="5"/>
        <v>0</v>
      </c>
      <c r="AB13" s="26"/>
      <c r="AC13" s="27">
        <f t="shared" si="6"/>
        <v>0</v>
      </c>
      <c r="AD13" s="26"/>
    </row>
    <row r="14" spans="1:30" x14ac:dyDescent="0.25">
      <c r="A14" s="16" t="s">
        <v>4</v>
      </c>
      <c r="B14" s="17" t="s">
        <v>382</v>
      </c>
      <c r="C14" s="17"/>
      <c r="D14" s="17" t="s">
        <v>386</v>
      </c>
      <c r="E14" s="18">
        <v>52988</v>
      </c>
      <c r="F14" s="19"/>
      <c r="G14" s="6">
        <v>764699678.26999795</v>
      </c>
      <c r="H14" s="19"/>
      <c r="I14" s="20">
        <f t="shared" si="7"/>
        <v>14431.563340190192</v>
      </c>
      <c r="J14" s="19"/>
      <c r="K14" s="18">
        <v>52455</v>
      </c>
      <c r="L14" s="19"/>
      <c r="M14" s="6">
        <v>854145709.18000197</v>
      </c>
      <c r="N14" s="19"/>
      <c r="O14" s="20">
        <f t="shared" si="8"/>
        <v>16283.399279001087</v>
      </c>
      <c r="P14" s="19"/>
      <c r="Q14" s="21">
        <f t="shared" si="0"/>
        <v>688229710.44299817</v>
      </c>
      <c r="R14" s="19"/>
      <c r="S14" s="22">
        <f t="shared" si="1"/>
        <v>12988.407006171174</v>
      </c>
      <c r="T14" s="19"/>
      <c r="U14" s="21">
        <f t="shared" si="2"/>
        <v>0</v>
      </c>
      <c r="V14" s="19"/>
      <c r="W14" s="22">
        <f t="shared" si="3"/>
        <v>0</v>
      </c>
      <c r="Y14" s="23">
        <f t="shared" si="4"/>
        <v>0</v>
      </c>
      <c r="Z14" s="24"/>
      <c r="AA14" s="28">
        <f t="shared" si="5"/>
        <v>0</v>
      </c>
      <c r="AB14" s="26"/>
      <c r="AC14" s="27">
        <f t="shared" si="6"/>
        <v>0</v>
      </c>
      <c r="AD14" s="26"/>
    </row>
    <row r="15" spans="1:30" x14ac:dyDescent="0.25">
      <c r="A15" s="16" t="s">
        <v>59</v>
      </c>
      <c r="B15" s="17" t="s">
        <v>382</v>
      </c>
      <c r="C15" s="17"/>
      <c r="D15" s="17" t="s">
        <v>385</v>
      </c>
      <c r="E15" s="18">
        <v>13450</v>
      </c>
      <c r="F15" s="19"/>
      <c r="G15" s="6">
        <v>207096755.83000001</v>
      </c>
      <c r="H15" s="19"/>
      <c r="I15" s="20">
        <f t="shared" si="7"/>
        <v>15397.528314498142</v>
      </c>
      <c r="J15" s="19"/>
      <c r="K15" s="18">
        <v>13251</v>
      </c>
      <c r="L15" s="19"/>
      <c r="M15" s="6">
        <v>215034791.47</v>
      </c>
      <c r="N15" s="19"/>
      <c r="O15" s="20">
        <f t="shared" si="8"/>
        <v>16227.816124820769</v>
      </c>
      <c r="P15" s="19"/>
      <c r="Q15" s="21">
        <f t="shared" si="0"/>
        <v>186387080.24700001</v>
      </c>
      <c r="R15" s="19"/>
      <c r="S15" s="22">
        <f t="shared" si="1"/>
        <v>13857.775483048328</v>
      </c>
      <c r="T15" s="19"/>
      <c r="U15" s="21">
        <f t="shared" si="2"/>
        <v>0</v>
      </c>
      <c r="V15" s="19"/>
      <c r="W15" s="22">
        <f t="shared" si="3"/>
        <v>0</v>
      </c>
      <c r="Y15" s="23">
        <f t="shared" si="4"/>
        <v>0</v>
      </c>
      <c r="Z15" s="24"/>
      <c r="AA15" s="28">
        <f t="shared" si="5"/>
        <v>0</v>
      </c>
      <c r="AB15" s="26"/>
      <c r="AC15" s="27">
        <f t="shared" si="6"/>
        <v>0</v>
      </c>
      <c r="AD15" s="26"/>
    </row>
    <row r="16" spans="1:30" x14ac:dyDescent="0.25">
      <c r="A16" s="16" t="s">
        <v>2</v>
      </c>
      <c r="B16" s="17" t="s">
        <v>382</v>
      </c>
      <c r="C16" s="17"/>
      <c r="D16" s="17" t="s">
        <v>384</v>
      </c>
      <c r="E16" s="18">
        <v>325</v>
      </c>
      <c r="F16" s="19"/>
      <c r="G16" s="6">
        <v>4117003.33</v>
      </c>
      <c r="H16" s="19"/>
      <c r="I16" s="20">
        <f t="shared" si="7"/>
        <v>12667.702553846155</v>
      </c>
      <c r="J16" s="19"/>
      <c r="K16" s="18">
        <v>361</v>
      </c>
      <c r="L16" s="19"/>
      <c r="M16" s="6">
        <v>5145338.09</v>
      </c>
      <c r="N16" s="19"/>
      <c r="O16" s="20">
        <f t="shared" si="8"/>
        <v>14253.014099722992</v>
      </c>
      <c r="P16" s="19"/>
      <c r="Q16" s="21">
        <f t="shared" si="0"/>
        <v>3705302.997</v>
      </c>
      <c r="R16" s="19"/>
      <c r="S16" s="22">
        <f t="shared" si="1"/>
        <v>11400.932298461539</v>
      </c>
      <c r="T16" s="19"/>
      <c r="U16" s="21">
        <f t="shared" si="2"/>
        <v>0</v>
      </c>
      <c r="V16" s="19"/>
      <c r="W16" s="22">
        <f t="shared" si="3"/>
        <v>0</v>
      </c>
      <c r="Y16" s="23">
        <f t="shared" si="4"/>
        <v>0</v>
      </c>
      <c r="Z16" s="24"/>
      <c r="AA16" s="28">
        <f t="shared" si="5"/>
        <v>0</v>
      </c>
      <c r="AB16" s="26"/>
      <c r="AC16" s="27">
        <f t="shared" si="6"/>
        <v>0</v>
      </c>
      <c r="AD16" s="26"/>
    </row>
    <row r="17" spans="1:30" x14ac:dyDescent="0.25">
      <c r="A17" s="16" t="s">
        <v>172</v>
      </c>
      <c r="B17" s="17" t="s">
        <v>382</v>
      </c>
      <c r="C17" s="17"/>
      <c r="D17" s="17" t="s">
        <v>383</v>
      </c>
      <c r="E17" s="18">
        <v>39051</v>
      </c>
      <c r="F17" s="19"/>
      <c r="G17" s="6">
        <v>640706260.74000502</v>
      </c>
      <c r="H17" s="19"/>
      <c r="I17" s="20">
        <f t="shared" si="7"/>
        <v>16406.910469386316</v>
      </c>
      <c r="J17" s="19"/>
      <c r="K17" s="18">
        <v>39148</v>
      </c>
      <c r="L17" s="19"/>
      <c r="M17" s="6">
        <v>663027305.12999594</v>
      </c>
      <c r="N17" s="19"/>
      <c r="O17" s="20">
        <f t="shared" si="8"/>
        <v>16936.428556503422</v>
      </c>
      <c r="P17" s="19"/>
      <c r="Q17" s="21">
        <f t="shared" si="0"/>
        <v>576635634.66600454</v>
      </c>
      <c r="R17" s="19"/>
      <c r="S17" s="22">
        <f t="shared" si="1"/>
        <v>14766.219422447684</v>
      </c>
      <c r="T17" s="19"/>
      <c r="U17" s="21">
        <f t="shared" si="2"/>
        <v>0</v>
      </c>
      <c r="V17" s="19"/>
      <c r="W17" s="22">
        <f t="shared" si="3"/>
        <v>0</v>
      </c>
      <c r="Y17" s="23">
        <f t="shared" si="4"/>
        <v>0</v>
      </c>
      <c r="Z17" s="24"/>
      <c r="AA17" s="28">
        <f t="shared" si="5"/>
        <v>0</v>
      </c>
      <c r="AB17" s="26"/>
      <c r="AC17" s="27">
        <f t="shared" si="6"/>
        <v>0</v>
      </c>
      <c r="AD17" s="26"/>
    </row>
    <row r="18" spans="1:30" x14ac:dyDescent="0.25">
      <c r="A18" s="16" t="s">
        <v>6</v>
      </c>
      <c r="B18" s="17" t="s">
        <v>382</v>
      </c>
      <c r="C18" s="17"/>
      <c r="D18" s="17" t="s">
        <v>381</v>
      </c>
      <c r="E18" s="18">
        <v>5671</v>
      </c>
      <c r="F18" s="19"/>
      <c r="G18" s="6">
        <v>51897346.090000004</v>
      </c>
      <c r="H18" s="19"/>
      <c r="I18" s="20">
        <f t="shared" si="7"/>
        <v>9151.3570957503089</v>
      </c>
      <c r="J18" s="19"/>
      <c r="K18" s="18">
        <v>6456</v>
      </c>
      <c r="L18" s="19"/>
      <c r="M18" s="6">
        <v>64830815.450000003</v>
      </c>
      <c r="N18" s="19"/>
      <c r="O18" s="20">
        <f t="shared" si="8"/>
        <v>10041.947870198266</v>
      </c>
      <c r="P18" s="19"/>
      <c r="Q18" s="21">
        <f t="shared" si="0"/>
        <v>46707611.481000006</v>
      </c>
      <c r="R18" s="19"/>
      <c r="S18" s="22">
        <f t="shared" si="1"/>
        <v>8236.2213861752789</v>
      </c>
      <c r="T18" s="19"/>
      <c r="U18" s="21">
        <f t="shared" si="2"/>
        <v>0</v>
      </c>
      <c r="V18" s="19"/>
      <c r="W18" s="22">
        <f t="shared" si="3"/>
        <v>0</v>
      </c>
      <c r="Y18" s="23">
        <f t="shared" si="4"/>
        <v>0</v>
      </c>
      <c r="Z18" s="24"/>
      <c r="AA18" s="28">
        <f t="shared" si="5"/>
        <v>0</v>
      </c>
      <c r="AB18" s="26"/>
      <c r="AC18" s="27">
        <f t="shared" si="6"/>
        <v>0</v>
      </c>
      <c r="AD18" s="26"/>
    </row>
    <row r="19" spans="1:30" x14ac:dyDescent="0.25">
      <c r="A19" s="16" t="s">
        <v>39</v>
      </c>
      <c r="B19" s="17" t="s">
        <v>380</v>
      </c>
      <c r="C19" s="17"/>
      <c r="D19" s="17" t="s">
        <v>409</v>
      </c>
      <c r="E19" s="18">
        <v>1678</v>
      </c>
      <c r="F19" s="19"/>
      <c r="G19" s="6">
        <v>22134747.91</v>
      </c>
      <c r="H19" s="19"/>
      <c r="I19" s="20">
        <f t="shared" si="7"/>
        <v>13191.148933253873</v>
      </c>
      <c r="J19" s="19"/>
      <c r="K19" s="18">
        <v>1604</v>
      </c>
      <c r="L19" s="19"/>
      <c r="M19" s="6">
        <v>21838823.390000001</v>
      </c>
      <c r="N19" s="19"/>
      <c r="O19" s="20">
        <f t="shared" si="8"/>
        <v>13615.226552369078</v>
      </c>
      <c r="P19" s="19"/>
      <c r="Q19" s="21">
        <f t="shared" si="0"/>
        <v>19921273.118999999</v>
      </c>
      <c r="R19" s="19"/>
      <c r="S19" s="22">
        <f t="shared" si="1"/>
        <v>11872.034039928487</v>
      </c>
      <c r="T19" s="19"/>
      <c r="U19" s="21">
        <f t="shared" si="2"/>
        <v>0</v>
      </c>
      <c r="V19" s="19"/>
      <c r="W19" s="22">
        <f t="shared" si="3"/>
        <v>0</v>
      </c>
      <c r="Y19" s="23">
        <f t="shared" si="4"/>
        <v>0</v>
      </c>
      <c r="Z19" s="24"/>
      <c r="AA19" s="28">
        <f t="shared" si="5"/>
        <v>0</v>
      </c>
      <c r="AB19" s="26"/>
      <c r="AC19" s="27">
        <f t="shared" si="6"/>
        <v>0</v>
      </c>
      <c r="AD19" s="26"/>
    </row>
    <row r="20" spans="1:30" x14ac:dyDescent="0.25">
      <c r="A20" s="16" t="s">
        <v>11</v>
      </c>
      <c r="B20" s="17" t="s">
        <v>375</v>
      </c>
      <c r="C20" s="17"/>
      <c r="D20" s="17" t="s">
        <v>379</v>
      </c>
      <c r="E20" s="18">
        <v>183</v>
      </c>
      <c r="F20" s="19"/>
      <c r="G20" s="6">
        <v>10139268.52</v>
      </c>
      <c r="H20" s="19"/>
      <c r="I20" s="20">
        <f t="shared" si="7"/>
        <v>55405.838907103825</v>
      </c>
      <c r="J20" s="19"/>
      <c r="K20" s="18">
        <v>182</v>
      </c>
      <c r="L20" s="19"/>
      <c r="M20" s="6">
        <v>27469783.109999999</v>
      </c>
      <c r="N20" s="19"/>
      <c r="O20" s="20">
        <f t="shared" si="8"/>
        <v>150932.87423076923</v>
      </c>
      <c r="P20" s="19"/>
      <c r="Q20" s="21">
        <f t="shared" si="0"/>
        <v>9125341.6679999996</v>
      </c>
      <c r="R20" s="19"/>
      <c r="S20" s="22">
        <f t="shared" si="1"/>
        <v>49865.255016393443</v>
      </c>
      <c r="T20" s="19"/>
      <c r="U20" s="21">
        <f t="shared" si="2"/>
        <v>0</v>
      </c>
      <c r="V20" s="19"/>
      <c r="W20" s="22">
        <f t="shared" si="3"/>
        <v>0</v>
      </c>
      <c r="Y20" s="23">
        <f t="shared" si="4"/>
        <v>0</v>
      </c>
      <c r="Z20" s="24"/>
      <c r="AA20" s="28">
        <f t="shared" si="5"/>
        <v>0</v>
      </c>
      <c r="AB20" s="26"/>
      <c r="AC20" s="27">
        <f t="shared" si="6"/>
        <v>0</v>
      </c>
      <c r="AD20" s="26"/>
    </row>
    <row r="21" spans="1:30" x14ac:dyDescent="0.25">
      <c r="A21" s="16" t="s">
        <v>76</v>
      </c>
      <c r="B21" s="17" t="s">
        <v>375</v>
      </c>
      <c r="C21" s="17"/>
      <c r="D21" s="17" t="s">
        <v>378</v>
      </c>
      <c r="E21" s="18">
        <v>59</v>
      </c>
      <c r="F21" s="19"/>
      <c r="G21" s="6">
        <v>1179264.32</v>
      </c>
      <c r="H21" s="19"/>
      <c r="I21" s="20">
        <f t="shared" si="7"/>
        <v>19987.530847457627</v>
      </c>
      <c r="J21" s="19"/>
      <c r="K21" s="18">
        <v>61</v>
      </c>
      <c r="L21" s="19"/>
      <c r="M21" s="6">
        <v>1317058.96</v>
      </c>
      <c r="N21" s="19"/>
      <c r="O21" s="20">
        <f t="shared" si="8"/>
        <v>21591.130491803277</v>
      </c>
      <c r="P21" s="19"/>
      <c r="Q21" s="21">
        <f t="shared" si="0"/>
        <v>1061337.888</v>
      </c>
      <c r="R21" s="19"/>
      <c r="S21" s="22">
        <f t="shared" si="1"/>
        <v>17988.777762711863</v>
      </c>
      <c r="T21" s="19"/>
      <c r="U21" s="21">
        <f t="shared" si="2"/>
        <v>0</v>
      </c>
      <c r="V21" s="19"/>
      <c r="W21" s="22">
        <f t="shared" si="3"/>
        <v>0</v>
      </c>
      <c r="Y21" s="23">
        <f t="shared" si="4"/>
        <v>0</v>
      </c>
      <c r="Z21" s="24"/>
      <c r="AA21" s="28">
        <f t="shared" si="5"/>
        <v>0</v>
      </c>
      <c r="AB21" s="26"/>
      <c r="AC21" s="27">
        <f t="shared" si="6"/>
        <v>0</v>
      </c>
      <c r="AD21" s="26"/>
    </row>
    <row r="22" spans="1:30" x14ac:dyDescent="0.25">
      <c r="A22" s="16" t="s">
        <v>15</v>
      </c>
      <c r="B22" s="17" t="s">
        <v>375</v>
      </c>
      <c r="C22" s="17"/>
      <c r="D22" s="17" t="s">
        <v>377</v>
      </c>
      <c r="E22" s="18">
        <v>304</v>
      </c>
      <c r="F22" s="19"/>
      <c r="G22" s="6">
        <v>3773518.87</v>
      </c>
      <c r="H22" s="19"/>
      <c r="I22" s="20">
        <f t="shared" si="7"/>
        <v>12412.891019736842</v>
      </c>
      <c r="J22" s="19"/>
      <c r="K22" s="18">
        <v>305</v>
      </c>
      <c r="L22" s="19"/>
      <c r="M22" s="6">
        <v>4476256.92</v>
      </c>
      <c r="N22" s="19"/>
      <c r="O22" s="20">
        <f t="shared" si="8"/>
        <v>14676.252196721311</v>
      </c>
      <c r="P22" s="19"/>
      <c r="Q22" s="21">
        <f t="shared" si="0"/>
        <v>3396166.983</v>
      </c>
      <c r="R22" s="19"/>
      <c r="S22" s="22">
        <f t="shared" si="1"/>
        <v>11171.601917763159</v>
      </c>
      <c r="T22" s="19"/>
      <c r="U22" s="21">
        <f t="shared" si="2"/>
        <v>0</v>
      </c>
      <c r="V22" s="19"/>
      <c r="W22" s="22">
        <f t="shared" si="3"/>
        <v>0</v>
      </c>
      <c r="Y22" s="23">
        <f t="shared" si="4"/>
        <v>0</v>
      </c>
      <c r="Z22" s="24"/>
      <c r="AA22" s="28">
        <f t="shared" si="5"/>
        <v>0</v>
      </c>
      <c r="AB22" s="26"/>
      <c r="AC22" s="27">
        <f t="shared" si="6"/>
        <v>0</v>
      </c>
      <c r="AD22" s="26"/>
    </row>
    <row r="23" spans="1:30" x14ac:dyDescent="0.25">
      <c r="A23" s="16" t="s">
        <v>24</v>
      </c>
      <c r="B23" s="17" t="s">
        <v>375</v>
      </c>
      <c r="C23" s="17"/>
      <c r="D23" s="17" t="s">
        <v>376</v>
      </c>
      <c r="E23" s="18">
        <v>201</v>
      </c>
      <c r="F23" s="19"/>
      <c r="G23" s="6">
        <v>2172550.4300000002</v>
      </c>
      <c r="H23" s="19"/>
      <c r="I23" s="20">
        <f t="shared" si="7"/>
        <v>10808.708606965174</v>
      </c>
      <c r="J23" s="19"/>
      <c r="K23" s="18">
        <v>361</v>
      </c>
      <c r="L23" s="19"/>
      <c r="M23" s="6">
        <v>2828093.98</v>
      </c>
      <c r="N23" s="19"/>
      <c r="O23" s="20">
        <f t="shared" si="8"/>
        <v>7834.0553462603875</v>
      </c>
      <c r="P23" s="19"/>
      <c r="Q23" s="21">
        <f t="shared" si="0"/>
        <v>1955295.3870000001</v>
      </c>
      <c r="R23" s="19"/>
      <c r="S23" s="22">
        <f t="shared" si="1"/>
        <v>9727.8377462686567</v>
      </c>
      <c r="T23" s="19"/>
      <c r="U23" s="21">
        <f t="shared" si="2"/>
        <v>0</v>
      </c>
      <c r="V23" s="19"/>
      <c r="W23" s="22">
        <f t="shared" si="3"/>
        <v>-1893.7824000082692</v>
      </c>
      <c r="Y23" s="23">
        <f t="shared" si="4"/>
        <v>0</v>
      </c>
      <c r="Z23" s="24"/>
      <c r="AA23" s="28">
        <f t="shared" si="5"/>
        <v>-0.19467660228344932</v>
      </c>
      <c r="AB23" s="26"/>
      <c r="AC23" s="27">
        <f t="shared" si="6"/>
        <v>0</v>
      </c>
      <c r="AD23" s="26"/>
    </row>
    <row r="24" spans="1:30" x14ac:dyDescent="0.25">
      <c r="A24" s="16" t="s">
        <v>42</v>
      </c>
      <c r="B24" s="17" t="s">
        <v>375</v>
      </c>
      <c r="C24" s="17"/>
      <c r="D24" s="17" t="s">
        <v>374</v>
      </c>
      <c r="E24" s="18">
        <v>33</v>
      </c>
      <c r="F24" s="19"/>
      <c r="G24" s="6">
        <v>1197406.1499999999</v>
      </c>
      <c r="H24" s="19"/>
      <c r="I24" s="20">
        <f t="shared" si="7"/>
        <v>36285.034848484844</v>
      </c>
      <c r="J24" s="19"/>
      <c r="K24" s="18">
        <v>31</v>
      </c>
      <c r="L24" s="19"/>
      <c r="M24" s="6">
        <v>1452311.67</v>
      </c>
      <c r="N24" s="19"/>
      <c r="O24" s="20">
        <f t="shared" si="8"/>
        <v>46848.763548387091</v>
      </c>
      <c r="P24" s="19"/>
      <c r="Q24" s="21">
        <f t="shared" si="0"/>
        <v>1077665.5349999999</v>
      </c>
      <c r="R24" s="19"/>
      <c r="S24" s="22">
        <f t="shared" si="1"/>
        <v>32656.531363636361</v>
      </c>
      <c r="T24" s="19"/>
      <c r="U24" s="21">
        <f t="shared" si="2"/>
        <v>0</v>
      </c>
      <c r="V24" s="19"/>
      <c r="W24" s="22">
        <f t="shared" si="3"/>
        <v>0</v>
      </c>
      <c r="Y24" s="23">
        <f t="shared" si="4"/>
        <v>0</v>
      </c>
      <c r="Z24" s="24"/>
      <c r="AA24" s="28">
        <f t="shared" si="5"/>
        <v>0</v>
      </c>
      <c r="AB24" s="26"/>
      <c r="AC24" s="27">
        <f t="shared" si="6"/>
        <v>0</v>
      </c>
      <c r="AD24" s="26"/>
    </row>
    <row r="25" spans="1:30" x14ac:dyDescent="0.25">
      <c r="A25" s="16" t="s">
        <v>48</v>
      </c>
      <c r="B25" s="17" t="s">
        <v>372</v>
      </c>
      <c r="C25" s="17"/>
      <c r="D25" s="17" t="s">
        <v>373</v>
      </c>
      <c r="E25" s="18">
        <v>822</v>
      </c>
      <c r="F25" s="19"/>
      <c r="G25" s="6">
        <v>9713165.8200000096</v>
      </c>
      <c r="H25" s="19"/>
      <c r="I25" s="20">
        <f t="shared" si="7"/>
        <v>11816.503430656947</v>
      </c>
      <c r="J25" s="19"/>
      <c r="K25" s="18">
        <v>956</v>
      </c>
      <c r="L25" s="19"/>
      <c r="M25" s="6">
        <v>10227919.15</v>
      </c>
      <c r="N25" s="19"/>
      <c r="O25" s="20">
        <f t="shared" si="8"/>
        <v>10698.66019874477</v>
      </c>
      <c r="P25" s="19"/>
      <c r="Q25" s="21">
        <f t="shared" si="0"/>
        <v>8741849.2380000092</v>
      </c>
      <c r="R25" s="19"/>
      <c r="S25" s="22">
        <f t="shared" si="1"/>
        <v>10634.853087591253</v>
      </c>
      <c r="T25" s="19"/>
      <c r="U25" s="21">
        <f t="shared" si="2"/>
        <v>0</v>
      </c>
      <c r="V25" s="19"/>
      <c r="W25" s="22">
        <f t="shared" si="3"/>
        <v>0</v>
      </c>
      <c r="Y25" s="23">
        <f t="shared" si="4"/>
        <v>0</v>
      </c>
      <c r="Z25" s="24"/>
      <c r="AA25" s="28">
        <f t="shared" si="5"/>
        <v>0</v>
      </c>
      <c r="AB25" s="26"/>
      <c r="AC25" s="27">
        <f t="shared" si="6"/>
        <v>0</v>
      </c>
      <c r="AD25" s="26"/>
    </row>
    <row r="26" spans="1:30" x14ac:dyDescent="0.25">
      <c r="A26" s="16" t="s">
        <v>64</v>
      </c>
      <c r="B26" s="17" t="s">
        <v>372</v>
      </c>
      <c r="C26" s="17"/>
      <c r="D26" s="17" t="s">
        <v>371</v>
      </c>
      <c r="E26" s="18">
        <v>258</v>
      </c>
      <c r="F26" s="19"/>
      <c r="G26" s="6">
        <v>3948965.53</v>
      </c>
      <c r="H26" s="19"/>
      <c r="I26" s="20">
        <f t="shared" si="7"/>
        <v>15306.067945736433</v>
      </c>
      <c r="J26" s="19"/>
      <c r="K26" s="18">
        <v>231</v>
      </c>
      <c r="L26" s="19"/>
      <c r="M26" s="6">
        <v>4101642.03</v>
      </c>
      <c r="N26" s="19"/>
      <c r="O26" s="20">
        <f t="shared" si="8"/>
        <v>17756.026103896103</v>
      </c>
      <c r="P26" s="19"/>
      <c r="Q26" s="21">
        <f t="shared" si="0"/>
        <v>3554068.977</v>
      </c>
      <c r="R26" s="19"/>
      <c r="S26" s="22">
        <f t="shared" si="1"/>
        <v>13775.46115116279</v>
      </c>
      <c r="T26" s="19"/>
      <c r="U26" s="21">
        <f t="shared" si="2"/>
        <v>0</v>
      </c>
      <c r="V26" s="19"/>
      <c r="W26" s="22">
        <f t="shared" si="3"/>
        <v>0</v>
      </c>
      <c r="Y26" s="23">
        <f t="shared" si="4"/>
        <v>0</v>
      </c>
      <c r="Z26" s="24"/>
      <c r="AA26" s="28">
        <f t="shared" si="5"/>
        <v>0</v>
      </c>
      <c r="AB26" s="26"/>
      <c r="AC26" s="27">
        <f t="shared" si="6"/>
        <v>0</v>
      </c>
      <c r="AD26" s="26"/>
    </row>
    <row r="27" spans="1:30" x14ac:dyDescent="0.25">
      <c r="A27" s="16" t="s">
        <v>44</v>
      </c>
      <c r="B27" s="17" t="s">
        <v>369</v>
      </c>
      <c r="C27" s="17"/>
      <c r="D27" s="17" t="s">
        <v>370</v>
      </c>
      <c r="E27" s="18">
        <v>32639</v>
      </c>
      <c r="F27" s="19"/>
      <c r="G27" s="6">
        <v>444258861.81999999</v>
      </c>
      <c r="H27" s="19"/>
      <c r="I27" s="20">
        <f t="shared" si="7"/>
        <v>13611.289004565091</v>
      </c>
      <c r="J27" s="19"/>
      <c r="K27" s="18">
        <v>32506</v>
      </c>
      <c r="L27" s="19"/>
      <c r="M27" s="6">
        <v>484116409.94</v>
      </c>
      <c r="N27" s="19"/>
      <c r="O27" s="20">
        <f t="shared" si="8"/>
        <v>14893.140033839907</v>
      </c>
      <c r="P27" s="19"/>
      <c r="Q27" s="21">
        <f t="shared" si="0"/>
        <v>399832975.63800001</v>
      </c>
      <c r="R27" s="19"/>
      <c r="S27" s="22">
        <f t="shared" si="1"/>
        <v>12250.160104108581</v>
      </c>
      <c r="T27" s="19"/>
      <c r="U27" s="21">
        <f t="shared" si="2"/>
        <v>0</v>
      </c>
      <c r="V27" s="19"/>
      <c r="W27" s="22">
        <f t="shared" si="3"/>
        <v>0</v>
      </c>
      <c r="Y27" s="23">
        <f t="shared" si="4"/>
        <v>0</v>
      </c>
      <c r="Z27" s="24"/>
      <c r="AA27" s="28">
        <f t="shared" si="5"/>
        <v>0</v>
      </c>
      <c r="AB27" s="26"/>
      <c r="AC27" s="27">
        <f t="shared" si="6"/>
        <v>0</v>
      </c>
      <c r="AD27" s="26"/>
    </row>
    <row r="28" spans="1:30" x14ac:dyDescent="0.25">
      <c r="A28" s="16" t="s">
        <v>82</v>
      </c>
      <c r="B28" s="17" t="s">
        <v>369</v>
      </c>
      <c r="C28" s="17"/>
      <c r="D28" s="17" t="s">
        <v>368</v>
      </c>
      <c r="E28" s="18">
        <v>28487</v>
      </c>
      <c r="F28" s="19"/>
      <c r="G28" s="6">
        <v>502362607.48000002</v>
      </c>
      <c r="H28" s="19"/>
      <c r="I28" s="20">
        <f t="shared" si="7"/>
        <v>17634.802102011443</v>
      </c>
      <c r="J28" s="19"/>
      <c r="K28" s="18">
        <v>28362</v>
      </c>
      <c r="L28" s="19"/>
      <c r="M28" s="6">
        <v>518767105.25999999</v>
      </c>
      <c r="N28" s="19"/>
      <c r="O28" s="20">
        <f t="shared" si="8"/>
        <v>18290.921136027078</v>
      </c>
      <c r="P28" s="19"/>
      <c r="Q28" s="21">
        <f t="shared" si="0"/>
        <v>452126346.73200005</v>
      </c>
      <c r="R28" s="19"/>
      <c r="S28" s="22">
        <f t="shared" si="1"/>
        <v>15871.321891810299</v>
      </c>
      <c r="T28" s="19"/>
      <c r="U28" s="21">
        <f t="shared" si="2"/>
        <v>0</v>
      </c>
      <c r="V28" s="19"/>
      <c r="W28" s="22">
        <f t="shared" si="3"/>
        <v>0</v>
      </c>
      <c r="Y28" s="23">
        <f t="shared" si="4"/>
        <v>0</v>
      </c>
      <c r="Z28" s="24"/>
      <c r="AA28" s="28">
        <f t="shared" si="5"/>
        <v>0</v>
      </c>
      <c r="AB28" s="26"/>
      <c r="AC28" s="27">
        <f t="shared" si="6"/>
        <v>0</v>
      </c>
      <c r="AD28" s="26"/>
    </row>
    <row r="29" spans="1:30" x14ac:dyDescent="0.25">
      <c r="A29" s="16" t="s">
        <v>54</v>
      </c>
      <c r="B29" s="17" t="s">
        <v>366</v>
      </c>
      <c r="C29" s="17"/>
      <c r="D29" s="17" t="s">
        <v>367</v>
      </c>
      <c r="E29" s="18">
        <v>1032</v>
      </c>
      <c r="F29" s="19"/>
      <c r="G29" s="6">
        <v>14126356.5</v>
      </c>
      <c r="H29" s="19"/>
      <c r="I29" s="20">
        <f t="shared" si="7"/>
        <v>13688.329941860466</v>
      </c>
      <c r="J29" s="19"/>
      <c r="K29" s="18">
        <v>987</v>
      </c>
      <c r="L29" s="19"/>
      <c r="M29" s="6">
        <v>15157533.460000001</v>
      </c>
      <c r="N29" s="19"/>
      <c r="O29" s="20">
        <f t="shared" si="8"/>
        <v>15357.176757852078</v>
      </c>
      <c r="P29" s="19"/>
      <c r="Q29" s="21">
        <f t="shared" si="0"/>
        <v>12713720.85</v>
      </c>
      <c r="R29" s="19"/>
      <c r="S29" s="22">
        <f t="shared" si="1"/>
        <v>12319.496947674419</v>
      </c>
      <c r="T29" s="19"/>
      <c r="U29" s="21">
        <f t="shared" si="2"/>
        <v>0</v>
      </c>
      <c r="V29" s="19"/>
      <c r="W29" s="22">
        <f t="shared" si="3"/>
        <v>0</v>
      </c>
      <c r="Y29" s="23">
        <f t="shared" si="4"/>
        <v>0</v>
      </c>
      <c r="Z29" s="24"/>
      <c r="AA29" s="28">
        <f t="shared" si="5"/>
        <v>0</v>
      </c>
      <c r="AB29" s="26"/>
      <c r="AC29" s="27">
        <f t="shared" si="6"/>
        <v>0</v>
      </c>
      <c r="AD29" s="26"/>
    </row>
    <row r="30" spans="1:30" x14ac:dyDescent="0.25">
      <c r="A30" s="16" t="s">
        <v>31</v>
      </c>
      <c r="B30" s="17" t="s">
        <v>366</v>
      </c>
      <c r="C30" s="17"/>
      <c r="D30" s="17" t="s">
        <v>365</v>
      </c>
      <c r="E30" s="18">
        <v>1329</v>
      </c>
      <c r="F30" s="19"/>
      <c r="G30" s="6">
        <v>18769532.98</v>
      </c>
      <c r="H30" s="19"/>
      <c r="I30" s="20">
        <f t="shared" si="7"/>
        <v>14123.049646350641</v>
      </c>
      <c r="J30" s="19"/>
      <c r="K30" s="18">
        <v>1326</v>
      </c>
      <c r="L30" s="19"/>
      <c r="M30" s="6">
        <v>18230840.91</v>
      </c>
      <c r="N30" s="19"/>
      <c r="O30" s="20">
        <f t="shared" si="8"/>
        <v>13748.748800904978</v>
      </c>
      <c r="P30" s="19"/>
      <c r="Q30" s="21">
        <f t="shared" si="0"/>
        <v>16892579.682</v>
      </c>
      <c r="R30" s="19"/>
      <c r="S30" s="22">
        <f t="shared" si="1"/>
        <v>12710.744681715576</v>
      </c>
      <c r="T30" s="19"/>
      <c r="U30" s="21">
        <f t="shared" si="2"/>
        <v>0</v>
      </c>
      <c r="V30" s="19"/>
      <c r="W30" s="22">
        <f t="shared" si="3"/>
        <v>0</v>
      </c>
      <c r="Y30" s="23">
        <f t="shared" si="4"/>
        <v>0</v>
      </c>
      <c r="Z30" s="24"/>
      <c r="AA30" s="28">
        <f t="shared" si="5"/>
        <v>0</v>
      </c>
      <c r="AB30" s="26"/>
      <c r="AC30" s="27">
        <f t="shared" si="6"/>
        <v>0</v>
      </c>
      <c r="AD30" s="26"/>
    </row>
    <row r="31" spans="1:30" x14ac:dyDescent="0.25">
      <c r="A31" s="16" t="s">
        <v>12</v>
      </c>
      <c r="B31" s="17" t="s">
        <v>363</v>
      </c>
      <c r="C31" s="17"/>
      <c r="D31" s="17" t="s">
        <v>364</v>
      </c>
      <c r="E31" s="18">
        <v>101</v>
      </c>
      <c r="F31" s="19"/>
      <c r="G31" s="6">
        <v>2828332.49</v>
      </c>
      <c r="H31" s="19"/>
      <c r="I31" s="20">
        <f t="shared" si="7"/>
        <v>28003.291980198021</v>
      </c>
      <c r="J31" s="19"/>
      <c r="K31" s="18">
        <v>107</v>
      </c>
      <c r="L31" s="19"/>
      <c r="M31" s="6">
        <v>2781466.15</v>
      </c>
      <c r="N31" s="19"/>
      <c r="O31" s="20">
        <f t="shared" si="8"/>
        <v>25995.010747663549</v>
      </c>
      <c r="P31" s="19"/>
      <c r="Q31" s="21">
        <f t="shared" si="0"/>
        <v>2545499.2410000004</v>
      </c>
      <c r="R31" s="19"/>
      <c r="S31" s="22">
        <f t="shared" si="1"/>
        <v>25202.96278217822</v>
      </c>
      <c r="T31" s="19"/>
      <c r="U31" s="21">
        <f t="shared" si="2"/>
        <v>0</v>
      </c>
      <c r="V31" s="19"/>
      <c r="W31" s="22">
        <f t="shared" si="3"/>
        <v>0</v>
      </c>
      <c r="Y31" s="23">
        <f t="shared" si="4"/>
        <v>0</v>
      </c>
      <c r="Z31" s="24"/>
      <c r="AA31" s="28">
        <f t="shared" si="5"/>
        <v>0</v>
      </c>
      <c r="AB31" s="26"/>
      <c r="AC31" s="27">
        <f t="shared" si="6"/>
        <v>0</v>
      </c>
      <c r="AD31" s="26"/>
    </row>
    <row r="32" spans="1:30" x14ac:dyDescent="0.25">
      <c r="A32" s="16" t="s">
        <v>70</v>
      </c>
      <c r="B32" s="17" t="s">
        <v>363</v>
      </c>
      <c r="C32" s="17"/>
      <c r="D32" s="17" t="s">
        <v>362</v>
      </c>
      <c r="E32" s="18">
        <v>178</v>
      </c>
      <c r="F32" s="19"/>
      <c r="G32" s="6">
        <v>3248286.96</v>
      </c>
      <c r="H32" s="19"/>
      <c r="I32" s="20">
        <f t="shared" si="7"/>
        <v>18248.803146067414</v>
      </c>
      <c r="J32" s="19"/>
      <c r="K32" s="18">
        <v>170</v>
      </c>
      <c r="L32" s="19"/>
      <c r="M32" s="6">
        <v>3957921.87</v>
      </c>
      <c r="N32" s="19"/>
      <c r="O32" s="20">
        <f t="shared" si="8"/>
        <v>23281.893352941177</v>
      </c>
      <c r="P32" s="19"/>
      <c r="Q32" s="21">
        <f t="shared" si="0"/>
        <v>2923458.264</v>
      </c>
      <c r="R32" s="19"/>
      <c r="S32" s="22">
        <f t="shared" si="1"/>
        <v>16423.922831460673</v>
      </c>
      <c r="T32" s="19"/>
      <c r="U32" s="21">
        <f t="shared" si="2"/>
        <v>0</v>
      </c>
      <c r="V32" s="19"/>
      <c r="W32" s="22">
        <f t="shared" si="3"/>
        <v>0</v>
      </c>
      <c r="Y32" s="23">
        <f t="shared" si="4"/>
        <v>0</v>
      </c>
      <c r="Z32" s="24"/>
      <c r="AA32" s="28">
        <f t="shared" si="5"/>
        <v>0</v>
      </c>
      <c r="AB32" s="26"/>
      <c r="AC32" s="27">
        <f t="shared" si="6"/>
        <v>0</v>
      </c>
      <c r="AD32" s="26"/>
    </row>
    <row r="33" spans="1:30" x14ac:dyDescent="0.25">
      <c r="A33" s="16" t="s">
        <v>36</v>
      </c>
      <c r="B33" s="17" t="s">
        <v>361</v>
      </c>
      <c r="C33" s="17"/>
      <c r="D33" s="17" t="s">
        <v>360</v>
      </c>
      <c r="E33" s="18">
        <v>680</v>
      </c>
      <c r="F33" s="19"/>
      <c r="G33" s="6">
        <v>12712794.92</v>
      </c>
      <c r="H33" s="19"/>
      <c r="I33" s="20">
        <f t="shared" si="7"/>
        <v>18695.286647058823</v>
      </c>
      <c r="J33" s="19"/>
      <c r="K33" s="18">
        <v>652</v>
      </c>
      <c r="L33" s="19"/>
      <c r="M33" s="6">
        <v>13358325.32</v>
      </c>
      <c r="N33" s="19"/>
      <c r="O33" s="20">
        <f t="shared" si="8"/>
        <v>20488.229018404909</v>
      </c>
      <c r="P33" s="19"/>
      <c r="Q33" s="21">
        <f t="shared" si="0"/>
        <v>11441515.427999999</v>
      </c>
      <c r="R33" s="19"/>
      <c r="S33" s="22">
        <f t="shared" si="1"/>
        <v>16825.757982352941</v>
      </c>
      <c r="T33" s="19"/>
      <c r="U33" s="21">
        <f t="shared" si="2"/>
        <v>0</v>
      </c>
      <c r="V33" s="19"/>
      <c r="W33" s="22">
        <f t="shared" si="3"/>
        <v>0</v>
      </c>
      <c r="Y33" s="23">
        <f t="shared" si="4"/>
        <v>0</v>
      </c>
      <c r="Z33" s="24"/>
      <c r="AA33" s="28">
        <f t="shared" si="5"/>
        <v>0</v>
      </c>
      <c r="AB33" s="26"/>
      <c r="AC33" s="27">
        <f t="shared" si="6"/>
        <v>0</v>
      </c>
      <c r="AD33" s="26"/>
    </row>
    <row r="34" spans="1:30" x14ac:dyDescent="0.25">
      <c r="A34" s="16" t="s">
        <v>66</v>
      </c>
      <c r="B34" s="17" t="s">
        <v>357</v>
      </c>
      <c r="C34" s="17"/>
      <c r="D34" s="17" t="s">
        <v>359</v>
      </c>
      <c r="E34" s="18">
        <v>988</v>
      </c>
      <c r="F34" s="19"/>
      <c r="G34" s="6">
        <v>10624367.949999999</v>
      </c>
      <c r="H34" s="19"/>
      <c r="I34" s="20">
        <f t="shared" si="7"/>
        <v>10753.408856275302</v>
      </c>
      <c r="J34" s="19"/>
      <c r="K34" s="18">
        <v>955</v>
      </c>
      <c r="L34" s="19"/>
      <c r="M34" s="6">
        <v>10772983.27</v>
      </c>
      <c r="N34" s="19"/>
      <c r="O34" s="20">
        <f t="shared" si="8"/>
        <v>11280.610753926701</v>
      </c>
      <c r="P34" s="19"/>
      <c r="Q34" s="21">
        <f t="shared" si="0"/>
        <v>9561931.1549999993</v>
      </c>
      <c r="R34" s="19"/>
      <c r="S34" s="22">
        <f t="shared" si="1"/>
        <v>9678.0679706477731</v>
      </c>
      <c r="T34" s="19"/>
      <c r="U34" s="21">
        <f t="shared" si="2"/>
        <v>0</v>
      </c>
      <c r="V34" s="19"/>
      <c r="W34" s="22">
        <f t="shared" si="3"/>
        <v>0</v>
      </c>
      <c r="Y34" s="23">
        <f t="shared" si="4"/>
        <v>0</v>
      </c>
      <c r="Z34" s="24"/>
      <c r="AA34" s="28">
        <f t="shared" si="5"/>
        <v>0</v>
      </c>
      <c r="AB34" s="26"/>
      <c r="AC34" s="27">
        <f t="shared" si="6"/>
        <v>0</v>
      </c>
      <c r="AD34" s="26"/>
    </row>
    <row r="35" spans="1:30" x14ac:dyDescent="0.25">
      <c r="A35" s="16" t="s">
        <v>67</v>
      </c>
      <c r="B35" s="17" t="s">
        <v>357</v>
      </c>
      <c r="C35" s="17"/>
      <c r="D35" s="17" t="s">
        <v>358</v>
      </c>
      <c r="E35" s="18">
        <v>384</v>
      </c>
      <c r="F35" s="19"/>
      <c r="G35" s="6">
        <v>4564901.2300000004</v>
      </c>
      <c r="H35" s="19"/>
      <c r="I35" s="20">
        <f t="shared" si="7"/>
        <v>11887.763619791667</v>
      </c>
      <c r="J35" s="19"/>
      <c r="K35" s="18">
        <v>399</v>
      </c>
      <c r="L35" s="19"/>
      <c r="M35" s="6">
        <v>4810352.76</v>
      </c>
      <c r="N35" s="19"/>
      <c r="O35" s="20">
        <f t="shared" si="8"/>
        <v>12056.021954887217</v>
      </c>
      <c r="P35" s="19"/>
      <c r="Q35" s="21">
        <f t="shared" ref="Q35:Q66" si="9">+G35*0.9</f>
        <v>4108411.1070000003</v>
      </c>
      <c r="R35" s="19"/>
      <c r="S35" s="22">
        <f t="shared" ref="S35:S66" si="10">+I35*0.9</f>
        <v>10698.987257812501</v>
      </c>
      <c r="T35" s="19"/>
      <c r="U35" s="21">
        <f t="shared" ref="U35:U66" si="11">IF(+M35-Q35&gt;0,0,+M35-Q35)</f>
        <v>0</v>
      </c>
      <c r="V35" s="19"/>
      <c r="W35" s="22">
        <f t="shared" ref="W35:W66" si="12">IF(+O35-S35&gt;0,0,+O35-S35)</f>
        <v>0</v>
      </c>
      <c r="Y35" s="23">
        <f t="shared" ref="Y35:Y66" si="13">IF(U35=0,0,+U35/Q35)</f>
        <v>0</v>
      </c>
      <c r="Z35" s="24"/>
      <c r="AA35" s="28">
        <f t="shared" ref="AA35:AA66" si="14">IF(W35=0,0,+W35/S35)</f>
        <v>0</v>
      </c>
      <c r="AB35" s="26"/>
      <c r="AC35" s="27">
        <f t="shared" ref="AC35:AC66" si="15">IF(Y35=0,0,(IF(AA35=0,0,(IF(Y35&gt;AA35,Y35,AA35)))))</f>
        <v>0</v>
      </c>
      <c r="AD35" s="26"/>
    </row>
    <row r="36" spans="1:30" x14ac:dyDescent="0.25">
      <c r="A36" s="16" t="s">
        <v>20</v>
      </c>
      <c r="B36" s="17" t="s">
        <v>357</v>
      </c>
      <c r="C36" s="17"/>
      <c r="D36" s="17" t="s">
        <v>356</v>
      </c>
      <c r="E36" s="18">
        <v>174</v>
      </c>
      <c r="F36" s="19"/>
      <c r="G36" s="6">
        <v>3745117.18</v>
      </c>
      <c r="H36" s="19"/>
      <c r="I36" s="20">
        <f t="shared" si="7"/>
        <v>21523.661954022991</v>
      </c>
      <c r="J36" s="19"/>
      <c r="K36" s="18">
        <v>182</v>
      </c>
      <c r="L36" s="19"/>
      <c r="M36" s="6">
        <v>4009150.26</v>
      </c>
      <c r="N36" s="19"/>
      <c r="O36" s="20">
        <f t="shared" si="8"/>
        <v>22028.29813186813</v>
      </c>
      <c r="P36" s="19"/>
      <c r="Q36" s="21">
        <f t="shared" si="9"/>
        <v>3370605.4620000003</v>
      </c>
      <c r="R36" s="19"/>
      <c r="S36" s="22">
        <f t="shared" si="10"/>
        <v>19371.295758620694</v>
      </c>
      <c r="T36" s="19"/>
      <c r="U36" s="21">
        <f t="shared" si="11"/>
        <v>0</v>
      </c>
      <c r="V36" s="19"/>
      <c r="W36" s="22">
        <f t="shared" si="12"/>
        <v>0</v>
      </c>
      <c r="Y36" s="23">
        <f t="shared" si="13"/>
        <v>0</v>
      </c>
      <c r="Z36" s="24"/>
      <c r="AA36" s="28">
        <f t="shared" si="14"/>
        <v>0</v>
      </c>
      <c r="AB36" s="26"/>
      <c r="AC36" s="27">
        <f t="shared" si="15"/>
        <v>0</v>
      </c>
    </row>
    <row r="37" spans="1:30" ht="15.6" x14ac:dyDescent="0.25">
      <c r="A37" s="30" t="s">
        <v>16</v>
      </c>
      <c r="B37" s="31" t="s">
        <v>355</v>
      </c>
      <c r="C37" s="29">
        <v>1</v>
      </c>
      <c r="D37" s="17" t="s">
        <v>426</v>
      </c>
      <c r="E37" s="18">
        <v>193</v>
      </c>
      <c r="F37" s="19"/>
      <c r="G37" s="6">
        <v>3470403.28</v>
      </c>
      <c r="H37" s="19"/>
      <c r="I37" s="20">
        <f t="shared" si="7"/>
        <v>17981.364145077718</v>
      </c>
      <c r="J37" s="19"/>
      <c r="K37" s="18">
        <v>187</v>
      </c>
      <c r="L37" s="19"/>
      <c r="M37" s="6">
        <v>3771329.91</v>
      </c>
      <c r="N37" s="19"/>
      <c r="O37" s="20">
        <f t="shared" si="8"/>
        <v>20167.539625668451</v>
      </c>
      <c r="P37" s="19"/>
      <c r="Q37" s="21">
        <f t="shared" si="9"/>
        <v>3123362.952</v>
      </c>
      <c r="R37" s="19"/>
      <c r="S37" s="22">
        <f t="shared" si="10"/>
        <v>16183.227730569946</v>
      </c>
      <c r="T37" s="19"/>
      <c r="U37" s="21">
        <f t="shared" si="11"/>
        <v>0</v>
      </c>
      <c r="V37" s="19"/>
      <c r="W37" s="22">
        <f t="shared" si="12"/>
        <v>0</v>
      </c>
      <c r="Y37" s="23">
        <f t="shared" si="13"/>
        <v>0</v>
      </c>
      <c r="Z37" s="24"/>
      <c r="AA37" s="28">
        <f t="shared" si="14"/>
        <v>0</v>
      </c>
      <c r="AB37" s="26"/>
      <c r="AC37" s="27">
        <f t="shared" si="15"/>
        <v>0</v>
      </c>
      <c r="AD37" s="26"/>
    </row>
    <row r="38" spans="1:30" x14ac:dyDescent="0.25">
      <c r="A38" s="16" t="s">
        <v>83</v>
      </c>
      <c r="B38" s="17" t="s">
        <v>355</v>
      </c>
      <c r="C38" s="17"/>
      <c r="D38" s="17" t="s">
        <v>354</v>
      </c>
      <c r="E38" s="18">
        <v>289</v>
      </c>
      <c r="F38" s="19"/>
      <c r="G38" s="6">
        <v>4410007.66</v>
      </c>
      <c r="H38" s="19"/>
      <c r="I38" s="20">
        <f t="shared" si="7"/>
        <v>15259.542076124568</v>
      </c>
      <c r="J38" s="19"/>
      <c r="K38" s="18">
        <v>302</v>
      </c>
      <c r="L38" s="19"/>
      <c r="M38" s="6">
        <v>4641454.42</v>
      </c>
      <c r="N38" s="19"/>
      <c r="O38" s="20">
        <f t="shared" si="8"/>
        <v>15369.054370860928</v>
      </c>
      <c r="P38" s="19"/>
      <c r="Q38" s="21">
        <f t="shared" si="9"/>
        <v>3969006.8940000003</v>
      </c>
      <c r="R38" s="19"/>
      <c r="S38" s="22">
        <f t="shared" si="10"/>
        <v>13733.587868512112</v>
      </c>
      <c r="T38" s="19"/>
      <c r="U38" s="21">
        <f t="shared" si="11"/>
        <v>0</v>
      </c>
      <c r="V38" s="19"/>
      <c r="W38" s="22">
        <f t="shared" si="12"/>
        <v>0</v>
      </c>
      <c r="Y38" s="23">
        <f t="shared" si="13"/>
        <v>0</v>
      </c>
      <c r="Z38" s="24"/>
      <c r="AA38" s="28">
        <f t="shared" si="14"/>
        <v>0</v>
      </c>
      <c r="AB38" s="26"/>
      <c r="AC38" s="27">
        <f t="shared" si="15"/>
        <v>0</v>
      </c>
      <c r="AD38" s="26"/>
    </row>
    <row r="39" spans="1:30" x14ac:dyDescent="0.25">
      <c r="A39" s="16" t="s">
        <v>177</v>
      </c>
      <c r="B39" s="17" t="s">
        <v>353</v>
      </c>
      <c r="C39" s="17"/>
      <c r="D39" s="17" t="s">
        <v>352</v>
      </c>
      <c r="E39" s="18">
        <v>384</v>
      </c>
      <c r="F39" s="19"/>
      <c r="G39" s="6">
        <v>5742540.8700000001</v>
      </c>
      <c r="H39" s="19"/>
      <c r="I39" s="20">
        <f t="shared" si="7"/>
        <v>14954.533515625</v>
      </c>
      <c r="J39" s="19"/>
      <c r="K39" s="18">
        <v>347</v>
      </c>
      <c r="L39" s="19"/>
      <c r="M39" s="6">
        <v>6256510.0899999999</v>
      </c>
      <c r="N39" s="19"/>
      <c r="O39" s="20">
        <f t="shared" si="8"/>
        <v>18030.288443804035</v>
      </c>
      <c r="P39" s="19"/>
      <c r="Q39" s="21">
        <f t="shared" si="9"/>
        <v>5168286.7829999998</v>
      </c>
      <c r="R39" s="19"/>
      <c r="S39" s="22">
        <f t="shared" si="10"/>
        <v>13459.080164062501</v>
      </c>
      <c r="T39" s="19"/>
      <c r="U39" s="21">
        <f t="shared" si="11"/>
        <v>0</v>
      </c>
      <c r="V39" s="19"/>
      <c r="W39" s="22">
        <f t="shared" si="12"/>
        <v>0</v>
      </c>
      <c r="Y39" s="23">
        <f t="shared" si="13"/>
        <v>0</v>
      </c>
      <c r="Z39" s="24"/>
      <c r="AA39" s="28">
        <f t="shared" si="14"/>
        <v>0</v>
      </c>
      <c r="AB39" s="26"/>
      <c r="AC39" s="27">
        <f t="shared" si="15"/>
        <v>0</v>
      </c>
      <c r="AD39" s="26"/>
    </row>
    <row r="40" spans="1:30" x14ac:dyDescent="0.25">
      <c r="A40" s="16" t="s">
        <v>155</v>
      </c>
      <c r="B40" s="17" t="s">
        <v>351</v>
      </c>
      <c r="C40" s="17"/>
      <c r="D40" s="17" t="s">
        <v>350</v>
      </c>
      <c r="E40" s="18">
        <v>356</v>
      </c>
      <c r="F40" s="19"/>
      <c r="G40" s="6">
        <v>4728677.47</v>
      </c>
      <c r="H40" s="19"/>
      <c r="I40" s="20">
        <f t="shared" si="7"/>
        <v>13282.801882022472</v>
      </c>
      <c r="J40" s="19"/>
      <c r="K40" s="18">
        <v>349</v>
      </c>
      <c r="L40" s="19"/>
      <c r="M40" s="6">
        <v>5105228.37</v>
      </c>
      <c r="N40" s="19"/>
      <c r="O40" s="20">
        <f t="shared" si="8"/>
        <v>14628.161518624642</v>
      </c>
      <c r="P40" s="19"/>
      <c r="Q40" s="21">
        <f t="shared" si="9"/>
        <v>4255809.7230000002</v>
      </c>
      <c r="R40" s="19"/>
      <c r="S40" s="22">
        <f t="shared" si="10"/>
        <v>11954.521693820225</v>
      </c>
      <c r="T40" s="19"/>
      <c r="U40" s="21">
        <f t="shared" si="11"/>
        <v>0</v>
      </c>
      <c r="V40" s="19"/>
      <c r="W40" s="22">
        <f t="shared" si="12"/>
        <v>0</v>
      </c>
      <c r="Y40" s="23">
        <f t="shared" si="13"/>
        <v>0</v>
      </c>
      <c r="Z40" s="24"/>
      <c r="AA40" s="28">
        <f t="shared" si="14"/>
        <v>0</v>
      </c>
      <c r="AB40" s="26"/>
      <c r="AC40" s="27">
        <f t="shared" si="15"/>
        <v>0</v>
      </c>
      <c r="AD40" s="26"/>
    </row>
    <row r="41" spans="1:30" x14ac:dyDescent="0.25">
      <c r="A41" s="16" t="s">
        <v>84</v>
      </c>
      <c r="B41" s="17" t="s">
        <v>349</v>
      </c>
      <c r="C41" s="17"/>
      <c r="D41" s="17" t="s">
        <v>348</v>
      </c>
      <c r="E41" s="18">
        <v>4699</v>
      </c>
      <c r="F41" s="19"/>
      <c r="G41" s="6">
        <v>63284229.409999996</v>
      </c>
      <c r="H41" s="19"/>
      <c r="I41" s="20">
        <f t="shared" si="7"/>
        <v>13467.595107469673</v>
      </c>
      <c r="J41" s="19"/>
      <c r="K41" s="18">
        <v>4614</v>
      </c>
      <c r="L41" s="19"/>
      <c r="M41" s="6">
        <v>57813010.020000003</v>
      </c>
      <c r="N41" s="19"/>
      <c r="O41" s="20">
        <f t="shared" si="8"/>
        <v>12529.911144343303</v>
      </c>
      <c r="P41" s="19"/>
      <c r="Q41" s="21">
        <f t="shared" si="9"/>
        <v>56955806.468999997</v>
      </c>
      <c r="R41" s="19"/>
      <c r="S41" s="22">
        <f t="shared" si="10"/>
        <v>12120.835596722705</v>
      </c>
      <c r="T41" s="19"/>
      <c r="U41" s="21">
        <f t="shared" si="11"/>
        <v>0</v>
      </c>
      <c r="V41" s="19"/>
      <c r="W41" s="22">
        <f t="shared" si="12"/>
        <v>0</v>
      </c>
      <c r="Y41" s="23">
        <f t="shared" si="13"/>
        <v>0</v>
      </c>
      <c r="Z41" s="24"/>
      <c r="AA41" s="28">
        <f t="shared" si="14"/>
        <v>0</v>
      </c>
      <c r="AB41" s="26"/>
      <c r="AC41" s="27">
        <f t="shared" si="15"/>
        <v>0</v>
      </c>
      <c r="AD41" s="26"/>
    </row>
    <row r="42" spans="1:30" x14ac:dyDescent="0.25">
      <c r="A42" s="16" t="s">
        <v>34</v>
      </c>
      <c r="B42" s="17" t="s">
        <v>347</v>
      </c>
      <c r="C42" s="17"/>
      <c r="D42" s="17" t="s">
        <v>346</v>
      </c>
      <c r="E42" s="18">
        <v>87883</v>
      </c>
      <c r="F42" s="19"/>
      <c r="G42" s="6">
        <v>1419236218.4200001</v>
      </c>
      <c r="H42" s="19"/>
      <c r="I42" s="20">
        <f t="shared" si="7"/>
        <v>16149.155336299398</v>
      </c>
      <c r="J42" s="19"/>
      <c r="K42" s="18">
        <v>88258</v>
      </c>
      <c r="L42" s="19"/>
      <c r="M42" s="6">
        <v>1468910060.7000101</v>
      </c>
      <c r="N42" s="19"/>
      <c r="O42" s="20">
        <f t="shared" si="8"/>
        <v>16643.364462145189</v>
      </c>
      <c r="P42" s="19"/>
      <c r="Q42" s="21">
        <f t="shared" si="9"/>
        <v>1277312596.5780001</v>
      </c>
      <c r="R42" s="19"/>
      <c r="S42" s="22">
        <f t="shared" si="10"/>
        <v>14534.239802669459</v>
      </c>
      <c r="T42" s="19"/>
      <c r="U42" s="21">
        <f t="shared" si="11"/>
        <v>0</v>
      </c>
      <c r="V42" s="19"/>
      <c r="W42" s="22">
        <f t="shared" si="12"/>
        <v>0</v>
      </c>
      <c r="Y42" s="23">
        <f t="shared" si="13"/>
        <v>0</v>
      </c>
      <c r="Z42" s="24"/>
      <c r="AA42" s="28">
        <f t="shared" si="14"/>
        <v>0</v>
      </c>
      <c r="AB42" s="26"/>
      <c r="AC42" s="27">
        <f t="shared" si="15"/>
        <v>0</v>
      </c>
      <c r="AD42" s="26"/>
    </row>
    <row r="43" spans="1:30" x14ac:dyDescent="0.25">
      <c r="A43" s="16" t="s">
        <v>26</v>
      </c>
      <c r="B43" s="17" t="s">
        <v>345</v>
      </c>
      <c r="C43" s="17"/>
      <c r="D43" s="17" t="s">
        <v>344</v>
      </c>
      <c r="E43" s="18">
        <v>263</v>
      </c>
      <c r="F43" s="19"/>
      <c r="G43" s="6">
        <v>4266185.96</v>
      </c>
      <c r="H43" s="19"/>
      <c r="I43" s="20">
        <f t="shared" si="7"/>
        <v>16221.239391634981</v>
      </c>
      <c r="J43" s="19"/>
      <c r="K43" s="18">
        <v>252</v>
      </c>
      <c r="L43" s="19"/>
      <c r="M43" s="6">
        <v>4770135.9400000004</v>
      </c>
      <c r="N43" s="19"/>
      <c r="O43" s="20">
        <f t="shared" si="8"/>
        <v>18929.110873015874</v>
      </c>
      <c r="P43" s="19"/>
      <c r="Q43" s="21">
        <f t="shared" si="9"/>
        <v>3839567.3640000001</v>
      </c>
      <c r="R43" s="19"/>
      <c r="S43" s="22">
        <f t="shared" si="10"/>
        <v>14599.115452471484</v>
      </c>
      <c r="T43" s="19"/>
      <c r="U43" s="21">
        <f t="shared" si="11"/>
        <v>0</v>
      </c>
      <c r="V43" s="19"/>
      <c r="W43" s="22">
        <f t="shared" si="12"/>
        <v>0</v>
      </c>
      <c r="Y43" s="23">
        <f t="shared" si="13"/>
        <v>0</v>
      </c>
      <c r="Z43" s="24"/>
      <c r="AA43" s="28">
        <f t="shared" si="14"/>
        <v>0</v>
      </c>
      <c r="AB43" s="26"/>
      <c r="AC43" s="27">
        <f t="shared" si="15"/>
        <v>0</v>
      </c>
      <c r="AD43" s="26"/>
    </row>
    <row r="44" spans="1:30" x14ac:dyDescent="0.25">
      <c r="A44" s="16" t="s">
        <v>88</v>
      </c>
      <c r="B44" s="17" t="s">
        <v>343</v>
      </c>
      <c r="C44" s="17"/>
      <c r="D44" s="17" t="s">
        <v>342</v>
      </c>
      <c r="E44" s="18">
        <v>62872</v>
      </c>
      <c r="F44" s="19"/>
      <c r="G44" s="6">
        <v>840462534.47999597</v>
      </c>
      <c r="H44" s="19"/>
      <c r="I44" s="20">
        <f t="shared" si="7"/>
        <v>13367.835196589833</v>
      </c>
      <c r="J44" s="19"/>
      <c r="K44" s="18">
        <v>61964</v>
      </c>
      <c r="L44" s="19"/>
      <c r="M44" s="6">
        <v>945029337.66999698</v>
      </c>
      <c r="N44" s="19"/>
      <c r="O44" s="20">
        <f t="shared" si="8"/>
        <v>15251.264244884078</v>
      </c>
      <c r="P44" s="19"/>
      <c r="Q44" s="21">
        <f t="shared" si="9"/>
        <v>756416281.03199637</v>
      </c>
      <c r="R44" s="19"/>
      <c r="S44" s="22">
        <f t="shared" si="10"/>
        <v>12031.051676930851</v>
      </c>
      <c r="T44" s="19"/>
      <c r="U44" s="21">
        <f t="shared" si="11"/>
        <v>0</v>
      </c>
      <c r="V44" s="19"/>
      <c r="W44" s="22">
        <f t="shared" si="12"/>
        <v>0</v>
      </c>
      <c r="Y44" s="23">
        <f t="shared" si="13"/>
        <v>0</v>
      </c>
      <c r="Z44" s="24"/>
      <c r="AA44" s="28">
        <f t="shared" si="14"/>
        <v>0</v>
      </c>
      <c r="AB44" s="26"/>
      <c r="AC44" s="27">
        <f t="shared" si="15"/>
        <v>0</v>
      </c>
      <c r="AD44" s="26"/>
    </row>
    <row r="45" spans="1:30" x14ac:dyDescent="0.25">
      <c r="A45" s="16" t="s">
        <v>77</v>
      </c>
      <c r="B45" s="17" t="s">
        <v>341</v>
      </c>
      <c r="C45" s="17"/>
      <c r="D45" s="17" t="s">
        <v>340</v>
      </c>
      <c r="E45" s="18">
        <v>6623</v>
      </c>
      <c r="F45" s="19"/>
      <c r="G45" s="6">
        <v>101372425.15000001</v>
      </c>
      <c r="H45" s="19"/>
      <c r="I45" s="20">
        <f t="shared" si="7"/>
        <v>15306.11885097388</v>
      </c>
      <c r="J45" s="19"/>
      <c r="K45" s="18">
        <v>6497</v>
      </c>
      <c r="L45" s="19"/>
      <c r="M45" s="6">
        <v>110370020.3</v>
      </c>
      <c r="N45" s="19"/>
      <c r="O45" s="20">
        <f t="shared" si="8"/>
        <v>16987.843666307526</v>
      </c>
      <c r="P45" s="19"/>
      <c r="Q45" s="21">
        <f t="shared" si="9"/>
        <v>91235182.635000005</v>
      </c>
      <c r="R45" s="19"/>
      <c r="S45" s="22">
        <f t="shared" si="10"/>
        <v>13775.506965876493</v>
      </c>
      <c r="T45" s="19"/>
      <c r="U45" s="21">
        <f t="shared" si="11"/>
        <v>0</v>
      </c>
      <c r="V45" s="19"/>
      <c r="W45" s="22">
        <f t="shared" si="12"/>
        <v>0</v>
      </c>
      <c r="Y45" s="23">
        <f t="shared" si="13"/>
        <v>0</v>
      </c>
      <c r="Z45" s="24"/>
      <c r="AA45" s="28">
        <f t="shared" si="14"/>
        <v>0</v>
      </c>
      <c r="AB45" s="26"/>
      <c r="AC45" s="27">
        <f t="shared" si="15"/>
        <v>0</v>
      </c>
      <c r="AD45" s="26"/>
    </row>
    <row r="46" spans="1:30" x14ac:dyDescent="0.25">
      <c r="A46" s="16" t="s">
        <v>124</v>
      </c>
      <c r="B46" s="17" t="s">
        <v>336</v>
      </c>
      <c r="C46" s="17"/>
      <c r="D46" s="17" t="s">
        <v>339</v>
      </c>
      <c r="E46" s="18">
        <v>2474</v>
      </c>
      <c r="F46" s="19"/>
      <c r="G46" s="6">
        <v>29948527.559999999</v>
      </c>
      <c r="H46" s="19"/>
      <c r="I46" s="20">
        <f t="shared" si="7"/>
        <v>12105.306208569118</v>
      </c>
      <c r="J46" s="19"/>
      <c r="K46" s="18">
        <v>2614</v>
      </c>
      <c r="L46" s="19"/>
      <c r="M46" s="6">
        <v>32812506.34</v>
      </c>
      <c r="N46" s="19"/>
      <c r="O46" s="20">
        <f t="shared" si="8"/>
        <v>12552.603802601378</v>
      </c>
      <c r="P46" s="19"/>
      <c r="Q46" s="21">
        <f t="shared" si="9"/>
        <v>26953674.803999998</v>
      </c>
      <c r="R46" s="19"/>
      <c r="S46" s="22">
        <f t="shared" si="10"/>
        <v>10894.775587712207</v>
      </c>
      <c r="T46" s="19"/>
      <c r="U46" s="21">
        <f t="shared" si="11"/>
        <v>0</v>
      </c>
      <c r="V46" s="19"/>
      <c r="W46" s="22">
        <f t="shared" si="12"/>
        <v>0</v>
      </c>
      <c r="Y46" s="23">
        <f t="shared" si="13"/>
        <v>0</v>
      </c>
      <c r="Z46" s="24"/>
      <c r="AA46" s="28">
        <f t="shared" si="14"/>
        <v>0</v>
      </c>
      <c r="AB46" s="26"/>
      <c r="AC46" s="27">
        <f t="shared" si="15"/>
        <v>0</v>
      </c>
      <c r="AD46" s="26"/>
    </row>
    <row r="47" spans="1:30" x14ac:dyDescent="0.25">
      <c r="A47" s="16" t="s">
        <v>37</v>
      </c>
      <c r="B47" s="17" t="s">
        <v>336</v>
      </c>
      <c r="C47" s="17"/>
      <c r="D47" s="17" t="s">
        <v>413</v>
      </c>
      <c r="E47" s="18">
        <v>309</v>
      </c>
      <c r="F47" s="19"/>
      <c r="G47" s="6">
        <v>4033471.98</v>
      </c>
      <c r="H47" s="19"/>
      <c r="I47" s="20">
        <f t="shared" si="7"/>
        <v>13053.307378640777</v>
      </c>
      <c r="J47" s="19"/>
      <c r="K47" s="18">
        <v>342</v>
      </c>
      <c r="L47" s="19"/>
      <c r="M47" s="6">
        <v>4799435.07</v>
      </c>
      <c r="N47" s="19"/>
      <c r="O47" s="20">
        <f t="shared" si="8"/>
        <v>14033.435877192984</v>
      </c>
      <c r="P47" s="19"/>
      <c r="Q47" s="21">
        <f t="shared" si="9"/>
        <v>3630124.7820000001</v>
      </c>
      <c r="R47" s="19"/>
      <c r="S47" s="22">
        <f t="shared" si="10"/>
        <v>11747.9766407767</v>
      </c>
      <c r="T47" s="19"/>
      <c r="U47" s="21">
        <f t="shared" si="11"/>
        <v>0</v>
      </c>
      <c r="V47" s="19"/>
      <c r="W47" s="22">
        <f t="shared" si="12"/>
        <v>0</v>
      </c>
      <c r="Y47" s="23">
        <f t="shared" si="13"/>
        <v>0</v>
      </c>
      <c r="Z47" s="24"/>
      <c r="AA47" s="28">
        <f t="shared" si="14"/>
        <v>0</v>
      </c>
      <c r="AB47" s="26"/>
      <c r="AC47" s="27">
        <f t="shared" si="15"/>
        <v>0</v>
      </c>
      <c r="AD47" s="26"/>
    </row>
    <row r="48" spans="1:30" x14ac:dyDescent="0.25">
      <c r="A48" s="16" t="s">
        <v>148</v>
      </c>
      <c r="B48" s="17" t="s">
        <v>336</v>
      </c>
      <c r="C48" s="17"/>
      <c r="D48" s="17" t="s">
        <v>338</v>
      </c>
      <c r="E48" s="18">
        <v>361</v>
      </c>
      <c r="F48" s="19"/>
      <c r="G48" s="6">
        <v>5175745.93</v>
      </c>
      <c r="H48" s="19"/>
      <c r="I48" s="20">
        <f t="shared" si="7"/>
        <v>14337.246343490304</v>
      </c>
      <c r="J48" s="19"/>
      <c r="K48" s="18">
        <v>328</v>
      </c>
      <c r="L48" s="19"/>
      <c r="M48" s="6">
        <v>5123713.1500000004</v>
      </c>
      <c r="N48" s="19"/>
      <c r="O48" s="20">
        <f t="shared" si="8"/>
        <v>15621.076676829269</v>
      </c>
      <c r="P48" s="19"/>
      <c r="Q48" s="21">
        <f t="shared" si="9"/>
        <v>4658171.3370000003</v>
      </c>
      <c r="R48" s="19"/>
      <c r="S48" s="22">
        <f t="shared" si="10"/>
        <v>12903.521709141274</v>
      </c>
      <c r="T48" s="19"/>
      <c r="U48" s="21">
        <f t="shared" si="11"/>
        <v>0</v>
      </c>
      <c r="V48" s="19"/>
      <c r="W48" s="22">
        <f t="shared" si="12"/>
        <v>0</v>
      </c>
      <c r="Y48" s="23">
        <f t="shared" si="13"/>
        <v>0</v>
      </c>
      <c r="Z48" s="24"/>
      <c r="AA48" s="28">
        <f t="shared" si="14"/>
        <v>0</v>
      </c>
      <c r="AB48" s="26"/>
      <c r="AC48" s="27">
        <f t="shared" si="15"/>
        <v>0</v>
      </c>
      <c r="AD48" s="26"/>
    </row>
    <row r="49" spans="1:30" x14ac:dyDescent="0.25">
      <c r="A49" s="16" t="s">
        <v>116</v>
      </c>
      <c r="B49" s="17" t="s">
        <v>336</v>
      </c>
      <c r="C49" s="17"/>
      <c r="D49" s="17" t="s">
        <v>337</v>
      </c>
      <c r="E49" s="18">
        <v>281</v>
      </c>
      <c r="F49" s="19"/>
      <c r="G49" s="6">
        <v>4089607.39</v>
      </c>
      <c r="H49" s="19"/>
      <c r="I49" s="20">
        <f t="shared" si="7"/>
        <v>14553.762953736656</v>
      </c>
      <c r="J49" s="19"/>
      <c r="K49" s="18">
        <v>279</v>
      </c>
      <c r="L49" s="19"/>
      <c r="M49" s="6">
        <v>4160843.25</v>
      </c>
      <c r="N49" s="19"/>
      <c r="O49" s="20">
        <f t="shared" si="8"/>
        <v>14913.416666666666</v>
      </c>
      <c r="P49" s="19"/>
      <c r="Q49" s="21">
        <f t="shared" si="9"/>
        <v>3680646.6510000001</v>
      </c>
      <c r="R49" s="19"/>
      <c r="S49" s="22">
        <f t="shared" si="10"/>
        <v>13098.38665836299</v>
      </c>
      <c r="T49" s="19"/>
      <c r="U49" s="21">
        <f t="shared" si="11"/>
        <v>0</v>
      </c>
      <c r="V49" s="19"/>
      <c r="W49" s="22">
        <f t="shared" si="12"/>
        <v>0</v>
      </c>
      <c r="Y49" s="23">
        <f t="shared" si="13"/>
        <v>0</v>
      </c>
      <c r="Z49" s="24"/>
      <c r="AA49" s="28">
        <f t="shared" si="14"/>
        <v>0</v>
      </c>
      <c r="AB49" s="26"/>
      <c r="AC49" s="27">
        <f t="shared" si="15"/>
        <v>0</v>
      </c>
      <c r="AD49" s="26"/>
    </row>
    <row r="50" spans="1:30" x14ac:dyDescent="0.25">
      <c r="A50" s="16" t="s">
        <v>85</v>
      </c>
      <c r="B50" s="17" t="s">
        <v>336</v>
      </c>
      <c r="C50" s="17"/>
      <c r="D50" s="17" t="s">
        <v>335</v>
      </c>
      <c r="E50" s="18">
        <v>81</v>
      </c>
      <c r="F50" s="19"/>
      <c r="G50" s="6">
        <v>1937500</v>
      </c>
      <c r="H50" s="19"/>
      <c r="I50" s="20">
        <f t="shared" si="7"/>
        <v>23919.753086419754</v>
      </c>
      <c r="J50" s="19"/>
      <c r="K50" s="18">
        <v>75</v>
      </c>
      <c r="L50" s="19"/>
      <c r="M50" s="6">
        <v>1706738.32</v>
      </c>
      <c r="N50" s="19"/>
      <c r="O50" s="20">
        <f t="shared" si="8"/>
        <v>22756.510933333335</v>
      </c>
      <c r="P50" s="19"/>
      <c r="Q50" s="21">
        <f t="shared" si="9"/>
        <v>1743750</v>
      </c>
      <c r="R50" s="19"/>
      <c r="S50" s="22">
        <f t="shared" si="10"/>
        <v>21527.777777777781</v>
      </c>
      <c r="T50" s="19"/>
      <c r="U50" s="21">
        <f t="shared" si="11"/>
        <v>-37011.679999999935</v>
      </c>
      <c r="V50" s="19"/>
      <c r="W50" s="22">
        <f t="shared" si="12"/>
        <v>0</v>
      </c>
      <c r="Y50" s="23">
        <f t="shared" si="13"/>
        <v>-2.1225336200716809E-2</v>
      </c>
      <c r="Z50" s="24"/>
      <c r="AA50" s="28">
        <f t="shared" si="14"/>
        <v>0</v>
      </c>
      <c r="AB50" s="26"/>
      <c r="AC50" s="27">
        <f t="shared" si="15"/>
        <v>0</v>
      </c>
      <c r="AD50" s="26"/>
    </row>
    <row r="51" spans="1:30" ht="15.6" x14ac:dyDescent="0.25">
      <c r="A51" s="16" t="s">
        <v>108</v>
      </c>
      <c r="B51" s="17" t="s">
        <v>322</v>
      </c>
      <c r="C51" s="29">
        <v>1</v>
      </c>
      <c r="D51" s="17" t="s">
        <v>427</v>
      </c>
      <c r="E51" s="18">
        <v>424</v>
      </c>
      <c r="F51" s="19"/>
      <c r="G51" s="6">
        <v>6215504.1500000004</v>
      </c>
      <c r="H51" s="19"/>
      <c r="I51" s="20">
        <f t="shared" si="7"/>
        <v>14659.207900943396</v>
      </c>
      <c r="J51" s="19"/>
      <c r="K51" s="18">
        <v>436</v>
      </c>
      <c r="L51" s="19"/>
      <c r="M51" s="6">
        <v>6412174.4500000002</v>
      </c>
      <c r="N51" s="19"/>
      <c r="O51" s="20">
        <f t="shared" si="8"/>
        <v>14706.822133027523</v>
      </c>
      <c r="P51" s="19"/>
      <c r="Q51" s="21">
        <f t="shared" si="9"/>
        <v>5593953.7350000003</v>
      </c>
      <c r="R51" s="19"/>
      <c r="S51" s="22">
        <f t="shared" si="10"/>
        <v>13193.287110849056</v>
      </c>
      <c r="T51" s="19"/>
      <c r="U51" s="21">
        <f t="shared" si="11"/>
        <v>0</v>
      </c>
      <c r="V51" s="19"/>
      <c r="W51" s="22">
        <f t="shared" si="12"/>
        <v>0</v>
      </c>
      <c r="Y51" s="23">
        <f t="shared" si="13"/>
        <v>0</v>
      </c>
      <c r="Z51" s="24"/>
      <c r="AA51" s="28">
        <f t="shared" si="14"/>
        <v>0</v>
      </c>
      <c r="AB51" s="26"/>
      <c r="AC51" s="27">
        <f t="shared" si="15"/>
        <v>0</v>
      </c>
      <c r="AD51" s="26"/>
    </row>
    <row r="52" spans="1:30" x14ac:dyDescent="0.25">
      <c r="A52" s="16" t="s">
        <v>19</v>
      </c>
      <c r="B52" s="17" t="s">
        <v>322</v>
      </c>
      <c r="C52" s="17"/>
      <c r="D52" s="17" t="s">
        <v>334</v>
      </c>
      <c r="E52" s="18">
        <v>12606</v>
      </c>
      <c r="F52" s="19"/>
      <c r="G52" s="6">
        <v>149220141.11000001</v>
      </c>
      <c r="H52" s="19"/>
      <c r="I52" s="20">
        <f t="shared" si="7"/>
        <v>11837.231565127719</v>
      </c>
      <c r="J52" s="19"/>
      <c r="K52" s="18">
        <v>12386</v>
      </c>
      <c r="L52" s="19"/>
      <c r="M52" s="6">
        <v>154002624.46000001</v>
      </c>
      <c r="N52" s="19"/>
      <c r="O52" s="20">
        <f t="shared" si="8"/>
        <v>12433.604429194253</v>
      </c>
      <c r="P52" s="19"/>
      <c r="Q52" s="21">
        <f t="shared" si="9"/>
        <v>134298126.99900001</v>
      </c>
      <c r="R52" s="19"/>
      <c r="S52" s="22">
        <f t="shared" si="10"/>
        <v>10653.508408614947</v>
      </c>
      <c r="T52" s="19"/>
      <c r="U52" s="21">
        <f t="shared" si="11"/>
        <v>0</v>
      </c>
      <c r="V52" s="19"/>
      <c r="W52" s="22">
        <f t="shared" si="12"/>
        <v>0</v>
      </c>
      <c r="Y52" s="23">
        <f t="shared" si="13"/>
        <v>0</v>
      </c>
      <c r="Z52" s="24"/>
      <c r="AA52" s="28">
        <f t="shared" si="14"/>
        <v>0</v>
      </c>
      <c r="AB52" s="26"/>
      <c r="AC52" s="27">
        <f t="shared" si="15"/>
        <v>0</v>
      </c>
      <c r="AD52" s="26"/>
    </row>
    <row r="53" spans="1:30" x14ac:dyDescent="0.25">
      <c r="A53" s="16" t="s">
        <v>106</v>
      </c>
      <c r="B53" s="17" t="s">
        <v>322</v>
      </c>
      <c r="C53" s="17"/>
      <c r="D53" s="17" t="s">
        <v>333</v>
      </c>
      <c r="E53" s="18">
        <v>9612</v>
      </c>
      <c r="F53" s="19"/>
      <c r="G53" s="6">
        <v>114028544.38</v>
      </c>
      <c r="H53" s="19"/>
      <c r="I53" s="20">
        <f t="shared" si="7"/>
        <v>11863.144442363711</v>
      </c>
      <c r="J53" s="19"/>
      <c r="K53" s="18">
        <v>9377</v>
      </c>
      <c r="L53" s="19"/>
      <c r="M53" s="6">
        <v>121528760.77</v>
      </c>
      <c r="N53" s="19"/>
      <c r="O53" s="20">
        <f t="shared" si="8"/>
        <v>12960.302950837155</v>
      </c>
      <c r="P53" s="19"/>
      <c r="Q53" s="21">
        <f t="shared" si="9"/>
        <v>102625689.942</v>
      </c>
      <c r="R53" s="19"/>
      <c r="S53" s="22">
        <f t="shared" si="10"/>
        <v>10676.829998127341</v>
      </c>
      <c r="T53" s="19"/>
      <c r="U53" s="21">
        <f t="shared" si="11"/>
        <v>0</v>
      </c>
      <c r="V53" s="19"/>
      <c r="W53" s="22">
        <f t="shared" si="12"/>
        <v>0</v>
      </c>
      <c r="Y53" s="23">
        <f t="shared" si="13"/>
        <v>0</v>
      </c>
      <c r="Z53" s="24"/>
      <c r="AA53" s="28">
        <f t="shared" si="14"/>
        <v>0</v>
      </c>
      <c r="AB53" s="26"/>
      <c r="AC53" s="27">
        <f t="shared" si="15"/>
        <v>0</v>
      </c>
      <c r="AD53" s="26"/>
    </row>
    <row r="54" spans="1:30" x14ac:dyDescent="0.25">
      <c r="A54" s="16" t="s">
        <v>0</v>
      </c>
      <c r="B54" s="17" t="s">
        <v>322</v>
      </c>
      <c r="C54" s="17"/>
      <c r="D54" s="17" t="s">
        <v>332</v>
      </c>
      <c r="E54" s="18">
        <v>8201</v>
      </c>
      <c r="F54" s="19"/>
      <c r="G54" s="6">
        <v>108072675.31</v>
      </c>
      <c r="H54" s="19"/>
      <c r="I54" s="20">
        <f t="shared" si="7"/>
        <v>13177.987478356299</v>
      </c>
      <c r="J54" s="19"/>
      <c r="K54" s="18">
        <v>7885</v>
      </c>
      <c r="L54" s="19"/>
      <c r="M54" s="6">
        <v>113475329.33</v>
      </c>
      <c r="N54" s="19"/>
      <c r="O54" s="20">
        <f t="shared" si="8"/>
        <v>14391.290974001267</v>
      </c>
      <c r="P54" s="19"/>
      <c r="Q54" s="21">
        <f t="shared" si="9"/>
        <v>97265407.778999999</v>
      </c>
      <c r="R54" s="19"/>
      <c r="S54" s="22">
        <f t="shared" si="10"/>
        <v>11860.188730520669</v>
      </c>
      <c r="T54" s="19"/>
      <c r="U54" s="21">
        <f t="shared" si="11"/>
        <v>0</v>
      </c>
      <c r="V54" s="19"/>
      <c r="W54" s="22">
        <f t="shared" si="12"/>
        <v>0</v>
      </c>
      <c r="Y54" s="23">
        <f t="shared" si="13"/>
        <v>0</v>
      </c>
      <c r="Z54" s="24"/>
      <c r="AA54" s="28">
        <f t="shared" si="14"/>
        <v>0</v>
      </c>
      <c r="AB54" s="26"/>
      <c r="AC54" s="27">
        <f t="shared" si="15"/>
        <v>0</v>
      </c>
      <c r="AD54" s="26"/>
    </row>
    <row r="55" spans="1:30" x14ac:dyDescent="0.25">
      <c r="A55" s="16" t="s">
        <v>81</v>
      </c>
      <c r="B55" s="17" t="s">
        <v>322</v>
      </c>
      <c r="C55" s="17"/>
      <c r="D55" s="17" t="s">
        <v>331</v>
      </c>
      <c r="E55" s="18">
        <v>22729</v>
      </c>
      <c r="F55" s="19"/>
      <c r="G55" s="6">
        <v>347829712.87999898</v>
      </c>
      <c r="H55" s="19"/>
      <c r="I55" s="20">
        <f t="shared" si="7"/>
        <v>15303.344312552201</v>
      </c>
      <c r="J55" s="19"/>
      <c r="K55" s="18">
        <v>22744</v>
      </c>
      <c r="L55" s="19"/>
      <c r="M55" s="6">
        <v>376051681.01999998</v>
      </c>
      <c r="N55" s="19"/>
      <c r="O55" s="20">
        <f t="shared" si="8"/>
        <v>16534.104863700315</v>
      </c>
      <c r="P55" s="19"/>
      <c r="Q55" s="21">
        <f t="shared" si="9"/>
        <v>313046741.59199911</v>
      </c>
      <c r="R55" s="19"/>
      <c r="S55" s="22">
        <f t="shared" si="10"/>
        <v>13773.009881296981</v>
      </c>
      <c r="T55" s="19"/>
      <c r="U55" s="21">
        <f t="shared" si="11"/>
        <v>0</v>
      </c>
      <c r="V55" s="19"/>
      <c r="W55" s="22">
        <f t="shared" si="12"/>
        <v>0</v>
      </c>
      <c r="Y55" s="23">
        <f t="shared" si="13"/>
        <v>0</v>
      </c>
      <c r="Z55" s="24"/>
      <c r="AA55" s="28">
        <f t="shared" si="14"/>
        <v>0</v>
      </c>
      <c r="AB55" s="26"/>
      <c r="AC55" s="27">
        <f t="shared" si="15"/>
        <v>0</v>
      </c>
      <c r="AD55" s="26"/>
    </row>
    <row r="56" spans="1:30" x14ac:dyDescent="0.25">
      <c r="A56" s="16" t="s">
        <v>58</v>
      </c>
      <c r="B56" s="17" t="s">
        <v>322</v>
      </c>
      <c r="C56" s="17"/>
      <c r="D56" s="17" t="s">
        <v>330</v>
      </c>
      <c r="E56" s="18">
        <v>3740</v>
      </c>
      <c r="F56" s="19"/>
      <c r="G56" s="6">
        <v>47623032</v>
      </c>
      <c r="H56" s="19"/>
      <c r="I56" s="20">
        <f t="shared" si="7"/>
        <v>12733.431016042781</v>
      </c>
      <c r="J56" s="19"/>
      <c r="K56" s="18">
        <v>3764</v>
      </c>
      <c r="L56" s="19"/>
      <c r="M56" s="6">
        <v>49465134.810000002</v>
      </c>
      <c r="N56" s="19"/>
      <c r="O56" s="20">
        <f t="shared" si="8"/>
        <v>13141.640491498407</v>
      </c>
      <c r="P56" s="19"/>
      <c r="Q56" s="21">
        <f t="shared" si="9"/>
        <v>42860728.800000004</v>
      </c>
      <c r="R56" s="19"/>
      <c r="S56" s="22">
        <f t="shared" si="10"/>
        <v>11460.087914438504</v>
      </c>
      <c r="T56" s="19"/>
      <c r="U56" s="21">
        <f t="shared" si="11"/>
        <v>0</v>
      </c>
      <c r="V56" s="19"/>
      <c r="W56" s="22">
        <f t="shared" si="12"/>
        <v>0</v>
      </c>
      <c r="Y56" s="23">
        <f t="shared" si="13"/>
        <v>0</v>
      </c>
      <c r="Z56" s="24"/>
      <c r="AA56" s="28">
        <f t="shared" si="14"/>
        <v>0</v>
      </c>
      <c r="AB56" s="26"/>
      <c r="AC56" s="27">
        <f t="shared" si="15"/>
        <v>0</v>
      </c>
      <c r="AD56" s="26"/>
    </row>
    <row r="57" spans="1:30" x14ac:dyDescent="0.25">
      <c r="A57" s="16" t="s">
        <v>126</v>
      </c>
      <c r="B57" s="17" t="s">
        <v>322</v>
      </c>
      <c r="C57" s="17"/>
      <c r="D57" s="17" t="s">
        <v>329</v>
      </c>
      <c r="E57" s="18">
        <v>1317</v>
      </c>
      <c r="F57" s="19"/>
      <c r="G57" s="6">
        <v>21098095.390000001</v>
      </c>
      <c r="H57" s="19"/>
      <c r="I57" s="20">
        <f t="shared" si="7"/>
        <v>16019.814267274109</v>
      </c>
      <c r="J57" s="19"/>
      <c r="K57" s="18">
        <v>1238</v>
      </c>
      <c r="L57" s="19"/>
      <c r="M57" s="6">
        <v>22748958.16</v>
      </c>
      <c r="N57" s="19"/>
      <c r="O57" s="20">
        <f t="shared" si="8"/>
        <v>18375.572019386105</v>
      </c>
      <c r="P57" s="19"/>
      <c r="Q57" s="21">
        <f t="shared" si="9"/>
        <v>18988285.851</v>
      </c>
      <c r="R57" s="19"/>
      <c r="S57" s="22">
        <f t="shared" si="10"/>
        <v>14417.832840546698</v>
      </c>
      <c r="T57" s="19"/>
      <c r="U57" s="21">
        <f t="shared" si="11"/>
        <v>0</v>
      </c>
      <c r="V57" s="19"/>
      <c r="W57" s="22">
        <f t="shared" si="12"/>
        <v>0</v>
      </c>
      <c r="Y57" s="23">
        <f t="shared" si="13"/>
        <v>0</v>
      </c>
      <c r="Z57" s="24"/>
      <c r="AA57" s="28">
        <f t="shared" si="14"/>
        <v>0</v>
      </c>
      <c r="AB57" s="26"/>
      <c r="AC57" s="27">
        <f t="shared" si="15"/>
        <v>0</v>
      </c>
      <c r="AD57" s="26"/>
    </row>
    <row r="58" spans="1:30" x14ac:dyDescent="0.25">
      <c r="A58" s="16" t="s">
        <v>114</v>
      </c>
      <c r="B58" s="17" t="s">
        <v>322</v>
      </c>
      <c r="C58" s="17"/>
      <c r="D58" s="17" t="s">
        <v>328</v>
      </c>
      <c r="E58" s="18">
        <v>26607</v>
      </c>
      <c r="F58" s="19"/>
      <c r="G58" s="6">
        <v>301280685.81</v>
      </c>
      <c r="H58" s="19"/>
      <c r="I58" s="20">
        <f t="shared" si="7"/>
        <v>11323.36173976773</v>
      </c>
      <c r="J58" s="19"/>
      <c r="K58" s="18">
        <v>26607</v>
      </c>
      <c r="L58" s="19"/>
      <c r="M58" s="6">
        <v>316818481.41000003</v>
      </c>
      <c r="N58" s="19"/>
      <c r="O58" s="20">
        <f t="shared" si="8"/>
        <v>11907.335716540761</v>
      </c>
      <c r="P58" s="19"/>
      <c r="Q58" s="21">
        <f t="shared" si="9"/>
        <v>271152617.22900003</v>
      </c>
      <c r="R58" s="19"/>
      <c r="S58" s="22">
        <f t="shared" si="10"/>
        <v>10191.025565790957</v>
      </c>
      <c r="T58" s="19"/>
      <c r="U58" s="21">
        <f t="shared" si="11"/>
        <v>0</v>
      </c>
      <c r="V58" s="19"/>
      <c r="W58" s="22">
        <f t="shared" si="12"/>
        <v>0</v>
      </c>
      <c r="Y58" s="23">
        <f t="shared" si="13"/>
        <v>0</v>
      </c>
      <c r="Z58" s="24"/>
      <c r="AA58" s="28">
        <f t="shared" si="14"/>
        <v>0</v>
      </c>
      <c r="AB58" s="26"/>
      <c r="AC58" s="27">
        <f t="shared" si="15"/>
        <v>0</v>
      </c>
      <c r="AD58" s="26"/>
    </row>
    <row r="59" spans="1:30" x14ac:dyDescent="0.25">
      <c r="A59" s="16" t="s">
        <v>92</v>
      </c>
      <c r="B59" s="17" t="s">
        <v>322</v>
      </c>
      <c r="C59" s="17"/>
      <c r="D59" s="17" t="s">
        <v>327</v>
      </c>
      <c r="E59" s="18">
        <v>982</v>
      </c>
      <c r="F59" s="19"/>
      <c r="G59" s="6">
        <v>11846705.49</v>
      </c>
      <c r="H59" s="19"/>
      <c r="I59" s="20">
        <f t="shared" si="7"/>
        <v>12063.854877800408</v>
      </c>
      <c r="J59" s="19"/>
      <c r="K59" s="18">
        <v>990</v>
      </c>
      <c r="L59" s="19"/>
      <c r="M59" s="6">
        <v>13341003.289999999</v>
      </c>
      <c r="N59" s="19"/>
      <c r="O59" s="20">
        <f t="shared" si="8"/>
        <v>13475.760898989898</v>
      </c>
      <c r="P59" s="19"/>
      <c r="Q59" s="21">
        <f t="shared" si="9"/>
        <v>10662034.941</v>
      </c>
      <c r="R59" s="19"/>
      <c r="S59" s="22">
        <f t="shared" si="10"/>
        <v>10857.469390020367</v>
      </c>
      <c r="T59" s="19"/>
      <c r="U59" s="21">
        <f t="shared" si="11"/>
        <v>0</v>
      </c>
      <c r="V59" s="19"/>
      <c r="W59" s="22">
        <f t="shared" si="12"/>
        <v>0</v>
      </c>
      <c r="Y59" s="23">
        <f t="shared" si="13"/>
        <v>0</v>
      </c>
      <c r="Z59" s="24"/>
      <c r="AA59" s="28">
        <f t="shared" si="14"/>
        <v>0</v>
      </c>
      <c r="AB59" s="26"/>
      <c r="AC59" s="27">
        <f t="shared" si="15"/>
        <v>0</v>
      </c>
      <c r="AD59" s="26"/>
    </row>
    <row r="60" spans="1:30" x14ac:dyDescent="0.25">
      <c r="A60" s="16" t="s">
        <v>145</v>
      </c>
      <c r="B60" s="17" t="s">
        <v>322</v>
      </c>
      <c r="C60" s="17"/>
      <c r="D60" s="17" t="s">
        <v>326</v>
      </c>
      <c r="E60" s="18">
        <v>620</v>
      </c>
      <c r="F60" s="19"/>
      <c r="G60" s="6">
        <v>8455507.4900000002</v>
      </c>
      <c r="H60" s="19"/>
      <c r="I60" s="20">
        <f t="shared" si="7"/>
        <v>13637.915306451614</v>
      </c>
      <c r="J60" s="19"/>
      <c r="K60" s="18">
        <v>605</v>
      </c>
      <c r="L60" s="19"/>
      <c r="M60" s="6">
        <v>7764535.5999999996</v>
      </c>
      <c r="N60" s="19"/>
      <c r="O60" s="20">
        <f t="shared" si="8"/>
        <v>12833.943140495867</v>
      </c>
      <c r="P60" s="19"/>
      <c r="Q60" s="21">
        <f t="shared" si="9"/>
        <v>7609956.7410000004</v>
      </c>
      <c r="R60" s="19"/>
      <c r="S60" s="22">
        <f t="shared" si="10"/>
        <v>12274.123775806453</v>
      </c>
      <c r="T60" s="19"/>
      <c r="U60" s="21">
        <f t="shared" si="11"/>
        <v>0</v>
      </c>
      <c r="V60" s="19"/>
      <c r="W60" s="22">
        <f t="shared" si="12"/>
        <v>0</v>
      </c>
      <c r="Y60" s="23">
        <f t="shared" si="13"/>
        <v>0</v>
      </c>
      <c r="Z60" s="24"/>
      <c r="AA60" s="28">
        <f t="shared" si="14"/>
        <v>0</v>
      </c>
      <c r="AB60" s="26"/>
      <c r="AC60" s="27">
        <f t="shared" si="15"/>
        <v>0</v>
      </c>
      <c r="AD60" s="26"/>
    </row>
    <row r="61" spans="1:30" ht="15.6" x14ac:dyDescent="0.25">
      <c r="A61" s="16" t="s">
        <v>121</v>
      </c>
      <c r="B61" s="17" t="s">
        <v>322</v>
      </c>
      <c r="C61" s="29">
        <v>1</v>
      </c>
      <c r="D61" s="17" t="s">
        <v>428</v>
      </c>
      <c r="E61" s="18">
        <v>289</v>
      </c>
      <c r="F61" s="19"/>
      <c r="G61" s="6">
        <v>4455717.9800000004</v>
      </c>
      <c r="H61" s="19"/>
      <c r="I61" s="20">
        <f t="shared" si="7"/>
        <v>15417.709273356402</v>
      </c>
      <c r="J61" s="19"/>
      <c r="K61" s="18">
        <v>271</v>
      </c>
      <c r="L61" s="19"/>
      <c r="M61" s="6">
        <v>5390538.9100000001</v>
      </c>
      <c r="N61" s="19"/>
      <c r="O61" s="20">
        <f t="shared" si="8"/>
        <v>19891.28749077491</v>
      </c>
      <c r="P61" s="19"/>
      <c r="Q61" s="21">
        <f t="shared" si="9"/>
        <v>4010146.1820000005</v>
      </c>
      <c r="R61" s="19"/>
      <c r="S61" s="22">
        <f t="shared" si="10"/>
        <v>13875.938346020763</v>
      </c>
      <c r="T61" s="19"/>
      <c r="U61" s="21">
        <f t="shared" si="11"/>
        <v>0</v>
      </c>
      <c r="V61" s="19"/>
      <c r="W61" s="22">
        <f t="shared" si="12"/>
        <v>0</v>
      </c>
      <c r="Y61" s="23">
        <f t="shared" si="13"/>
        <v>0</v>
      </c>
      <c r="Z61" s="24"/>
      <c r="AA61" s="28">
        <f t="shared" si="14"/>
        <v>0</v>
      </c>
      <c r="AB61" s="26"/>
      <c r="AC61" s="27">
        <f t="shared" si="15"/>
        <v>0</v>
      </c>
      <c r="AD61" s="26"/>
    </row>
    <row r="62" spans="1:30" x14ac:dyDescent="0.25">
      <c r="A62" s="16" t="s">
        <v>129</v>
      </c>
      <c r="B62" s="17" t="s">
        <v>322</v>
      </c>
      <c r="C62" s="17"/>
      <c r="D62" s="17" t="s">
        <v>325</v>
      </c>
      <c r="E62" s="18">
        <v>6648</v>
      </c>
      <c r="F62" s="19"/>
      <c r="G62" s="6">
        <v>76087578.269999996</v>
      </c>
      <c r="H62" s="19"/>
      <c r="I62" s="20">
        <f t="shared" si="7"/>
        <v>11445.183253610108</v>
      </c>
      <c r="J62" s="19"/>
      <c r="K62" s="18">
        <v>6545</v>
      </c>
      <c r="L62" s="19"/>
      <c r="M62" s="6">
        <v>79895921.299999997</v>
      </c>
      <c r="N62" s="19"/>
      <c r="O62" s="20">
        <f t="shared" si="8"/>
        <v>12207.169029793735</v>
      </c>
      <c r="P62" s="19"/>
      <c r="Q62" s="21">
        <f t="shared" si="9"/>
        <v>68478820.443000004</v>
      </c>
      <c r="R62" s="19"/>
      <c r="S62" s="22">
        <f t="shared" si="10"/>
        <v>10300.664928249098</v>
      </c>
      <c r="T62" s="19"/>
      <c r="U62" s="21">
        <f t="shared" si="11"/>
        <v>0</v>
      </c>
      <c r="V62" s="19"/>
      <c r="W62" s="22">
        <f t="shared" si="12"/>
        <v>0</v>
      </c>
      <c r="Y62" s="23">
        <f t="shared" si="13"/>
        <v>0</v>
      </c>
      <c r="Z62" s="24"/>
      <c r="AA62" s="28">
        <f t="shared" si="14"/>
        <v>0</v>
      </c>
      <c r="AB62" s="26"/>
      <c r="AC62" s="27">
        <f t="shared" si="15"/>
        <v>0</v>
      </c>
      <c r="AD62" s="26"/>
    </row>
    <row r="63" spans="1:30" x14ac:dyDescent="0.25">
      <c r="A63" s="16" t="s">
        <v>102</v>
      </c>
      <c r="B63" s="17" t="s">
        <v>322</v>
      </c>
      <c r="C63" s="17"/>
      <c r="D63" s="17" t="s">
        <v>324</v>
      </c>
      <c r="E63" s="18">
        <v>25616</v>
      </c>
      <c r="F63" s="19"/>
      <c r="G63" s="6">
        <v>271961821.29000002</v>
      </c>
      <c r="H63" s="19"/>
      <c r="I63" s="20">
        <f t="shared" si="7"/>
        <v>10616.873098454093</v>
      </c>
      <c r="J63" s="19"/>
      <c r="K63" s="18">
        <v>25799</v>
      </c>
      <c r="L63" s="19"/>
      <c r="M63" s="6">
        <v>305109506.67000097</v>
      </c>
      <c r="N63" s="19"/>
      <c r="O63" s="20">
        <f t="shared" si="8"/>
        <v>11826.408258847279</v>
      </c>
      <c r="P63" s="19"/>
      <c r="Q63" s="21">
        <f t="shared" si="9"/>
        <v>244765639.16100001</v>
      </c>
      <c r="R63" s="19"/>
      <c r="S63" s="22">
        <f t="shared" si="10"/>
        <v>9555.1857886086837</v>
      </c>
      <c r="T63" s="19"/>
      <c r="U63" s="21">
        <f t="shared" si="11"/>
        <v>0</v>
      </c>
      <c r="V63" s="19"/>
      <c r="W63" s="22">
        <f t="shared" si="12"/>
        <v>0</v>
      </c>
      <c r="Y63" s="23">
        <f t="shared" si="13"/>
        <v>0</v>
      </c>
      <c r="Z63" s="24"/>
      <c r="AA63" s="28">
        <f t="shared" si="14"/>
        <v>0</v>
      </c>
      <c r="AB63" s="26"/>
      <c r="AC63" s="27">
        <f t="shared" si="15"/>
        <v>0</v>
      </c>
      <c r="AD63" s="26"/>
    </row>
    <row r="64" spans="1:30" x14ac:dyDescent="0.25">
      <c r="A64" s="16" t="s">
        <v>105</v>
      </c>
      <c r="B64" s="17" t="s">
        <v>322</v>
      </c>
      <c r="C64" s="17"/>
      <c r="D64" s="17" t="s">
        <v>323</v>
      </c>
      <c r="E64" s="18">
        <v>94</v>
      </c>
      <c r="F64" s="19"/>
      <c r="G64" s="6">
        <v>2506879.9700000002</v>
      </c>
      <c r="H64" s="19"/>
      <c r="I64" s="20">
        <f t="shared" si="7"/>
        <v>26668.93585106383</v>
      </c>
      <c r="J64" s="19"/>
      <c r="K64" s="18">
        <v>74</v>
      </c>
      <c r="L64" s="19"/>
      <c r="M64" s="6">
        <v>2087286.83</v>
      </c>
      <c r="N64" s="19"/>
      <c r="O64" s="20">
        <f t="shared" si="8"/>
        <v>28206.578783783785</v>
      </c>
      <c r="P64" s="19"/>
      <c r="Q64" s="21">
        <f t="shared" si="9"/>
        <v>2256191.9730000002</v>
      </c>
      <c r="R64" s="19"/>
      <c r="S64" s="22">
        <f t="shared" si="10"/>
        <v>24002.042265957447</v>
      </c>
      <c r="T64" s="19"/>
      <c r="U64" s="21">
        <f t="shared" si="11"/>
        <v>-168905.14300000016</v>
      </c>
      <c r="V64" s="19"/>
      <c r="W64" s="22">
        <f t="shared" si="12"/>
        <v>0</v>
      </c>
      <c r="Y64" s="23">
        <f t="shared" si="13"/>
        <v>-7.4862930557904314E-2</v>
      </c>
      <c r="Z64" s="24"/>
      <c r="AA64" s="28">
        <f t="shared" si="14"/>
        <v>0</v>
      </c>
      <c r="AB64" s="26"/>
      <c r="AC64" s="27">
        <f t="shared" si="15"/>
        <v>0</v>
      </c>
      <c r="AD64" s="26"/>
    </row>
    <row r="65" spans="1:30" x14ac:dyDescent="0.25">
      <c r="A65" s="16" t="s">
        <v>161</v>
      </c>
      <c r="B65" s="17" t="s">
        <v>322</v>
      </c>
      <c r="C65" s="17"/>
      <c r="D65" s="17" t="s">
        <v>321</v>
      </c>
      <c r="E65" s="18">
        <v>340</v>
      </c>
      <c r="F65" s="19"/>
      <c r="G65" s="6">
        <v>5688734.2300000004</v>
      </c>
      <c r="H65" s="19"/>
      <c r="I65" s="20">
        <f t="shared" si="7"/>
        <v>16731.571264705883</v>
      </c>
      <c r="J65" s="19"/>
      <c r="K65" s="18">
        <v>406</v>
      </c>
      <c r="L65" s="19"/>
      <c r="M65" s="6">
        <v>5475009.3700000001</v>
      </c>
      <c r="N65" s="19"/>
      <c r="O65" s="20">
        <f t="shared" si="8"/>
        <v>13485.244753694582</v>
      </c>
      <c r="P65" s="19"/>
      <c r="Q65" s="21">
        <f t="shared" si="9"/>
        <v>5119860.807000001</v>
      </c>
      <c r="R65" s="19"/>
      <c r="S65" s="22">
        <f t="shared" si="10"/>
        <v>15058.414138235295</v>
      </c>
      <c r="T65" s="19"/>
      <c r="U65" s="21">
        <f t="shared" si="11"/>
        <v>0</v>
      </c>
      <c r="V65" s="19"/>
      <c r="W65" s="22">
        <f t="shared" si="12"/>
        <v>-1573.1693845407135</v>
      </c>
      <c r="Y65" s="23">
        <f t="shared" si="13"/>
        <v>0</v>
      </c>
      <c r="Z65" s="24"/>
      <c r="AA65" s="28">
        <f t="shared" si="14"/>
        <v>-0.10447111960788948</v>
      </c>
      <c r="AB65" s="26"/>
      <c r="AC65" s="27">
        <f t="shared" si="15"/>
        <v>0</v>
      </c>
      <c r="AD65" s="26"/>
    </row>
    <row r="66" spans="1:30" x14ac:dyDescent="0.25">
      <c r="A66" s="16" t="s">
        <v>127</v>
      </c>
      <c r="B66" s="17" t="s">
        <v>319</v>
      </c>
      <c r="C66" s="17"/>
      <c r="D66" s="17" t="s">
        <v>320</v>
      </c>
      <c r="E66" s="18">
        <v>3308</v>
      </c>
      <c r="F66" s="19"/>
      <c r="G66" s="6">
        <v>40208239.159999996</v>
      </c>
      <c r="H66" s="19"/>
      <c r="I66" s="20">
        <f t="shared" si="7"/>
        <v>12154.848597339782</v>
      </c>
      <c r="J66" s="19"/>
      <c r="K66" s="18">
        <v>3177</v>
      </c>
      <c r="L66" s="19"/>
      <c r="M66" s="6">
        <v>42704085.280000098</v>
      </c>
      <c r="N66" s="19"/>
      <c r="O66" s="20">
        <f t="shared" si="8"/>
        <v>13441.638426188259</v>
      </c>
      <c r="P66" s="19"/>
      <c r="Q66" s="21">
        <f t="shared" si="9"/>
        <v>36187415.243999995</v>
      </c>
      <c r="R66" s="19"/>
      <c r="S66" s="22">
        <f t="shared" si="10"/>
        <v>10939.363737605803</v>
      </c>
      <c r="T66" s="19"/>
      <c r="U66" s="21">
        <f t="shared" si="11"/>
        <v>0</v>
      </c>
      <c r="V66" s="19"/>
      <c r="W66" s="22">
        <f t="shared" si="12"/>
        <v>0</v>
      </c>
      <c r="Y66" s="23">
        <f t="shared" si="13"/>
        <v>0</v>
      </c>
      <c r="Z66" s="24"/>
      <c r="AA66" s="28">
        <f t="shared" si="14"/>
        <v>0</v>
      </c>
      <c r="AB66" s="26"/>
      <c r="AC66" s="27">
        <f t="shared" si="15"/>
        <v>0</v>
      </c>
      <c r="AD66" s="26"/>
    </row>
    <row r="67" spans="1:30" ht="15.6" x14ac:dyDescent="0.25">
      <c r="A67" s="16" t="s">
        <v>5</v>
      </c>
      <c r="B67" s="17" t="s">
        <v>319</v>
      </c>
      <c r="C67" s="29">
        <v>1</v>
      </c>
      <c r="D67" s="17" t="s">
        <v>441</v>
      </c>
      <c r="E67" s="18">
        <v>1394</v>
      </c>
      <c r="F67" s="19"/>
      <c r="G67" s="6">
        <v>15089757.27</v>
      </c>
      <c r="H67" s="19"/>
      <c r="I67" s="20">
        <f t="shared" si="7"/>
        <v>10824.7900071736</v>
      </c>
      <c r="J67" s="19"/>
      <c r="K67" s="18">
        <v>1376</v>
      </c>
      <c r="L67" s="19"/>
      <c r="M67" s="6">
        <v>16328161</v>
      </c>
      <c r="N67" s="19"/>
      <c r="O67" s="20">
        <f t="shared" si="8"/>
        <v>11866.396075581395</v>
      </c>
      <c r="P67" s="19"/>
      <c r="Q67" s="21">
        <f t="shared" ref="Q67:Q98" si="16">+G67*0.9</f>
        <v>13580781.543</v>
      </c>
      <c r="R67" s="19"/>
      <c r="S67" s="22">
        <f t="shared" ref="S67:S98" si="17">+I67*0.9</f>
        <v>9742.3110064562406</v>
      </c>
      <c r="T67" s="19"/>
      <c r="U67" s="21">
        <f t="shared" ref="U67:U98" si="18">IF(+M67-Q67&gt;0,0,+M67-Q67)</f>
        <v>0</v>
      </c>
      <c r="V67" s="19"/>
      <c r="W67" s="22">
        <f t="shared" ref="W67:W98" si="19">IF(+O67-S67&gt;0,0,+O67-S67)</f>
        <v>0</v>
      </c>
      <c r="Y67" s="23">
        <f t="shared" ref="Y67:Y98" si="20">IF(U67=0,0,+U67/Q67)</f>
        <v>0</v>
      </c>
      <c r="Z67" s="24"/>
      <c r="AA67" s="28">
        <f t="shared" ref="AA67:AA98" si="21">IF(W67=0,0,+W67/S67)</f>
        <v>0</v>
      </c>
      <c r="AB67" s="26"/>
      <c r="AC67" s="27">
        <f t="shared" ref="AC67:AC98" si="22">IF(Y67=0,0,(IF(AA67=0,0,(IF(Y67&gt;AA67,Y67,AA67)))))</f>
        <v>0</v>
      </c>
      <c r="AD67" s="26"/>
    </row>
    <row r="68" spans="1:30" x14ac:dyDescent="0.25">
      <c r="A68" s="16" t="s">
        <v>135</v>
      </c>
      <c r="B68" s="17" t="s">
        <v>319</v>
      </c>
      <c r="C68" s="17"/>
      <c r="D68" s="17" t="s">
        <v>318</v>
      </c>
      <c r="E68" s="18">
        <v>190</v>
      </c>
      <c r="F68" s="19"/>
      <c r="G68" s="6">
        <v>3245124.29</v>
      </c>
      <c r="H68" s="19"/>
      <c r="I68" s="20">
        <f t="shared" ref="I68:I131" si="23">+G68/E68</f>
        <v>17079.60152631579</v>
      </c>
      <c r="J68" s="19"/>
      <c r="K68" s="18">
        <v>167</v>
      </c>
      <c r="L68" s="19"/>
      <c r="M68" s="6">
        <v>3314645.62</v>
      </c>
      <c r="N68" s="19"/>
      <c r="O68" s="20">
        <f t="shared" ref="O68:O131" si="24">+M68/K68</f>
        <v>19848.177365269461</v>
      </c>
      <c r="P68" s="19"/>
      <c r="Q68" s="21">
        <f t="shared" si="16"/>
        <v>2920611.861</v>
      </c>
      <c r="R68" s="19"/>
      <c r="S68" s="22">
        <f t="shared" si="17"/>
        <v>15371.641373684211</v>
      </c>
      <c r="T68" s="19"/>
      <c r="U68" s="21">
        <f t="shared" si="18"/>
        <v>0</v>
      </c>
      <c r="V68" s="19"/>
      <c r="W68" s="22">
        <f t="shared" si="19"/>
        <v>0</v>
      </c>
      <c r="Y68" s="23">
        <f t="shared" si="20"/>
        <v>0</v>
      </c>
      <c r="Z68" s="24"/>
      <c r="AA68" s="28">
        <f t="shared" si="21"/>
        <v>0</v>
      </c>
      <c r="AB68" s="26"/>
      <c r="AC68" s="27">
        <f t="shared" si="22"/>
        <v>0</v>
      </c>
      <c r="AD68" s="26"/>
    </row>
    <row r="69" spans="1:30" x14ac:dyDescent="0.25">
      <c r="A69" s="16" t="s">
        <v>132</v>
      </c>
      <c r="B69" s="17" t="s">
        <v>315</v>
      </c>
      <c r="C69" s="17"/>
      <c r="D69" s="17" t="s">
        <v>317</v>
      </c>
      <c r="E69" s="18">
        <v>5772</v>
      </c>
      <c r="F69" s="19"/>
      <c r="G69" s="6">
        <v>90463946.810000002</v>
      </c>
      <c r="H69" s="19"/>
      <c r="I69" s="20">
        <f t="shared" si="23"/>
        <v>15672.894457726958</v>
      </c>
      <c r="J69" s="19"/>
      <c r="K69" s="18">
        <v>5846</v>
      </c>
      <c r="L69" s="19"/>
      <c r="M69" s="6">
        <v>110686418.84</v>
      </c>
      <c r="N69" s="19"/>
      <c r="O69" s="20">
        <f t="shared" si="24"/>
        <v>18933.701477933631</v>
      </c>
      <c r="P69" s="19"/>
      <c r="Q69" s="21">
        <f t="shared" si="16"/>
        <v>81417552.129000008</v>
      </c>
      <c r="R69" s="19"/>
      <c r="S69" s="22">
        <f t="shared" si="17"/>
        <v>14105.605011954261</v>
      </c>
      <c r="T69" s="19"/>
      <c r="U69" s="21">
        <f t="shared" si="18"/>
        <v>0</v>
      </c>
      <c r="V69" s="19"/>
      <c r="W69" s="22">
        <f t="shared" si="19"/>
        <v>0</v>
      </c>
      <c r="Y69" s="23">
        <f t="shared" si="20"/>
        <v>0</v>
      </c>
      <c r="Z69" s="24"/>
      <c r="AA69" s="28">
        <f t="shared" si="21"/>
        <v>0</v>
      </c>
      <c r="AB69" s="26"/>
      <c r="AC69" s="27">
        <f t="shared" si="22"/>
        <v>0</v>
      </c>
      <c r="AD69" s="26"/>
    </row>
    <row r="70" spans="1:30" x14ac:dyDescent="0.25">
      <c r="A70" s="16" t="s">
        <v>147</v>
      </c>
      <c r="B70" s="17" t="s">
        <v>315</v>
      </c>
      <c r="C70" s="17"/>
      <c r="D70" s="17" t="s">
        <v>316</v>
      </c>
      <c r="E70" s="18">
        <v>4662</v>
      </c>
      <c r="F70" s="19"/>
      <c r="G70" s="6">
        <v>61469012.820000097</v>
      </c>
      <c r="H70" s="19"/>
      <c r="I70" s="20">
        <f t="shared" si="23"/>
        <v>13185.116435006456</v>
      </c>
      <c r="J70" s="19"/>
      <c r="K70" s="18">
        <v>4786</v>
      </c>
      <c r="L70" s="19"/>
      <c r="M70" s="6">
        <v>64902550.250000097</v>
      </c>
      <c r="N70" s="19"/>
      <c r="O70" s="20">
        <f t="shared" si="24"/>
        <v>13560.917310906832</v>
      </c>
      <c r="P70" s="19"/>
      <c r="Q70" s="21">
        <f t="shared" si="16"/>
        <v>55322111.538000092</v>
      </c>
      <c r="R70" s="19"/>
      <c r="S70" s="22">
        <f t="shared" si="17"/>
        <v>11866.60479150581</v>
      </c>
      <c r="T70" s="19"/>
      <c r="U70" s="21">
        <f t="shared" si="18"/>
        <v>0</v>
      </c>
      <c r="V70" s="19"/>
      <c r="W70" s="22">
        <f t="shared" si="19"/>
        <v>0</v>
      </c>
      <c r="Y70" s="23">
        <f t="shared" si="20"/>
        <v>0</v>
      </c>
      <c r="Z70" s="24"/>
      <c r="AA70" s="28">
        <f t="shared" si="21"/>
        <v>0</v>
      </c>
      <c r="AB70" s="26"/>
      <c r="AC70" s="27">
        <f t="shared" si="22"/>
        <v>0</v>
      </c>
      <c r="AD70" s="26"/>
    </row>
    <row r="71" spans="1:30" x14ac:dyDescent="0.25">
      <c r="A71" s="16" t="s">
        <v>29</v>
      </c>
      <c r="B71" s="17" t="s">
        <v>315</v>
      </c>
      <c r="C71" s="17"/>
      <c r="D71" s="17" t="s">
        <v>314</v>
      </c>
      <c r="E71" s="18">
        <v>1198</v>
      </c>
      <c r="F71" s="19"/>
      <c r="G71" s="6">
        <v>16238231.41</v>
      </c>
      <c r="H71" s="19"/>
      <c r="I71" s="20">
        <f t="shared" si="23"/>
        <v>13554.450258764607</v>
      </c>
      <c r="J71" s="19"/>
      <c r="K71" s="18">
        <v>1171</v>
      </c>
      <c r="L71" s="19"/>
      <c r="M71" s="6">
        <v>17582742.879999999</v>
      </c>
      <c r="N71" s="19"/>
      <c r="O71" s="20">
        <f t="shared" si="24"/>
        <v>15015.151904355251</v>
      </c>
      <c r="P71" s="19"/>
      <c r="Q71" s="21">
        <f t="shared" si="16"/>
        <v>14614408.269000001</v>
      </c>
      <c r="R71" s="19"/>
      <c r="S71" s="22">
        <f t="shared" si="17"/>
        <v>12199.005232888147</v>
      </c>
      <c r="T71" s="19"/>
      <c r="U71" s="21">
        <f t="shared" si="18"/>
        <v>0</v>
      </c>
      <c r="V71" s="19"/>
      <c r="W71" s="22">
        <f t="shared" si="19"/>
        <v>0</v>
      </c>
      <c r="Y71" s="23">
        <f t="shared" si="20"/>
        <v>0</v>
      </c>
      <c r="Z71" s="24"/>
      <c r="AA71" s="28">
        <f t="shared" si="21"/>
        <v>0</v>
      </c>
      <c r="AB71" s="26"/>
      <c r="AC71" s="27">
        <f t="shared" si="22"/>
        <v>0</v>
      </c>
      <c r="AD71" s="26"/>
    </row>
    <row r="72" spans="1:30" x14ac:dyDescent="0.25">
      <c r="A72" s="16" t="s">
        <v>169</v>
      </c>
      <c r="B72" s="17" t="s">
        <v>313</v>
      </c>
      <c r="C72" s="17"/>
      <c r="D72" s="17" t="s">
        <v>312</v>
      </c>
      <c r="E72" s="18">
        <v>408</v>
      </c>
      <c r="F72" s="19"/>
      <c r="G72" s="6">
        <v>6377757.1600000001</v>
      </c>
      <c r="H72" s="19"/>
      <c r="I72" s="20">
        <f t="shared" si="23"/>
        <v>15631.757745098039</v>
      </c>
      <c r="J72" s="19"/>
      <c r="K72" s="18">
        <v>390</v>
      </c>
      <c r="L72" s="19"/>
      <c r="M72" s="6">
        <v>6977412.3799999999</v>
      </c>
      <c r="N72" s="19"/>
      <c r="O72" s="20">
        <f t="shared" si="24"/>
        <v>17890.800974358976</v>
      </c>
      <c r="P72" s="19"/>
      <c r="Q72" s="21">
        <f t="shared" si="16"/>
        <v>5739981.4440000001</v>
      </c>
      <c r="R72" s="19"/>
      <c r="S72" s="22">
        <f t="shared" si="17"/>
        <v>14068.581970588235</v>
      </c>
      <c r="T72" s="19"/>
      <c r="U72" s="21">
        <f t="shared" si="18"/>
        <v>0</v>
      </c>
      <c r="V72" s="19"/>
      <c r="W72" s="22">
        <f t="shared" si="19"/>
        <v>0</v>
      </c>
      <c r="Y72" s="23">
        <f t="shared" si="20"/>
        <v>0</v>
      </c>
      <c r="Z72" s="24"/>
      <c r="AA72" s="28">
        <f t="shared" si="21"/>
        <v>0</v>
      </c>
      <c r="AB72" s="26"/>
      <c r="AC72" s="27">
        <f t="shared" si="22"/>
        <v>0</v>
      </c>
      <c r="AD72" s="26"/>
    </row>
    <row r="73" spans="1:30" x14ac:dyDescent="0.25">
      <c r="A73" s="16" t="s">
        <v>115</v>
      </c>
      <c r="B73" s="17" t="s">
        <v>310</v>
      </c>
      <c r="C73" s="17"/>
      <c r="D73" s="17" t="s">
        <v>311</v>
      </c>
      <c r="E73" s="18">
        <v>393</v>
      </c>
      <c r="F73" s="19"/>
      <c r="G73" s="6">
        <v>6509711.7599999998</v>
      </c>
      <c r="H73" s="19"/>
      <c r="I73" s="20">
        <f t="shared" si="23"/>
        <v>16564.1520610687</v>
      </c>
      <c r="J73" s="19"/>
      <c r="K73" s="18">
        <v>411</v>
      </c>
      <c r="L73" s="19"/>
      <c r="M73" s="6">
        <v>6925911.4400000004</v>
      </c>
      <c r="N73" s="19"/>
      <c r="O73" s="20">
        <f t="shared" si="24"/>
        <v>16851.36603406326</v>
      </c>
      <c r="P73" s="19"/>
      <c r="Q73" s="21">
        <f t="shared" si="16"/>
        <v>5858740.5839999998</v>
      </c>
      <c r="R73" s="19"/>
      <c r="S73" s="22">
        <f t="shared" si="17"/>
        <v>14907.736854961831</v>
      </c>
      <c r="T73" s="19"/>
      <c r="U73" s="21">
        <f t="shared" si="18"/>
        <v>0</v>
      </c>
      <c r="V73" s="19"/>
      <c r="W73" s="22">
        <f t="shared" si="19"/>
        <v>0</v>
      </c>
      <c r="Y73" s="23">
        <f t="shared" si="20"/>
        <v>0</v>
      </c>
      <c r="Z73" s="24"/>
      <c r="AA73" s="28">
        <f t="shared" si="21"/>
        <v>0</v>
      </c>
      <c r="AB73" s="26"/>
      <c r="AC73" s="27">
        <f t="shared" si="22"/>
        <v>0</v>
      </c>
      <c r="AD73" s="26"/>
    </row>
    <row r="74" spans="1:30" x14ac:dyDescent="0.25">
      <c r="A74" s="16" t="s">
        <v>45</v>
      </c>
      <c r="B74" s="17" t="s">
        <v>310</v>
      </c>
      <c r="C74" s="17"/>
      <c r="D74" s="17" t="s">
        <v>309</v>
      </c>
      <c r="E74" s="18">
        <v>1283</v>
      </c>
      <c r="F74" s="19"/>
      <c r="G74" s="6">
        <v>21414080.440000001</v>
      </c>
      <c r="H74" s="19"/>
      <c r="I74" s="20">
        <f t="shared" si="23"/>
        <v>16690.631675759938</v>
      </c>
      <c r="J74" s="19"/>
      <c r="K74" s="18">
        <v>1286</v>
      </c>
      <c r="L74" s="19"/>
      <c r="M74" s="6">
        <v>21983958.5</v>
      </c>
      <c r="N74" s="19"/>
      <c r="O74" s="20">
        <f t="shared" si="24"/>
        <v>17094.835536547434</v>
      </c>
      <c r="P74" s="19"/>
      <c r="Q74" s="21">
        <f t="shared" si="16"/>
        <v>19272672.396000002</v>
      </c>
      <c r="R74" s="19"/>
      <c r="S74" s="22">
        <f t="shared" si="17"/>
        <v>15021.568508183944</v>
      </c>
      <c r="T74" s="19"/>
      <c r="U74" s="21">
        <f t="shared" si="18"/>
        <v>0</v>
      </c>
      <c r="V74" s="19"/>
      <c r="W74" s="22">
        <f t="shared" si="19"/>
        <v>0</v>
      </c>
      <c r="Y74" s="23">
        <f t="shared" si="20"/>
        <v>0</v>
      </c>
      <c r="Z74" s="24"/>
      <c r="AA74" s="28">
        <f t="shared" si="21"/>
        <v>0</v>
      </c>
      <c r="AB74" s="26"/>
      <c r="AC74" s="27">
        <f t="shared" si="22"/>
        <v>0</v>
      </c>
      <c r="AD74" s="26"/>
    </row>
    <row r="75" spans="1:30" x14ac:dyDescent="0.25">
      <c r="A75" s="16" t="s">
        <v>119</v>
      </c>
      <c r="B75" s="17" t="s">
        <v>308</v>
      </c>
      <c r="C75" s="17"/>
      <c r="D75" s="17" t="s">
        <v>307</v>
      </c>
      <c r="E75" s="18">
        <v>2061</v>
      </c>
      <c r="F75" s="19"/>
      <c r="G75" s="6">
        <v>30580383.559999999</v>
      </c>
      <c r="H75" s="19"/>
      <c r="I75" s="20">
        <f t="shared" si="23"/>
        <v>14837.643648714216</v>
      </c>
      <c r="J75" s="19"/>
      <c r="K75" s="18">
        <v>2066</v>
      </c>
      <c r="L75" s="19"/>
      <c r="M75" s="6">
        <v>34790510.810000002</v>
      </c>
      <c r="N75" s="19"/>
      <c r="O75" s="20">
        <f t="shared" si="24"/>
        <v>16839.550246853825</v>
      </c>
      <c r="P75" s="19"/>
      <c r="Q75" s="21">
        <f t="shared" si="16"/>
        <v>27522345.204</v>
      </c>
      <c r="R75" s="19"/>
      <c r="S75" s="22">
        <f t="shared" si="17"/>
        <v>13353.879283842794</v>
      </c>
      <c r="T75" s="19"/>
      <c r="U75" s="21">
        <f t="shared" si="18"/>
        <v>0</v>
      </c>
      <c r="V75" s="19"/>
      <c r="W75" s="22">
        <f t="shared" si="19"/>
        <v>0</v>
      </c>
      <c r="Y75" s="23">
        <f t="shared" si="20"/>
        <v>0</v>
      </c>
      <c r="Z75" s="24"/>
      <c r="AA75" s="28">
        <f t="shared" si="21"/>
        <v>0</v>
      </c>
      <c r="AB75" s="26"/>
      <c r="AC75" s="27">
        <f t="shared" si="22"/>
        <v>0</v>
      </c>
      <c r="AD75" s="26"/>
    </row>
    <row r="76" spans="1:30" x14ac:dyDescent="0.25">
      <c r="A76" s="16" t="s">
        <v>168</v>
      </c>
      <c r="B76" s="17" t="s">
        <v>306</v>
      </c>
      <c r="C76" s="17"/>
      <c r="D76" s="17" t="s">
        <v>305</v>
      </c>
      <c r="E76" s="18">
        <v>81</v>
      </c>
      <c r="F76" s="19"/>
      <c r="G76" s="6">
        <v>1909094.6</v>
      </c>
      <c r="H76" s="19"/>
      <c r="I76" s="20">
        <f t="shared" si="23"/>
        <v>23569.069135802471</v>
      </c>
      <c r="J76" s="19"/>
      <c r="K76" s="18">
        <v>76</v>
      </c>
      <c r="L76" s="19"/>
      <c r="M76" s="6">
        <v>1992120.16</v>
      </c>
      <c r="N76" s="19"/>
      <c r="O76" s="20">
        <f t="shared" si="24"/>
        <v>26212.107368421053</v>
      </c>
      <c r="P76" s="19"/>
      <c r="Q76" s="21">
        <f t="shared" si="16"/>
        <v>1718185.1400000001</v>
      </c>
      <c r="R76" s="19"/>
      <c r="S76" s="22">
        <f t="shared" si="17"/>
        <v>21212.162222222225</v>
      </c>
      <c r="T76" s="19"/>
      <c r="U76" s="21">
        <f t="shared" si="18"/>
        <v>0</v>
      </c>
      <c r="V76" s="19"/>
      <c r="W76" s="22">
        <f t="shared" si="19"/>
        <v>0</v>
      </c>
      <c r="Y76" s="23">
        <f t="shared" si="20"/>
        <v>0</v>
      </c>
      <c r="Z76" s="24"/>
      <c r="AA76" s="28">
        <f t="shared" si="21"/>
        <v>0</v>
      </c>
      <c r="AB76" s="26"/>
      <c r="AC76" s="27">
        <f t="shared" si="22"/>
        <v>0</v>
      </c>
      <c r="AD76" s="26"/>
    </row>
    <row r="77" spans="1:30" ht="15.6" x14ac:dyDescent="0.25">
      <c r="A77" s="16" t="s">
        <v>117</v>
      </c>
      <c r="B77" s="17" t="s">
        <v>304</v>
      </c>
      <c r="C77" s="29" t="s">
        <v>443</v>
      </c>
      <c r="D77" s="17" t="s">
        <v>440</v>
      </c>
      <c r="E77" s="18">
        <v>491</v>
      </c>
      <c r="F77" s="19"/>
      <c r="G77" s="6">
        <v>7210553.0800000001</v>
      </c>
      <c r="H77" s="19"/>
      <c r="I77" s="20">
        <f t="shared" si="23"/>
        <v>14685.444154786152</v>
      </c>
      <c r="J77" s="19"/>
      <c r="K77" s="18">
        <v>478</v>
      </c>
      <c r="L77" s="19"/>
      <c r="M77" s="6">
        <v>0</v>
      </c>
      <c r="N77" s="19"/>
      <c r="O77" s="20">
        <f t="shared" si="24"/>
        <v>0</v>
      </c>
      <c r="P77" s="19"/>
      <c r="Q77" s="21">
        <f t="shared" si="16"/>
        <v>6489497.7719999999</v>
      </c>
      <c r="R77" s="19"/>
      <c r="S77" s="22">
        <f t="shared" si="17"/>
        <v>13216.899739307537</v>
      </c>
      <c r="T77" s="19"/>
      <c r="U77" s="21">
        <f t="shared" si="18"/>
        <v>-6489497.7719999999</v>
      </c>
      <c r="V77" s="19"/>
      <c r="W77" s="22">
        <f t="shared" si="19"/>
        <v>-13216.899739307537</v>
      </c>
      <c r="Y77" s="23">
        <f t="shared" si="20"/>
        <v>-1</v>
      </c>
      <c r="Z77" s="24"/>
      <c r="AA77" s="28">
        <f t="shared" si="21"/>
        <v>-1</v>
      </c>
      <c r="AB77" s="26"/>
      <c r="AC77" s="27">
        <f t="shared" si="22"/>
        <v>-1</v>
      </c>
      <c r="AD77" s="26"/>
    </row>
    <row r="78" spans="1:30" x14ac:dyDescent="0.25">
      <c r="A78" s="16" t="s">
        <v>61</v>
      </c>
      <c r="B78" s="17" t="s">
        <v>304</v>
      </c>
      <c r="C78" s="17"/>
      <c r="D78" s="17" t="s">
        <v>303</v>
      </c>
      <c r="E78" s="18">
        <v>238</v>
      </c>
      <c r="F78" s="19"/>
      <c r="G78" s="6">
        <v>4155987.86</v>
      </c>
      <c r="H78" s="19"/>
      <c r="I78" s="20">
        <f t="shared" si="23"/>
        <v>17462.133865546217</v>
      </c>
      <c r="J78" s="19"/>
      <c r="K78" s="18">
        <v>218</v>
      </c>
      <c r="L78" s="19"/>
      <c r="M78" s="6">
        <v>4380575.53</v>
      </c>
      <c r="N78" s="19"/>
      <c r="O78" s="20">
        <f t="shared" si="24"/>
        <v>20094.383165137617</v>
      </c>
      <c r="P78" s="19"/>
      <c r="Q78" s="21">
        <f t="shared" si="16"/>
        <v>3740389.074</v>
      </c>
      <c r="R78" s="19"/>
      <c r="S78" s="22">
        <f t="shared" si="17"/>
        <v>15715.920478991595</v>
      </c>
      <c r="T78" s="19"/>
      <c r="U78" s="21">
        <f t="shared" si="18"/>
        <v>0</v>
      </c>
      <c r="V78" s="19"/>
      <c r="W78" s="22">
        <f t="shared" si="19"/>
        <v>0</v>
      </c>
      <c r="Y78" s="23">
        <f t="shared" si="20"/>
        <v>0</v>
      </c>
      <c r="Z78" s="24"/>
      <c r="AA78" s="28">
        <f t="shared" si="21"/>
        <v>0</v>
      </c>
      <c r="AB78" s="26"/>
      <c r="AC78" s="27">
        <f t="shared" si="22"/>
        <v>0</v>
      </c>
      <c r="AD78" s="26"/>
    </row>
    <row r="79" spans="1:30" x14ac:dyDescent="0.25">
      <c r="A79" s="16" t="s">
        <v>150</v>
      </c>
      <c r="B79" s="17" t="s">
        <v>302</v>
      </c>
      <c r="C79" s="17"/>
      <c r="D79" s="17" t="s">
        <v>301</v>
      </c>
      <c r="E79" s="18">
        <v>186</v>
      </c>
      <c r="F79" s="19"/>
      <c r="G79" s="6">
        <v>3279256.16</v>
      </c>
      <c r="H79" s="19"/>
      <c r="I79" s="20">
        <f t="shared" si="23"/>
        <v>17630.409462365591</v>
      </c>
      <c r="J79" s="19"/>
      <c r="K79" s="18">
        <v>155</v>
      </c>
      <c r="L79" s="19"/>
      <c r="M79" s="6">
        <v>3496056.27</v>
      </c>
      <c r="N79" s="19"/>
      <c r="O79" s="20">
        <f t="shared" si="24"/>
        <v>22555.201741935485</v>
      </c>
      <c r="P79" s="19"/>
      <c r="Q79" s="21">
        <f t="shared" si="16"/>
        <v>2951330.5440000002</v>
      </c>
      <c r="R79" s="19"/>
      <c r="S79" s="22">
        <f t="shared" si="17"/>
        <v>15867.368516129032</v>
      </c>
      <c r="T79" s="19"/>
      <c r="U79" s="21">
        <f t="shared" si="18"/>
        <v>0</v>
      </c>
      <c r="V79" s="19"/>
      <c r="W79" s="22">
        <f t="shared" si="19"/>
        <v>0</v>
      </c>
      <c r="Y79" s="23">
        <f t="shared" si="20"/>
        <v>0</v>
      </c>
      <c r="Z79" s="24"/>
      <c r="AA79" s="28">
        <f t="shared" si="21"/>
        <v>0</v>
      </c>
      <c r="AB79" s="26"/>
      <c r="AC79" s="27">
        <f t="shared" si="22"/>
        <v>0</v>
      </c>
      <c r="AD79" s="26"/>
    </row>
    <row r="80" spans="1:30" x14ac:dyDescent="0.25">
      <c r="A80" s="16" t="s">
        <v>163</v>
      </c>
      <c r="B80" s="17" t="s">
        <v>300</v>
      </c>
      <c r="C80" s="17"/>
      <c r="D80" s="17" t="s">
        <v>299</v>
      </c>
      <c r="E80" s="18">
        <v>77092</v>
      </c>
      <c r="F80" s="19"/>
      <c r="G80" s="6">
        <v>1078051621.8900001</v>
      </c>
      <c r="H80" s="19"/>
      <c r="I80" s="20">
        <f t="shared" si="23"/>
        <v>13983.96230335184</v>
      </c>
      <c r="J80" s="19"/>
      <c r="K80" s="18">
        <v>76188</v>
      </c>
      <c r="L80" s="19"/>
      <c r="M80" s="6">
        <v>1111047720.25</v>
      </c>
      <c r="N80" s="19"/>
      <c r="O80" s="20">
        <f t="shared" si="24"/>
        <v>14582.975274977687</v>
      </c>
      <c r="P80" s="19"/>
      <c r="Q80" s="21">
        <f t="shared" si="16"/>
        <v>970246459.70100009</v>
      </c>
      <c r="R80" s="19"/>
      <c r="S80" s="22">
        <f t="shared" si="17"/>
        <v>12585.566073016656</v>
      </c>
      <c r="T80" s="19"/>
      <c r="U80" s="21">
        <f t="shared" si="18"/>
        <v>0</v>
      </c>
      <c r="V80" s="19"/>
      <c r="W80" s="22">
        <f t="shared" si="19"/>
        <v>0</v>
      </c>
      <c r="Y80" s="23">
        <f t="shared" si="20"/>
        <v>0</v>
      </c>
      <c r="Z80" s="24"/>
      <c r="AA80" s="28">
        <f t="shared" si="21"/>
        <v>0</v>
      </c>
      <c r="AB80" s="26"/>
      <c r="AC80" s="27">
        <f t="shared" si="22"/>
        <v>0</v>
      </c>
      <c r="AD80" s="26"/>
    </row>
    <row r="81" spans="1:30" x14ac:dyDescent="0.25">
      <c r="A81" s="16" t="s">
        <v>128</v>
      </c>
      <c r="B81" s="17" t="s">
        <v>297</v>
      </c>
      <c r="C81" s="17"/>
      <c r="D81" s="17" t="s">
        <v>298</v>
      </c>
      <c r="E81" s="18">
        <v>211</v>
      </c>
      <c r="F81" s="19"/>
      <c r="G81" s="6">
        <v>2970487.22</v>
      </c>
      <c r="H81" s="19"/>
      <c r="I81" s="20">
        <f t="shared" si="23"/>
        <v>14078.138483412324</v>
      </c>
      <c r="J81" s="19"/>
      <c r="K81" s="18">
        <v>217</v>
      </c>
      <c r="L81" s="19"/>
      <c r="M81" s="6">
        <v>3250771.32</v>
      </c>
      <c r="N81" s="19"/>
      <c r="O81" s="20">
        <f t="shared" si="24"/>
        <v>14980.512995391704</v>
      </c>
      <c r="P81" s="19"/>
      <c r="Q81" s="21">
        <f t="shared" si="16"/>
        <v>2673438.4980000001</v>
      </c>
      <c r="R81" s="19"/>
      <c r="S81" s="22">
        <f t="shared" si="17"/>
        <v>12670.324635071092</v>
      </c>
      <c r="T81" s="19"/>
      <c r="U81" s="21">
        <f t="shared" si="18"/>
        <v>0</v>
      </c>
      <c r="V81" s="19"/>
      <c r="W81" s="22">
        <f t="shared" si="19"/>
        <v>0</v>
      </c>
      <c r="Y81" s="23">
        <f t="shared" si="20"/>
        <v>0</v>
      </c>
      <c r="Z81" s="24"/>
      <c r="AA81" s="28">
        <f t="shared" si="21"/>
        <v>0</v>
      </c>
      <c r="AB81" s="26"/>
      <c r="AC81" s="27">
        <f t="shared" si="22"/>
        <v>0</v>
      </c>
      <c r="AD81" s="26"/>
    </row>
    <row r="82" spans="1:30" x14ac:dyDescent="0.25">
      <c r="A82" s="16" t="s">
        <v>158</v>
      </c>
      <c r="B82" s="17" t="s">
        <v>297</v>
      </c>
      <c r="C82" s="17"/>
      <c r="D82" s="17" t="s">
        <v>296</v>
      </c>
      <c r="E82" s="18">
        <v>419</v>
      </c>
      <c r="F82" s="19"/>
      <c r="G82" s="6">
        <v>2678837.9300000002</v>
      </c>
      <c r="H82" s="19"/>
      <c r="I82" s="20">
        <f t="shared" si="23"/>
        <v>6393.4079474940336</v>
      </c>
      <c r="J82" s="19"/>
      <c r="K82" s="18">
        <v>398</v>
      </c>
      <c r="L82" s="19"/>
      <c r="M82" s="6">
        <v>2935403.52</v>
      </c>
      <c r="N82" s="19"/>
      <c r="O82" s="20">
        <f t="shared" si="24"/>
        <v>7375.3857286432158</v>
      </c>
      <c r="P82" s="19"/>
      <c r="Q82" s="21">
        <f t="shared" si="16"/>
        <v>2410954.1370000001</v>
      </c>
      <c r="R82" s="19"/>
      <c r="S82" s="22">
        <f t="shared" si="17"/>
        <v>5754.0671527446302</v>
      </c>
      <c r="T82" s="19"/>
      <c r="U82" s="21">
        <f t="shared" si="18"/>
        <v>0</v>
      </c>
      <c r="V82" s="19"/>
      <c r="W82" s="22">
        <f t="shared" si="19"/>
        <v>0</v>
      </c>
      <c r="Y82" s="23">
        <f t="shared" si="20"/>
        <v>0</v>
      </c>
      <c r="Z82" s="24"/>
      <c r="AA82" s="28">
        <f t="shared" si="21"/>
        <v>0</v>
      </c>
      <c r="AB82" s="26"/>
      <c r="AC82" s="27">
        <f t="shared" si="22"/>
        <v>0</v>
      </c>
      <c r="AD82" s="26"/>
    </row>
    <row r="83" spans="1:30" x14ac:dyDescent="0.25">
      <c r="A83" s="16" t="s">
        <v>130</v>
      </c>
      <c r="B83" s="17" t="s">
        <v>292</v>
      </c>
      <c r="C83" s="17"/>
      <c r="D83" s="17" t="s">
        <v>295</v>
      </c>
      <c r="E83" s="18">
        <v>172</v>
      </c>
      <c r="F83" s="19"/>
      <c r="G83" s="6">
        <v>3086214.87</v>
      </c>
      <c r="H83" s="19"/>
      <c r="I83" s="20">
        <f t="shared" si="23"/>
        <v>17943.109709302327</v>
      </c>
      <c r="J83" s="19"/>
      <c r="K83" s="18">
        <v>175</v>
      </c>
      <c r="L83" s="19"/>
      <c r="M83" s="6">
        <v>3093176.53</v>
      </c>
      <c r="N83" s="19"/>
      <c r="O83" s="20">
        <f t="shared" si="24"/>
        <v>17675.294457142856</v>
      </c>
      <c r="P83" s="19"/>
      <c r="Q83" s="21">
        <f t="shared" si="16"/>
        <v>2777593.3830000004</v>
      </c>
      <c r="R83" s="19"/>
      <c r="S83" s="22">
        <f t="shared" si="17"/>
        <v>16148.798738372096</v>
      </c>
      <c r="T83" s="19"/>
      <c r="U83" s="21">
        <f t="shared" si="18"/>
        <v>0</v>
      </c>
      <c r="V83" s="19"/>
      <c r="W83" s="22">
        <f t="shared" si="19"/>
        <v>0</v>
      </c>
      <c r="Y83" s="23">
        <f t="shared" si="20"/>
        <v>0</v>
      </c>
      <c r="Z83" s="24"/>
      <c r="AA83" s="28">
        <f t="shared" si="21"/>
        <v>0</v>
      </c>
      <c r="AB83" s="26"/>
      <c r="AC83" s="27">
        <f t="shared" si="22"/>
        <v>0</v>
      </c>
      <c r="AD83" s="26"/>
    </row>
    <row r="84" spans="1:30" ht="15.6" x14ac:dyDescent="0.25">
      <c r="A84" s="16" t="s">
        <v>173</v>
      </c>
      <c r="B84" s="17" t="s">
        <v>292</v>
      </c>
      <c r="C84" s="29">
        <v>4</v>
      </c>
      <c r="D84" s="17" t="s">
        <v>439</v>
      </c>
      <c r="E84" s="18">
        <v>129</v>
      </c>
      <c r="F84" s="19"/>
      <c r="G84" s="6">
        <v>2873872.91</v>
      </c>
      <c r="H84" s="19"/>
      <c r="I84" s="20">
        <f t="shared" si="23"/>
        <v>22278.084573643413</v>
      </c>
      <c r="J84" s="19"/>
      <c r="K84" s="18">
        <v>117</v>
      </c>
      <c r="L84" s="19"/>
      <c r="M84" s="6">
        <v>0</v>
      </c>
      <c r="N84" s="19"/>
      <c r="O84" s="20">
        <f t="shared" si="24"/>
        <v>0</v>
      </c>
      <c r="P84" s="19"/>
      <c r="Q84" s="21">
        <f t="shared" si="16"/>
        <v>2586485.6190000004</v>
      </c>
      <c r="R84" s="19"/>
      <c r="S84" s="22">
        <f t="shared" si="17"/>
        <v>20050.276116279074</v>
      </c>
      <c r="T84" s="19"/>
      <c r="U84" s="21">
        <f t="shared" si="18"/>
        <v>-2586485.6190000004</v>
      </c>
      <c r="V84" s="19"/>
      <c r="W84" s="22">
        <f t="shared" si="19"/>
        <v>-20050.276116279074</v>
      </c>
      <c r="Y84" s="23">
        <f t="shared" si="20"/>
        <v>-1</v>
      </c>
      <c r="Z84" s="24"/>
      <c r="AA84" s="28">
        <f t="shared" si="21"/>
        <v>-1</v>
      </c>
      <c r="AB84" s="26"/>
      <c r="AC84" s="27">
        <f t="shared" si="22"/>
        <v>-1</v>
      </c>
      <c r="AD84" s="26"/>
    </row>
    <row r="85" spans="1:30" x14ac:dyDescent="0.25">
      <c r="A85" s="16" t="s">
        <v>154</v>
      </c>
      <c r="B85" s="17" t="s">
        <v>292</v>
      </c>
      <c r="C85" s="17"/>
      <c r="D85" s="17" t="s">
        <v>294</v>
      </c>
      <c r="E85" s="18">
        <v>222</v>
      </c>
      <c r="F85" s="19"/>
      <c r="G85" s="6">
        <v>3369783.13</v>
      </c>
      <c r="H85" s="19"/>
      <c r="I85" s="20">
        <f t="shared" si="23"/>
        <v>15179.203288288289</v>
      </c>
      <c r="J85" s="19"/>
      <c r="K85" s="18">
        <v>220</v>
      </c>
      <c r="L85" s="19"/>
      <c r="M85" s="6">
        <v>3350815.78</v>
      </c>
      <c r="N85" s="19"/>
      <c r="O85" s="20">
        <f t="shared" si="24"/>
        <v>15230.980818181817</v>
      </c>
      <c r="P85" s="19"/>
      <c r="Q85" s="21">
        <f t="shared" si="16"/>
        <v>3032804.8169999998</v>
      </c>
      <c r="R85" s="19"/>
      <c r="S85" s="22">
        <f t="shared" si="17"/>
        <v>13661.28295945946</v>
      </c>
      <c r="T85" s="19"/>
      <c r="U85" s="21">
        <f t="shared" si="18"/>
        <v>0</v>
      </c>
      <c r="V85" s="19"/>
      <c r="W85" s="22">
        <f t="shared" si="19"/>
        <v>0</v>
      </c>
      <c r="Y85" s="23">
        <f t="shared" si="20"/>
        <v>0</v>
      </c>
      <c r="Z85" s="24"/>
      <c r="AA85" s="28">
        <f t="shared" si="21"/>
        <v>0</v>
      </c>
      <c r="AB85" s="26"/>
      <c r="AC85" s="27">
        <f t="shared" si="22"/>
        <v>0</v>
      </c>
      <c r="AD85" s="26"/>
    </row>
    <row r="86" spans="1:30" x14ac:dyDescent="0.25">
      <c r="A86" s="16" t="s">
        <v>98</v>
      </c>
      <c r="B86" s="17" t="s">
        <v>292</v>
      </c>
      <c r="C86" s="17"/>
      <c r="D86" s="17" t="s">
        <v>293</v>
      </c>
      <c r="E86" s="18">
        <v>108</v>
      </c>
      <c r="F86" s="19"/>
      <c r="G86" s="6">
        <v>2584976.8199999998</v>
      </c>
      <c r="H86" s="19"/>
      <c r="I86" s="20">
        <f t="shared" si="23"/>
        <v>23934.970555555556</v>
      </c>
      <c r="J86" s="19"/>
      <c r="K86" s="18">
        <v>110</v>
      </c>
      <c r="L86" s="19"/>
      <c r="M86" s="6">
        <v>2553429.04</v>
      </c>
      <c r="N86" s="19"/>
      <c r="O86" s="20">
        <f t="shared" si="24"/>
        <v>23212.991272727271</v>
      </c>
      <c r="P86" s="19"/>
      <c r="Q86" s="21">
        <f t="shared" si="16"/>
        <v>2326479.1379999998</v>
      </c>
      <c r="R86" s="19"/>
      <c r="S86" s="22">
        <f t="shared" si="17"/>
        <v>21541.4735</v>
      </c>
      <c r="T86" s="19"/>
      <c r="U86" s="21">
        <f t="shared" si="18"/>
        <v>0</v>
      </c>
      <c r="V86" s="19"/>
      <c r="W86" s="22">
        <f t="shared" si="19"/>
        <v>0</v>
      </c>
      <c r="Y86" s="23">
        <f t="shared" si="20"/>
        <v>0</v>
      </c>
      <c r="Z86" s="24"/>
      <c r="AA86" s="28">
        <f t="shared" si="21"/>
        <v>0</v>
      </c>
      <c r="AB86" s="26"/>
      <c r="AC86" s="27">
        <f t="shared" si="22"/>
        <v>0</v>
      </c>
      <c r="AD86" s="26"/>
    </row>
    <row r="87" spans="1:30" x14ac:dyDescent="0.25">
      <c r="A87" s="16" t="s">
        <v>22</v>
      </c>
      <c r="B87" s="17" t="s">
        <v>292</v>
      </c>
      <c r="C87" s="17"/>
      <c r="D87" s="17" t="s">
        <v>291</v>
      </c>
      <c r="E87" s="18">
        <v>762</v>
      </c>
      <c r="F87" s="19"/>
      <c r="G87" s="6">
        <v>8249559.7499999898</v>
      </c>
      <c r="H87" s="19"/>
      <c r="I87" s="20">
        <f t="shared" si="23"/>
        <v>10826.193897637782</v>
      </c>
      <c r="J87" s="19"/>
      <c r="K87" s="18">
        <v>768</v>
      </c>
      <c r="L87" s="19"/>
      <c r="M87" s="6">
        <v>9140104.9700000007</v>
      </c>
      <c r="N87" s="19"/>
      <c r="O87" s="20">
        <f t="shared" si="24"/>
        <v>11901.178346354167</v>
      </c>
      <c r="P87" s="19"/>
      <c r="Q87" s="21">
        <f t="shared" si="16"/>
        <v>7424603.7749999911</v>
      </c>
      <c r="R87" s="19"/>
      <c r="S87" s="22">
        <f t="shared" si="17"/>
        <v>9743.5745078740038</v>
      </c>
      <c r="T87" s="19"/>
      <c r="U87" s="21">
        <f t="shared" si="18"/>
        <v>0</v>
      </c>
      <c r="V87" s="19"/>
      <c r="W87" s="22">
        <f t="shared" si="19"/>
        <v>0</v>
      </c>
      <c r="Y87" s="23">
        <f t="shared" si="20"/>
        <v>0</v>
      </c>
      <c r="Z87" s="24"/>
      <c r="AA87" s="28">
        <f t="shared" si="21"/>
        <v>0</v>
      </c>
      <c r="AB87" s="26"/>
      <c r="AC87" s="27">
        <f t="shared" si="22"/>
        <v>0</v>
      </c>
      <c r="AD87" s="26"/>
    </row>
    <row r="88" spans="1:30" x14ac:dyDescent="0.25">
      <c r="A88" s="16" t="s">
        <v>113</v>
      </c>
      <c r="B88" s="17" t="s">
        <v>290</v>
      </c>
      <c r="C88" s="17"/>
      <c r="D88" s="17" t="s">
        <v>289</v>
      </c>
      <c r="E88" s="18">
        <v>982</v>
      </c>
      <c r="F88" s="19"/>
      <c r="G88" s="6">
        <v>17406688.890000001</v>
      </c>
      <c r="H88" s="19"/>
      <c r="I88" s="20">
        <f t="shared" si="23"/>
        <v>17725.752433808553</v>
      </c>
      <c r="J88" s="19"/>
      <c r="K88" s="18">
        <v>977</v>
      </c>
      <c r="L88" s="19"/>
      <c r="M88" s="6">
        <v>17113995.82</v>
      </c>
      <c r="N88" s="19"/>
      <c r="O88" s="20">
        <f t="shared" si="24"/>
        <v>17516.8841555783</v>
      </c>
      <c r="P88" s="19"/>
      <c r="Q88" s="21">
        <f t="shared" si="16"/>
        <v>15666020.001</v>
      </c>
      <c r="R88" s="19"/>
      <c r="S88" s="22">
        <f t="shared" si="17"/>
        <v>15953.177190427697</v>
      </c>
      <c r="T88" s="19"/>
      <c r="U88" s="21">
        <f t="shared" si="18"/>
        <v>0</v>
      </c>
      <c r="V88" s="19"/>
      <c r="W88" s="22">
        <f t="shared" si="19"/>
        <v>0</v>
      </c>
      <c r="Y88" s="23">
        <f t="shared" si="20"/>
        <v>0</v>
      </c>
      <c r="Z88" s="24"/>
      <c r="AA88" s="28">
        <f t="shared" si="21"/>
        <v>0</v>
      </c>
      <c r="AB88" s="26"/>
      <c r="AC88" s="27">
        <f t="shared" si="22"/>
        <v>0</v>
      </c>
      <c r="AD88" s="26"/>
    </row>
    <row r="89" spans="1:30" x14ac:dyDescent="0.25">
      <c r="A89" s="16" t="s">
        <v>162</v>
      </c>
      <c r="B89" s="17" t="s">
        <v>286</v>
      </c>
      <c r="C89" s="17"/>
      <c r="D89" s="17" t="s">
        <v>288</v>
      </c>
      <c r="E89" s="18">
        <v>5595</v>
      </c>
      <c r="F89" s="19"/>
      <c r="G89" s="6">
        <v>75245274.370000005</v>
      </c>
      <c r="H89" s="19"/>
      <c r="I89" s="20">
        <f t="shared" si="23"/>
        <v>13448.663873100984</v>
      </c>
      <c r="J89" s="19"/>
      <c r="K89" s="18">
        <v>5267</v>
      </c>
      <c r="L89" s="19"/>
      <c r="M89" s="6">
        <v>84932335.009999901</v>
      </c>
      <c r="N89" s="19"/>
      <c r="O89" s="20">
        <f t="shared" si="24"/>
        <v>16125.372130244903</v>
      </c>
      <c r="P89" s="19"/>
      <c r="Q89" s="21">
        <f t="shared" si="16"/>
        <v>67720746.933000013</v>
      </c>
      <c r="R89" s="19"/>
      <c r="S89" s="22">
        <f t="shared" si="17"/>
        <v>12103.797485790887</v>
      </c>
      <c r="T89" s="19"/>
      <c r="U89" s="21">
        <f t="shared" si="18"/>
        <v>0</v>
      </c>
      <c r="V89" s="19"/>
      <c r="W89" s="22">
        <f t="shared" si="19"/>
        <v>0</v>
      </c>
      <c r="Y89" s="23">
        <f t="shared" si="20"/>
        <v>0</v>
      </c>
      <c r="Z89" s="24"/>
      <c r="AA89" s="28">
        <f t="shared" si="21"/>
        <v>0</v>
      </c>
      <c r="AB89" s="26"/>
      <c r="AC89" s="27">
        <f t="shared" si="22"/>
        <v>0</v>
      </c>
      <c r="AD89" s="26"/>
    </row>
    <row r="90" spans="1:30" x14ac:dyDescent="0.25">
      <c r="A90" s="16" t="s">
        <v>111</v>
      </c>
      <c r="B90" s="17" t="s">
        <v>286</v>
      </c>
      <c r="C90" s="17"/>
      <c r="D90" s="17" t="s">
        <v>287</v>
      </c>
      <c r="E90" s="18">
        <v>1281</v>
      </c>
      <c r="F90" s="19"/>
      <c r="G90" s="6">
        <v>18033279.059999999</v>
      </c>
      <c r="H90" s="19"/>
      <c r="I90" s="20">
        <f t="shared" si="23"/>
        <v>14077.501217798594</v>
      </c>
      <c r="J90" s="19"/>
      <c r="K90" s="18">
        <v>1254</v>
      </c>
      <c r="L90" s="19"/>
      <c r="M90" s="6">
        <v>18977823.77</v>
      </c>
      <c r="N90" s="19"/>
      <c r="O90" s="20">
        <f t="shared" si="24"/>
        <v>15133.830757575757</v>
      </c>
      <c r="P90" s="19"/>
      <c r="Q90" s="21">
        <f t="shared" si="16"/>
        <v>16229951.153999999</v>
      </c>
      <c r="R90" s="19"/>
      <c r="S90" s="22">
        <f t="shared" si="17"/>
        <v>12669.751096018734</v>
      </c>
      <c r="T90" s="19"/>
      <c r="U90" s="21">
        <f t="shared" si="18"/>
        <v>0</v>
      </c>
      <c r="V90" s="19"/>
      <c r="W90" s="22">
        <f t="shared" si="19"/>
        <v>0</v>
      </c>
      <c r="Y90" s="23">
        <f t="shared" si="20"/>
        <v>0</v>
      </c>
      <c r="Z90" s="24"/>
      <c r="AA90" s="28">
        <f t="shared" si="21"/>
        <v>0</v>
      </c>
      <c r="AB90" s="26"/>
      <c r="AC90" s="27">
        <f t="shared" si="22"/>
        <v>0</v>
      </c>
      <c r="AD90" s="26"/>
    </row>
    <row r="91" spans="1:30" x14ac:dyDescent="0.25">
      <c r="A91" s="16" t="s">
        <v>164</v>
      </c>
      <c r="B91" s="17" t="s">
        <v>286</v>
      </c>
      <c r="C91" s="17"/>
      <c r="D91" s="17" t="s">
        <v>285</v>
      </c>
      <c r="E91" s="18">
        <v>641</v>
      </c>
      <c r="F91" s="19"/>
      <c r="G91" s="6">
        <v>11808607.609999999</v>
      </c>
      <c r="H91" s="19"/>
      <c r="I91" s="20">
        <f t="shared" si="23"/>
        <v>18422.164758190327</v>
      </c>
      <c r="J91" s="19"/>
      <c r="K91" s="18">
        <v>649</v>
      </c>
      <c r="L91" s="19"/>
      <c r="M91" s="6">
        <v>12827102.300000001</v>
      </c>
      <c r="N91" s="19"/>
      <c r="O91" s="20">
        <f t="shared" si="24"/>
        <v>19764.410323574732</v>
      </c>
      <c r="P91" s="19"/>
      <c r="Q91" s="21">
        <f t="shared" si="16"/>
        <v>10627746.848999999</v>
      </c>
      <c r="R91" s="19"/>
      <c r="S91" s="22">
        <f t="shared" si="17"/>
        <v>16579.948282371293</v>
      </c>
      <c r="T91" s="19"/>
      <c r="U91" s="21">
        <f t="shared" si="18"/>
        <v>0</v>
      </c>
      <c r="V91" s="19"/>
      <c r="W91" s="22">
        <f t="shared" si="19"/>
        <v>0</v>
      </c>
      <c r="Y91" s="23">
        <f t="shared" si="20"/>
        <v>0</v>
      </c>
      <c r="Z91" s="24"/>
      <c r="AA91" s="28">
        <f t="shared" si="21"/>
        <v>0</v>
      </c>
      <c r="AB91" s="26"/>
      <c r="AC91" s="27">
        <f t="shared" si="22"/>
        <v>0</v>
      </c>
      <c r="AD91" s="26"/>
    </row>
    <row r="92" spans="1:30" x14ac:dyDescent="0.25">
      <c r="A92" s="16" t="s">
        <v>87</v>
      </c>
      <c r="B92" s="17" t="s">
        <v>282</v>
      </c>
      <c r="C92" s="17"/>
      <c r="D92" s="17" t="s">
        <v>284</v>
      </c>
      <c r="E92" s="18">
        <v>30105</v>
      </c>
      <c r="F92" s="19"/>
      <c r="G92" s="6">
        <v>461440131.56999999</v>
      </c>
      <c r="H92" s="19"/>
      <c r="I92" s="20">
        <f t="shared" si="23"/>
        <v>15327.690801195815</v>
      </c>
      <c r="J92" s="19"/>
      <c r="K92" s="18">
        <v>29914</v>
      </c>
      <c r="L92" s="19"/>
      <c r="M92" s="6">
        <v>479221434.26999998</v>
      </c>
      <c r="N92" s="19"/>
      <c r="O92" s="20">
        <f t="shared" si="24"/>
        <v>16019.971727953465</v>
      </c>
      <c r="P92" s="19"/>
      <c r="Q92" s="21">
        <f t="shared" si="16"/>
        <v>415296118.41299999</v>
      </c>
      <c r="R92" s="19"/>
      <c r="S92" s="22">
        <f t="shared" si="17"/>
        <v>13794.921721076234</v>
      </c>
      <c r="T92" s="19"/>
      <c r="U92" s="21">
        <f t="shared" si="18"/>
        <v>0</v>
      </c>
      <c r="V92" s="19"/>
      <c r="W92" s="22">
        <f t="shared" si="19"/>
        <v>0</v>
      </c>
      <c r="Y92" s="23">
        <f t="shared" si="20"/>
        <v>0</v>
      </c>
      <c r="Z92" s="24"/>
      <c r="AA92" s="28">
        <f t="shared" si="21"/>
        <v>0</v>
      </c>
      <c r="AB92" s="26"/>
      <c r="AC92" s="27">
        <f t="shared" si="22"/>
        <v>0</v>
      </c>
      <c r="AD92" s="26"/>
    </row>
    <row r="93" spans="1:30" x14ac:dyDescent="0.25">
      <c r="A93" s="16" t="s">
        <v>60</v>
      </c>
      <c r="B93" s="17" t="s">
        <v>282</v>
      </c>
      <c r="C93" s="17"/>
      <c r="D93" s="17" t="s">
        <v>283</v>
      </c>
      <c r="E93" s="18">
        <v>15212</v>
      </c>
      <c r="F93" s="19"/>
      <c r="G93" s="6">
        <v>208327696.81</v>
      </c>
      <c r="H93" s="19"/>
      <c r="I93" s="20">
        <f t="shared" si="23"/>
        <v>13694.957718248752</v>
      </c>
      <c r="J93" s="19"/>
      <c r="K93" s="18">
        <v>15039</v>
      </c>
      <c r="L93" s="19"/>
      <c r="M93" s="6">
        <v>214079190.52000001</v>
      </c>
      <c r="N93" s="19"/>
      <c r="O93" s="20">
        <f t="shared" si="24"/>
        <v>14234.935203138508</v>
      </c>
      <c r="P93" s="19"/>
      <c r="Q93" s="21">
        <f t="shared" si="16"/>
        <v>187494927.12900001</v>
      </c>
      <c r="R93" s="19"/>
      <c r="S93" s="22">
        <f t="shared" si="17"/>
        <v>12325.461946423877</v>
      </c>
      <c r="T93" s="19"/>
      <c r="U93" s="21">
        <f t="shared" si="18"/>
        <v>0</v>
      </c>
      <c r="V93" s="19"/>
      <c r="W93" s="22">
        <f t="shared" si="19"/>
        <v>0</v>
      </c>
      <c r="Y93" s="23">
        <f t="shared" si="20"/>
        <v>0</v>
      </c>
      <c r="Z93" s="24"/>
      <c r="AA93" s="28">
        <f t="shared" si="21"/>
        <v>0</v>
      </c>
      <c r="AB93" s="26"/>
      <c r="AC93" s="27">
        <f t="shared" si="22"/>
        <v>0</v>
      </c>
      <c r="AD93" s="26"/>
    </row>
    <row r="94" spans="1:30" x14ac:dyDescent="0.25">
      <c r="A94" s="16" t="s">
        <v>139</v>
      </c>
      <c r="B94" s="17" t="s">
        <v>282</v>
      </c>
      <c r="C94" s="17"/>
      <c r="D94" s="17" t="s">
        <v>281</v>
      </c>
      <c r="E94" s="18">
        <v>1061</v>
      </c>
      <c r="F94" s="19"/>
      <c r="G94" s="6">
        <v>15995071.880000001</v>
      </c>
      <c r="H94" s="19"/>
      <c r="I94" s="20">
        <f t="shared" si="23"/>
        <v>15075.468312912348</v>
      </c>
      <c r="J94" s="19"/>
      <c r="K94" s="18">
        <v>1015</v>
      </c>
      <c r="L94" s="19"/>
      <c r="M94" s="6">
        <v>16219999.42</v>
      </c>
      <c r="N94" s="19"/>
      <c r="O94" s="20">
        <f t="shared" si="24"/>
        <v>15980.294995073891</v>
      </c>
      <c r="P94" s="19"/>
      <c r="Q94" s="21">
        <f t="shared" si="16"/>
        <v>14395564.692000002</v>
      </c>
      <c r="R94" s="19"/>
      <c r="S94" s="22">
        <f t="shared" si="17"/>
        <v>13567.921481621113</v>
      </c>
      <c r="T94" s="19"/>
      <c r="U94" s="21">
        <f t="shared" si="18"/>
        <v>0</v>
      </c>
      <c r="V94" s="19"/>
      <c r="W94" s="22">
        <f t="shared" si="19"/>
        <v>0</v>
      </c>
      <c r="Y94" s="23">
        <f t="shared" si="20"/>
        <v>0</v>
      </c>
      <c r="Z94" s="24"/>
      <c r="AA94" s="28">
        <f t="shared" si="21"/>
        <v>0</v>
      </c>
      <c r="AB94" s="26"/>
      <c r="AC94" s="27">
        <f t="shared" si="22"/>
        <v>0</v>
      </c>
      <c r="AD94" s="26"/>
    </row>
    <row r="95" spans="1:30" x14ac:dyDescent="0.25">
      <c r="A95" s="16" t="s">
        <v>73</v>
      </c>
      <c r="B95" s="17" t="s">
        <v>276</v>
      </c>
      <c r="C95" s="17"/>
      <c r="D95" s="17" t="s">
        <v>280</v>
      </c>
      <c r="E95" s="18">
        <v>796</v>
      </c>
      <c r="F95" s="19"/>
      <c r="G95" s="6">
        <v>9877084.4000000004</v>
      </c>
      <c r="H95" s="19"/>
      <c r="I95" s="20">
        <f t="shared" si="23"/>
        <v>12408.397487437187</v>
      </c>
      <c r="J95" s="19"/>
      <c r="K95" s="18">
        <v>744</v>
      </c>
      <c r="L95" s="19"/>
      <c r="M95" s="6">
        <v>9262767.9700000007</v>
      </c>
      <c r="N95" s="19"/>
      <c r="O95" s="20">
        <f t="shared" si="24"/>
        <v>12449.956948924731</v>
      </c>
      <c r="P95" s="19"/>
      <c r="Q95" s="21">
        <f t="shared" si="16"/>
        <v>8889375.9600000009</v>
      </c>
      <c r="R95" s="19"/>
      <c r="S95" s="22">
        <f t="shared" si="17"/>
        <v>11167.557738693469</v>
      </c>
      <c r="T95" s="19"/>
      <c r="U95" s="21">
        <f t="shared" si="18"/>
        <v>0</v>
      </c>
      <c r="V95" s="19"/>
      <c r="W95" s="22">
        <f t="shared" si="19"/>
        <v>0</v>
      </c>
      <c r="Y95" s="23">
        <f t="shared" si="20"/>
        <v>0</v>
      </c>
      <c r="Z95" s="24"/>
      <c r="AA95" s="28">
        <f t="shared" si="21"/>
        <v>0</v>
      </c>
      <c r="AB95" s="26"/>
      <c r="AC95" s="27">
        <f t="shared" si="22"/>
        <v>0</v>
      </c>
      <c r="AD95" s="26"/>
    </row>
    <row r="96" spans="1:30" ht="15.6" x14ac:dyDescent="0.25">
      <c r="A96" s="16" t="s">
        <v>170</v>
      </c>
      <c r="B96" s="17" t="s">
        <v>276</v>
      </c>
      <c r="C96" s="29">
        <v>1</v>
      </c>
      <c r="D96" s="17" t="s">
        <v>438</v>
      </c>
      <c r="E96" s="18">
        <v>259</v>
      </c>
      <c r="F96" s="19"/>
      <c r="G96" s="6">
        <v>4443221.46</v>
      </c>
      <c r="H96" s="19"/>
      <c r="I96" s="20">
        <f t="shared" si="23"/>
        <v>17155.295212355213</v>
      </c>
      <c r="J96" s="19"/>
      <c r="K96" s="18">
        <v>252</v>
      </c>
      <c r="L96" s="19"/>
      <c r="M96" s="6">
        <v>4011630.6</v>
      </c>
      <c r="N96" s="19"/>
      <c r="O96" s="20">
        <f t="shared" si="24"/>
        <v>15919.169047619049</v>
      </c>
      <c r="P96" s="19"/>
      <c r="Q96" s="21">
        <f t="shared" si="16"/>
        <v>3998899.3140000002</v>
      </c>
      <c r="R96" s="19"/>
      <c r="S96" s="22">
        <f t="shared" si="17"/>
        <v>15439.765691119692</v>
      </c>
      <c r="T96" s="19"/>
      <c r="U96" s="21">
        <f t="shared" si="18"/>
        <v>0</v>
      </c>
      <c r="V96" s="19"/>
      <c r="W96" s="22">
        <f t="shared" si="19"/>
        <v>0</v>
      </c>
      <c r="Y96" s="23">
        <f t="shared" si="20"/>
        <v>0</v>
      </c>
      <c r="Z96" s="24"/>
      <c r="AA96" s="28">
        <f t="shared" si="21"/>
        <v>0</v>
      </c>
      <c r="AB96" s="26"/>
      <c r="AC96" s="27">
        <f t="shared" si="22"/>
        <v>0</v>
      </c>
      <c r="AD96" s="26"/>
    </row>
    <row r="97" spans="1:30" x14ac:dyDescent="0.25">
      <c r="A97" s="16" t="s">
        <v>23</v>
      </c>
      <c r="B97" s="17" t="s">
        <v>276</v>
      </c>
      <c r="C97" s="17"/>
      <c r="D97" s="17" t="s">
        <v>279</v>
      </c>
      <c r="E97" s="18">
        <v>319</v>
      </c>
      <c r="F97" s="19"/>
      <c r="G97" s="6">
        <v>3910907.16</v>
      </c>
      <c r="H97" s="19"/>
      <c r="I97" s="20">
        <f t="shared" si="23"/>
        <v>12259.897053291537</v>
      </c>
      <c r="J97" s="19"/>
      <c r="K97" s="18">
        <v>293</v>
      </c>
      <c r="L97" s="19"/>
      <c r="M97" s="6">
        <v>4258846.74</v>
      </c>
      <c r="N97" s="19"/>
      <c r="O97" s="20">
        <f t="shared" si="24"/>
        <v>14535.313105802048</v>
      </c>
      <c r="P97" s="19"/>
      <c r="Q97" s="21">
        <f t="shared" si="16"/>
        <v>3519816.4440000001</v>
      </c>
      <c r="R97" s="19"/>
      <c r="S97" s="22">
        <f t="shared" si="17"/>
        <v>11033.907347962384</v>
      </c>
      <c r="T97" s="19"/>
      <c r="U97" s="21">
        <f t="shared" si="18"/>
        <v>0</v>
      </c>
      <c r="V97" s="19"/>
      <c r="W97" s="22">
        <f t="shared" si="19"/>
        <v>0</v>
      </c>
      <c r="Y97" s="23">
        <f t="shared" si="20"/>
        <v>0</v>
      </c>
      <c r="Z97" s="24"/>
      <c r="AA97" s="28">
        <f t="shared" si="21"/>
        <v>0</v>
      </c>
      <c r="AB97" s="26"/>
      <c r="AC97" s="27">
        <f t="shared" si="22"/>
        <v>0</v>
      </c>
      <c r="AD97" s="26"/>
    </row>
    <row r="98" spans="1:30" x14ac:dyDescent="0.25">
      <c r="A98" s="16" t="s">
        <v>46</v>
      </c>
      <c r="B98" s="17" t="s">
        <v>276</v>
      </c>
      <c r="C98" s="17"/>
      <c r="D98" s="17" t="s">
        <v>278</v>
      </c>
      <c r="E98" s="18">
        <v>119</v>
      </c>
      <c r="F98" s="19"/>
      <c r="G98" s="6">
        <v>2266187.56</v>
      </c>
      <c r="H98" s="19"/>
      <c r="I98" s="20">
        <f t="shared" si="23"/>
        <v>19043.59294117647</v>
      </c>
      <c r="J98" s="19"/>
      <c r="K98" s="18">
        <v>117</v>
      </c>
      <c r="L98" s="19"/>
      <c r="M98" s="6">
        <v>2727304.23</v>
      </c>
      <c r="N98" s="19"/>
      <c r="O98" s="20">
        <f t="shared" si="24"/>
        <v>23310.292564102565</v>
      </c>
      <c r="P98" s="19"/>
      <c r="Q98" s="21">
        <f t="shared" si="16"/>
        <v>2039568.804</v>
      </c>
      <c r="R98" s="19"/>
      <c r="S98" s="22">
        <f t="shared" si="17"/>
        <v>17139.233647058823</v>
      </c>
      <c r="T98" s="19"/>
      <c r="U98" s="21">
        <f t="shared" si="18"/>
        <v>0</v>
      </c>
      <c r="V98" s="19"/>
      <c r="W98" s="22">
        <f t="shared" si="19"/>
        <v>0</v>
      </c>
      <c r="Y98" s="23">
        <f t="shared" si="20"/>
        <v>0</v>
      </c>
      <c r="Z98" s="24"/>
      <c r="AA98" s="28">
        <f t="shared" si="21"/>
        <v>0</v>
      </c>
      <c r="AB98" s="26"/>
      <c r="AC98" s="27">
        <f t="shared" si="22"/>
        <v>0</v>
      </c>
      <c r="AD98" s="26"/>
    </row>
    <row r="99" spans="1:30" x14ac:dyDescent="0.25">
      <c r="A99" s="16" t="s">
        <v>112</v>
      </c>
      <c r="B99" s="17" t="s">
        <v>276</v>
      </c>
      <c r="C99" s="17"/>
      <c r="D99" s="17" t="s">
        <v>277</v>
      </c>
      <c r="E99" s="18">
        <v>442</v>
      </c>
      <c r="F99" s="19"/>
      <c r="G99" s="6">
        <v>4269784.28</v>
      </c>
      <c r="H99" s="19"/>
      <c r="I99" s="20">
        <f t="shared" si="23"/>
        <v>9660.1454298642548</v>
      </c>
      <c r="J99" s="19"/>
      <c r="K99" s="18">
        <v>404</v>
      </c>
      <c r="L99" s="19"/>
      <c r="M99" s="6">
        <v>4388592.4400000004</v>
      </c>
      <c r="N99" s="19"/>
      <c r="O99" s="20">
        <f t="shared" si="24"/>
        <v>10862.852574257427</v>
      </c>
      <c r="P99" s="19"/>
      <c r="Q99" s="21">
        <f t="shared" ref="Q99:Q130" si="25">+G99*0.9</f>
        <v>3842805.8520000004</v>
      </c>
      <c r="R99" s="19"/>
      <c r="S99" s="22">
        <f t="shared" ref="S99:S130" si="26">+I99*0.9</f>
        <v>8694.1308868778287</v>
      </c>
      <c r="T99" s="19"/>
      <c r="U99" s="21">
        <f t="shared" ref="U99:U130" si="27">IF(+M99-Q99&gt;0,0,+M99-Q99)</f>
        <v>0</v>
      </c>
      <c r="V99" s="19"/>
      <c r="W99" s="22">
        <f t="shared" ref="W99:W130" si="28">IF(+O99-S99&gt;0,0,+O99-S99)</f>
        <v>0</v>
      </c>
      <c r="Y99" s="23">
        <f t="shared" ref="Y99:Y130" si="29">IF(U99=0,0,+U99/Q99)</f>
        <v>0</v>
      </c>
      <c r="Z99" s="24"/>
      <c r="AA99" s="28">
        <f t="shared" ref="AA99:AA130" si="30">IF(W99=0,0,+W99/S99)</f>
        <v>0</v>
      </c>
      <c r="AB99" s="26"/>
      <c r="AC99" s="27">
        <f t="shared" ref="AC99:AC130" si="31">IF(Y99=0,0,(IF(AA99=0,0,(IF(Y99&gt;AA99,Y99,AA99)))))</f>
        <v>0</v>
      </c>
      <c r="AD99" s="26"/>
    </row>
    <row r="100" spans="1:30" x14ac:dyDescent="0.25">
      <c r="A100" s="16" t="s">
        <v>89</v>
      </c>
      <c r="B100" s="17" t="s">
        <v>276</v>
      </c>
      <c r="C100" s="17"/>
      <c r="D100" s="17" t="s">
        <v>275</v>
      </c>
      <c r="E100" s="18">
        <v>33</v>
      </c>
      <c r="F100" s="19"/>
      <c r="G100" s="6">
        <v>1296479.18</v>
      </c>
      <c r="H100" s="19"/>
      <c r="I100" s="20">
        <f t="shared" si="23"/>
        <v>39287.247878787879</v>
      </c>
      <c r="J100" s="19"/>
      <c r="K100" s="18">
        <v>26</v>
      </c>
      <c r="L100" s="19"/>
      <c r="M100" s="6">
        <v>1258485.1299999999</v>
      </c>
      <c r="N100" s="19"/>
      <c r="O100" s="20">
        <f t="shared" si="24"/>
        <v>48403.274230769224</v>
      </c>
      <c r="P100" s="19"/>
      <c r="Q100" s="21">
        <f t="shared" si="25"/>
        <v>1166831.2619999999</v>
      </c>
      <c r="R100" s="19"/>
      <c r="S100" s="22">
        <f t="shared" si="26"/>
        <v>35358.52309090909</v>
      </c>
      <c r="T100" s="19"/>
      <c r="U100" s="21">
        <f t="shared" si="27"/>
        <v>0</v>
      </c>
      <c r="V100" s="19"/>
      <c r="W100" s="22">
        <f t="shared" si="28"/>
        <v>0</v>
      </c>
      <c r="Y100" s="23">
        <f t="shared" si="29"/>
        <v>0</v>
      </c>
      <c r="Z100" s="24"/>
      <c r="AA100" s="28">
        <f t="shared" si="30"/>
        <v>0</v>
      </c>
      <c r="AB100" s="26"/>
      <c r="AC100" s="27">
        <f t="shared" si="31"/>
        <v>0</v>
      </c>
      <c r="AD100" s="26"/>
    </row>
    <row r="101" spans="1:30" x14ac:dyDescent="0.25">
      <c r="A101" s="16" t="s">
        <v>56</v>
      </c>
      <c r="B101" s="17" t="s">
        <v>272</v>
      </c>
      <c r="C101" s="17"/>
      <c r="D101" s="17" t="s">
        <v>274</v>
      </c>
      <c r="E101" s="18">
        <v>224</v>
      </c>
      <c r="F101" s="19"/>
      <c r="G101" s="6">
        <v>3064423.44</v>
      </c>
      <c r="H101" s="19"/>
      <c r="I101" s="20">
        <f t="shared" si="23"/>
        <v>13680.461785714286</v>
      </c>
      <c r="J101" s="19"/>
      <c r="K101" s="18">
        <v>229</v>
      </c>
      <c r="L101" s="19"/>
      <c r="M101" s="6">
        <v>3847463.45</v>
      </c>
      <c r="N101" s="19"/>
      <c r="O101" s="20">
        <f t="shared" si="24"/>
        <v>16801.150436681222</v>
      </c>
      <c r="P101" s="19"/>
      <c r="Q101" s="21">
        <f t="shared" si="25"/>
        <v>2757981.0959999999</v>
      </c>
      <c r="R101" s="19"/>
      <c r="S101" s="22">
        <f t="shared" si="26"/>
        <v>12312.415607142857</v>
      </c>
      <c r="T101" s="19"/>
      <c r="U101" s="21">
        <f t="shared" si="27"/>
        <v>0</v>
      </c>
      <c r="V101" s="19"/>
      <c r="W101" s="22">
        <f t="shared" si="28"/>
        <v>0</v>
      </c>
      <c r="Y101" s="23">
        <f t="shared" si="29"/>
        <v>0</v>
      </c>
      <c r="Z101" s="24"/>
      <c r="AA101" s="28">
        <f t="shared" si="30"/>
        <v>0</v>
      </c>
      <c r="AB101" s="26"/>
      <c r="AC101" s="27">
        <f t="shared" si="31"/>
        <v>0</v>
      </c>
      <c r="AD101" s="26"/>
    </row>
    <row r="102" spans="1:30" x14ac:dyDescent="0.25">
      <c r="A102" s="16" t="s">
        <v>52</v>
      </c>
      <c r="B102" s="17" t="s">
        <v>272</v>
      </c>
      <c r="C102" s="17"/>
      <c r="D102" s="17" t="s">
        <v>273</v>
      </c>
      <c r="E102" s="18">
        <v>457</v>
      </c>
      <c r="F102" s="19"/>
      <c r="G102" s="6">
        <v>6453017.9400000004</v>
      </c>
      <c r="H102" s="19"/>
      <c r="I102" s="20">
        <f t="shared" si="23"/>
        <v>14120.389365426698</v>
      </c>
      <c r="J102" s="19"/>
      <c r="K102" s="18">
        <v>469</v>
      </c>
      <c r="L102" s="19"/>
      <c r="M102" s="6">
        <v>6650883.0199999996</v>
      </c>
      <c r="N102" s="19"/>
      <c r="O102" s="20">
        <f t="shared" si="24"/>
        <v>14180.987249466951</v>
      </c>
      <c r="P102" s="19"/>
      <c r="Q102" s="21">
        <f t="shared" si="25"/>
        <v>5807716.1460000006</v>
      </c>
      <c r="R102" s="19"/>
      <c r="S102" s="22">
        <f t="shared" si="26"/>
        <v>12708.350428884029</v>
      </c>
      <c r="T102" s="19"/>
      <c r="U102" s="21">
        <f t="shared" si="27"/>
        <v>0</v>
      </c>
      <c r="V102" s="19"/>
      <c r="W102" s="22">
        <f t="shared" si="28"/>
        <v>0</v>
      </c>
      <c r="Y102" s="23">
        <f t="shared" si="29"/>
        <v>0</v>
      </c>
      <c r="Z102" s="24"/>
      <c r="AA102" s="28">
        <f t="shared" si="30"/>
        <v>0</v>
      </c>
      <c r="AB102" s="26"/>
      <c r="AC102" s="27">
        <f t="shared" si="31"/>
        <v>0</v>
      </c>
      <c r="AD102" s="26"/>
    </row>
    <row r="103" spans="1:30" x14ac:dyDescent="0.25">
      <c r="A103" s="16" t="s">
        <v>143</v>
      </c>
      <c r="B103" s="17" t="s">
        <v>272</v>
      </c>
      <c r="C103" s="17"/>
      <c r="D103" s="17" t="s">
        <v>271</v>
      </c>
      <c r="E103" s="18">
        <v>40</v>
      </c>
      <c r="F103" s="19"/>
      <c r="G103" s="6">
        <v>1190807.8899999999</v>
      </c>
      <c r="H103" s="19"/>
      <c r="I103" s="20">
        <f t="shared" si="23"/>
        <v>29770.197249999997</v>
      </c>
      <c r="J103" s="19"/>
      <c r="K103" s="18">
        <v>36</v>
      </c>
      <c r="L103" s="19"/>
      <c r="M103" s="6">
        <v>1367835.3</v>
      </c>
      <c r="N103" s="19"/>
      <c r="O103" s="20">
        <f t="shared" si="24"/>
        <v>37995.425000000003</v>
      </c>
      <c r="P103" s="19"/>
      <c r="Q103" s="21">
        <f t="shared" si="25"/>
        <v>1071727.101</v>
      </c>
      <c r="R103" s="19"/>
      <c r="S103" s="22">
        <f t="shared" si="26"/>
        <v>26793.177524999999</v>
      </c>
      <c r="T103" s="19"/>
      <c r="U103" s="21">
        <f t="shared" si="27"/>
        <v>0</v>
      </c>
      <c r="V103" s="19"/>
      <c r="W103" s="22">
        <f t="shared" si="28"/>
        <v>0</v>
      </c>
      <c r="Y103" s="23">
        <f t="shared" si="29"/>
        <v>0</v>
      </c>
      <c r="Z103" s="24"/>
      <c r="AA103" s="28">
        <f t="shared" si="30"/>
        <v>0</v>
      </c>
      <c r="AB103" s="26"/>
      <c r="AC103" s="27">
        <f t="shared" si="31"/>
        <v>0</v>
      </c>
      <c r="AD103" s="26"/>
    </row>
    <row r="104" spans="1:30" x14ac:dyDescent="0.25">
      <c r="A104" s="16" t="s">
        <v>100</v>
      </c>
      <c r="B104" s="17" t="s">
        <v>267</v>
      </c>
      <c r="C104" s="17"/>
      <c r="D104" s="17" t="s">
        <v>270</v>
      </c>
      <c r="E104" s="18">
        <v>1972</v>
      </c>
      <c r="F104" s="19"/>
      <c r="G104" s="6">
        <v>22194614.829999998</v>
      </c>
      <c r="H104" s="19"/>
      <c r="I104" s="20">
        <f t="shared" si="23"/>
        <v>11254.87567444219</v>
      </c>
      <c r="J104" s="19"/>
      <c r="K104" s="18">
        <v>1887</v>
      </c>
      <c r="L104" s="19"/>
      <c r="M104" s="6">
        <v>24060530.829999998</v>
      </c>
      <c r="N104" s="19"/>
      <c r="O104" s="20">
        <f t="shared" si="24"/>
        <v>12750.678765235823</v>
      </c>
      <c r="P104" s="19"/>
      <c r="Q104" s="21">
        <f t="shared" si="25"/>
        <v>19975153.346999999</v>
      </c>
      <c r="R104" s="19"/>
      <c r="S104" s="22">
        <f t="shared" si="26"/>
        <v>10129.388106997971</v>
      </c>
      <c r="T104" s="19"/>
      <c r="U104" s="21">
        <f t="shared" si="27"/>
        <v>0</v>
      </c>
      <c r="V104" s="19"/>
      <c r="W104" s="22">
        <f t="shared" si="28"/>
        <v>0</v>
      </c>
      <c r="Y104" s="23">
        <f t="shared" si="29"/>
        <v>0</v>
      </c>
      <c r="Z104" s="24"/>
      <c r="AA104" s="28">
        <f t="shared" si="30"/>
        <v>0</v>
      </c>
      <c r="AB104" s="26"/>
      <c r="AC104" s="27">
        <f t="shared" si="31"/>
        <v>0</v>
      </c>
      <c r="AD104" s="26"/>
    </row>
    <row r="105" spans="1:30" x14ac:dyDescent="0.25">
      <c r="A105" s="16" t="s">
        <v>65</v>
      </c>
      <c r="B105" s="17" t="s">
        <v>267</v>
      </c>
      <c r="C105" s="17"/>
      <c r="D105" s="17" t="s">
        <v>269</v>
      </c>
      <c r="E105" s="18">
        <v>221</v>
      </c>
      <c r="F105" s="19"/>
      <c r="G105" s="6">
        <v>3352537.29</v>
      </c>
      <c r="H105" s="19"/>
      <c r="I105" s="20">
        <f t="shared" si="23"/>
        <v>15169.851990950227</v>
      </c>
      <c r="J105" s="19"/>
      <c r="K105" s="18">
        <v>221</v>
      </c>
      <c r="L105" s="19"/>
      <c r="M105" s="6">
        <v>3556908.4</v>
      </c>
      <c r="N105" s="19"/>
      <c r="O105" s="20">
        <f t="shared" si="24"/>
        <v>16094.608144796379</v>
      </c>
      <c r="P105" s="19"/>
      <c r="Q105" s="21">
        <f t="shared" si="25"/>
        <v>3017283.5610000002</v>
      </c>
      <c r="R105" s="19"/>
      <c r="S105" s="22">
        <f t="shared" si="26"/>
        <v>13652.866791855204</v>
      </c>
      <c r="T105" s="19"/>
      <c r="U105" s="21">
        <f t="shared" si="27"/>
        <v>0</v>
      </c>
      <c r="V105" s="19"/>
      <c r="W105" s="22">
        <f t="shared" si="28"/>
        <v>0</v>
      </c>
      <c r="Y105" s="23">
        <f t="shared" si="29"/>
        <v>0</v>
      </c>
      <c r="Z105" s="24"/>
      <c r="AA105" s="28">
        <f t="shared" si="30"/>
        <v>0</v>
      </c>
      <c r="AB105" s="26"/>
      <c r="AC105" s="27">
        <f t="shared" si="31"/>
        <v>0</v>
      </c>
      <c r="AD105" s="26"/>
    </row>
    <row r="106" spans="1:30" x14ac:dyDescent="0.25">
      <c r="A106" s="16" t="s">
        <v>68</v>
      </c>
      <c r="B106" s="17" t="s">
        <v>267</v>
      </c>
      <c r="C106" s="17"/>
      <c r="D106" s="17" t="s">
        <v>268</v>
      </c>
      <c r="E106" s="18">
        <v>314</v>
      </c>
      <c r="F106" s="19"/>
      <c r="G106" s="6">
        <v>4800527.8600000003</v>
      </c>
      <c r="H106" s="19"/>
      <c r="I106" s="20">
        <f t="shared" si="23"/>
        <v>15288.305286624205</v>
      </c>
      <c r="J106" s="19"/>
      <c r="K106" s="18">
        <v>323</v>
      </c>
      <c r="L106" s="19"/>
      <c r="M106" s="6">
        <v>5084312.25</v>
      </c>
      <c r="N106" s="19"/>
      <c r="O106" s="20">
        <f t="shared" si="24"/>
        <v>15740.90479876161</v>
      </c>
      <c r="P106" s="19"/>
      <c r="Q106" s="21">
        <f t="shared" si="25"/>
        <v>4320475.074</v>
      </c>
      <c r="R106" s="19"/>
      <c r="S106" s="22">
        <f t="shared" si="26"/>
        <v>13759.474757961785</v>
      </c>
      <c r="T106" s="19"/>
      <c r="U106" s="21">
        <f t="shared" si="27"/>
        <v>0</v>
      </c>
      <c r="V106" s="19"/>
      <c r="W106" s="22">
        <f t="shared" si="28"/>
        <v>0</v>
      </c>
      <c r="Y106" s="23">
        <f t="shared" si="29"/>
        <v>0</v>
      </c>
      <c r="Z106" s="24"/>
      <c r="AA106" s="28">
        <f t="shared" si="30"/>
        <v>0</v>
      </c>
      <c r="AB106" s="26"/>
      <c r="AC106" s="27">
        <f t="shared" si="31"/>
        <v>0</v>
      </c>
      <c r="AD106" s="26"/>
    </row>
    <row r="107" spans="1:30" x14ac:dyDescent="0.25">
      <c r="A107" s="16" t="s">
        <v>75</v>
      </c>
      <c r="B107" s="17" t="s">
        <v>267</v>
      </c>
      <c r="C107" s="17"/>
      <c r="D107" s="17" t="s">
        <v>266</v>
      </c>
      <c r="E107" s="18">
        <v>178</v>
      </c>
      <c r="F107" s="19"/>
      <c r="G107" s="6">
        <v>3521685.92</v>
      </c>
      <c r="H107" s="19"/>
      <c r="I107" s="20">
        <f t="shared" si="23"/>
        <v>19784.752359550563</v>
      </c>
      <c r="J107" s="19"/>
      <c r="K107" s="18">
        <v>201</v>
      </c>
      <c r="L107" s="19"/>
      <c r="M107" s="6">
        <v>3623783.68</v>
      </c>
      <c r="N107" s="19"/>
      <c r="O107" s="20">
        <f t="shared" si="24"/>
        <v>18028.774527363184</v>
      </c>
      <c r="P107" s="19"/>
      <c r="Q107" s="21">
        <f t="shared" si="25"/>
        <v>3169517.3280000002</v>
      </c>
      <c r="R107" s="19"/>
      <c r="S107" s="22">
        <f t="shared" si="26"/>
        <v>17806.277123595508</v>
      </c>
      <c r="T107" s="19"/>
      <c r="U107" s="21">
        <f t="shared" si="27"/>
        <v>0</v>
      </c>
      <c r="V107" s="19"/>
      <c r="W107" s="22">
        <f t="shared" si="28"/>
        <v>0</v>
      </c>
      <c r="Y107" s="23">
        <f t="shared" si="29"/>
        <v>0</v>
      </c>
      <c r="Z107" s="24"/>
      <c r="AA107" s="28">
        <f t="shared" si="30"/>
        <v>0</v>
      </c>
      <c r="AB107" s="26"/>
      <c r="AC107" s="27">
        <f t="shared" si="31"/>
        <v>0</v>
      </c>
      <c r="AD107" s="26"/>
    </row>
    <row r="108" spans="1:30" x14ac:dyDescent="0.25">
      <c r="A108" s="16" t="s">
        <v>118</v>
      </c>
      <c r="B108" s="17" t="s">
        <v>263</v>
      </c>
      <c r="C108" s="17"/>
      <c r="D108" s="17" t="s">
        <v>265</v>
      </c>
      <c r="E108" s="18">
        <v>170</v>
      </c>
      <c r="F108" s="19"/>
      <c r="G108" s="6">
        <v>3034660.26</v>
      </c>
      <c r="H108" s="19"/>
      <c r="I108" s="20">
        <f t="shared" si="23"/>
        <v>17850.942705882353</v>
      </c>
      <c r="J108" s="19"/>
      <c r="K108" s="18">
        <v>168</v>
      </c>
      <c r="L108" s="19"/>
      <c r="M108" s="6">
        <v>3439499.81</v>
      </c>
      <c r="N108" s="19"/>
      <c r="O108" s="20">
        <f t="shared" si="24"/>
        <v>20473.213154761906</v>
      </c>
      <c r="P108" s="19"/>
      <c r="Q108" s="21">
        <f t="shared" si="25"/>
        <v>2731194.2339999997</v>
      </c>
      <c r="R108" s="19"/>
      <c r="S108" s="22">
        <f t="shared" si="26"/>
        <v>16065.848435294118</v>
      </c>
      <c r="T108" s="19"/>
      <c r="U108" s="21">
        <f t="shared" si="27"/>
        <v>0</v>
      </c>
      <c r="V108" s="19"/>
      <c r="W108" s="22">
        <f t="shared" si="28"/>
        <v>0</v>
      </c>
      <c r="Y108" s="23">
        <f t="shared" si="29"/>
        <v>0</v>
      </c>
      <c r="Z108" s="24"/>
      <c r="AA108" s="28">
        <f t="shared" si="30"/>
        <v>0</v>
      </c>
      <c r="AB108" s="26"/>
      <c r="AC108" s="27">
        <f t="shared" si="31"/>
        <v>0</v>
      </c>
      <c r="AD108" s="26"/>
    </row>
    <row r="109" spans="1:30" x14ac:dyDescent="0.25">
      <c r="A109" s="16" t="s">
        <v>140</v>
      </c>
      <c r="B109" s="17" t="s">
        <v>263</v>
      </c>
      <c r="C109" s="17"/>
      <c r="D109" s="17" t="s">
        <v>264</v>
      </c>
      <c r="E109" s="18">
        <v>314</v>
      </c>
      <c r="F109" s="19"/>
      <c r="G109" s="6">
        <v>4870781.12</v>
      </c>
      <c r="H109" s="19"/>
      <c r="I109" s="20">
        <f t="shared" si="23"/>
        <v>15512.04178343949</v>
      </c>
      <c r="J109" s="19"/>
      <c r="K109" s="18">
        <v>310</v>
      </c>
      <c r="L109" s="19"/>
      <c r="M109" s="6">
        <v>4783783.08</v>
      </c>
      <c r="N109" s="19"/>
      <c r="O109" s="20">
        <f t="shared" si="24"/>
        <v>15431.558322580646</v>
      </c>
      <c r="P109" s="19"/>
      <c r="Q109" s="21">
        <f t="shared" si="25"/>
        <v>4383703.0080000004</v>
      </c>
      <c r="R109" s="19"/>
      <c r="S109" s="22">
        <f t="shared" si="26"/>
        <v>13960.837605095541</v>
      </c>
      <c r="T109" s="19"/>
      <c r="U109" s="21">
        <f t="shared" si="27"/>
        <v>0</v>
      </c>
      <c r="V109" s="19"/>
      <c r="W109" s="22">
        <f t="shared" si="28"/>
        <v>0</v>
      </c>
      <c r="Y109" s="23">
        <f t="shared" si="29"/>
        <v>0</v>
      </c>
      <c r="Z109" s="24"/>
      <c r="AA109" s="28">
        <f t="shared" si="30"/>
        <v>0</v>
      </c>
      <c r="AB109" s="26"/>
      <c r="AC109" s="27">
        <f t="shared" si="31"/>
        <v>0</v>
      </c>
      <c r="AD109" s="26"/>
    </row>
    <row r="110" spans="1:30" ht="15.6" x14ac:dyDescent="0.25">
      <c r="A110" s="16" t="s">
        <v>53</v>
      </c>
      <c r="B110" s="17" t="s">
        <v>263</v>
      </c>
      <c r="C110" s="29">
        <v>1</v>
      </c>
      <c r="D110" s="17" t="s">
        <v>437</v>
      </c>
      <c r="E110" s="18">
        <v>20869</v>
      </c>
      <c r="F110" s="19"/>
      <c r="G110" s="6">
        <v>262378815.34999999</v>
      </c>
      <c r="H110" s="19"/>
      <c r="I110" s="20">
        <f t="shared" si="23"/>
        <v>12572.658745028511</v>
      </c>
      <c r="J110" s="19"/>
      <c r="K110" s="18">
        <v>20218</v>
      </c>
      <c r="L110" s="19"/>
      <c r="M110" s="6">
        <v>270040887.26999998</v>
      </c>
      <c r="N110" s="19"/>
      <c r="O110" s="20">
        <f t="shared" si="24"/>
        <v>13356.458960826985</v>
      </c>
      <c r="P110" s="19"/>
      <c r="Q110" s="21">
        <f t="shared" si="25"/>
        <v>236140933.815</v>
      </c>
      <c r="R110" s="19"/>
      <c r="S110" s="22">
        <f t="shared" si="26"/>
        <v>11315.39287052566</v>
      </c>
      <c r="T110" s="19"/>
      <c r="U110" s="21">
        <f t="shared" si="27"/>
        <v>0</v>
      </c>
      <c r="V110" s="19"/>
      <c r="W110" s="22">
        <f t="shared" si="28"/>
        <v>0</v>
      </c>
      <c r="Y110" s="23">
        <f t="shared" si="29"/>
        <v>0</v>
      </c>
      <c r="Z110" s="24"/>
      <c r="AA110" s="28">
        <f t="shared" si="30"/>
        <v>0</v>
      </c>
      <c r="AB110" s="26"/>
      <c r="AC110" s="27">
        <f t="shared" si="31"/>
        <v>0</v>
      </c>
      <c r="AD110" s="26"/>
    </row>
    <row r="111" spans="1:30" ht="15.6" x14ac:dyDescent="0.25">
      <c r="A111" s="16" t="s">
        <v>137</v>
      </c>
      <c r="B111" s="17" t="s">
        <v>262</v>
      </c>
      <c r="C111" s="29">
        <v>1</v>
      </c>
      <c r="D111" s="17" t="s">
        <v>436</v>
      </c>
      <c r="E111" s="18">
        <v>86</v>
      </c>
      <c r="F111" s="19"/>
      <c r="G111" s="6">
        <v>2230545.4</v>
      </c>
      <c r="H111" s="19"/>
      <c r="I111" s="20">
        <f t="shared" si="23"/>
        <v>25936.57441860465</v>
      </c>
      <c r="J111" s="19"/>
      <c r="K111" s="18">
        <v>95</v>
      </c>
      <c r="L111" s="19"/>
      <c r="M111" s="6">
        <v>2364098.71</v>
      </c>
      <c r="N111" s="19"/>
      <c r="O111" s="20">
        <f t="shared" si="24"/>
        <v>24885.249578947369</v>
      </c>
      <c r="P111" s="19"/>
      <c r="Q111" s="21">
        <f t="shared" si="25"/>
        <v>2007490.8599999999</v>
      </c>
      <c r="R111" s="19"/>
      <c r="S111" s="22">
        <f t="shared" si="26"/>
        <v>23342.916976744185</v>
      </c>
      <c r="T111" s="19"/>
      <c r="U111" s="21">
        <f t="shared" si="27"/>
        <v>0</v>
      </c>
      <c r="V111" s="19"/>
      <c r="W111" s="22">
        <f t="shared" si="28"/>
        <v>0</v>
      </c>
      <c r="Y111" s="23">
        <f t="shared" si="29"/>
        <v>0</v>
      </c>
      <c r="Z111" s="24"/>
      <c r="AA111" s="28">
        <f t="shared" si="30"/>
        <v>0</v>
      </c>
      <c r="AB111" s="26"/>
      <c r="AC111" s="27">
        <f t="shared" si="31"/>
        <v>0</v>
      </c>
      <c r="AD111" s="26"/>
    </row>
    <row r="112" spans="1:30" ht="15.6" x14ac:dyDescent="0.25">
      <c r="A112" s="16" t="s">
        <v>166</v>
      </c>
      <c r="B112" s="17" t="s">
        <v>261</v>
      </c>
      <c r="C112" s="29">
        <v>1</v>
      </c>
      <c r="D112" s="17" t="s">
        <v>435</v>
      </c>
      <c r="E112" s="18">
        <v>2121</v>
      </c>
      <c r="F112" s="19"/>
      <c r="G112" s="6">
        <v>27855551.800000001</v>
      </c>
      <c r="H112" s="19"/>
      <c r="I112" s="20">
        <f t="shared" si="23"/>
        <v>13133.216313059878</v>
      </c>
      <c r="J112" s="19"/>
      <c r="K112" s="18">
        <v>1916</v>
      </c>
      <c r="L112" s="19"/>
      <c r="M112" s="6">
        <v>30967404.920000002</v>
      </c>
      <c r="N112" s="19"/>
      <c r="O112" s="20">
        <f t="shared" si="24"/>
        <v>16162.528663883091</v>
      </c>
      <c r="P112" s="19"/>
      <c r="Q112" s="21">
        <f t="shared" si="25"/>
        <v>25069996.620000001</v>
      </c>
      <c r="R112" s="19"/>
      <c r="S112" s="22">
        <f t="shared" si="26"/>
        <v>11819.894681753891</v>
      </c>
      <c r="T112" s="19"/>
      <c r="U112" s="21">
        <f t="shared" si="27"/>
        <v>0</v>
      </c>
      <c r="V112" s="19"/>
      <c r="W112" s="22">
        <f t="shared" si="28"/>
        <v>0</v>
      </c>
      <c r="Y112" s="23">
        <f t="shared" si="29"/>
        <v>0</v>
      </c>
      <c r="Z112" s="24"/>
      <c r="AA112" s="28">
        <f t="shared" si="30"/>
        <v>0</v>
      </c>
      <c r="AB112" s="26"/>
      <c r="AC112" s="27">
        <f t="shared" si="31"/>
        <v>0</v>
      </c>
      <c r="AD112" s="26"/>
    </row>
    <row r="113" spans="1:30" x14ac:dyDescent="0.25">
      <c r="A113" s="16" t="s">
        <v>165</v>
      </c>
      <c r="B113" s="17" t="s">
        <v>258</v>
      </c>
      <c r="C113" s="17"/>
      <c r="D113" s="17" t="s">
        <v>260</v>
      </c>
      <c r="E113" s="18">
        <v>2461</v>
      </c>
      <c r="F113" s="19"/>
      <c r="G113" s="6">
        <v>30121705.59</v>
      </c>
      <c r="H113" s="19"/>
      <c r="I113" s="20">
        <f t="shared" si="23"/>
        <v>12239.620312880943</v>
      </c>
      <c r="J113" s="19"/>
      <c r="K113" s="18">
        <v>2517</v>
      </c>
      <c r="L113" s="19"/>
      <c r="M113" s="6">
        <v>29489874.25</v>
      </c>
      <c r="N113" s="19"/>
      <c r="O113" s="20">
        <f t="shared" si="24"/>
        <v>11716.279002781088</v>
      </c>
      <c r="P113" s="19"/>
      <c r="Q113" s="21">
        <f t="shared" si="25"/>
        <v>27109535.030999999</v>
      </c>
      <c r="R113" s="19"/>
      <c r="S113" s="22">
        <f t="shared" si="26"/>
        <v>11015.658281592849</v>
      </c>
      <c r="T113" s="19"/>
      <c r="U113" s="21">
        <f t="shared" si="27"/>
        <v>0</v>
      </c>
      <c r="V113" s="19"/>
      <c r="W113" s="22">
        <f t="shared" si="28"/>
        <v>0</v>
      </c>
      <c r="Y113" s="23">
        <f t="shared" si="29"/>
        <v>0</v>
      </c>
      <c r="Z113" s="24"/>
      <c r="AA113" s="28">
        <f t="shared" si="30"/>
        <v>0</v>
      </c>
      <c r="AB113" s="26"/>
      <c r="AC113" s="27">
        <f t="shared" si="31"/>
        <v>0</v>
      </c>
      <c r="AD113" s="26"/>
    </row>
    <row r="114" spans="1:30" x14ac:dyDescent="0.25">
      <c r="A114" s="16" t="s">
        <v>146</v>
      </c>
      <c r="B114" s="17" t="s">
        <v>258</v>
      </c>
      <c r="C114" s="17"/>
      <c r="D114" s="17" t="s">
        <v>259</v>
      </c>
      <c r="E114" s="18">
        <v>683</v>
      </c>
      <c r="F114" s="19"/>
      <c r="G114" s="6">
        <v>8578925.3100000005</v>
      </c>
      <c r="H114" s="19"/>
      <c r="I114" s="20">
        <f t="shared" si="23"/>
        <v>12560.651991215227</v>
      </c>
      <c r="J114" s="19"/>
      <c r="K114" s="18">
        <v>680</v>
      </c>
      <c r="L114" s="19"/>
      <c r="M114" s="6">
        <v>9186057.7300000004</v>
      </c>
      <c r="N114" s="19"/>
      <c r="O114" s="20">
        <f t="shared" si="24"/>
        <v>13508.908426470589</v>
      </c>
      <c r="P114" s="19"/>
      <c r="Q114" s="21">
        <f t="shared" si="25"/>
        <v>7721032.779000001</v>
      </c>
      <c r="R114" s="19"/>
      <c r="S114" s="22">
        <f t="shared" si="26"/>
        <v>11304.586792093705</v>
      </c>
      <c r="T114" s="19"/>
      <c r="U114" s="21">
        <f t="shared" si="27"/>
        <v>0</v>
      </c>
      <c r="V114" s="19"/>
      <c r="W114" s="22">
        <f t="shared" si="28"/>
        <v>0</v>
      </c>
      <c r="Y114" s="23">
        <f t="shared" si="29"/>
        <v>0</v>
      </c>
      <c r="Z114" s="24"/>
      <c r="AA114" s="28">
        <f t="shared" si="30"/>
        <v>0</v>
      </c>
      <c r="AB114" s="26"/>
      <c r="AC114" s="27">
        <f t="shared" si="31"/>
        <v>0</v>
      </c>
      <c r="AD114" s="26"/>
    </row>
    <row r="115" spans="1:30" x14ac:dyDescent="0.25">
      <c r="A115" s="16" t="s">
        <v>151</v>
      </c>
      <c r="B115" s="17" t="s">
        <v>258</v>
      </c>
      <c r="C115" s="17"/>
      <c r="D115" s="17" t="s">
        <v>257</v>
      </c>
      <c r="E115" s="18">
        <v>509</v>
      </c>
      <c r="F115" s="19"/>
      <c r="G115" s="6">
        <v>6212496.8899999997</v>
      </c>
      <c r="H115" s="19"/>
      <c r="I115" s="20">
        <f t="shared" si="23"/>
        <v>12205.298408644399</v>
      </c>
      <c r="J115" s="19"/>
      <c r="K115" s="18">
        <v>521</v>
      </c>
      <c r="L115" s="19"/>
      <c r="M115" s="6">
        <v>7093842.1500000004</v>
      </c>
      <c r="N115" s="19"/>
      <c r="O115" s="20">
        <f t="shared" si="24"/>
        <v>13615.819865642996</v>
      </c>
      <c r="P115" s="19"/>
      <c r="Q115" s="21">
        <f t="shared" si="25"/>
        <v>5591247.2009999994</v>
      </c>
      <c r="R115" s="19"/>
      <c r="S115" s="22">
        <f t="shared" si="26"/>
        <v>10984.76856777996</v>
      </c>
      <c r="T115" s="19"/>
      <c r="U115" s="21">
        <f t="shared" si="27"/>
        <v>0</v>
      </c>
      <c r="V115" s="19"/>
      <c r="W115" s="22">
        <f t="shared" si="28"/>
        <v>0</v>
      </c>
      <c r="Y115" s="23">
        <f t="shared" si="29"/>
        <v>0</v>
      </c>
      <c r="Z115" s="24"/>
      <c r="AA115" s="28">
        <f t="shared" si="30"/>
        <v>0</v>
      </c>
      <c r="AB115" s="26"/>
      <c r="AC115" s="27">
        <f t="shared" si="31"/>
        <v>0</v>
      </c>
      <c r="AD115" s="26"/>
    </row>
    <row r="116" spans="1:30" x14ac:dyDescent="0.25">
      <c r="A116" s="16" t="s">
        <v>131</v>
      </c>
      <c r="B116" s="17" t="s">
        <v>255</v>
      </c>
      <c r="C116" s="17"/>
      <c r="D116" s="17" t="s">
        <v>256</v>
      </c>
      <c r="E116" s="18">
        <v>6035</v>
      </c>
      <c r="F116" s="19"/>
      <c r="G116" s="6">
        <v>70318956.6300001</v>
      </c>
      <c r="H116" s="19"/>
      <c r="I116" s="20">
        <f t="shared" si="23"/>
        <v>11651.856939519486</v>
      </c>
      <c r="J116" s="19"/>
      <c r="K116" s="18">
        <v>6038</v>
      </c>
      <c r="L116" s="19"/>
      <c r="M116" s="6">
        <v>75994445.849999994</v>
      </c>
      <c r="N116" s="19"/>
      <c r="O116" s="20">
        <f t="shared" si="24"/>
        <v>12586.029455117588</v>
      </c>
      <c r="P116" s="19"/>
      <c r="Q116" s="21">
        <f t="shared" si="25"/>
        <v>63287060.96700009</v>
      </c>
      <c r="R116" s="19"/>
      <c r="S116" s="22">
        <f t="shared" si="26"/>
        <v>10486.671245567539</v>
      </c>
      <c r="T116" s="19"/>
      <c r="U116" s="21">
        <f t="shared" si="27"/>
        <v>0</v>
      </c>
      <c r="V116" s="19"/>
      <c r="W116" s="22">
        <f t="shared" si="28"/>
        <v>0</v>
      </c>
      <c r="Y116" s="23">
        <f t="shared" si="29"/>
        <v>0</v>
      </c>
      <c r="Z116" s="24"/>
      <c r="AA116" s="28">
        <f t="shared" si="30"/>
        <v>0</v>
      </c>
      <c r="AB116" s="26"/>
      <c r="AC116" s="27">
        <f t="shared" si="31"/>
        <v>0</v>
      </c>
      <c r="AD116" s="26"/>
    </row>
    <row r="117" spans="1:30" x14ac:dyDescent="0.25">
      <c r="A117" s="16" t="s">
        <v>71</v>
      </c>
      <c r="B117" s="17" t="s">
        <v>255</v>
      </c>
      <c r="C117" s="17"/>
      <c r="D117" s="17" t="s">
        <v>254</v>
      </c>
      <c r="E117" s="18">
        <v>260</v>
      </c>
      <c r="F117" s="19"/>
      <c r="G117" s="6">
        <v>4290258.5999999996</v>
      </c>
      <c r="H117" s="19"/>
      <c r="I117" s="20">
        <f t="shared" si="23"/>
        <v>16500.994615384614</v>
      </c>
      <c r="J117" s="19"/>
      <c r="K117" s="18">
        <v>256</v>
      </c>
      <c r="L117" s="19"/>
      <c r="M117" s="6">
        <v>4014643.09</v>
      </c>
      <c r="N117" s="19"/>
      <c r="O117" s="20">
        <f t="shared" si="24"/>
        <v>15682.199570312499</v>
      </c>
      <c r="P117" s="19"/>
      <c r="Q117" s="21">
        <f t="shared" si="25"/>
        <v>3861232.7399999998</v>
      </c>
      <c r="R117" s="19"/>
      <c r="S117" s="22">
        <f t="shared" si="26"/>
        <v>14850.895153846153</v>
      </c>
      <c r="T117" s="19"/>
      <c r="U117" s="21">
        <f t="shared" si="27"/>
        <v>0</v>
      </c>
      <c r="V117" s="19"/>
      <c r="W117" s="22">
        <f t="shared" si="28"/>
        <v>0</v>
      </c>
      <c r="Y117" s="23">
        <f t="shared" si="29"/>
        <v>0</v>
      </c>
      <c r="Z117" s="24"/>
      <c r="AA117" s="28">
        <f t="shared" si="30"/>
        <v>0</v>
      </c>
      <c r="AB117" s="26"/>
      <c r="AC117" s="27">
        <f t="shared" si="31"/>
        <v>0</v>
      </c>
      <c r="AD117" s="26"/>
    </row>
    <row r="118" spans="1:30" x14ac:dyDescent="0.25">
      <c r="A118" s="16" t="s">
        <v>178</v>
      </c>
      <c r="B118" s="17" t="s">
        <v>250</v>
      </c>
      <c r="C118" s="17"/>
      <c r="D118" s="17" t="s">
        <v>253</v>
      </c>
      <c r="E118" s="18">
        <v>1366</v>
      </c>
      <c r="F118" s="19"/>
      <c r="G118" s="6">
        <v>20357506.780000001</v>
      </c>
      <c r="H118" s="19"/>
      <c r="I118" s="20">
        <f t="shared" si="23"/>
        <v>14903.006427525623</v>
      </c>
      <c r="J118" s="19"/>
      <c r="K118" s="18">
        <v>1430</v>
      </c>
      <c r="L118" s="19"/>
      <c r="M118" s="6">
        <v>22128458.739999998</v>
      </c>
      <c r="N118" s="19"/>
      <c r="O118" s="20">
        <f t="shared" si="24"/>
        <v>15474.446671328671</v>
      </c>
      <c r="P118" s="19"/>
      <c r="Q118" s="21">
        <f t="shared" si="25"/>
        <v>18321756.102000002</v>
      </c>
      <c r="R118" s="19"/>
      <c r="S118" s="22">
        <f t="shared" si="26"/>
        <v>13412.705784773061</v>
      </c>
      <c r="T118" s="19"/>
      <c r="U118" s="21">
        <f t="shared" si="27"/>
        <v>0</v>
      </c>
      <c r="V118" s="19"/>
      <c r="W118" s="22">
        <f t="shared" si="28"/>
        <v>0</v>
      </c>
      <c r="Y118" s="23">
        <f t="shared" si="29"/>
        <v>0</v>
      </c>
      <c r="Z118" s="24"/>
      <c r="AA118" s="28">
        <f t="shared" si="30"/>
        <v>0</v>
      </c>
      <c r="AB118" s="26"/>
      <c r="AC118" s="27">
        <f t="shared" si="31"/>
        <v>0</v>
      </c>
      <c r="AD118" s="26"/>
    </row>
    <row r="119" spans="1:30" x14ac:dyDescent="0.25">
      <c r="A119" s="16" t="s">
        <v>17</v>
      </c>
      <c r="B119" s="17" t="s">
        <v>250</v>
      </c>
      <c r="C119" s="17"/>
      <c r="D119" s="17" t="s">
        <v>252</v>
      </c>
      <c r="E119" s="18">
        <v>3421</v>
      </c>
      <c r="F119" s="19"/>
      <c r="G119" s="6">
        <v>36196122.299999997</v>
      </c>
      <c r="H119" s="19"/>
      <c r="I119" s="20">
        <f t="shared" si="23"/>
        <v>10580.567757965506</v>
      </c>
      <c r="J119" s="19"/>
      <c r="K119" s="18">
        <v>3427</v>
      </c>
      <c r="L119" s="19"/>
      <c r="M119" s="6">
        <v>39988584.579999998</v>
      </c>
      <c r="N119" s="19"/>
      <c r="O119" s="20">
        <f t="shared" si="24"/>
        <v>11668.685316603443</v>
      </c>
      <c r="P119" s="19"/>
      <c r="Q119" s="21">
        <f t="shared" si="25"/>
        <v>32576510.069999997</v>
      </c>
      <c r="R119" s="19"/>
      <c r="S119" s="22">
        <f t="shared" si="26"/>
        <v>9522.5109821689548</v>
      </c>
      <c r="T119" s="19"/>
      <c r="U119" s="21">
        <f t="shared" si="27"/>
        <v>0</v>
      </c>
      <c r="V119" s="19"/>
      <c r="W119" s="22">
        <f t="shared" si="28"/>
        <v>0</v>
      </c>
      <c r="Y119" s="23">
        <f t="shared" si="29"/>
        <v>0</v>
      </c>
      <c r="Z119" s="24"/>
      <c r="AA119" s="28">
        <f t="shared" si="30"/>
        <v>0</v>
      </c>
      <c r="AB119" s="26"/>
      <c r="AC119" s="27">
        <f t="shared" si="31"/>
        <v>0</v>
      </c>
      <c r="AD119" s="26"/>
    </row>
    <row r="120" spans="1:30" x14ac:dyDescent="0.25">
      <c r="A120" s="16" t="s">
        <v>167</v>
      </c>
      <c r="B120" s="17" t="s">
        <v>250</v>
      </c>
      <c r="C120" s="17"/>
      <c r="D120" s="17" t="s">
        <v>251</v>
      </c>
      <c r="E120" s="18">
        <v>235</v>
      </c>
      <c r="F120" s="19"/>
      <c r="G120" s="6">
        <v>3156402.94</v>
      </c>
      <c r="H120" s="19"/>
      <c r="I120" s="20">
        <f t="shared" si="23"/>
        <v>13431.501872340425</v>
      </c>
      <c r="J120" s="19"/>
      <c r="K120" s="18">
        <v>209</v>
      </c>
      <c r="L120" s="19"/>
      <c r="M120" s="6">
        <v>3347830.18</v>
      </c>
      <c r="N120" s="19"/>
      <c r="O120" s="20">
        <f t="shared" si="24"/>
        <v>16018.326220095694</v>
      </c>
      <c r="P120" s="19"/>
      <c r="Q120" s="21">
        <f t="shared" si="25"/>
        <v>2840762.6460000002</v>
      </c>
      <c r="R120" s="19"/>
      <c r="S120" s="22">
        <f t="shared" si="26"/>
        <v>12088.351685106383</v>
      </c>
      <c r="T120" s="19"/>
      <c r="U120" s="21">
        <f t="shared" si="27"/>
        <v>0</v>
      </c>
      <c r="V120" s="19"/>
      <c r="W120" s="22">
        <f t="shared" si="28"/>
        <v>0</v>
      </c>
      <c r="Y120" s="23">
        <f t="shared" si="29"/>
        <v>0</v>
      </c>
      <c r="Z120" s="24"/>
      <c r="AA120" s="28">
        <f t="shared" si="30"/>
        <v>0</v>
      </c>
      <c r="AB120" s="26"/>
      <c r="AC120" s="27">
        <f t="shared" si="31"/>
        <v>0</v>
      </c>
      <c r="AD120" s="26"/>
    </row>
    <row r="121" spans="1:30" x14ac:dyDescent="0.25">
      <c r="A121" s="16" t="s">
        <v>171</v>
      </c>
      <c r="B121" s="17" t="s">
        <v>250</v>
      </c>
      <c r="C121" s="17"/>
      <c r="D121" s="17" t="s">
        <v>249</v>
      </c>
      <c r="E121" s="18">
        <v>862</v>
      </c>
      <c r="F121" s="19"/>
      <c r="G121" s="6">
        <v>9154989.9100000001</v>
      </c>
      <c r="H121" s="19"/>
      <c r="I121" s="20">
        <f t="shared" si="23"/>
        <v>10620.63794663573</v>
      </c>
      <c r="J121" s="19"/>
      <c r="K121" s="18">
        <v>880</v>
      </c>
      <c r="L121" s="19"/>
      <c r="M121" s="6">
        <v>9751283.1799999997</v>
      </c>
      <c r="N121" s="19"/>
      <c r="O121" s="20">
        <f t="shared" si="24"/>
        <v>11081.003613636363</v>
      </c>
      <c r="P121" s="19"/>
      <c r="Q121" s="21">
        <f t="shared" si="25"/>
        <v>8239490.9190000007</v>
      </c>
      <c r="R121" s="19"/>
      <c r="S121" s="22">
        <f t="shared" si="26"/>
        <v>9558.5741519721578</v>
      </c>
      <c r="T121" s="19"/>
      <c r="U121" s="21">
        <f t="shared" si="27"/>
        <v>0</v>
      </c>
      <c r="V121" s="19"/>
      <c r="W121" s="22">
        <f t="shared" si="28"/>
        <v>0</v>
      </c>
      <c r="Y121" s="23">
        <f t="shared" si="29"/>
        <v>0</v>
      </c>
      <c r="Z121" s="24"/>
      <c r="AA121" s="28">
        <f t="shared" si="30"/>
        <v>0</v>
      </c>
      <c r="AB121" s="26"/>
      <c r="AC121" s="27">
        <f t="shared" si="31"/>
        <v>0</v>
      </c>
      <c r="AD121" s="26"/>
    </row>
    <row r="122" spans="1:30" x14ac:dyDescent="0.25">
      <c r="A122" s="16" t="s">
        <v>97</v>
      </c>
      <c r="B122" s="17" t="s">
        <v>245</v>
      </c>
      <c r="C122" s="17"/>
      <c r="D122" s="17" t="s">
        <v>248</v>
      </c>
      <c r="E122" s="18">
        <v>1356</v>
      </c>
      <c r="F122" s="19"/>
      <c r="G122" s="6">
        <v>17212383.239999998</v>
      </c>
      <c r="H122" s="19"/>
      <c r="I122" s="20">
        <f t="shared" si="23"/>
        <v>12693.497964601769</v>
      </c>
      <c r="J122" s="19"/>
      <c r="K122" s="18">
        <v>1326</v>
      </c>
      <c r="L122" s="19"/>
      <c r="M122" s="6">
        <v>18488742.399999999</v>
      </c>
      <c r="N122" s="19"/>
      <c r="O122" s="20">
        <f t="shared" si="24"/>
        <v>13943.244645550527</v>
      </c>
      <c r="P122" s="19"/>
      <c r="Q122" s="21">
        <f t="shared" si="25"/>
        <v>15491144.915999999</v>
      </c>
      <c r="R122" s="19"/>
      <c r="S122" s="22">
        <f t="shared" si="26"/>
        <v>11424.148168141592</v>
      </c>
      <c r="T122" s="19"/>
      <c r="U122" s="21">
        <f t="shared" si="27"/>
        <v>0</v>
      </c>
      <c r="V122" s="19"/>
      <c r="W122" s="22">
        <f t="shared" si="28"/>
        <v>0</v>
      </c>
      <c r="Y122" s="23">
        <f t="shared" si="29"/>
        <v>0</v>
      </c>
      <c r="Z122" s="24"/>
      <c r="AA122" s="28">
        <f t="shared" si="30"/>
        <v>0</v>
      </c>
      <c r="AB122" s="26"/>
      <c r="AC122" s="27">
        <f t="shared" si="31"/>
        <v>0</v>
      </c>
      <c r="AD122" s="26"/>
    </row>
    <row r="123" spans="1:30" x14ac:dyDescent="0.25">
      <c r="A123" s="16" t="s">
        <v>95</v>
      </c>
      <c r="B123" s="17" t="s">
        <v>245</v>
      </c>
      <c r="C123" s="17"/>
      <c r="D123" s="17" t="s">
        <v>247</v>
      </c>
      <c r="E123" s="18">
        <v>632</v>
      </c>
      <c r="F123" s="19"/>
      <c r="G123" s="6">
        <v>9291366.8200000003</v>
      </c>
      <c r="H123" s="19"/>
      <c r="I123" s="20">
        <f t="shared" si="23"/>
        <v>14701.529778481014</v>
      </c>
      <c r="J123" s="19"/>
      <c r="K123" s="18">
        <v>616</v>
      </c>
      <c r="L123" s="19"/>
      <c r="M123" s="6">
        <v>13107433.68</v>
      </c>
      <c r="N123" s="19"/>
      <c r="O123" s="20">
        <f t="shared" si="24"/>
        <v>21278.301428571427</v>
      </c>
      <c r="P123" s="19"/>
      <c r="Q123" s="21">
        <f t="shared" si="25"/>
        <v>8362230.1380000003</v>
      </c>
      <c r="R123" s="19"/>
      <c r="S123" s="22">
        <f t="shared" si="26"/>
        <v>13231.376800632912</v>
      </c>
      <c r="T123" s="19"/>
      <c r="U123" s="21">
        <f t="shared" si="27"/>
        <v>0</v>
      </c>
      <c r="V123" s="19"/>
      <c r="W123" s="22">
        <f t="shared" si="28"/>
        <v>0</v>
      </c>
      <c r="Y123" s="23">
        <f t="shared" si="29"/>
        <v>0</v>
      </c>
      <c r="Z123" s="24"/>
      <c r="AA123" s="28">
        <f t="shared" si="30"/>
        <v>0</v>
      </c>
      <c r="AB123" s="26"/>
      <c r="AC123" s="27">
        <f t="shared" si="31"/>
        <v>0</v>
      </c>
      <c r="AD123" s="26"/>
    </row>
    <row r="124" spans="1:30" x14ac:dyDescent="0.25">
      <c r="A124" s="16" t="s">
        <v>94</v>
      </c>
      <c r="B124" s="17" t="s">
        <v>245</v>
      </c>
      <c r="C124" s="17"/>
      <c r="D124" s="17" t="s">
        <v>246</v>
      </c>
      <c r="E124" s="18">
        <v>164</v>
      </c>
      <c r="F124" s="19"/>
      <c r="G124" s="6">
        <v>2819890.57</v>
      </c>
      <c r="H124" s="19"/>
      <c r="I124" s="20">
        <f t="shared" si="23"/>
        <v>17194.454695121949</v>
      </c>
      <c r="J124" s="19"/>
      <c r="K124" s="18">
        <v>181</v>
      </c>
      <c r="L124" s="19"/>
      <c r="M124" s="6">
        <v>3127875.38</v>
      </c>
      <c r="N124" s="19"/>
      <c r="O124" s="20">
        <f t="shared" si="24"/>
        <v>17281.07944751381</v>
      </c>
      <c r="P124" s="19"/>
      <c r="Q124" s="21">
        <f t="shared" si="25"/>
        <v>2537901.5129999998</v>
      </c>
      <c r="R124" s="19"/>
      <c r="S124" s="22">
        <f t="shared" si="26"/>
        <v>15475.009225609754</v>
      </c>
      <c r="T124" s="19"/>
      <c r="U124" s="21">
        <f t="shared" si="27"/>
        <v>0</v>
      </c>
      <c r="V124" s="19"/>
      <c r="W124" s="22">
        <f t="shared" si="28"/>
        <v>0</v>
      </c>
      <c r="Y124" s="23">
        <f t="shared" si="29"/>
        <v>0</v>
      </c>
      <c r="Z124" s="24"/>
      <c r="AA124" s="28">
        <f t="shared" si="30"/>
        <v>0</v>
      </c>
      <c r="AB124" s="26"/>
      <c r="AC124" s="27">
        <f t="shared" si="31"/>
        <v>0</v>
      </c>
      <c r="AD124" s="26"/>
    </row>
    <row r="125" spans="1:30" ht="15.6" x14ac:dyDescent="0.25">
      <c r="A125" s="16" t="s">
        <v>93</v>
      </c>
      <c r="B125" s="17" t="s">
        <v>245</v>
      </c>
      <c r="C125" s="29" t="s">
        <v>443</v>
      </c>
      <c r="D125" s="17" t="s">
        <v>434</v>
      </c>
      <c r="E125" s="18">
        <v>347</v>
      </c>
      <c r="F125" s="19"/>
      <c r="G125" s="6">
        <v>4419979.49</v>
      </c>
      <c r="H125" s="19"/>
      <c r="I125" s="20">
        <f t="shared" si="23"/>
        <v>12737.693054755044</v>
      </c>
      <c r="J125" s="19"/>
      <c r="K125" s="18">
        <v>355</v>
      </c>
      <c r="L125" s="19"/>
      <c r="M125" s="6">
        <v>0</v>
      </c>
      <c r="N125" s="19"/>
      <c r="O125" s="20">
        <f t="shared" si="24"/>
        <v>0</v>
      </c>
      <c r="P125" s="19"/>
      <c r="Q125" s="21">
        <f t="shared" si="25"/>
        <v>3977981.5410000002</v>
      </c>
      <c r="R125" s="19"/>
      <c r="S125" s="22">
        <f t="shared" si="26"/>
        <v>11463.92374927954</v>
      </c>
      <c r="T125" s="19"/>
      <c r="U125" s="21">
        <f t="shared" si="27"/>
        <v>-3977981.5410000002</v>
      </c>
      <c r="V125" s="19"/>
      <c r="W125" s="22">
        <f t="shared" si="28"/>
        <v>-11463.92374927954</v>
      </c>
      <c r="Y125" s="23">
        <f t="shared" si="29"/>
        <v>-1</v>
      </c>
      <c r="Z125" s="24"/>
      <c r="AA125" s="28">
        <f t="shared" si="30"/>
        <v>-1</v>
      </c>
      <c r="AB125" s="26"/>
      <c r="AC125" s="27">
        <f t="shared" si="31"/>
        <v>-1</v>
      </c>
      <c r="AD125" s="26"/>
    </row>
    <row r="126" spans="1:30" ht="15.6" x14ac:dyDescent="0.25">
      <c r="A126" s="16" t="s">
        <v>159</v>
      </c>
      <c r="B126" s="17" t="s">
        <v>245</v>
      </c>
      <c r="C126" s="29">
        <v>1</v>
      </c>
      <c r="D126" s="17" t="s">
        <v>433</v>
      </c>
      <c r="E126" s="18">
        <v>228</v>
      </c>
      <c r="F126" s="19"/>
      <c r="G126" s="6">
        <v>3403576.99</v>
      </c>
      <c r="H126" s="19"/>
      <c r="I126" s="20">
        <f t="shared" si="23"/>
        <v>14927.969254385966</v>
      </c>
      <c r="J126" s="19"/>
      <c r="K126" s="18">
        <v>222</v>
      </c>
      <c r="L126" s="19"/>
      <c r="M126" s="6">
        <v>3736713.74</v>
      </c>
      <c r="N126" s="19"/>
      <c r="O126" s="20">
        <f t="shared" si="24"/>
        <v>16832.043873873874</v>
      </c>
      <c r="P126" s="19"/>
      <c r="Q126" s="21">
        <f t="shared" si="25"/>
        <v>3063219.2910000002</v>
      </c>
      <c r="R126" s="19"/>
      <c r="S126" s="22">
        <f t="shared" si="26"/>
        <v>13435.172328947368</v>
      </c>
      <c r="T126" s="19"/>
      <c r="U126" s="21">
        <f t="shared" si="27"/>
        <v>0</v>
      </c>
      <c r="V126" s="19"/>
      <c r="W126" s="22">
        <f t="shared" si="28"/>
        <v>0</v>
      </c>
      <c r="Y126" s="23">
        <f t="shared" si="29"/>
        <v>0</v>
      </c>
      <c r="Z126" s="24"/>
      <c r="AA126" s="28">
        <f t="shared" si="30"/>
        <v>0</v>
      </c>
      <c r="AB126" s="26"/>
      <c r="AC126" s="27">
        <f t="shared" si="31"/>
        <v>0</v>
      </c>
      <c r="AD126" s="26"/>
    </row>
    <row r="127" spans="1:30" x14ac:dyDescent="0.25">
      <c r="A127" s="16" t="s">
        <v>149</v>
      </c>
      <c r="B127" s="17" t="s">
        <v>245</v>
      </c>
      <c r="C127" s="17"/>
      <c r="D127" s="17" t="s">
        <v>244</v>
      </c>
      <c r="E127" s="18">
        <v>314</v>
      </c>
      <c r="F127" s="19"/>
      <c r="G127" s="6">
        <v>4957983.28</v>
      </c>
      <c r="H127" s="19"/>
      <c r="I127" s="20">
        <f t="shared" si="23"/>
        <v>15789.75566878981</v>
      </c>
      <c r="J127" s="19"/>
      <c r="K127" s="18">
        <v>302</v>
      </c>
      <c r="L127" s="19"/>
      <c r="M127" s="6">
        <v>4538905.82</v>
      </c>
      <c r="N127" s="19"/>
      <c r="O127" s="20">
        <f t="shared" si="24"/>
        <v>15029.489470198676</v>
      </c>
      <c r="P127" s="19"/>
      <c r="Q127" s="21">
        <f t="shared" si="25"/>
        <v>4462184.9520000005</v>
      </c>
      <c r="R127" s="19"/>
      <c r="S127" s="22">
        <f t="shared" si="26"/>
        <v>14210.78010191083</v>
      </c>
      <c r="T127" s="19"/>
      <c r="U127" s="21">
        <f t="shared" si="27"/>
        <v>0</v>
      </c>
      <c r="V127" s="19"/>
      <c r="W127" s="22">
        <f t="shared" si="28"/>
        <v>0</v>
      </c>
      <c r="Y127" s="23">
        <f t="shared" si="29"/>
        <v>0</v>
      </c>
      <c r="Z127" s="24"/>
      <c r="AA127" s="28">
        <f t="shared" si="30"/>
        <v>0</v>
      </c>
      <c r="AB127" s="26"/>
      <c r="AC127" s="27">
        <f t="shared" si="31"/>
        <v>0</v>
      </c>
      <c r="AD127" s="26"/>
    </row>
    <row r="128" spans="1:30" x14ac:dyDescent="0.25">
      <c r="A128" s="16" t="s">
        <v>103</v>
      </c>
      <c r="B128" s="17" t="s">
        <v>242</v>
      </c>
      <c r="C128" s="17"/>
      <c r="D128" s="17" t="s">
        <v>243</v>
      </c>
      <c r="E128" s="18">
        <v>177</v>
      </c>
      <c r="F128" s="19"/>
      <c r="G128" s="6">
        <v>3601368.78</v>
      </c>
      <c r="H128" s="19"/>
      <c r="I128" s="20">
        <f t="shared" si="23"/>
        <v>20346.71627118644</v>
      </c>
      <c r="J128" s="19"/>
      <c r="K128" s="18">
        <v>169</v>
      </c>
      <c r="L128" s="19"/>
      <c r="M128" s="6">
        <v>3576470.14</v>
      </c>
      <c r="N128" s="19"/>
      <c r="O128" s="20">
        <f t="shared" si="24"/>
        <v>21162.545207100593</v>
      </c>
      <c r="P128" s="19"/>
      <c r="Q128" s="21">
        <f t="shared" si="25"/>
        <v>3241231.9019999998</v>
      </c>
      <c r="R128" s="19"/>
      <c r="S128" s="22">
        <f t="shared" si="26"/>
        <v>18312.044644067795</v>
      </c>
      <c r="T128" s="19"/>
      <c r="U128" s="21">
        <f t="shared" si="27"/>
        <v>0</v>
      </c>
      <c r="V128" s="19"/>
      <c r="W128" s="22">
        <f t="shared" si="28"/>
        <v>0</v>
      </c>
      <c r="Y128" s="23">
        <f t="shared" si="29"/>
        <v>0</v>
      </c>
      <c r="Z128" s="24"/>
      <c r="AA128" s="28">
        <f t="shared" si="30"/>
        <v>0</v>
      </c>
      <c r="AB128" s="26"/>
      <c r="AC128" s="27">
        <f t="shared" si="31"/>
        <v>0</v>
      </c>
      <c r="AD128" s="26"/>
    </row>
    <row r="129" spans="1:30" x14ac:dyDescent="0.25">
      <c r="A129" s="16" t="s">
        <v>69</v>
      </c>
      <c r="B129" s="17" t="s">
        <v>242</v>
      </c>
      <c r="C129" s="17"/>
      <c r="D129" s="17" t="s">
        <v>241</v>
      </c>
      <c r="E129" s="18">
        <v>336</v>
      </c>
      <c r="F129" s="19"/>
      <c r="G129" s="6">
        <v>6084604.5999999996</v>
      </c>
      <c r="H129" s="19"/>
      <c r="I129" s="20">
        <f t="shared" si="23"/>
        <v>18108.942261904762</v>
      </c>
      <c r="J129" s="19"/>
      <c r="K129" s="18">
        <v>333</v>
      </c>
      <c r="L129" s="19"/>
      <c r="M129" s="6">
        <v>6823468.5999999996</v>
      </c>
      <c r="N129" s="19"/>
      <c r="O129" s="20">
        <f t="shared" si="24"/>
        <v>20490.896696696695</v>
      </c>
      <c r="P129" s="19"/>
      <c r="Q129" s="21">
        <f t="shared" si="25"/>
        <v>5476144.1399999997</v>
      </c>
      <c r="R129" s="19"/>
      <c r="S129" s="22">
        <f t="shared" si="26"/>
        <v>16298.048035714286</v>
      </c>
      <c r="T129" s="19"/>
      <c r="U129" s="21">
        <f t="shared" si="27"/>
        <v>0</v>
      </c>
      <c r="V129" s="19"/>
      <c r="W129" s="22">
        <f t="shared" si="28"/>
        <v>0</v>
      </c>
      <c r="Y129" s="23">
        <f t="shared" si="29"/>
        <v>0</v>
      </c>
      <c r="Z129" s="24"/>
      <c r="AA129" s="28">
        <f t="shared" si="30"/>
        <v>0</v>
      </c>
      <c r="AB129" s="26"/>
      <c r="AC129" s="27">
        <f t="shared" si="31"/>
        <v>0</v>
      </c>
      <c r="AD129" s="26"/>
    </row>
    <row r="130" spans="1:30" x14ac:dyDescent="0.25">
      <c r="A130" s="16" t="s">
        <v>27</v>
      </c>
      <c r="B130" s="17" t="s">
        <v>239</v>
      </c>
      <c r="C130" s="17"/>
      <c r="D130" s="17" t="s">
        <v>240</v>
      </c>
      <c r="E130" s="18">
        <v>797</v>
      </c>
      <c r="F130" s="19"/>
      <c r="G130" s="6">
        <v>11638469.34</v>
      </c>
      <c r="H130" s="19"/>
      <c r="I130" s="20">
        <f t="shared" si="23"/>
        <v>14602.847352572146</v>
      </c>
      <c r="J130" s="19"/>
      <c r="K130" s="18">
        <v>740</v>
      </c>
      <c r="L130" s="19"/>
      <c r="M130" s="6">
        <v>11064254.57</v>
      </c>
      <c r="N130" s="19"/>
      <c r="O130" s="20">
        <f t="shared" si="24"/>
        <v>14951.695364864865</v>
      </c>
      <c r="P130" s="19"/>
      <c r="Q130" s="21">
        <f t="shared" si="25"/>
        <v>10474622.405999999</v>
      </c>
      <c r="R130" s="19"/>
      <c r="S130" s="22">
        <f t="shared" si="26"/>
        <v>13142.562617314932</v>
      </c>
      <c r="T130" s="19"/>
      <c r="U130" s="21">
        <f t="shared" si="27"/>
        <v>0</v>
      </c>
      <c r="V130" s="19"/>
      <c r="W130" s="22">
        <f t="shared" si="28"/>
        <v>0</v>
      </c>
      <c r="Y130" s="23">
        <f t="shared" si="29"/>
        <v>0</v>
      </c>
      <c r="Z130" s="24"/>
      <c r="AA130" s="28">
        <f t="shared" si="30"/>
        <v>0</v>
      </c>
      <c r="AB130" s="26"/>
      <c r="AC130" s="27">
        <f t="shared" si="31"/>
        <v>0</v>
      </c>
      <c r="AD130" s="26"/>
    </row>
    <row r="131" spans="1:30" x14ac:dyDescent="0.25">
      <c r="A131" s="16" t="s">
        <v>72</v>
      </c>
      <c r="B131" s="17" t="s">
        <v>239</v>
      </c>
      <c r="C131" s="17"/>
      <c r="D131" s="17" t="s">
        <v>238</v>
      </c>
      <c r="E131" s="18">
        <v>595</v>
      </c>
      <c r="F131" s="19"/>
      <c r="G131" s="6">
        <v>10636099.02</v>
      </c>
      <c r="H131" s="19"/>
      <c r="I131" s="20">
        <f t="shared" si="23"/>
        <v>17875.796672268905</v>
      </c>
      <c r="J131" s="19"/>
      <c r="K131" s="18">
        <v>576</v>
      </c>
      <c r="L131" s="19"/>
      <c r="M131" s="6">
        <v>11701967.48</v>
      </c>
      <c r="N131" s="19"/>
      <c r="O131" s="20">
        <f t="shared" si="24"/>
        <v>20315.91576388889</v>
      </c>
      <c r="P131" s="19"/>
      <c r="Q131" s="21">
        <f t="shared" ref="Q131:Q162" si="32">+G131*0.9</f>
        <v>9572489.1180000007</v>
      </c>
      <c r="R131" s="19"/>
      <c r="S131" s="22">
        <f t="shared" ref="S131:S162" si="33">+I131*0.9</f>
        <v>16088.217005042015</v>
      </c>
      <c r="T131" s="19"/>
      <c r="U131" s="21">
        <f t="shared" ref="U131:U162" si="34">IF(+M131-Q131&gt;0,0,+M131-Q131)</f>
        <v>0</v>
      </c>
      <c r="V131" s="19"/>
      <c r="W131" s="22">
        <f t="shared" ref="W131:W162" si="35">IF(+O131-S131&gt;0,0,+O131-S131)</f>
        <v>0</v>
      </c>
      <c r="Y131" s="23">
        <f t="shared" ref="Y131:Y162" si="36">IF(U131=0,0,+U131/Q131)</f>
        <v>0</v>
      </c>
      <c r="Z131" s="24"/>
      <c r="AA131" s="28">
        <f t="shared" ref="AA131:AA162" si="37">IF(W131=0,0,+W131/S131)</f>
        <v>0</v>
      </c>
      <c r="AB131" s="26"/>
      <c r="AC131" s="27">
        <f t="shared" ref="AC131:AC162" si="38">IF(Y131=0,0,(IF(AA131=0,0,(IF(Y131&gt;AA131,Y131,AA131)))))</f>
        <v>0</v>
      </c>
      <c r="AD131" s="26"/>
    </row>
    <row r="132" spans="1:30" x14ac:dyDescent="0.25">
      <c r="A132" s="16" t="s">
        <v>10</v>
      </c>
      <c r="B132" s="17" t="s">
        <v>236</v>
      </c>
      <c r="C132" s="17"/>
      <c r="D132" s="17" t="s">
        <v>237</v>
      </c>
      <c r="E132" s="18">
        <v>558</v>
      </c>
      <c r="F132" s="19"/>
      <c r="G132" s="6">
        <v>7484891.4199999999</v>
      </c>
      <c r="H132" s="19"/>
      <c r="I132" s="20">
        <f t="shared" ref="I132:I181" si="39">+G132/E132</f>
        <v>13413.783906810037</v>
      </c>
      <c r="J132" s="19"/>
      <c r="K132" s="18">
        <v>532</v>
      </c>
      <c r="L132" s="19"/>
      <c r="M132" s="6">
        <v>9231007.9600000009</v>
      </c>
      <c r="N132" s="19"/>
      <c r="O132" s="20">
        <f t="shared" ref="O132:O181" si="40">+M132/K132</f>
        <v>17351.518721804514</v>
      </c>
      <c r="P132" s="19"/>
      <c r="Q132" s="21">
        <f t="shared" si="32"/>
        <v>6736402.2779999999</v>
      </c>
      <c r="R132" s="19"/>
      <c r="S132" s="22">
        <f t="shared" si="33"/>
        <v>12072.405516129033</v>
      </c>
      <c r="T132" s="19"/>
      <c r="U132" s="21">
        <f t="shared" si="34"/>
        <v>0</v>
      </c>
      <c r="V132" s="19"/>
      <c r="W132" s="22">
        <f t="shared" si="35"/>
        <v>0</v>
      </c>
      <c r="Y132" s="23">
        <f t="shared" si="36"/>
        <v>0</v>
      </c>
      <c r="Z132" s="24"/>
      <c r="AA132" s="28">
        <f t="shared" si="37"/>
        <v>0</v>
      </c>
      <c r="AB132" s="26"/>
      <c r="AC132" s="27">
        <f t="shared" si="38"/>
        <v>0</v>
      </c>
      <c r="AD132" s="26"/>
    </row>
    <row r="133" spans="1:30" x14ac:dyDescent="0.25">
      <c r="A133" s="16" t="s">
        <v>91</v>
      </c>
      <c r="B133" s="17" t="s">
        <v>236</v>
      </c>
      <c r="C133" s="17"/>
      <c r="D133" s="17" t="s">
        <v>235</v>
      </c>
      <c r="E133" s="18">
        <v>336</v>
      </c>
      <c r="F133" s="19"/>
      <c r="G133" s="6">
        <v>4634841.6500000004</v>
      </c>
      <c r="H133" s="19"/>
      <c r="I133" s="20">
        <f t="shared" si="39"/>
        <v>13794.171577380954</v>
      </c>
      <c r="J133" s="19"/>
      <c r="K133" s="18">
        <v>310</v>
      </c>
      <c r="L133" s="19"/>
      <c r="M133" s="6">
        <v>4661366.26</v>
      </c>
      <c r="N133" s="19"/>
      <c r="O133" s="20">
        <f t="shared" si="40"/>
        <v>15036.665354838709</v>
      </c>
      <c r="P133" s="19"/>
      <c r="Q133" s="21">
        <f t="shared" si="32"/>
        <v>4171357.4850000003</v>
      </c>
      <c r="R133" s="19"/>
      <c r="S133" s="22">
        <f t="shared" si="33"/>
        <v>12414.754419642859</v>
      </c>
      <c r="T133" s="19"/>
      <c r="U133" s="21">
        <f t="shared" si="34"/>
        <v>0</v>
      </c>
      <c r="V133" s="19"/>
      <c r="W133" s="22">
        <f t="shared" si="35"/>
        <v>0</v>
      </c>
      <c r="Y133" s="23">
        <f t="shared" si="36"/>
        <v>0</v>
      </c>
      <c r="Z133" s="24"/>
      <c r="AA133" s="28">
        <f t="shared" si="37"/>
        <v>0</v>
      </c>
      <c r="AB133" s="26"/>
      <c r="AC133" s="27">
        <f t="shared" si="38"/>
        <v>0</v>
      </c>
      <c r="AD133" s="26"/>
    </row>
    <row r="134" spans="1:30" x14ac:dyDescent="0.25">
      <c r="A134" s="16" t="s">
        <v>107</v>
      </c>
      <c r="B134" s="17" t="s">
        <v>234</v>
      </c>
      <c r="C134" s="17"/>
      <c r="D134" s="17" t="s">
        <v>233</v>
      </c>
      <c r="E134" s="18">
        <v>1572</v>
      </c>
      <c r="F134" s="19"/>
      <c r="G134" s="6">
        <v>42081431.460000001</v>
      </c>
      <c r="H134" s="19"/>
      <c r="I134" s="20">
        <f t="shared" si="39"/>
        <v>26769.358435114504</v>
      </c>
      <c r="J134" s="19"/>
      <c r="K134" s="18">
        <v>1554</v>
      </c>
      <c r="L134" s="19"/>
      <c r="M134" s="6">
        <v>43508504.259999998</v>
      </c>
      <c r="N134" s="19"/>
      <c r="O134" s="20">
        <f t="shared" si="40"/>
        <v>27997.750489060487</v>
      </c>
      <c r="P134" s="19"/>
      <c r="Q134" s="21">
        <f t="shared" si="32"/>
        <v>37873288.314000003</v>
      </c>
      <c r="R134" s="19"/>
      <c r="S134" s="22">
        <f t="shared" si="33"/>
        <v>24092.422591603055</v>
      </c>
      <c r="T134" s="19"/>
      <c r="U134" s="21">
        <f t="shared" si="34"/>
        <v>0</v>
      </c>
      <c r="V134" s="19"/>
      <c r="W134" s="22">
        <f t="shared" si="35"/>
        <v>0</v>
      </c>
      <c r="Y134" s="23">
        <f t="shared" si="36"/>
        <v>0</v>
      </c>
      <c r="Z134" s="24"/>
      <c r="AA134" s="28">
        <f t="shared" si="37"/>
        <v>0</v>
      </c>
      <c r="AB134" s="26"/>
      <c r="AC134" s="27">
        <f t="shared" si="38"/>
        <v>0</v>
      </c>
      <c r="AD134" s="26"/>
    </row>
    <row r="135" spans="1:30" ht="15.6" x14ac:dyDescent="0.25">
      <c r="A135" s="16" t="s">
        <v>28</v>
      </c>
      <c r="B135" s="17" t="s">
        <v>230</v>
      </c>
      <c r="C135" s="29">
        <v>1</v>
      </c>
      <c r="D135" s="17" t="s">
        <v>432</v>
      </c>
      <c r="E135" s="18">
        <v>213</v>
      </c>
      <c r="F135" s="19"/>
      <c r="G135" s="6">
        <v>3610577.23</v>
      </c>
      <c r="H135" s="19"/>
      <c r="I135" s="20">
        <f t="shared" si="39"/>
        <v>16951.066807511736</v>
      </c>
      <c r="J135" s="19"/>
      <c r="K135" s="18">
        <v>202</v>
      </c>
      <c r="L135" s="19"/>
      <c r="M135" s="6">
        <v>3859599.22</v>
      </c>
      <c r="N135" s="19"/>
      <c r="O135" s="20">
        <f t="shared" si="40"/>
        <v>19106.926831683169</v>
      </c>
      <c r="P135" s="19"/>
      <c r="Q135" s="21">
        <f t="shared" si="32"/>
        <v>3249519.5070000002</v>
      </c>
      <c r="R135" s="19"/>
      <c r="S135" s="22">
        <f t="shared" si="33"/>
        <v>15255.960126760563</v>
      </c>
      <c r="T135" s="19"/>
      <c r="U135" s="21">
        <f t="shared" si="34"/>
        <v>0</v>
      </c>
      <c r="V135" s="19"/>
      <c r="W135" s="22">
        <f t="shared" si="35"/>
        <v>0</v>
      </c>
      <c r="Y135" s="23">
        <f t="shared" si="36"/>
        <v>0</v>
      </c>
      <c r="Z135" s="24"/>
      <c r="AA135" s="28">
        <f t="shared" si="37"/>
        <v>0</v>
      </c>
      <c r="AB135" s="26"/>
      <c r="AC135" s="27">
        <f t="shared" si="38"/>
        <v>0</v>
      </c>
      <c r="AD135" s="26"/>
    </row>
    <row r="136" spans="1:30" x14ac:dyDescent="0.25">
      <c r="A136" s="16" t="s">
        <v>13</v>
      </c>
      <c r="B136" s="17" t="s">
        <v>230</v>
      </c>
      <c r="C136" s="17"/>
      <c r="D136" s="17" t="s">
        <v>232</v>
      </c>
      <c r="E136" s="18">
        <v>1522</v>
      </c>
      <c r="F136" s="19"/>
      <c r="G136" s="6">
        <v>13658273.539999999</v>
      </c>
      <c r="H136" s="19"/>
      <c r="I136" s="20">
        <f t="shared" si="39"/>
        <v>8973.898515111694</v>
      </c>
      <c r="J136" s="19"/>
      <c r="K136" s="18">
        <v>1463</v>
      </c>
      <c r="L136" s="19"/>
      <c r="M136" s="6">
        <v>14503404.289999999</v>
      </c>
      <c r="N136" s="19"/>
      <c r="O136" s="20">
        <f t="shared" si="40"/>
        <v>9913.468414217361</v>
      </c>
      <c r="P136" s="19"/>
      <c r="Q136" s="21">
        <f t="shared" si="32"/>
        <v>12292446.185999999</v>
      </c>
      <c r="R136" s="19"/>
      <c r="S136" s="22">
        <f t="shared" si="33"/>
        <v>8076.5086636005244</v>
      </c>
      <c r="T136" s="19"/>
      <c r="U136" s="21">
        <f t="shared" si="34"/>
        <v>0</v>
      </c>
      <c r="V136" s="19"/>
      <c r="W136" s="22">
        <f t="shared" si="35"/>
        <v>0</v>
      </c>
      <c r="Y136" s="23">
        <f t="shared" si="36"/>
        <v>0</v>
      </c>
      <c r="Z136" s="24"/>
      <c r="AA136" s="28">
        <f t="shared" si="37"/>
        <v>0</v>
      </c>
      <c r="AB136" s="26"/>
      <c r="AC136" s="27">
        <f t="shared" si="38"/>
        <v>0</v>
      </c>
      <c r="AD136" s="26"/>
    </row>
    <row r="137" spans="1:30" x14ac:dyDescent="0.25">
      <c r="A137" s="16" t="s">
        <v>157</v>
      </c>
      <c r="B137" s="17" t="s">
        <v>230</v>
      </c>
      <c r="C137" s="17"/>
      <c r="D137" s="17" t="s">
        <v>231</v>
      </c>
      <c r="E137" s="18">
        <v>273</v>
      </c>
      <c r="F137" s="19"/>
      <c r="G137" s="6">
        <v>3834210.5</v>
      </c>
      <c r="H137" s="19"/>
      <c r="I137" s="20">
        <f t="shared" si="39"/>
        <v>14044.727106227107</v>
      </c>
      <c r="J137" s="19"/>
      <c r="K137" s="18">
        <v>267</v>
      </c>
      <c r="L137" s="19"/>
      <c r="M137" s="6">
        <v>4288150.25</v>
      </c>
      <c r="N137" s="19"/>
      <c r="O137" s="20">
        <f t="shared" si="40"/>
        <v>16060.487827715357</v>
      </c>
      <c r="P137" s="19"/>
      <c r="Q137" s="21">
        <f t="shared" si="32"/>
        <v>3450789.45</v>
      </c>
      <c r="R137" s="19"/>
      <c r="S137" s="22">
        <f t="shared" si="33"/>
        <v>12640.254395604396</v>
      </c>
      <c r="T137" s="19"/>
      <c r="U137" s="21">
        <f t="shared" si="34"/>
        <v>0</v>
      </c>
      <c r="V137" s="19"/>
      <c r="W137" s="22">
        <f t="shared" si="35"/>
        <v>0</v>
      </c>
      <c r="Y137" s="23">
        <f t="shared" si="36"/>
        <v>0</v>
      </c>
      <c r="Z137" s="24"/>
      <c r="AA137" s="28">
        <f t="shared" si="37"/>
        <v>0</v>
      </c>
      <c r="AB137" s="26"/>
      <c r="AC137" s="27">
        <f t="shared" si="38"/>
        <v>0</v>
      </c>
      <c r="AD137" s="26"/>
    </row>
    <row r="138" spans="1:30" x14ac:dyDescent="0.25">
      <c r="A138" s="16" t="s">
        <v>104</v>
      </c>
      <c r="B138" s="17" t="s">
        <v>230</v>
      </c>
      <c r="C138" s="17"/>
      <c r="D138" s="17" t="s">
        <v>412</v>
      </c>
      <c r="E138" s="18">
        <v>266</v>
      </c>
      <c r="F138" s="19"/>
      <c r="G138" s="6">
        <v>3884878.05</v>
      </c>
      <c r="H138" s="19"/>
      <c r="I138" s="20">
        <f t="shared" si="39"/>
        <v>14604.80469924812</v>
      </c>
      <c r="J138" s="19"/>
      <c r="K138" s="18">
        <v>266</v>
      </c>
      <c r="L138" s="19"/>
      <c r="M138" s="6">
        <v>4784869.2699999996</v>
      </c>
      <c r="N138" s="19"/>
      <c r="O138" s="20">
        <f t="shared" si="40"/>
        <v>17988.230338345864</v>
      </c>
      <c r="P138" s="19"/>
      <c r="Q138" s="21">
        <f t="shared" si="32"/>
        <v>3496390.2450000001</v>
      </c>
      <c r="R138" s="19"/>
      <c r="S138" s="22">
        <f t="shared" si="33"/>
        <v>13144.324229323307</v>
      </c>
      <c r="T138" s="19"/>
      <c r="U138" s="21">
        <f t="shared" si="34"/>
        <v>0</v>
      </c>
      <c r="V138" s="19"/>
      <c r="W138" s="22">
        <f t="shared" si="35"/>
        <v>0</v>
      </c>
      <c r="Y138" s="23">
        <f t="shared" si="36"/>
        <v>0</v>
      </c>
      <c r="Z138" s="24"/>
      <c r="AA138" s="28">
        <f t="shared" si="37"/>
        <v>0</v>
      </c>
      <c r="AB138" s="26"/>
      <c r="AC138" s="27">
        <f t="shared" si="38"/>
        <v>0</v>
      </c>
      <c r="AD138" s="26"/>
    </row>
    <row r="139" spans="1:30" x14ac:dyDescent="0.25">
      <c r="A139" s="16" t="s">
        <v>90</v>
      </c>
      <c r="B139" s="17" t="s">
        <v>228</v>
      </c>
      <c r="C139" s="17"/>
      <c r="D139" s="17" t="s">
        <v>229</v>
      </c>
      <c r="E139" s="18">
        <v>15025</v>
      </c>
      <c r="F139" s="19"/>
      <c r="G139" s="6">
        <v>176413895.66</v>
      </c>
      <c r="H139" s="19"/>
      <c r="I139" s="20">
        <f t="shared" si="39"/>
        <v>11741.357448252911</v>
      </c>
      <c r="J139" s="19"/>
      <c r="K139" s="18">
        <v>14567</v>
      </c>
      <c r="L139" s="19"/>
      <c r="M139" s="6">
        <v>182214495.93000001</v>
      </c>
      <c r="N139" s="19"/>
      <c r="O139" s="20">
        <f t="shared" si="40"/>
        <v>12508.718056566211</v>
      </c>
      <c r="P139" s="19"/>
      <c r="Q139" s="21">
        <f t="shared" si="32"/>
        <v>158772506.09400001</v>
      </c>
      <c r="R139" s="19"/>
      <c r="S139" s="22">
        <f t="shared" si="33"/>
        <v>10567.22170342762</v>
      </c>
      <c r="T139" s="19"/>
      <c r="U139" s="21">
        <f t="shared" si="34"/>
        <v>0</v>
      </c>
      <c r="V139" s="19"/>
      <c r="W139" s="22">
        <f t="shared" si="35"/>
        <v>0</v>
      </c>
      <c r="Y139" s="23">
        <f t="shared" si="36"/>
        <v>0</v>
      </c>
      <c r="Z139" s="24"/>
      <c r="AA139" s="28">
        <f t="shared" si="37"/>
        <v>0</v>
      </c>
      <c r="AB139" s="26"/>
      <c r="AC139" s="27">
        <f t="shared" si="38"/>
        <v>0</v>
      </c>
      <c r="AD139" s="26"/>
    </row>
    <row r="140" spans="1:30" x14ac:dyDescent="0.25">
      <c r="A140" s="16" t="s">
        <v>33</v>
      </c>
      <c r="B140" s="17" t="s">
        <v>228</v>
      </c>
      <c r="C140" s="17"/>
      <c r="D140" s="17" t="s">
        <v>227</v>
      </c>
      <c r="E140" s="18">
        <v>10629</v>
      </c>
      <c r="F140" s="19"/>
      <c r="G140" s="6">
        <v>110230833.70999999</v>
      </c>
      <c r="H140" s="19"/>
      <c r="I140" s="20">
        <f t="shared" si="39"/>
        <v>10370.762415090789</v>
      </c>
      <c r="J140" s="19"/>
      <c r="K140" s="18">
        <v>10655</v>
      </c>
      <c r="L140" s="19"/>
      <c r="M140" s="6">
        <v>118059338.58</v>
      </c>
      <c r="N140" s="19"/>
      <c r="O140" s="20">
        <f t="shared" si="40"/>
        <v>11080.18194087283</v>
      </c>
      <c r="P140" s="19"/>
      <c r="Q140" s="21">
        <f t="shared" si="32"/>
        <v>99207750.339000002</v>
      </c>
      <c r="R140" s="19"/>
      <c r="S140" s="22">
        <f t="shared" si="33"/>
        <v>9333.6861735817092</v>
      </c>
      <c r="T140" s="19"/>
      <c r="U140" s="21">
        <f t="shared" si="34"/>
        <v>0</v>
      </c>
      <c r="V140" s="19"/>
      <c r="W140" s="22">
        <f t="shared" si="35"/>
        <v>0</v>
      </c>
      <c r="Y140" s="23">
        <f t="shared" si="36"/>
        <v>0</v>
      </c>
      <c r="Z140" s="24"/>
      <c r="AA140" s="28">
        <f t="shared" si="37"/>
        <v>0</v>
      </c>
      <c r="AB140" s="26"/>
      <c r="AC140" s="27">
        <f t="shared" si="38"/>
        <v>0</v>
      </c>
      <c r="AD140" s="26"/>
    </row>
    <row r="141" spans="1:30" x14ac:dyDescent="0.25">
      <c r="A141" s="16" t="s">
        <v>80</v>
      </c>
      <c r="B141" s="17" t="s">
        <v>225</v>
      </c>
      <c r="C141" s="17"/>
      <c r="D141" s="17" t="s">
        <v>226</v>
      </c>
      <c r="E141" s="18">
        <v>724</v>
      </c>
      <c r="F141" s="19"/>
      <c r="G141" s="6">
        <v>10078421.24</v>
      </c>
      <c r="H141" s="19"/>
      <c r="I141" s="20">
        <f t="shared" si="39"/>
        <v>13920.471325966852</v>
      </c>
      <c r="J141" s="19"/>
      <c r="K141" s="18">
        <v>731</v>
      </c>
      <c r="L141" s="19"/>
      <c r="M141" s="6">
        <v>10236609.9</v>
      </c>
      <c r="N141" s="19"/>
      <c r="O141" s="20">
        <f t="shared" si="40"/>
        <v>14003.570314637484</v>
      </c>
      <c r="P141" s="19"/>
      <c r="Q141" s="21">
        <f t="shared" si="32"/>
        <v>9070579.1160000004</v>
      </c>
      <c r="R141" s="19"/>
      <c r="S141" s="22">
        <f t="shared" si="33"/>
        <v>12528.424193370167</v>
      </c>
      <c r="T141" s="19"/>
      <c r="U141" s="21">
        <f t="shared" si="34"/>
        <v>0</v>
      </c>
      <c r="V141" s="19"/>
      <c r="W141" s="22">
        <f t="shared" si="35"/>
        <v>0</v>
      </c>
      <c r="Y141" s="23">
        <f t="shared" si="36"/>
        <v>0</v>
      </c>
      <c r="Z141" s="24"/>
      <c r="AA141" s="28">
        <f t="shared" si="37"/>
        <v>0</v>
      </c>
      <c r="AB141" s="26"/>
      <c r="AC141" s="27">
        <f t="shared" si="38"/>
        <v>0</v>
      </c>
      <c r="AD141" s="26"/>
    </row>
    <row r="142" spans="1:30" x14ac:dyDescent="0.25">
      <c r="A142" s="16" t="s">
        <v>57</v>
      </c>
      <c r="B142" s="17" t="s">
        <v>225</v>
      </c>
      <c r="C142" s="17"/>
      <c r="D142" s="17" t="s">
        <v>224</v>
      </c>
      <c r="E142" s="18">
        <v>488</v>
      </c>
      <c r="F142" s="19"/>
      <c r="G142" s="6">
        <v>7695690.6800000099</v>
      </c>
      <c r="H142" s="19"/>
      <c r="I142" s="20">
        <f t="shared" si="39"/>
        <v>15769.857950819693</v>
      </c>
      <c r="J142" s="19"/>
      <c r="K142" s="18">
        <v>502</v>
      </c>
      <c r="L142" s="19"/>
      <c r="M142" s="6">
        <v>8415267.5199999996</v>
      </c>
      <c r="N142" s="19"/>
      <c r="O142" s="20">
        <f t="shared" si="40"/>
        <v>16763.481115537848</v>
      </c>
      <c r="P142" s="19"/>
      <c r="Q142" s="21">
        <f t="shared" si="32"/>
        <v>6926121.612000009</v>
      </c>
      <c r="R142" s="19"/>
      <c r="S142" s="22">
        <f t="shared" si="33"/>
        <v>14192.872155737723</v>
      </c>
      <c r="T142" s="19"/>
      <c r="U142" s="21">
        <f t="shared" si="34"/>
        <v>0</v>
      </c>
      <c r="V142" s="19"/>
      <c r="W142" s="22">
        <f t="shared" si="35"/>
        <v>0</v>
      </c>
      <c r="Y142" s="23">
        <f t="shared" si="36"/>
        <v>0</v>
      </c>
      <c r="Z142" s="24"/>
      <c r="AA142" s="28">
        <f t="shared" si="37"/>
        <v>0</v>
      </c>
      <c r="AB142" s="26"/>
      <c r="AC142" s="27">
        <f t="shared" si="38"/>
        <v>0</v>
      </c>
      <c r="AD142" s="26"/>
    </row>
    <row r="143" spans="1:30" x14ac:dyDescent="0.25">
      <c r="A143" s="16" t="s">
        <v>74</v>
      </c>
      <c r="B143" s="17" t="s">
        <v>222</v>
      </c>
      <c r="C143" s="17"/>
      <c r="D143" s="17" t="s">
        <v>223</v>
      </c>
      <c r="E143" s="18">
        <v>386</v>
      </c>
      <c r="F143" s="19"/>
      <c r="G143" s="6">
        <v>5986221.8200000003</v>
      </c>
      <c r="H143" s="19"/>
      <c r="I143" s="20">
        <f t="shared" si="39"/>
        <v>15508.346683937825</v>
      </c>
      <c r="J143" s="19"/>
      <c r="K143" s="18">
        <v>371</v>
      </c>
      <c r="L143" s="19"/>
      <c r="M143" s="6">
        <v>6662416.6399999997</v>
      </c>
      <c r="N143" s="19"/>
      <c r="O143" s="20">
        <f t="shared" si="40"/>
        <v>17957.996334231804</v>
      </c>
      <c r="P143" s="19"/>
      <c r="Q143" s="21">
        <f t="shared" si="32"/>
        <v>5387599.6380000003</v>
      </c>
      <c r="R143" s="19"/>
      <c r="S143" s="22">
        <f t="shared" si="33"/>
        <v>13957.512015544044</v>
      </c>
      <c r="T143" s="19"/>
      <c r="U143" s="21">
        <f t="shared" si="34"/>
        <v>0</v>
      </c>
      <c r="V143" s="19"/>
      <c r="W143" s="22">
        <f t="shared" si="35"/>
        <v>0</v>
      </c>
      <c r="Y143" s="23">
        <f t="shared" si="36"/>
        <v>0</v>
      </c>
      <c r="Z143" s="24"/>
      <c r="AA143" s="28">
        <f t="shared" si="37"/>
        <v>0</v>
      </c>
      <c r="AB143" s="26"/>
      <c r="AC143" s="27">
        <f t="shared" si="38"/>
        <v>0</v>
      </c>
      <c r="AD143" s="26"/>
    </row>
    <row r="144" spans="1:30" ht="15.6" x14ac:dyDescent="0.25">
      <c r="A144" s="16" t="s">
        <v>78</v>
      </c>
      <c r="B144" s="17" t="s">
        <v>222</v>
      </c>
      <c r="C144" s="29">
        <v>1</v>
      </c>
      <c r="D144" s="17" t="s">
        <v>431</v>
      </c>
      <c r="E144" s="18">
        <v>1033</v>
      </c>
      <c r="F144" s="19"/>
      <c r="G144" s="6">
        <v>12065130.15</v>
      </c>
      <c r="H144" s="19"/>
      <c r="I144" s="20">
        <f t="shared" si="39"/>
        <v>11679.70004840271</v>
      </c>
      <c r="J144" s="19"/>
      <c r="K144" s="18">
        <v>1010</v>
      </c>
      <c r="L144" s="19"/>
      <c r="M144" s="6">
        <v>13682726.68</v>
      </c>
      <c r="N144" s="19"/>
      <c r="O144" s="20">
        <f t="shared" si="40"/>
        <v>13547.254138613862</v>
      </c>
      <c r="P144" s="19"/>
      <c r="Q144" s="21">
        <f t="shared" si="32"/>
        <v>10858617.135</v>
      </c>
      <c r="R144" s="19"/>
      <c r="S144" s="22">
        <f t="shared" si="33"/>
        <v>10511.73004356244</v>
      </c>
      <c r="T144" s="19"/>
      <c r="U144" s="21">
        <f t="shared" si="34"/>
        <v>0</v>
      </c>
      <c r="V144" s="19"/>
      <c r="W144" s="22">
        <f t="shared" si="35"/>
        <v>0</v>
      </c>
      <c r="Y144" s="23">
        <f t="shared" si="36"/>
        <v>0</v>
      </c>
      <c r="Z144" s="24"/>
      <c r="AA144" s="28">
        <f t="shared" si="37"/>
        <v>0</v>
      </c>
      <c r="AB144" s="26"/>
      <c r="AC144" s="27">
        <f t="shared" si="38"/>
        <v>0</v>
      </c>
      <c r="AD144" s="26"/>
    </row>
    <row r="145" spans="1:30" x14ac:dyDescent="0.25">
      <c r="A145" s="16" t="s">
        <v>144</v>
      </c>
      <c r="B145" s="17" t="s">
        <v>222</v>
      </c>
      <c r="C145" s="17"/>
      <c r="D145" s="17" t="s">
        <v>221</v>
      </c>
      <c r="E145" s="18">
        <v>322</v>
      </c>
      <c r="F145" s="19"/>
      <c r="G145" s="6">
        <v>5193566.12</v>
      </c>
      <c r="H145" s="19"/>
      <c r="I145" s="20">
        <f t="shared" si="39"/>
        <v>16129.087329192547</v>
      </c>
      <c r="J145" s="19"/>
      <c r="K145" s="18">
        <v>297</v>
      </c>
      <c r="L145" s="19"/>
      <c r="M145" s="6">
        <v>5045965.9000000004</v>
      </c>
      <c r="N145" s="19"/>
      <c r="O145" s="20">
        <f t="shared" si="40"/>
        <v>16989.784175084176</v>
      </c>
      <c r="P145" s="19"/>
      <c r="Q145" s="21">
        <f t="shared" si="32"/>
        <v>4674209.5080000004</v>
      </c>
      <c r="R145" s="19"/>
      <c r="S145" s="22">
        <f t="shared" si="33"/>
        <v>14516.178596273292</v>
      </c>
      <c r="T145" s="19"/>
      <c r="U145" s="21">
        <f t="shared" si="34"/>
        <v>0</v>
      </c>
      <c r="V145" s="19"/>
      <c r="W145" s="22">
        <f t="shared" si="35"/>
        <v>0</v>
      </c>
      <c r="Y145" s="23">
        <f t="shared" si="36"/>
        <v>0</v>
      </c>
      <c r="Z145" s="24"/>
      <c r="AA145" s="28">
        <f t="shared" si="37"/>
        <v>0</v>
      </c>
      <c r="AB145" s="26"/>
      <c r="AC145" s="27">
        <f t="shared" si="38"/>
        <v>0</v>
      </c>
      <c r="AD145" s="26"/>
    </row>
    <row r="146" spans="1:30" x14ac:dyDescent="0.25">
      <c r="A146" s="16" t="s">
        <v>47</v>
      </c>
      <c r="B146" s="17" t="s">
        <v>218</v>
      </c>
      <c r="C146" s="17"/>
      <c r="D146" s="17" t="s">
        <v>220</v>
      </c>
      <c r="E146" s="18">
        <v>454</v>
      </c>
      <c r="F146" s="19"/>
      <c r="G146" s="6">
        <v>7490483.7000000002</v>
      </c>
      <c r="H146" s="19"/>
      <c r="I146" s="20">
        <f t="shared" si="39"/>
        <v>16498.862775330395</v>
      </c>
      <c r="J146" s="19"/>
      <c r="K146" s="18">
        <v>446</v>
      </c>
      <c r="L146" s="19"/>
      <c r="M146" s="6">
        <v>7244764.75</v>
      </c>
      <c r="N146" s="19"/>
      <c r="O146" s="20">
        <f t="shared" si="40"/>
        <v>16243.867152466368</v>
      </c>
      <c r="P146" s="19"/>
      <c r="Q146" s="21">
        <f t="shared" si="32"/>
        <v>6741435.3300000001</v>
      </c>
      <c r="R146" s="19"/>
      <c r="S146" s="22">
        <f t="shared" si="33"/>
        <v>14848.976497797355</v>
      </c>
      <c r="T146" s="19"/>
      <c r="U146" s="21">
        <f t="shared" si="34"/>
        <v>0</v>
      </c>
      <c r="V146" s="19"/>
      <c r="W146" s="22">
        <f t="shared" si="35"/>
        <v>0</v>
      </c>
      <c r="Y146" s="23">
        <f t="shared" si="36"/>
        <v>0</v>
      </c>
      <c r="Z146" s="24"/>
      <c r="AA146" s="28">
        <f t="shared" si="37"/>
        <v>0</v>
      </c>
      <c r="AB146" s="26"/>
      <c r="AC146" s="27">
        <f t="shared" si="38"/>
        <v>0</v>
      </c>
      <c r="AD146" s="26"/>
    </row>
    <row r="147" spans="1:30" x14ac:dyDescent="0.25">
      <c r="A147" s="16" t="s">
        <v>160</v>
      </c>
      <c r="B147" s="17" t="s">
        <v>218</v>
      </c>
      <c r="C147" s="17"/>
      <c r="D147" s="17" t="s">
        <v>219</v>
      </c>
      <c r="E147" s="18">
        <v>2665</v>
      </c>
      <c r="F147" s="19"/>
      <c r="G147" s="6">
        <v>50510516.109999999</v>
      </c>
      <c r="H147" s="19"/>
      <c r="I147" s="20">
        <f t="shared" si="39"/>
        <v>18953.289347091933</v>
      </c>
      <c r="J147" s="19"/>
      <c r="K147" s="18">
        <v>2575</v>
      </c>
      <c r="L147" s="19"/>
      <c r="M147" s="6">
        <v>51113209.009999998</v>
      </c>
      <c r="N147" s="19"/>
      <c r="O147" s="20">
        <f t="shared" si="40"/>
        <v>19849.789906796115</v>
      </c>
      <c r="P147" s="19"/>
      <c r="Q147" s="21">
        <f t="shared" si="32"/>
        <v>45459464.498999998</v>
      </c>
      <c r="R147" s="19"/>
      <c r="S147" s="22">
        <f t="shared" si="33"/>
        <v>17057.960412382741</v>
      </c>
      <c r="T147" s="19"/>
      <c r="U147" s="21">
        <f t="shared" si="34"/>
        <v>0</v>
      </c>
      <c r="V147" s="19"/>
      <c r="W147" s="22">
        <f t="shared" si="35"/>
        <v>0</v>
      </c>
      <c r="Y147" s="23">
        <f t="shared" si="36"/>
        <v>0</v>
      </c>
      <c r="Z147" s="24"/>
      <c r="AA147" s="28">
        <f t="shared" si="37"/>
        <v>0</v>
      </c>
      <c r="AB147" s="26"/>
      <c r="AC147" s="27">
        <f t="shared" si="38"/>
        <v>0</v>
      </c>
      <c r="AD147" s="26"/>
    </row>
    <row r="148" spans="1:30" ht="15.6" x14ac:dyDescent="0.25">
      <c r="A148" s="16" t="s">
        <v>110</v>
      </c>
      <c r="B148" s="17" t="s">
        <v>218</v>
      </c>
      <c r="C148" s="29">
        <v>4</v>
      </c>
      <c r="D148" s="17" t="s">
        <v>430</v>
      </c>
      <c r="E148" s="18">
        <v>356</v>
      </c>
      <c r="F148" s="19"/>
      <c r="G148" s="6">
        <v>6420028.4100000001</v>
      </c>
      <c r="H148" s="19"/>
      <c r="I148" s="20">
        <f t="shared" si="39"/>
        <v>18033.787668539328</v>
      </c>
      <c r="J148" s="19"/>
      <c r="K148" s="18">
        <v>341</v>
      </c>
      <c r="L148" s="19"/>
      <c r="M148" s="6">
        <v>0</v>
      </c>
      <c r="N148" s="19"/>
      <c r="O148" s="20">
        <f t="shared" si="40"/>
        <v>0</v>
      </c>
      <c r="P148" s="19"/>
      <c r="Q148" s="21">
        <f t="shared" si="32"/>
        <v>5778025.5690000001</v>
      </c>
      <c r="R148" s="19"/>
      <c r="S148" s="22">
        <f t="shared" si="33"/>
        <v>16230.408901685396</v>
      </c>
      <c r="T148" s="19"/>
      <c r="U148" s="21">
        <f t="shared" si="34"/>
        <v>-5778025.5690000001</v>
      </c>
      <c r="V148" s="19"/>
      <c r="W148" s="22">
        <f t="shared" si="35"/>
        <v>-16230.408901685396</v>
      </c>
      <c r="Y148" s="23">
        <f t="shared" si="36"/>
        <v>-1</v>
      </c>
      <c r="Z148" s="24"/>
      <c r="AA148" s="28">
        <f t="shared" si="37"/>
        <v>-1</v>
      </c>
      <c r="AB148" s="26"/>
      <c r="AC148" s="27">
        <f t="shared" si="38"/>
        <v>-1</v>
      </c>
      <c r="AD148" s="26"/>
    </row>
    <row r="149" spans="1:30" x14ac:dyDescent="0.25">
      <c r="A149" s="16" t="s">
        <v>86</v>
      </c>
      <c r="B149" s="17" t="s">
        <v>216</v>
      </c>
      <c r="C149" s="17"/>
      <c r="D149" s="17" t="s">
        <v>217</v>
      </c>
      <c r="E149" s="18">
        <v>221</v>
      </c>
      <c r="F149" s="19"/>
      <c r="G149" s="6">
        <v>3513070.71</v>
      </c>
      <c r="H149" s="19"/>
      <c r="I149" s="20">
        <f t="shared" si="39"/>
        <v>15896.247556561086</v>
      </c>
      <c r="J149" s="19"/>
      <c r="K149" s="18">
        <v>230</v>
      </c>
      <c r="L149" s="19"/>
      <c r="M149" s="6">
        <v>3547759.71</v>
      </c>
      <c r="N149" s="19"/>
      <c r="O149" s="20">
        <f t="shared" si="40"/>
        <v>15425.042217391305</v>
      </c>
      <c r="P149" s="19"/>
      <c r="Q149" s="21">
        <f t="shared" si="32"/>
        <v>3161763.639</v>
      </c>
      <c r="R149" s="19"/>
      <c r="S149" s="22">
        <f t="shared" si="33"/>
        <v>14306.622800904977</v>
      </c>
      <c r="T149" s="19"/>
      <c r="U149" s="21">
        <f t="shared" si="34"/>
        <v>0</v>
      </c>
      <c r="V149" s="19"/>
      <c r="W149" s="22">
        <f t="shared" si="35"/>
        <v>0</v>
      </c>
      <c r="Y149" s="23">
        <f t="shared" si="36"/>
        <v>0</v>
      </c>
      <c r="Z149" s="24"/>
      <c r="AA149" s="28">
        <f t="shared" si="37"/>
        <v>0</v>
      </c>
      <c r="AB149" s="26"/>
      <c r="AC149" s="27">
        <f t="shared" si="38"/>
        <v>0</v>
      </c>
      <c r="AD149" s="26"/>
    </row>
    <row r="150" spans="1:30" ht="15.6" x14ac:dyDescent="0.25">
      <c r="A150" s="16" t="s">
        <v>63</v>
      </c>
      <c r="B150" s="17" t="s">
        <v>216</v>
      </c>
      <c r="C150" s="29">
        <v>3</v>
      </c>
      <c r="D150" s="17" t="s">
        <v>429</v>
      </c>
      <c r="E150" s="18">
        <v>179</v>
      </c>
      <c r="F150" s="19"/>
      <c r="G150" s="6">
        <v>4774899.6399999997</v>
      </c>
      <c r="H150" s="19"/>
      <c r="I150" s="20">
        <f t="shared" si="39"/>
        <v>26675.416983240222</v>
      </c>
      <c r="J150" s="19"/>
      <c r="K150" s="18">
        <v>189</v>
      </c>
      <c r="L150" s="19"/>
      <c r="M150" s="6">
        <v>4242595.04</v>
      </c>
      <c r="N150" s="19"/>
      <c r="O150" s="20">
        <f t="shared" si="40"/>
        <v>22447.592804232805</v>
      </c>
      <c r="P150" s="19"/>
      <c r="Q150" s="21">
        <f t="shared" si="32"/>
        <v>4297409.676</v>
      </c>
      <c r="R150" s="19"/>
      <c r="S150" s="22">
        <f t="shared" si="33"/>
        <v>24007.875284916201</v>
      </c>
      <c r="T150" s="19"/>
      <c r="U150" s="21">
        <f t="shared" si="34"/>
        <v>-54814.63599999994</v>
      </c>
      <c r="V150" s="19"/>
      <c r="W150" s="22">
        <f t="shared" si="35"/>
        <v>-1560.282480683396</v>
      </c>
      <c r="Y150" s="23">
        <f t="shared" si="36"/>
        <v>-1.275527355609741E-2</v>
      </c>
      <c r="Z150" s="24"/>
      <c r="AA150" s="28">
        <f t="shared" si="37"/>
        <v>-6.4990444267414987E-2</v>
      </c>
      <c r="AB150" s="26"/>
      <c r="AC150" s="27">
        <f t="shared" si="38"/>
        <v>-1.275527355609741E-2</v>
      </c>
      <c r="AD150" s="26"/>
    </row>
    <row r="151" spans="1:30" x14ac:dyDescent="0.25">
      <c r="A151" s="16" t="s">
        <v>134</v>
      </c>
      <c r="B151" s="17" t="s">
        <v>216</v>
      </c>
      <c r="C151" s="17"/>
      <c r="D151" s="17" t="s">
        <v>215</v>
      </c>
      <c r="E151" s="18">
        <v>607</v>
      </c>
      <c r="F151" s="19"/>
      <c r="G151" s="6">
        <v>10838991.08</v>
      </c>
      <c r="H151" s="19"/>
      <c r="I151" s="20">
        <f t="shared" si="39"/>
        <v>17856.657462932453</v>
      </c>
      <c r="J151" s="19"/>
      <c r="K151" s="18">
        <v>606</v>
      </c>
      <c r="L151" s="19"/>
      <c r="M151" s="6">
        <v>10849182.699999999</v>
      </c>
      <c r="N151" s="19"/>
      <c r="O151" s="20">
        <f t="shared" si="40"/>
        <v>17902.941749174915</v>
      </c>
      <c r="P151" s="19"/>
      <c r="Q151" s="21">
        <f t="shared" si="32"/>
        <v>9755091.972000001</v>
      </c>
      <c r="R151" s="19"/>
      <c r="S151" s="22">
        <f t="shared" si="33"/>
        <v>16070.991716639208</v>
      </c>
      <c r="T151" s="19"/>
      <c r="U151" s="21">
        <f t="shared" si="34"/>
        <v>0</v>
      </c>
      <c r="V151" s="19"/>
      <c r="W151" s="22">
        <f t="shared" si="35"/>
        <v>0</v>
      </c>
      <c r="Y151" s="23">
        <f t="shared" si="36"/>
        <v>0</v>
      </c>
      <c r="Z151" s="24"/>
      <c r="AA151" s="28">
        <f t="shared" si="37"/>
        <v>0</v>
      </c>
      <c r="AB151" s="26"/>
      <c r="AC151" s="27">
        <f t="shared" si="38"/>
        <v>0</v>
      </c>
      <c r="AD151" s="26"/>
    </row>
    <row r="152" spans="1:30" x14ac:dyDescent="0.25">
      <c r="A152" s="16" t="s">
        <v>99</v>
      </c>
      <c r="B152" s="17" t="s">
        <v>214</v>
      </c>
      <c r="C152" s="17"/>
      <c r="D152" s="17" t="s">
        <v>213</v>
      </c>
      <c r="E152" s="18">
        <v>87</v>
      </c>
      <c r="F152" s="19"/>
      <c r="G152" s="6">
        <v>2498011.52</v>
      </c>
      <c r="H152" s="19"/>
      <c r="I152" s="20">
        <f t="shared" si="39"/>
        <v>28712.776091954023</v>
      </c>
      <c r="J152" s="19"/>
      <c r="K152" s="18">
        <v>75</v>
      </c>
      <c r="L152" s="19"/>
      <c r="M152" s="6">
        <v>2612269.35</v>
      </c>
      <c r="N152" s="19"/>
      <c r="O152" s="20">
        <f t="shared" si="40"/>
        <v>34830.258000000002</v>
      </c>
      <c r="P152" s="19"/>
      <c r="Q152" s="21">
        <f t="shared" si="32"/>
        <v>2248210.3680000002</v>
      </c>
      <c r="R152" s="19"/>
      <c r="S152" s="22">
        <f t="shared" si="33"/>
        <v>25841.498482758623</v>
      </c>
      <c r="T152" s="19"/>
      <c r="U152" s="21">
        <f t="shared" si="34"/>
        <v>0</v>
      </c>
      <c r="V152" s="19"/>
      <c r="W152" s="22">
        <f t="shared" si="35"/>
        <v>0</v>
      </c>
      <c r="Y152" s="23">
        <f t="shared" si="36"/>
        <v>0</v>
      </c>
      <c r="Z152" s="24"/>
      <c r="AA152" s="28">
        <f t="shared" si="37"/>
        <v>0</v>
      </c>
      <c r="AB152" s="26"/>
      <c r="AC152" s="27">
        <f t="shared" si="38"/>
        <v>0</v>
      </c>
      <c r="AD152" s="26"/>
    </row>
    <row r="153" spans="1:30" x14ac:dyDescent="0.25">
      <c r="A153" s="16" t="s">
        <v>50</v>
      </c>
      <c r="B153" s="17" t="s">
        <v>211</v>
      </c>
      <c r="C153" s="17"/>
      <c r="D153" s="17" t="s">
        <v>212</v>
      </c>
      <c r="E153" s="18">
        <v>895</v>
      </c>
      <c r="F153" s="19"/>
      <c r="G153" s="6">
        <v>17417621.390000001</v>
      </c>
      <c r="H153" s="19"/>
      <c r="I153" s="20">
        <f t="shared" si="39"/>
        <v>19461.02948603352</v>
      </c>
      <c r="J153" s="19"/>
      <c r="K153" s="18">
        <v>801</v>
      </c>
      <c r="L153" s="19"/>
      <c r="M153" s="6">
        <v>18389914.449999999</v>
      </c>
      <c r="N153" s="19"/>
      <c r="O153" s="20">
        <f t="shared" si="40"/>
        <v>22958.694694132333</v>
      </c>
      <c r="P153" s="19"/>
      <c r="Q153" s="21">
        <f t="shared" si="32"/>
        <v>15675859.251</v>
      </c>
      <c r="R153" s="19"/>
      <c r="S153" s="22">
        <f t="shared" si="33"/>
        <v>17514.926537430169</v>
      </c>
      <c r="T153" s="19"/>
      <c r="U153" s="21">
        <f t="shared" si="34"/>
        <v>0</v>
      </c>
      <c r="V153" s="19"/>
      <c r="W153" s="22">
        <f t="shared" si="35"/>
        <v>0</v>
      </c>
      <c r="Y153" s="23">
        <f t="shared" si="36"/>
        <v>0</v>
      </c>
      <c r="Z153" s="24"/>
      <c r="AA153" s="28">
        <f t="shared" si="37"/>
        <v>0</v>
      </c>
      <c r="AB153" s="26"/>
      <c r="AC153" s="27">
        <f t="shared" si="38"/>
        <v>0</v>
      </c>
      <c r="AD153" s="26"/>
    </row>
    <row r="154" spans="1:30" x14ac:dyDescent="0.25">
      <c r="A154" s="16" t="s">
        <v>51</v>
      </c>
      <c r="B154" s="17" t="s">
        <v>211</v>
      </c>
      <c r="C154" s="17"/>
      <c r="D154" s="17" t="s">
        <v>210</v>
      </c>
      <c r="E154" s="18">
        <v>189</v>
      </c>
      <c r="F154" s="19"/>
      <c r="G154" s="6">
        <v>3876305.38</v>
      </c>
      <c r="H154" s="19"/>
      <c r="I154" s="20">
        <f t="shared" si="39"/>
        <v>20509.552275132275</v>
      </c>
      <c r="J154" s="19"/>
      <c r="K154" s="18">
        <v>193</v>
      </c>
      <c r="L154" s="19"/>
      <c r="M154" s="6">
        <v>4223653</v>
      </c>
      <c r="N154" s="19"/>
      <c r="O154" s="20">
        <f t="shared" si="40"/>
        <v>21884.212435233159</v>
      </c>
      <c r="P154" s="19"/>
      <c r="Q154" s="21">
        <f t="shared" si="32"/>
        <v>3488674.8420000002</v>
      </c>
      <c r="R154" s="19"/>
      <c r="S154" s="22">
        <f t="shared" si="33"/>
        <v>18458.597047619049</v>
      </c>
      <c r="T154" s="19"/>
      <c r="U154" s="21">
        <f t="shared" si="34"/>
        <v>0</v>
      </c>
      <c r="V154" s="19"/>
      <c r="W154" s="22">
        <f t="shared" si="35"/>
        <v>0</v>
      </c>
      <c r="Y154" s="23">
        <f t="shared" si="36"/>
        <v>0</v>
      </c>
      <c r="Z154" s="24"/>
      <c r="AA154" s="28">
        <f t="shared" si="37"/>
        <v>0</v>
      </c>
      <c r="AB154" s="26"/>
      <c r="AC154" s="27">
        <f t="shared" si="38"/>
        <v>0</v>
      </c>
      <c r="AD154" s="26"/>
    </row>
    <row r="155" spans="1:30" ht="15.6" x14ac:dyDescent="0.25">
      <c r="A155" s="16" t="s">
        <v>49</v>
      </c>
      <c r="B155" s="17" t="s">
        <v>208</v>
      </c>
      <c r="C155" s="29">
        <v>2</v>
      </c>
      <c r="D155" s="17" t="s">
        <v>209</v>
      </c>
      <c r="E155" s="18">
        <v>607</v>
      </c>
      <c r="F155" s="19"/>
      <c r="G155" s="6">
        <v>5775003.0800000001</v>
      </c>
      <c r="H155" s="19"/>
      <c r="I155" s="20">
        <f t="shared" si="39"/>
        <v>9514.0083690280062</v>
      </c>
      <c r="J155" s="19"/>
      <c r="K155" s="18">
        <v>797</v>
      </c>
      <c r="L155" s="19"/>
      <c r="M155" s="6">
        <v>8471908.5399999991</v>
      </c>
      <c r="N155" s="19"/>
      <c r="O155" s="20">
        <f t="shared" si="40"/>
        <v>10629.74722710163</v>
      </c>
      <c r="P155" s="19"/>
      <c r="Q155" s="21">
        <f t="shared" si="32"/>
        <v>5197502.7719999999</v>
      </c>
      <c r="R155" s="19"/>
      <c r="S155" s="22">
        <f t="shared" si="33"/>
        <v>8562.6075321252065</v>
      </c>
      <c r="T155" s="19"/>
      <c r="U155" s="21">
        <f t="shared" si="34"/>
        <v>0</v>
      </c>
      <c r="V155" s="19"/>
      <c r="W155" s="22">
        <f t="shared" si="35"/>
        <v>0</v>
      </c>
      <c r="Y155" s="23">
        <f t="shared" si="36"/>
        <v>0</v>
      </c>
      <c r="Z155" s="24"/>
      <c r="AA155" s="28">
        <f t="shared" si="37"/>
        <v>0</v>
      </c>
      <c r="AB155" s="26"/>
      <c r="AC155" s="27">
        <f t="shared" si="38"/>
        <v>0</v>
      </c>
      <c r="AD155" s="26"/>
    </row>
    <row r="156" spans="1:30" x14ac:dyDescent="0.25">
      <c r="A156" s="16" t="s">
        <v>109</v>
      </c>
      <c r="B156" s="17" t="s">
        <v>208</v>
      </c>
      <c r="C156" s="17"/>
      <c r="D156" s="17" t="s">
        <v>207</v>
      </c>
      <c r="E156" s="18">
        <v>113</v>
      </c>
      <c r="F156" s="19"/>
      <c r="G156" s="6">
        <v>2621214.61</v>
      </c>
      <c r="H156" s="19"/>
      <c r="I156" s="20">
        <f t="shared" si="39"/>
        <v>23196.589469026549</v>
      </c>
      <c r="J156" s="19"/>
      <c r="K156" s="18">
        <v>145</v>
      </c>
      <c r="L156" s="19"/>
      <c r="M156" s="6">
        <v>2941244.42</v>
      </c>
      <c r="N156" s="19"/>
      <c r="O156" s="20">
        <f t="shared" si="40"/>
        <v>20284.444275862068</v>
      </c>
      <c r="P156" s="19"/>
      <c r="Q156" s="21">
        <f t="shared" si="32"/>
        <v>2359093.1489999997</v>
      </c>
      <c r="R156" s="19"/>
      <c r="S156" s="22">
        <f t="shared" si="33"/>
        <v>20876.930522123894</v>
      </c>
      <c r="T156" s="19"/>
      <c r="U156" s="21">
        <f t="shared" si="34"/>
        <v>0</v>
      </c>
      <c r="V156" s="19"/>
      <c r="W156" s="22">
        <f t="shared" si="35"/>
        <v>-592.48624626182573</v>
      </c>
      <c r="Y156" s="23">
        <f t="shared" si="36"/>
        <v>0</v>
      </c>
      <c r="Z156" s="24"/>
      <c r="AA156" s="28">
        <f t="shared" si="37"/>
        <v>-2.8379950090553337E-2</v>
      </c>
      <c r="AB156" s="26"/>
      <c r="AC156" s="27">
        <f t="shared" si="38"/>
        <v>0</v>
      </c>
      <c r="AD156" s="26"/>
    </row>
    <row r="157" spans="1:30" x14ac:dyDescent="0.25">
      <c r="A157" s="16" t="s">
        <v>79</v>
      </c>
      <c r="B157" s="17" t="s">
        <v>206</v>
      </c>
      <c r="C157" s="17"/>
      <c r="D157" s="17" t="s">
        <v>205</v>
      </c>
      <c r="E157" s="18">
        <v>3633</v>
      </c>
      <c r="F157" s="19"/>
      <c r="G157" s="6">
        <v>59973819.520000003</v>
      </c>
      <c r="H157" s="19"/>
      <c r="I157" s="20">
        <f t="shared" si="39"/>
        <v>16508.07033305808</v>
      </c>
      <c r="J157" s="19"/>
      <c r="K157" s="18">
        <v>3572</v>
      </c>
      <c r="L157" s="19"/>
      <c r="M157" s="6">
        <v>65945073.939999998</v>
      </c>
      <c r="N157" s="19"/>
      <c r="O157" s="20">
        <f t="shared" si="40"/>
        <v>18461.66683650616</v>
      </c>
      <c r="P157" s="19"/>
      <c r="Q157" s="21">
        <f t="shared" si="32"/>
        <v>53976437.568000004</v>
      </c>
      <c r="R157" s="19"/>
      <c r="S157" s="22">
        <f t="shared" si="33"/>
        <v>14857.263299752272</v>
      </c>
      <c r="T157" s="19"/>
      <c r="U157" s="21">
        <f t="shared" si="34"/>
        <v>0</v>
      </c>
      <c r="V157" s="19"/>
      <c r="W157" s="22">
        <f t="shared" si="35"/>
        <v>0</v>
      </c>
      <c r="Y157" s="23">
        <f t="shared" si="36"/>
        <v>0</v>
      </c>
      <c r="Z157" s="24"/>
      <c r="AA157" s="28">
        <f t="shared" si="37"/>
        <v>0</v>
      </c>
      <c r="AB157" s="26"/>
      <c r="AC157" s="27">
        <f t="shared" si="38"/>
        <v>0</v>
      </c>
      <c r="AD157" s="26"/>
    </row>
    <row r="158" spans="1:30" x14ac:dyDescent="0.25">
      <c r="A158" s="16" t="s">
        <v>32</v>
      </c>
      <c r="B158" s="17" t="s">
        <v>203</v>
      </c>
      <c r="C158" s="17"/>
      <c r="D158" s="17" t="s">
        <v>204</v>
      </c>
      <c r="E158" s="18">
        <v>313</v>
      </c>
      <c r="F158" s="19"/>
      <c r="G158" s="6">
        <v>6796211.8099999996</v>
      </c>
      <c r="H158" s="19"/>
      <c r="I158" s="20">
        <f t="shared" si="39"/>
        <v>21713.13677316294</v>
      </c>
      <c r="J158" s="19"/>
      <c r="K158" s="18">
        <v>284</v>
      </c>
      <c r="L158" s="19"/>
      <c r="M158" s="6">
        <v>6083809.6500000004</v>
      </c>
      <c r="N158" s="19"/>
      <c r="O158" s="20">
        <f t="shared" si="40"/>
        <v>21421.864964788732</v>
      </c>
      <c r="P158" s="19"/>
      <c r="Q158" s="21">
        <f t="shared" si="32"/>
        <v>6116590.6289999997</v>
      </c>
      <c r="R158" s="19"/>
      <c r="S158" s="22">
        <f t="shared" si="33"/>
        <v>19541.823095846645</v>
      </c>
      <c r="T158" s="19"/>
      <c r="U158" s="21">
        <f t="shared" si="34"/>
        <v>-32780.978999999352</v>
      </c>
      <c r="V158" s="19"/>
      <c r="W158" s="22">
        <f t="shared" si="35"/>
        <v>0</v>
      </c>
      <c r="Y158" s="23">
        <f t="shared" si="36"/>
        <v>-5.3593547432417765E-3</v>
      </c>
      <c r="Z158" s="24"/>
      <c r="AA158" s="28">
        <f t="shared" si="37"/>
        <v>0</v>
      </c>
      <c r="AB158" s="26"/>
      <c r="AC158" s="27">
        <f t="shared" si="38"/>
        <v>0</v>
      </c>
      <c r="AD158" s="26"/>
    </row>
    <row r="159" spans="1:30" x14ac:dyDescent="0.25">
      <c r="A159" s="16" t="s">
        <v>41</v>
      </c>
      <c r="B159" s="17" t="s">
        <v>203</v>
      </c>
      <c r="C159" s="17"/>
      <c r="D159" s="17" t="s">
        <v>202</v>
      </c>
      <c r="E159" s="18">
        <v>2122</v>
      </c>
      <c r="F159" s="19"/>
      <c r="G159" s="6">
        <v>31105537.969999999</v>
      </c>
      <c r="H159" s="19"/>
      <c r="I159" s="20">
        <f t="shared" si="39"/>
        <v>14658.594707822807</v>
      </c>
      <c r="J159" s="19"/>
      <c r="K159" s="18">
        <v>2015</v>
      </c>
      <c r="L159" s="19"/>
      <c r="M159" s="6">
        <v>30180664.390000001</v>
      </c>
      <c r="N159" s="19"/>
      <c r="O159" s="20">
        <f t="shared" si="40"/>
        <v>14977.997215880894</v>
      </c>
      <c r="P159" s="19"/>
      <c r="Q159" s="21">
        <f t="shared" si="32"/>
        <v>27994984.173</v>
      </c>
      <c r="R159" s="19"/>
      <c r="S159" s="22">
        <f t="shared" si="33"/>
        <v>13192.735237040526</v>
      </c>
      <c r="T159" s="19"/>
      <c r="U159" s="21">
        <f t="shared" si="34"/>
        <v>0</v>
      </c>
      <c r="V159" s="19"/>
      <c r="W159" s="22">
        <f t="shared" si="35"/>
        <v>0</v>
      </c>
      <c r="Y159" s="23">
        <f t="shared" si="36"/>
        <v>0</v>
      </c>
      <c r="Z159" s="24"/>
      <c r="AA159" s="28">
        <f t="shared" si="37"/>
        <v>0</v>
      </c>
      <c r="AB159" s="26"/>
      <c r="AC159" s="27">
        <f t="shared" si="38"/>
        <v>0</v>
      </c>
      <c r="AD159" s="26"/>
    </row>
    <row r="160" spans="1:30" x14ac:dyDescent="0.25">
      <c r="A160" s="16" t="s">
        <v>156</v>
      </c>
      <c r="B160" s="17" t="s">
        <v>199</v>
      </c>
      <c r="C160" s="17"/>
      <c r="D160" s="17" t="s">
        <v>410</v>
      </c>
      <c r="E160" s="18">
        <v>427</v>
      </c>
      <c r="F160" s="19"/>
      <c r="G160" s="6">
        <v>7016100.4900000002</v>
      </c>
      <c r="H160" s="19"/>
      <c r="I160" s="20">
        <f t="shared" si="39"/>
        <v>16431.14868852459</v>
      </c>
      <c r="J160" s="19"/>
      <c r="K160" s="18">
        <v>415</v>
      </c>
      <c r="L160" s="19"/>
      <c r="M160" s="6">
        <v>6167630.7000000002</v>
      </c>
      <c r="N160" s="19"/>
      <c r="O160" s="20">
        <f t="shared" si="40"/>
        <v>14861.760722891566</v>
      </c>
      <c r="P160" s="19"/>
      <c r="Q160" s="21">
        <f t="shared" si="32"/>
        <v>6314490.4410000006</v>
      </c>
      <c r="R160" s="19"/>
      <c r="S160" s="22">
        <f t="shared" si="33"/>
        <v>14788.033819672131</v>
      </c>
      <c r="T160" s="19"/>
      <c r="U160" s="21">
        <f t="shared" si="34"/>
        <v>-146859.74100000039</v>
      </c>
      <c r="V160" s="19"/>
      <c r="W160" s="22">
        <f t="shared" si="35"/>
        <v>0</v>
      </c>
      <c r="Y160" s="23">
        <f t="shared" si="36"/>
        <v>-2.3257575947290974E-2</v>
      </c>
      <c r="Z160" s="24"/>
      <c r="AA160" s="28">
        <f t="shared" si="37"/>
        <v>0</v>
      </c>
      <c r="AB160" s="26"/>
      <c r="AC160" s="27">
        <f t="shared" si="38"/>
        <v>0</v>
      </c>
      <c r="AD160" s="26"/>
    </row>
    <row r="161" spans="1:30" x14ac:dyDescent="0.25">
      <c r="A161" s="16" t="s">
        <v>123</v>
      </c>
      <c r="B161" s="17" t="s">
        <v>199</v>
      </c>
      <c r="C161" s="17"/>
      <c r="D161" s="17" t="s">
        <v>201</v>
      </c>
      <c r="E161" s="18">
        <v>101</v>
      </c>
      <c r="F161" s="19"/>
      <c r="G161" s="6">
        <v>2839445.89</v>
      </c>
      <c r="H161" s="19"/>
      <c r="I161" s="20">
        <f t="shared" si="39"/>
        <v>28113.325643564356</v>
      </c>
      <c r="J161" s="19"/>
      <c r="K161" s="18">
        <v>92</v>
      </c>
      <c r="L161" s="19"/>
      <c r="M161" s="6">
        <v>2714942.71</v>
      </c>
      <c r="N161" s="19"/>
      <c r="O161" s="20">
        <f t="shared" si="40"/>
        <v>29510.246847826085</v>
      </c>
      <c r="P161" s="19"/>
      <c r="Q161" s="21">
        <f t="shared" si="32"/>
        <v>2555501.301</v>
      </c>
      <c r="R161" s="19"/>
      <c r="S161" s="22">
        <f t="shared" si="33"/>
        <v>25301.993079207921</v>
      </c>
      <c r="T161" s="19"/>
      <c r="U161" s="21">
        <f t="shared" si="34"/>
        <v>0</v>
      </c>
      <c r="V161" s="19"/>
      <c r="W161" s="22">
        <f t="shared" si="35"/>
        <v>0</v>
      </c>
      <c r="Y161" s="23">
        <f t="shared" si="36"/>
        <v>0</v>
      </c>
      <c r="Z161" s="24"/>
      <c r="AA161" s="28">
        <f t="shared" si="37"/>
        <v>0</v>
      </c>
      <c r="AB161" s="26"/>
      <c r="AC161" s="27">
        <f t="shared" si="38"/>
        <v>0</v>
      </c>
      <c r="AD161" s="26"/>
    </row>
    <row r="162" spans="1:30" x14ac:dyDescent="0.25">
      <c r="A162" s="16" t="s">
        <v>152</v>
      </c>
      <c r="B162" s="17" t="s">
        <v>199</v>
      </c>
      <c r="C162" s="17"/>
      <c r="D162" s="17" t="s">
        <v>200</v>
      </c>
      <c r="E162" s="18">
        <v>201</v>
      </c>
      <c r="F162" s="19"/>
      <c r="G162" s="6">
        <v>3483222.39</v>
      </c>
      <c r="H162" s="19"/>
      <c r="I162" s="20">
        <f t="shared" si="39"/>
        <v>17329.464626865672</v>
      </c>
      <c r="J162" s="19"/>
      <c r="K162" s="18">
        <v>198</v>
      </c>
      <c r="L162" s="19"/>
      <c r="M162" s="6">
        <v>3773148.22</v>
      </c>
      <c r="N162" s="19"/>
      <c r="O162" s="20">
        <f t="shared" si="40"/>
        <v>19056.304141414141</v>
      </c>
      <c r="P162" s="19"/>
      <c r="Q162" s="21">
        <f t="shared" si="32"/>
        <v>3134900.1510000001</v>
      </c>
      <c r="R162" s="19"/>
      <c r="S162" s="22">
        <f t="shared" si="33"/>
        <v>15596.518164179106</v>
      </c>
      <c r="T162" s="19"/>
      <c r="U162" s="21">
        <f t="shared" si="34"/>
        <v>0</v>
      </c>
      <c r="V162" s="19"/>
      <c r="W162" s="22">
        <f t="shared" si="35"/>
        <v>0</v>
      </c>
      <c r="Y162" s="23">
        <f t="shared" si="36"/>
        <v>0</v>
      </c>
      <c r="Z162" s="24"/>
      <c r="AA162" s="28">
        <f t="shared" si="37"/>
        <v>0</v>
      </c>
      <c r="AB162" s="26"/>
      <c r="AC162" s="27">
        <f t="shared" si="38"/>
        <v>0</v>
      </c>
      <c r="AD162" s="26"/>
    </row>
    <row r="163" spans="1:30" x14ac:dyDescent="0.25">
      <c r="A163" s="16" t="s">
        <v>55</v>
      </c>
      <c r="B163" s="17" t="s">
        <v>199</v>
      </c>
      <c r="C163" s="17"/>
      <c r="D163" s="17" t="s">
        <v>411</v>
      </c>
      <c r="E163" s="18">
        <v>124</v>
      </c>
      <c r="F163" s="19"/>
      <c r="G163" s="6">
        <v>2348126.4300000002</v>
      </c>
      <c r="H163" s="19"/>
      <c r="I163" s="20">
        <f t="shared" si="39"/>
        <v>18936.503467741935</v>
      </c>
      <c r="J163" s="19"/>
      <c r="K163" s="18">
        <v>125</v>
      </c>
      <c r="L163" s="19"/>
      <c r="M163" s="6">
        <v>2600097.54</v>
      </c>
      <c r="N163" s="19"/>
      <c r="O163" s="20">
        <f t="shared" si="40"/>
        <v>20800.780320000002</v>
      </c>
      <c r="P163" s="19"/>
      <c r="Q163" s="21">
        <f t="shared" ref="Q163:Q181" si="41">+G163*0.9</f>
        <v>2113313.787</v>
      </c>
      <c r="R163" s="19"/>
      <c r="S163" s="22">
        <f t="shared" ref="S163:S181" si="42">+I163*0.9</f>
        <v>17042.853120967742</v>
      </c>
      <c r="T163" s="19"/>
      <c r="U163" s="21">
        <f t="shared" ref="U163:U181" si="43">IF(+M163-Q163&gt;0,0,+M163-Q163)</f>
        <v>0</v>
      </c>
      <c r="V163" s="19"/>
      <c r="W163" s="22">
        <f t="shared" ref="W163:W181" si="44">IF(+O163-S163&gt;0,0,+O163-S163)</f>
        <v>0</v>
      </c>
      <c r="Y163" s="23">
        <f t="shared" ref="Y163:Y181" si="45">IF(U163=0,0,+U163/Q163)</f>
        <v>0</v>
      </c>
      <c r="Z163" s="24"/>
      <c r="AA163" s="28">
        <f t="shared" ref="AA163:AA181" si="46">IF(W163=0,0,+W163/S163)</f>
        <v>0</v>
      </c>
      <c r="AB163" s="26"/>
      <c r="AC163" s="27">
        <f t="shared" ref="AC163:AC181" si="47">IF(Y163=0,0,(IF(AA163=0,0,(IF(Y163&gt;AA163,Y163,AA163)))))</f>
        <v>0</v>
      </c>
      <c r="AD163" s="26"/>
    </row>
    <row r="164" spans="1:30" x14ac:dyDescent="0.25">
      <c r="A164" s="16" t="s">
        <v>174</v>
      </c>
      <c r="B164" s="17" t="s">
        <v>199</v>
      </c>
      <c r="C164" s="17"/>
      <c r="D164" s="17" t="s">
        <v>198</v>
      </c>
      <c r="E164" s="18">
        <v>82</v>
      </c>
      <c r="F164" s="19"/>
      <c r="G164" s="6">
        <v>1985499.69</v>
      </c>
      <c r="H164" s="19"/>
      <c r="I164" s="20">
        <f t="shared" si="39"/>
        <v>24213.410853658537</v>
      </c>
      <c r="J164" s="19"/>
      <c r="K164" s="18">
        <v>76</v>
      </c>
      <c r="L164" s="19"/>
      <c r="M164" s="6">
        <v>2070323.04</v>
      </c>
      <c r="N164" s="19"/>
      <c r="O164" s="20">
        <f t="shared" si="40"/>
        <v>27241.092631578947</v>
      </c>
      <c r="P164" s="19"/>
      <c r="Q164" s="21">
        <f t="shared" si="41"/>
        <v>1786949.7209999999</v>
      </c>
      <c r="R164" s="19"/>
      <c r="S164" s="22">
        <f t="shared" si="42"/>
        <v>21792.069768292684</v>
      </c>
      <c r="T164" s="19"/>
      <c r="U164" s="21">
        <f t="shared" si="43"/>
        <v>0</v>
      </c>
      <c r="V164" s="19"/>
      <c r="W164" s="22">
        <f t="shared" si="44"/>
        <v>0</v>
      </c>
      <c r="Y164" s="23">
        <f t="shared" si="45"/>
        <v>0</v>
      </c>
      <c r="Z164" s="24"/>
      <c r="AA164" s="28">
        <f t="shared" si="46"/>
        <v>0</v>
      </c>
      <c r="AB164" s="26"/>
      <c r="AC164" s="27">
        <f t="shared" si="47"/>
        <v>0</v>
      </c>
      <c r="AD164" s="26"/>
    </row>
    <row r="165" spans="1:30" x14ac:dyDescent="0.25">
      <c r="A165" s="16" t="s">
        <v>133</v>
      </c>
      <c r="B165" s="17" t="s">
        <v>186</v>
      </c>
      <c r="C165" s="17"/>
      <c r="D165" s="17" t="s">
        <v>197</v>
      </c>
      <c r="E165" s="18">
        <v>1837</v>
      </c>
      <c r="F165" s="19"/>
      <c r="G165" s="6">
        <v>29629515.609999999</v>
      </c>
      <c r="H165" s="19"/>
      <c r="I165" s="20">
        <f t="shared" si="39"/>
        <v>16129.29537833424</v>
      </c>
      <c r="J165" s="19"/>
      <c r="K165" s="18">
        <v>1768</v>
      </c>
      <c r="L165" s="19"/>
      <c r="M165" s="6">
        <v>30439813.149999999</v>
      </c>
      <c r="N165" s="19"/>
      <c r="O165" s="20">
        <f t="shared" si="40"/>
        <v>17217.088885746605</v>
      </c>
      <c r="P165" s="19"/>
      <c r="Q165" s="21">
        <f t="shared" si="41"/>
        <v>26666564.048999999</v>
      </c>
      <c r="R165" s="19"/>
      <c r="S165" s="22">
        <f t="shared" si="42"/>
        <v>14516.365840500815</v>
      </c>
      <c r="T165" s="19"/>
      <c r="U165" s="21">
        <f t="shared" si="43"/>
        <v>0</v>
      </c>
      <c r="V165" s="19"/>
      <c r="W165" s="22">
        <f t="shared" si="44"/>
        <v>0</v>
      </c>
      <c r="Y165" s="23">
        <f t="shared" si="45"/>
        <v>0</v>
      </c>
      <c r="Z165" s="24"/>
      <c r="AA165" s="28">
        <f t="shared" si="46"/>
        <v>0</v>
      </c>
      <c r="AB165" s="26"/>
      <c r="AC165" s="27">
        <f t="shared" si="47"/>
        <v>0</v>
      </c>
      <c r="AD165" s="26"/>
    </row>
    <row r="166" spans="1:30" x14ac:dyDescent="0.25">
      <c r="A166" s="16" t="s">
        <v>153</v>
      </c>
      <c r="B166" s="17" t="s">
        <v>186</v>
      </c>
      <c r="C166" s="17"/>
      <c r="D166" s="17" t="s">
        <v>196</v>
      </c>
      <c r="E166" s="18">
        <v>1977</v>
      </c>
      <c r="F166" s="19"/>
      <c r="G166" s="6">
        <v>24911809.940000001</v>
      </c>
      <c r="H166" s="19"/>
      <c r="I166" s="20">
        <f t="shared" si="39"/>
        <v>12600.814334850786</v>
      </c>
      <c r="J166" s="19"/>
      <c r="K166" s="18">
        <v>2007</v>
      </c>
      <c r="L166" s="19"/>
      <c r="M166" s="6">
        <v>25086151.640000001</v>
      </c>
      <c r="N166" s="19"/>
      <c r="O166" s="20">
        <f t="shared" si="40"/>
        <v>12499.3281714001</v>
      </c>
      <c r="P166" s="19"/>
      <c r="Q166" s="21">
        <f t="shared" si="41"/>
        <v>22420628.946000002</v>
      </c>
      <c r="R166" s="19"/>
      <c r="S166" s="22">
        <f t="shared" si="42"/>
        <v>11340.732901365707</v>
      </c>
      <c r="T166" s="19"/>
      <c r="U166" s="21">
        <f t="shared" si="43"/>
        <v>0</v>
      </c>
      <c r="V166" s="19"/>
      <c r="W166" s="22">
        <f t="shared" si="44"/>
        <v>0</v>
      </c>
      <c r="Y166" s="23">
        <f t="shared" si="45"/>
        <v>0</v>
      </c>
      <c r="Z166" s="24"/>
      <c r="AA166" s="28">
        <f t="shared" si="46"/>
        <v>0</v>
      </c>
      <c r="AB166" s="26"/>
      <c r="AC166" s="27">
        <f t="shared" si="47"/>
        <v>0</v>
      </c>
      <c r="AD166" s="26"/>
    </row>
    <row r="167" spans="1:30" x14ac:dyDescent="0.25">
      <c r="A167" s="16" t="s">
        <v>96</v>
      </c>
      <c r="B167" s="17" t="s">
        <v>186</v>
      </c>
      <c r="C167" s="17"/>
      <c r="D167" s="17" t="s">
        <v>195</v>
      </c>
      <c r="E167" s="18">
        <v>2785</v>
      </c>
      <c r="F167" s="19"/>
      <c r="G167" s="6">
        <v>33218932.489999998</v>
      </c>
      <c r="H167" s="19"/>
      <c r="I167" s="20">
        <f t="shared" si="39"/>
        <v>11927.803407540394</v>
      </c>
      <c r="J167" s="19"/>
      <c r="K167" s="18">
        <v>2715</v>
      </c>
      <c r="L167" s="19"/>
      <c r="M167" s="6">
        <v>34611369.600000001</v>
      </c>
      <c r="N167" s="19"/>
      <c r="O167" s="20">
        <f t="shared" si="40"/>
        <v>12748.202430939227</v>
      </c>
      <c r="P167" s="19"/>
      <c r="Q167" s="21">
        <f t="shared" si="41"/>
        <v>29897039.241</v>
      </c>
      <c r="R167" s="19"/>
      <c r="S167" s="22">
        <f t="shared" si="42"/>
        <v>10735.023066786354</v>
      </c>
      <c r="T167" s="19"/>
      <c r="U167" s="21">
        <f t="shared" si="43"/>
        <v>0</v>
      </c>
      <c r="V167" s="19"/>
      <c r="W167" s="22">
        <f t="shared" si="44"/>
        <v>0</v>
      </c>
      <c r="Y167" s="23">
        <f t="shared" si="45"/>
        <v>0</v>
      </c>
      <c r="Z167" s="24"/>
      <c r="AA167" s="28">
        <f t="shared" si="46"/>
        <v>0</v>
      </c>
      <c r="AB167" s="26"/>
      <c r="AC167" s="27">
        <f t="shared" si="47"/>
        <v>0</v>
      </c>
      <c r="AD167" s="26"/>
    </row>
    <row r="168" spans="1:30" x14ac:dyDescent="0.25">
      <c r="A168" s="16" t="s">
        <v>38</v>
      </c>
      <c r="B168" s="17" t="s">
        <v>186</v>
      </c>
      <c r="C168" s="17"/>
      <c r="D168" s="17" t="s">
        <v>194</v>
      </c>
      <c r="E168" s="18">
        <v>8228</v>
      </c>
      <c r="F168" s="19"/>
      <c r="G168" s="6">
        <v>91561955.570000097</v>
      </c>
      <c r="H168" s="19"/>
      <c r="I168" s="20">
        <f t="shared" si="39"/>
        <v>11128.093773699575</v>
      </c>
      <c r="J168" s="19"/>
      <c r="K168" s="18">
        <v>8459</v>
      </c>
      <c r="L168" s="19"/>
      <c r="M168" s="6">
        <v>104850425</v>
      </c>
      <c r="N168" s="19"/>
      <c r="O168" s="20">
        <f t="shared" si="40"/>
        <v>12395.132403357371</v>
      </c>
      <c r="P168" s="19"/>
      <c r="Q168" s="21">
        <f t="shared" si="41"/>
        <v>82405760.013000086</v>
      </c>
      <c r="R168" s="19"/>
      <c r="S168" s="22">
        <f t="shared" si="42"/>
        <v>10015.284396329618</v>
      </c>
      <c r="T168" s="19"/>
      <c r="U168" s="21">
        <f t="shared" si="43"/>
        <v>0</v>
      </c>
      <c r="V168" s="19"/>
      <c r="W168" s="22">
        <f t="shared" si="44"/>
        <v>0</v>
      </c>
      <c r="Y168" s="23">
        <f t="shared" si="45"/>
        <v>0</v>
      </c>
      <c r="Z168" s="24"/>
      <c r="AA168" s="28">
        <f t="shared" si="46"/>
        <v>0</v>
      </c>
      <c r="AB168" s="26"/>
      <c r="AC168" s="27">
        <f t="shared" si="47"/>
        <v>0</v>
      </c>
      <c r="AD168" s="26"/>
    </row>
    <row r="169" spans="1:30" x14ac:dyDescent="0.25">
      <c r="A169" s="16" t="s">
        <v>122</v>
      </c>
      <c r="B169" s="17" t="s">
        <v>186</v>
      </c>
      <c r="C169" s="17"/>
      <c r="D169" s="17" t="s">
        <v>193</v>
      </c>
      <c r="E169" s="18">
        <v>3853</v>
      </c>
      <c r="F169" s="19"/>
      <c r="G169" s="6">
        <v>49429797.079999998</v>
      </c>
      <c r="H169" s="19"/>
      <c r="I169" s="20">
        <f t="shared" si="39"/>
        <v>12828.911777835452</v>
      </c>
      <c r="J169" s="19"/>
      <c r="K169" s="18">
        <v>3955</v>
      </c>
      <c r="L169" s="19"/>
      <c r="M169" s="6">
        <v>52008349.969999902</v>
      </c>
      <c r="N169" s="19"/>
      <c r="O169" s="20">
        <f t="shared" si="40"/>
        <v>13150.025276864704</v>
      </c>
      <c r="P169" s="19"/>
      <c r="Q169" s="21">
        <f t="shared" si="41"/>
        <v>44486817.372000001</v>
      </c>
      <c r="R169" s="19"/>
      <c r="S169" s="22">
        <f t="shared" si="42"/>
        <v>11546.020600051907</v>
      </c>
      <c r="T169" s="19"/>
      <c r="U169" s="21">
        <f t="shared" si="43"/>
        <v>0</v>
      </c>
      <c r="V169" s="19"/>
      <c r="W169" s="22">
        <f t="shared" si="44"/>
        <v>0</v>
      </c>
      <c r="Y169" s="23">
        <f t="shared" si="45"/>
        <v>0</v>
      </c>
      <c r="Z169" s="24"/>
      <c r="AA169" s="28">
        <f t="shared" si="46"/>
        <v>0</v>
      </c>
      <c r="AB169" s="26"/>
      <c r="AC169" s="27">
        <f t="shared" si="47"/>
        <v>0</v>
      </c>
      <c r="AD169" s="26"/>
    </row>
    <row r="170" spans="1:30" x14ac:dyDescent="0.25">
      <c r="A170" s="16" t="s">
        <v>3</v>
      </c>
      <c r="B170" s="17" t="s">
        <v>186</v>
      </c>
      <c r="C170" s="17"/>
      <c r="D170" s="17" t="s">
        <v>192</v>
      </c>
      <c r="E170" s="18">
        <v>22386</v>
      </c>
      <c r="F170" s="19"/>
      <c r="G170" s="6">
        <v>271053266.54000002</v>
      </c>
      <c r="H170" s="19"/>
      <c r="I170" s="20">
        <f t="shared" si="39"/>
        <v>12108.1598561601</v>
      </c>
      <c r="J170" s="19"/>
      <c r="K170" s="18">
        <v>22664</v>
      </c>
      <c r="L170" s="19"/>
      <c r="M170" s="6">
        <v>298554802.89999998</v>
      </c>
      <c r="N170" s="19"/>
      <c r="O170" s="20">
        <f t="shared" si="40"/>
        <v>13173.085196787857</v>
      </c>
      <c r="P170" s="19"/>
      <c r="Q170" s="21">
        <f t="shared" si="41"/>
        <v>243947939.88600004</v>
      </c>
      <c r="R170" s="19"/>
      <c r="S170" s="22">
        <f t="shared" si="42"/>
        <v>10897.343870544091</v>
      </c>
      <c r="T170" s="19"/>
      <c r="U170" s="21">
        <f t="shared" si="43"/>
        <v>0</v>
      </c>
      <c r="V170" s="19"/>
      <c r="W170" s="22">
        <f t="shared" si="44"/>
        <v>0</v>
      </c>
      <c r="Y170" s="23">
        <f t="shared" si="45"/>
        <v>0</v>
      </c>
      <c r="Z170" s="24"/>
      <c r="AA170" s="28">
        <f t="shared" si="46"/>
        <v>0</v>
      </c>
      <c r="AB170" s="26"/>
      <c r="AC170" s="27">
        <f t="shared" si="47"/>
        <v>0</v>
      </c>
      <c r="AD170" s="26"/>
    </row>
    <row r="171" spans="1:30" x14ac:dyDescent="0.25">
      <c r="A171" s="16" t="s">
        <v>7</v>
      </c>
      <c r="B171" s="17" t="s">
        <v>186</v>
      </c>
      <c r="C171" s="17"/>
      <c r="D171" s="17" t="s">
        <v>191</v>
      </c>
      <c r="E171" s="18">
        <v>1094</v>
      </c>
      <c r="F171" s="19"/>
      <c r="G171" s="6">
        <v>17408485.010000002</v>
      </c>
      <c r="H171" s="19"/>
      <c r="I171" s="20">
        <f t="shared" si="39"/>
        <v>15912.691965265083</v>
      </c>
      <c r="J171" s="19"/>
      <c r="K171" s="18">
        <v>1083</v>
      </c>
      <c r="L171" s="19"/>
      <c r="M171" s="6">
        <v>19982017.789999999</v>
      </c>
      <c r="N171" s="19"/>
      <c r="O171" s="20">
        <f t="shared" si="40"/>
        <v>18450.616611265003</v>
      </c>
      <c r="P171" s="19"/>
      <c r="Q171" s="21">
        <f t="shared" si="41"/>
        <v>15667636.509000001</v>
      </c>
      <c r="R171" s="19"/>
      <c r="S171" s="22">
        <f t="shared" si="42"/>
        <v>14321.422768738576</v>
      </c>
      <c r="T171" s="19"/>
      <c r="U171" s="21">
        <f t="shared" si="43"/>
        <v>0</v>
      </c>
      <c r="V171" s="19"/>
      <c r="W171" s="22">
        <f t="shared" si="44"/>
        <v>0</v>
      </c>
      <c r="Y171" s="23">
        <f t="shared" si="45"/>
        <v>0</v>
      </c>
      <c r="Z171" s="24"/>
      <c r="AA171" s="28">
        <f t="shared" si="46"/>
        <v>0</v>
      </c>
      <c r="AB171" s="26"/>
      <c r="AC171" s="27">
        <f t="shared" si="47"/>
        <v>0</v>
      </c>
      <c r="AD171" s="26"/>
    </row>
    <row r="172" spans="1:30" x14ac:dyDescent="0.25">
      <c r="A172" s="16" t="s">
        <v>18</v>
      </c>
      <c r="B172" s="17" t="s">
        <v>186</v>
      </c>
      <c r="C172" s="17"/>
      <c r="D172" s="17" t="s">
        <v>190</v>
      </c>
      <c r="E172" s="18">
        <v>2522</v>
      </c>
      <c r="F172" s="19"/>
      <c r="G172" s="6">
        <v>30452764.93</v>
      </c>
      <c r="H172" s="19"/>
      <c r="I172" s="20">
        <f t="shared" si="39"/>
        <v>12074.847315622521</v>
      </c>
      <c r="J172" s="19"/>
      <c r="K172" s="18">
        <v>2497</v>
      </c>
      <c r="L172" s="19"/>
      <c r="M172" s="6">
        <v>32841040.609999999</v>
      </c>
      <c r="N172" s="19"/>
      <c r="O172" s="20">
        <f t="shared" si="40"/>
        <v>13152.198882659191</v>
      </c>
      <c r="P172" s="19"/>
      <c r="Q172" s="21">
        <f t="shared" si="41"/>
        <v>27407488.436999999</v>
      </c>
      <c r="R172" s="19"/>
      <c r="S172" s="22">
        <f t="shared" si="42"/>
        <v>10867.362584060269</v>
      </c>
      <c r="T172" s="19"/>
      <c r="U172" s="21">
        <f t="shared" si="43"/>
        <v>0</v>
      </c>
      <c r="V172" s="19"/>
      <c r="W172" s="22">
        <f t="shared" si="44"/>
        <v>0</v>
      </c>
      <c r="Y172" s="23">
        <f t="shared" si="45"/>
        <v>0</v>
      </c>
      <c r="Z172" s="24"/>
      <c r="AA172" s="28">
        <f t="shared" si="46"/>
        <v>0</v>
      </c>
      <c r="AB172" s="26"/>
      <c r="AC172" s="27">
        <f t="shared" si="47"/>
        <v>0</v>
      </c>
      <c r="AD172" s="26"/>
    </row>
    <row r="173" spans="1:30" x14ac:dyDescent="0.25">
      <c r="A173" s="16" t="s">
        <v>176</v>
      </c>
      <c r="B173" s="17" t="s">
        <v>186</v>
      </c>
      <c r="C173" s="17"/>
      <c r="D173" s="17" t="s">
        <v>189</v>
      </c>
      <c r="E173" s="18">
        <v>993</v>
      </c>
      <c r="F173" s="19"/>
      <c r="G173" s="6">
        <v>12097102.34</v>
      </c>
      <c r="H173" s="19"/>
      <c r="I173" s="20">
        <f t="shared" si="39"/>
        <v>12182.378992950655</v>
      </c>
      <c r="J173" s="19"/>
      <c r="K173" s="18">
        <v>960</v>
      </c>
      <c r="L173" s="19"/>
      <c r="M173" s="6">
        <v>12168319.029999999</v>
      </c>
      <c r="N173" s="19"/>
      <c r="O173" s="20">
        <f t="shared" si="40"/>
        <v>12675.332322916665</v>
      </c>
      <c r="P173" s="19"/>
      <c r="Q173" s="21">
        <f t="shared" si="41"/>
        <v>10887392.106000001</v>
      </c>
      <c r="R173" s="19"/>
      <c r="S173" s="22">
        <f t="shared" si="42"/>
        <v>10964.141093655589</v>
      </c>
      <c r="T173" s="19"/>
      <c r="U173" s="21">
        <f t="shared" si="43"/>
        <v>0</v>
      </c>
      <c r="V173" s="19"/>
      <c r="W173" s="22">
        <f t="shared" si="44"/>
        <v>0</v>
      </c>
      <c r="Y173" s="23">
        <f t="shared" si="45"/>
        <v>0</v>
      </c>
      <c r="Z173" s="24"/>
      <c r="AA173" s="28">
        <f t="shared" si="46"/>
        <v>0</v>
      </c>
      <c r="AB173" s="26"/>
      <c r="AC173" s="27">
        <f t="shared" si="47"/>
        <v>0</v>
      </c>
      <c r="AD173" s="26"/>
    </row>
    <row r="174" spans="1:30" x14ac:dyDescent="0.25">
      <c r="A174" s="16" t="s">
        <v>138</v>
      </c>
      <c r="B174" s="17" t="s">
        <v>186</v>
      </c>
      <c r="C174" s="17"/>
      <c r="D174" s="17" t="s">
        <v>188</v>
      </c>
      <c r="E174" s="18">
        <v>177</v>
      </c>
      <c r="F174" s="19"/>
      <c r="G174" s="6">
        <v>4000907.52</v>
      </c>
      <c r="H174" s="19"/>
      <c r="I174" s="20">
        <f t="shared" si="39"/>
        <v>22603.997288135593</v>
      </c>
      <c r="J174" s="19"/>
      <c r="K174" s="18">
        <v>172</v>
      </c>
      <c r="L174" s="19"/>
      <c r="M174" s="6">
        <v>4539254.0599999996</v>
      </c>
      <c r="N174" s="19"/>
      <c r="O174" s="20">
        <f t="shared" si="40"/>
        <v>26391.011976744183</v>
      </c>
      <c r="P174" s="19"/>
      <c r="Q174" s="21">
        <f t="shared" si="41"/>
        <v>3600816.7680000002</v>
      </c>
      <c r="R174" s="19"/>
      <c r="S174" s="22">
        <f t="shared" si="42"/>
        <v>20343.597559322036</v>
      </c>
      <c r="T174" s="19"/>
      <c r="U174" s="21">
        <f t="shared" si="43"/>
        <v>0</v>
      </c>
      <c r="V174" s="19"/>
      <c r="W174" s="22">
        <f t="shared" si="44"/>
        <v>0</v>
      </c>
      <c r="Y174" s="23">
        <f t="shared" si="45"/>
        <v>0</v>
      </c>
      <c r="Z174" s="24"/>
      <c r="AA174" s="28">
        <f t="shared" si="46"/>
        <v>0</v>
      </c>
      <c r="AB174" s="26"/>
      <c r="AC174" s="27">
        <f t="shared" si="47"/>
        <v>0</v>
      </c>
      <c r="AD174" s="26"/>
    </row>
    <row r="175" spans="1:30" x14ac:dyDescent="0.25">
      <c r="A175" s="16" t="s">
        <v>175</v>
      </c>
      <c r="B175" s="17" t="s">
        <v>186</v>
      </c>
      <c r="C175" s="17"/>
      <c r="D175" s="17" t="s">
        <v>187</v>
      </c>
      <c r="E175" s="18">
        <v>189</v>
      </c>
      <c r="F175" s="19"/>
      <c r="G175" s="6">
        <v>3366560.56</v>
      </c>
      <c r="H175" s="19"/>
      <c r="I175" s="20">
        <f t="shared" si="39"/>
        <v>17812.489735449737</v>
      </c>
      <c r="J175" s="19"/>
      <c r="K175" s="18">
        <v>178</v>
      </c>
      <c r="L175" s="19"/>
      <c r="M175" s="6">
        <v>4414990.0199999996</v>
      </c>
      <c r="N175" s="19"/>
      <c r="O175" s="20">
        <f t="shared" si="40"/>
        <v>24803.314719101119</v>
      </c>
      <c r="P175" s="19"/>
      <c r="Q175" s="21">
        <f t="shared" si="41"/>
        <v>3029904.5040000002</v>
      </c>
      <c r="R175" s="19"/>
      <c r="S175" s="22">
        <f t="shared" si="42"/>
        <v>16031.240761904764</v>
      </c>
      <c r="T175" s="19"/>
      <c r="U175" s="21">
        <f t="shared" si="43"/>
        <v>0</v>
      </c>
      <c r="V175" s="19"/>
      <c r="W175" s="22">
        <f t="shared" si="44"/>
        <v>0</v>
      </c>
      <c r="Y175" s="23">
        <f t="shared" si="45"/>
        <v>0</v>
      </c>
      <c r="Z175" s="24"/>
      <c r="AA175" s="28">
        <f t="shared" si="46"/>
        <v>0</v>
      </c>
      <c r="AB175" s="26"/>
      <c r="AC175" s="27">
        <f t="shared" si="47"/>
        <v>0</v>
      </c>
      <c r="AD175" s="26"/>
    </row>
    <row r="176" spans="1:30" x14ac:dyDescent="0.25">
      <c r="A176" s="16" t="s">
        <v>125</v>
      </c>
      <c r="B176" s="17" t="s">
        <v>186</v>
      </c>
      <c r="C176" s="17"/>
      <c r="D176" s="17" t="s">
        <v>185</v>
      </c>
      <c r="E176" s="18">
        <v>67</v>
      </c>
      <c r="F176" s="19"/>
      <c r="G176" s="6">
        <v>2069439.52</v>
      </c>
      <c r="H176" s="19"/>
      <c r="I176" s="20">
        <f t="shared" si="39"/>
        <v>30887.157014925375</v>
      </c>
      <c r="J176" s="19"/>
      <c r="K176" s="18">
        <v>68</v>
      </c>
      <c r="L176" s="19"/>
      <c r="M176" s="6">
        <v>2181037.21</v>
      </c>
      <c r="N176" s="19"/>
      <c r="O176" s="20">
        <f t="shared" si="40"/>
        <v>32074.076617647057</v>
      </c>
      <c r="P176" s="19"/>
      <c r="Q176" s="21">
        <f t="shared" si="41"/>
        <v>1862495.568</v>
      </c>
      <c r="R176" s="19"/>
      <c r="S176" s="22">
        <f t="shared" si="42"/>
        <v>27798.441313432839</v>
      </c>
      <c r="T176" s="19"/>
      <c r="U176" s="21">
        <f t="shared" si="43"/>
        <v>0</v>
      </c>
      <c r="V176" s="19"/>
      <c r="W176" s="22">
        <f t="shared" si="44"/>
        <v>0</v>
      </c>
      <c r="Y176" s="23">
        <f t="shared" si="45"/>
        <v>0</v>
      </c>
      <c r="Z176" s="24"/>
      <c r="AA176" s="28">
        <f t="shared" si="46"/>
        <v>0</v>
      </c>
      <c r="AB176" s="26"/>
      <c r="AC176" s="27">
        <f t="shared" si="47"/>
        <v>0</v>
      </c>
      <c r="AD176" s="26"/>
    </row>
    <row r="177" spans="1:30" x14ac:dyDescent="0.25">
      <c r="A177" s="32" t="s">
        <v>142</v>
      </c>
      <c r="B177" s="17" t="s">
        <v>181</v>
      </c>
      <c r="C177" s="17"/>
      <c r="D177" s="17" t="s">
        <v>184</v>
      </c>
      <c r="E177" s="18">
        <v>886</v>
      </c>
      <c r="F177" s="19"/>
      <c r="G177" s="6">
        <v>10422805.789999999</v>
      </c>
      <c r="H177" s="19"/>
      <c r="I177" s="20">
        <f t="shared" si="39"/>
        <v>11763.889153498871</v>
      </c>
      <c r="J177" s="19"/>
      <c r="K177" s="18">
        <v>843</v>
      </c>
      <c r="L177" s="19"/>
      <c r="M177" s="6">
        <v>11005376.630000001</v>
      </c>
      <c r="N177" s="19"/>
      <c r="O177" s="20">
        <f t="shared" si="40"/>
        <v>13055.013795966786</v>
      </c>
      <c r="P177" s="19"/>
      <c r="Q177" s="21">
        <f t="shared" si="41"/>
        <v>9380525.2109999992</v>
      </c>
      <c r="R177" s="19"/>
      <c r="S177" s="22">
        <f t="shared" si="42"/>
        <v>10587.500238148983</v>
      </c>
      <c r="T177" s="19"/>
      <c r="U177" s="21">
        <f t="shared" si="43"/>
        <v>0</v>
      </c>
      <c r="V177" s="19"/>
      <c r="W177" s="22">
        <f t="shared" si="44"/>
        <v>0</v>
      </c>
      <c r="Y177" s="23">
        <f t="shared" si="45"/>
        <v>0</v>
      </c>
      <c r="Z177" s="24"/>
      <c r="AA177" s="28">
        <f t="shared" si="46"/>
        <v>0</v>
      </c>
      <c r="AB177" s="26"/>
      <c r="AC177" s="27">
        <f t="shared" si="47"/>
        <v>0</v>
      </c>
      <c r="AD177" s="26"/>
    </row>
    <row r="178" spans="1:30" x14ac:dyDescent="0.25">
      <c r="A178" s="32" t="s">
        <v>141</v>
      </c>
      <c r="B178" s="17" t="s">
        <v>181</v>
      </c>
      <c r="C178" s="17"/>
      <c r="D178" s="17" t="s">
        <v>183</v>
      </c>
      <c r="E178" s="18">
        <v>729</v>
      </c>
      <c r="F178" s="19"/>
      <c r="G178" s="6">
        <v>9971335.0899999999</v>
      </c>
      <c r="H178" s="19"/>
      <c r="I178" s="20">
        <f t="shared" si="39"/>
        <v>13678.100260631001</v>
      </c>
      <c r="J178" s="19"/>
      <c r="K178" s="18">
        <v>742</v>
      </c>
      <c r="L178" s="19"/>
      <c r="M178" s="6">
        <v>11542106.630000001</v>
      </c>
      <c r="N178" s="19"/>
      <c r="O178" s="20">
        <f t="shared" si="40"/>
        <v>15555.399770889489</v>
      </c>
      <c r="P178" s="19"/>
      <c r="Q178" s="21">
        <f t="shared" si="41"/>
        <v>8974201.5810000002</v>
      </c>
      <c r="R178" s="19"/>
      <c r="S178" s="22">
        <f t="shared" si="42"/>
        <v>12310.290234567901</v>
      </c>
      <c r="T178" s="19"/>
      <c r="U178" s="21">
        <f t="shared" si="43"/>
        <v>0</v>
      </c>
      <c r="V178" s="19"/>
      <c r="W178" s="22">
        <f t="shared" si="44"/>
        <v>0</v>
      </c>
      <c r="Y178" s="23">
        <f t="shared" si="45"/>
        <v>0</v>
      </c>
      <c r="Z178" s="24"/>
      <c r="AA178" s="28">
        <f t="shared" si="46"/>
        <v>0</v>
      </c>
      <c r="AB178" s="26"/>
      <c r="AC178" s="27">
        <f t="shared" si="47"/>
        <v>0</v>
      </c>
      <c r="AD178" s="26"/>
    </row>
    <row r="179" spans="1:30" x14ac:dyDescent="0.25">
      <c r="A179" s="32" t="s">
        <v>120</v>
      </c>
      <c r="B179" s="17" t="s">
        <v>181</v>
      </c>
      <c r="C179" s="17"/>
      <c r="D179" s="17" t="s">
        <v>182</v>
      </c>
      <c r="E179" s="18">
        <v>172</v>
      </c>
      <c r="F179" s="19"/>
      <c r="G179" s="6">
        <v>3303371.1</v>
      </c>
      <c r="H179" s="19"/>
      <c r="I179" s="20">
        <f t="shared" si="39"/>
        <v>19205.64593023256</v>
      </c>
      <c r="J179" s="19"/>
      <c r="K179" s="18">
        <v>164</v>
      </c>
      <c r="L179" s="19"/>
      <c r="M179" s="6">
        <v>3495854.51</v>
      </c>
      <c r="N179" s="19"/>
      <c r="O179" s="20">
        <f t="shared" si="40"/>
        <v>21316.186036585364</v>
      </c>
      <c r="P179" s="19"/>
      <c r="Q179" s="21">
        <f t="shared" si="41"/>
        <v>2973033.99</v>
      </c>
      <c r="R179" s="19"/>
      <c r="S179" s="22">
        <f t="shared" si="42"/>
        <v>17285.081337209303</v>
      </c>
      <c r="T179" s="19"/>
      <c r="U179" s="21">
        <f t="shared" si="43"/>
        <v>0</v>
      </c>
      <c r="V179" s="19"/>
      <c r="W179" s="22">
        <f t="shared" si="44"/>
        <v>0</v>
      </c>
      <c r="Y179" s="23">
        <f t="shared" si="45"/>
        <v>0</v>
      </c>
      <c r="Z179" s="24"/>
      <c r="AA179" s="28">
        <f t="shared" si="46"/>
        <v>0</v>
      </c>
      <c r="AB179" s="26"/>
      <c r="AC179" s="27">
        <f t="shared" si="47"/>
        <v>0</v>
      </c>
      <c r="AD179" s="26"/>
    </row>
    <row r="180" spans="1:30" x14ac:dyDescent="0.25">
      <c r="A180" s="32" t="s">
        <v>101</v>
      </c>
      <c r="B180" s="17" t="s">
        <v>181</v>
      </c>
      <c r="C180" s="17"/>
      <c r="D180" s="17" t="s">
        <v>180</v>
      </c>
      <c r="E180" s="18">
        <v>68</v>
      </c>
      <c r="F180" s="19"/>
      <c r="G180" s="6">
        <v>1617571.28</v>
      </c>
      <c r="H180" s="19"/>
      <c r="I180" s="20">
        <f t="shared" si="39"/>
        <v>23787.812941176471</v>
      </c>
      <c r="J180" s="19"/>
      <c r="K180" s="18">
        <v>64</v>
      </c>
      <c r="L180" s="19"/>
      <c r="M180" s="6">
        <v>1608895.51</v>
      </c>
      <c r="N180" s="19"/>
      <c r="O180" s="20">
        <f t="shared" si="40"/>
        <v>25138.99234375</v>
      </c>
      <c r="P180" s="19"/>
      <c r="Q180" s="21">
        <f t="shared" si="41"/>
        <v>1455814.152</v>
      </c>
      <c r="R180" s="19"/>
      <c r="S180" s="22">
        <f t="shared" si="42"/>
        <v>21409.031647058826</v>
      </c>
      <c r="T180" s="19"/>
      <c r="U180" s="21">
        <f t="shared" si="43"/>
        <v>0</v>
      </c>
      <c r="V180" s="19"/>
      <c r="W180" s="22">
        <f t="shared" si="44"/>
        <v>0</v>
      </c>
      <c r="Y180" s="23">
        <f t="shared" si="45"/>
        <v>0</v>
      </c>
      <c r="Z180" s="24"/>
      <c r="AA180" s="28">
        <f t="shared" si="46"/>
        <v>0</v>
      </c>
      <c r="AB180" s="26"/>
      <c r="AC180" s="27">
        <f t="shared" si="47"/>
        <v>0</v>
      </c>
      <c r="AD180" s="26"/>
    </row>
    <row r="181" spans="1:30" ht="13.8" thickBot="1" x14ac:dyDescent="0.3">
      <c r="A181" s="33" t="s">
        <v>136</v>
      </c>
      <c r="D181" s="17" t="s">
        <v>179</v>
      </c>
      <c r="E181" s="34">
        <v>22003</v>
      </c>
      <c r="F181" s="35"/>
      <c r="G181" s="36">
        <v>239001232.06999999</v>
      </c>
      <c r="H181" s="35"/>
      <c r="I181" s="37">
        <f t="shared" si="39"/>
        <v>10862.211156205971</v>
      </c>
      <c r="J181" s="19"/>
      <c r="K181" s="34">
        <v>23013</v>
      </c>
      <c r="L181" s="35"/>
      <c r="M181" s="36">
        <v>267669621.69999999</v>
      </c>
      <c r="N181" s="35"/>
      <c r="O181" s="37">
        <f t="shared" si="40"/>
        <v>11631.235462564637</v>
      </c>
      <c r="P181" s="19"/>
      <c r="Q181" s="38">
        <f t="shared" si="41"/>
        <v>215101108.86300001</v>
      </c>
      <c r="R181" s="35"/>
      <c r="S181" s="39">
        <f t="shared" si="42"/>
        <v>9775.9900405853732</v>
      </c>
      <c r="T181" s="19"/>
      <c r="U181" s="38">
        <f t="shared" si="43"/>
        <v>0</v>
      </c>
      <c r="V181" s="35"/>
      <c r="W181" s="39">
        <f t="shared" si="44"/>
        <v>0</v>
      </c>
      <c r="Y181" s="40">
        <f t="shared" si="45"/>
        <v>0</v>
      </c>
      <c r="Z181" s="41"/>
      <c r="AA181" s="42">
        <f t="shared" si="46"/>
        <v>0</v>
      </c>
      <c r="AB181" s="26"/>
      <c r="AC181" s="43">
        <f t="shared" si="47"/>
        <v>0</v>
      </c>
      <c r="AD181" s="26"/>
    </row>
    <row r="182" spans="1:30" x14ac:dyDescent="0.25">
      <c r="E182" s="44">
        <f>SUM(E3:E181)</f>
        <v>877659</v>
      </c>
      <c r="F182" s="44"/>
      <c r="G182" s="6">
        <f>SUM(G3:G181)</f>
        <v>12189608751.549999</v>
      </c>
      <c r="H182" s="44"/>
      <c r="I182" s="44"/>
      <c r="J182" s="44"/>
      <c r="K182" s="44">
        <f>SUM(K3:K181)</f>
        <v>873295</v>
      </c>
      <c r="L182" s="44"/>
      <c r="M182" s="6">
        <f>SUM(M3:M181)</f>
        <v>12961555511.320009</v>
      </c>
      <c r="O182" s="45"/>
      <c r="U182" s="46"/>
      <c r="Y182" s="46"/>
      <c r="AB182" s="26"/>
      <c r="AC182" s="26"/>
      <c r="AD182" s="26"/>
    </row>
    <row r="183" spans="1:30" x14ac:dyDescent="0.25">
      <c r="A183" s="9" t="s">
        <v>444</v>
      </c>
      <c r="E183" s="6"/>
      <c r="K183" s="6"/>
      <c r="M183" s="6"/>
      <c r="U183" s="46"/>
      <c r="Y183" s="46"/>
      <c r="AB183" s="6"/>
      <c r="AC183" s="6"/>
    </row>
    <row r="184" spans="1:30" ht="15.6" x14ac:dyDescent="0.25">
      <c r="A184" s="29">
        <v>1</v>
      </c>
      <c r="B184" s="1" t="s">
        <v>414</v>
      </c>
      <c r="C184" s="29"/>
      <c r="E184" s="6"/>
      <c r="K184" s="6"/>
      <c r="U184" s="46"/>
      <c r="Y184" s="46"/>
      <c r="AB184" s="6"/>
      <c r="AC184" s="6"/>
    </row>
    <row r="185" spans="1:30" ht="15.6" x14ac:dyDescent="0.25">
      <c r="A185" s="29">
        <v>2</v>
      </c>
      <c r="B185" s="1" t="s">
        <v>424</v>
      </c>
      <c r="C185" s="29"/>
      <c r="E185" s="6"/>
      <c r="K185" s="6"/>
      <c r="U185" s="46"/>
      <c r="Y185" s="46"/>
      <c r="AB185" s="6"/>
      <c r="AC185" s="6"/>
    </row>
    <row r="186" spans="1:30" ht="15.6" x14ac:dyDescent="0.25">
      <c r="A186" s="29">
        <v>3</v>
      </c>
      <c r="B186" s="1" t="s">
        <v>423</v>
      </c>
      <c r="C186" s="29"/>
      <c r="E186" s="6"/>
      <c r="K186" s="6"/>
      <c r="U186" s="46"/>
      <c r="Y186" s="46"/>
      <c r="AB186" s="6"/>
      <c r="AC186" s="6"/>
    </row>
    <row r="187" spans="1:30" ht="15.6" x14ac:dyDescent="0.25">
      <c r="A187" s="29">
        <v>4</v>
      </c>
      <c r="B187" s="1" t="s">
        <v>442</v>
      </c>
      <c r="C187" s="29"/>
      <c r="E187" s="6"/>
      <c r="K187" s="6"/>
      <c r="U187" s="46"/>
      <c r="Y187" s="46"/>
      <c r="AB187" s="6"/>
      <c r="AC187" s="6"/>
    </row>
    <row r="188" spans="1:30" x14ac:dyDescent="0.25">
      <c r="E188" s="6"/>
      <c r="K188" s="6"/>
      <c r="U188" s="46"/>
      <c r="Y188" s="46"/>
      <c r="AB188" s="6"/>
      <c r="AC188" s="6"/>
    </row>
    <row r="189" spans="1:30" x14ac:dyDescent="0.25">
      <c r="A189" s="1" t="s">
        <v>418</v>
      </c>
      <c r="E189" s="6"/>
      <c r="K189" s="6"/>
      <c r="U189" s="46"/>
      <c r="Y189" s="46"/>
      <c r="AB189" s="6"/>
      <c r="AC189" s="6"/>
    </row>
    <row r="190" spans="1:30" x14ac:dyDescent="0.25">
      <c r="B190" s="47" t="s">
        <v>417</v>
      </c>
      <c r="E190" s="6"/>
      <c r="K190" s="6"/>
      <c r="AB190" s="6"/>
      <c r="AC190" s="6"/>
    </row>
    <row r="191" spans="1:30" x14ac:dyDescent="0.25">
      <c r="B191" s="47" t="s">
        <v>416</v>
      </c>
      <c r="E191" s="6"/>
      <c r="K191" s="6"/>
      <c r="AB191" s="6"/>
      <c r="AC191" s="6"/>
    </row>
    <row r="192" spans="1:30" x14ac:dyDescent="0.25">
      <c r="B192" s="1" t="s">
        <v>419</v>
      </c>
      <c r="E192" s="6"/>
      <c r="K192" s="6"/>
      <c r="AB192" s="6"/>
      <c r="AC192" s="6"/>
    </row>
    <row r="193" spans="5:29" x14ac:dyDescent="0.25">
      <c r="E193" s="6"/>
      <c r="K193" s="6"/>
      <c r="AB193" s="6"/>
      <c r="AC193" s="6"/>
    </row>
    <row r="194" spans="5:29" x14ac:dyDescent="0.25">
      <c r="E194" s="6"/>
      <c r="K194" s="6"/>
      <c r="AB194" s="6"/>
      <c r="AC194" s="6"/>
    </row>
    <row r="195" spans="5:29" x14ac:dyDescent="0.25">
      <c r="E195" s="6"/>
      <c r="K195" s="6"/>
      <c r="AB195" s="6"/>
      <c r="AC195" s="6"/>
    </row>
    <row r="196" spans="5:29" x14ac:dyDescent="0.25">
      <c r="E196" s="6"/>
      <c r="K196" s="6"/>
      <c r="AB196" s="6"/>
      <c r="AC196" s="6"/>
    </row>
    <row r="197" spans="5:29" x14ac:dyDescent="0.25">
      <c r="E197" s="6"/>
      <c r="K197" s="6"/>
      <c r="AB197" s="6"/>
      <c r="AC197" s="6"/>
    </row>
    <row r="198" spans="5:29" x14ac:dyDescent="0.25">
      <c r="E198" s="6"/>
      <c r="K198" s="6"/>
      <c r="AB198" s="6"/>
      <c r="AC198" s="6"/>
    </row>
    <row r="199" spans="5:29" x14ac:dyDescent="0.25">
      <c r="E199" s="6"/>
      <c r="K199" s="6"/>
      <c r="AB199" s="6"/>
      <c r="AC199" s="6"/>
    </row>
    <row r="200" spans="5:29" x14ac:dyDescent="0.25">
      <c r="E200" s="6"/>
      <c r="K200" s="6"/>
      <c r="AB200" s="6"/>
      <c r="AC200" s="6"/>
    </row>
    <row r="201" spans="5:29" x14ac:dyDescent="0.25">
      <c r="E201" s="6"/>
      <c r="K201" s="6"/>
      <c r="AB201" s="6"/>
      <c r="AC201" s="6"/>
    </row>
    <row r="202" spans="5:29" x14ac:dyDescent="0.25">
      <c r="E202" s="6"/>
      <c r="K202" s="6"/>
      <c r="AB202" s="6"/>
      <c r="AC202" s="6"/>
    </row>
    <row r="203" spans="5:29" x14ac:dyDescent="0.25">
      <c r="E203" s="6"/>
      <c r="K203" s="6"/>
      <c r="AB203" s="6"/>
      <c r="AC203" s="6"/>
    </row>
    <row r="204" spans="5:29" x14ac:dyDescent="0.25">
      <c r="E204" s="6"/>
      <c r="K204" s="6"/>
      <c r="AB204" s="6"/>
      <c r="AC204" s="6"/>
    </row>
    <row r="205" spans="5:29" x14ac:dyDescent="0.25">
      <c r="E205" s="6"/>
      <c r="K205" s="6"/>
      <c r="AB205" s="6"/>
      <c r="AC205" s="6"/>
    </row>
    <row r="206" spans="5:29" x14ac:dyDescent="0.25">
      <c r="E206" s="6"/>
      <c r="K206" s="6"/>
      <c r="AB206" s="6"/>
      <c r="AC206" s="6"/>
    </row>
    <row r="207" spans="5:29" x14ac:dyDescent="0.25">
      <c r="E207" s="6"/>
      <c r="K207" s="6"/>
      <c r="AB207" s="6"/>
      <c r="AC207" s="6"/>
    </row>
    <row r="208" spans="5:29" x14ac:dyDescent="0.25">
      <c r="E208" s="6"/>
      <c r="K208" s="6"/>
      <c r="AB208" s="6"/>
      <c r="AC208" s="6"/>
    </row>
    <row r="209" spans="5:29" x14ac:dyDescent="0.25">
      <c r="E209" s="6"/>
      <c r="K209" s="6"/>
      <c r="AB209" s="6"/>
      <c r="AC209" s="6"/>
    </row>
    <row r="210" spans="5:29" x14ac:dyDescent="0.25">
      <c r="E210" s="6"/>
      <c r="K210" s="6"/>
      <c r="AB210" s="6"/>
      <c r="AC210" s="6"/>
    </row>
    <row r="211" spans="5:29" x14ac:dyDescent="0.25">
      <c r="E211" s="6"/>
      <c r="K211" s="6"/>
      <c r="AB211" s="6"/>
      <c r="AC211" s="6"/>
    </row>
    <row r="212" spans="5:29" x14ac:dyDescent="0.25">
      <c r="E212" s="6"/>
      <c r="K212" s="6"/>
      <c r="AB212" s="6"/>
      <c r="AC212" s="6"/>
    </row>
    <row r="213" spans="5:29" x14ac:dyDescent="0.25">
      <c r="E213" s="6"/>
      <c r="K213" s="6"/>
      <c r="AB213" s="6"/>
      <c r="AC213" s="6"/>
    </row>
    <row r="214" spans="5:29" x14ac:dyDescent="0.25">
      <c r="E214" s="6"/>
      <c r="K214" s="6"/>
      <c r="AB214" s="6"/>
      <c r="AC214" s="6"/>
    </row>
    <row r="215" spans="5:29" x14ac:dyDescent="0.25">
      <c r="E215" s="6"/>
      <c r="K215" s="6"/>
      <c r="AB215" s="6"/>
      <c r="AC215" s="6"/>
    </row>
    <row r="216" spans="5:29" x14ac:dyDescent="0.25">
      <c r="E216" s="6"/>
      <c r="K216" s="6"/>
      <c r="AB216" s="6"/>
      <c r="AC216" s="6"/>
    </row>
    <row r="217" spans="5:29" x14ac:dyDescent="0.25">
      <c r="E217" s="6"/>
      <c r="K217" s="6"/>
      <c r="AB217" s="6"/>
      <c r="AC217" s="6"/>
    </row>
    <row r="218" spans="5:29" x14ac:dyDescent="0.25">
      <c r="E218" s="6"/>
      <c r="K218" s="6"/>
      <c r="AB218" s="6"/>
      <c r="AC218" s="6"/>
    </row>
    <row r="219" spans="5:29" x14ac:dyDescent="0.25">
      <c r="E219" s="6"/>
      <c r="K219" s="6"/>
      <c r="AB219" s="6"/>
      <c r="AC219" s="6"/>
    </row>
    <row r="220" spans="5:29" x14ac:dyDescent="0.25">
      <c r="E220" s="6"/>
      <c r="K220" s="6"/>
      <c r="AB220" s="6"/>
      <c r="AC220" s="6"/>
    </row>
    <row r="221" spans="5:29" x14ac:dyDescent="0.25">
      <c r="E221" s="6"/>
      <c r="K221" s="6"/>
      <c r="AB221" s="6"/>
      <c r="AC221" s="6"/>
    </row>
    <row r="222" spans="5:29" x14ac:dyDescent="0.25">
      <c r="E222" s="6"/>
      <c r="K222" s="6"/>
      <c r="AB222" s="6"/>
      <c r="AC222" s="6"/>
    </row>
    <row r="223" spans="5:29" x14ac:dyDescent="0.25">
      <c r="E223" s="6"/>
      <c r="K223" s="6"/>
      <c r="AB223" s="6"/>
      <c r="AC223" s="6"/>
    </row>
    <row r="224" spans="5:29" x14ac:dyDescent="0.25">
      <c r="E224" s="6"/>
      <c r="K224" s="6"/>
      <c r="AB224" s="6"/>
      <c r="AC224" s="6"/>
    </row>
    <row r="225" spans="5:29" x14ac:dyDescent="0.25">
      <c r="E225" s="6"/>
      <c r="K225" s="6"/>
      <c r="AB225" s="6"/>
      <c r="AC225" s="6"/>
    </row>
    <row r="226" spans="5:29" x14ac:dyDescent="0.25">
      <c r="E226" s="6"/>
      <c r="K226" s="6"/>
      <c r="AB226" s="6"/>
      <c r="AC226" s="6"/>
    </row>
    <row r="227" spans="5:29" x14ac:dyDescent="0.25">
      <c r="E227" s="6"/>
      <c r="K227" s="6"/>
      <c r="AB227" s="6"/>
      <c r="AC227" s="6"/>
    </row>
    <row r="228" spans="5:29" x14ac:dyDescent="0.25">
      <c r="E228" s="6"/>
      <c r="K228" s="6"/>
      <c r="AB228" s="6"/>
      <c r="AC228" s="6"/>
    </row>
    <row r="229" spans="5:29" x14ac:dyDescent="0.25">
      <c r="E229" s="6"/>
      <c r="K229" s="6"/>
      <c r="AB229" s="6"/>
      <c r="AC229" s="6"/>
    </row>
    <row r="230" spans="5:29" x14ac:dyDescent="0.25">
      <c r="E230" s="6"/>
      <c r="K230" s="6"/>
      <c r="AB230" s="6"/>
      <c r="AC230" s="6"/>
    </row>
    <row r="231" spans="5:29" x14ac:dyDescent="0.25">
      <c r="E231" s="6"/>
      <c r="K231" s="6"/>
      <c r="AB231" s="6"/>
      <c r="AC231" s="6"/>
    </row>
    <row r="232" spans="5:29" x14ac:dyDescent="0.25">
      <c r="E232" s="6"/>
      <c r="K232" s="6"/>
      <c r="AB232" s="6"/>
      <c r="AC232" s="6"/>
    </row>
    <row r="233" spans="5:29" x14ac:dyDescent="0.25">
      <c r="E233" s="6"/>
      <c r="K233" s="6"/>
      <c r="AB233" s="6"/>
      <c r="AC233" s="6"/>
    </row>
    <row r="234" spans="5:29" x14ac:dyDescent="0.25">
      <c r="E234" s="6"/>
      <c r="K234" s="6"/>
      <c r="AB234" s="6"/>
      <c r="AC234" s="6"/>
    </row>
    <row r="235" spans="5:29" x14ac:dyDescent="0.25">
      <c r="E235" s="6"/>
      <c r="K235" s="6"/>
      <c r="AB235" s="6"/>
      <c r="AC235" s="6"/>
    </row>
    <row r="236" spans="5:29" x14ac:dyDescent="0.25">
      <c r="E236" s="6"/>
      <c r="K236" s="6"/>
      <c r="AB236" s="6"/>
      <c r="AC236" s="6"/>
    </row>
    <row r="237" spans="5:29" x14ac:dyDescent="0.25">
      <c r="E237" s="6"/>
      <c r="K237" s="6"/>
      <c r="AB237" s="6"/>
      <c r="AC237" s="6"/>
    </row>
    <row r="238" spans="5:29" x14ac:dyDescent="0.25">
      <c r="E238" s="6"/>
      <c r="K238" s="6"/>
      <c r="AB238" s="6"/>
      <c r="AC238" s="6"/>
    </row>
    <row r="239" spans="5:29" x14ac:dyDescent="0.25">
      <c r="E239" s="6"/>
      <c r="K239" s="6"/>
      <c r="AB239" s="6"/>
      <c r="AC239" s="6"/>
    </row>
    <row r="240" spans="5:29" x14ac:dyDescent="0.25">
      <c r="E240" s="6"/>
      <c r="K240" s="6"/>
      <c r="AB240" s="6"/>
      <c r="AC240" s="6"/>
    </row>
    <row r="241" spans="5:29" x14ac:dyDescent="0.25">
      <c r="E241" s="6"/>
      <c r="K241" s="6"/>
      <c r="AB241" s="6"/>
      <c r="AC241" s="6"/>
    </row>
    <row r="242" spans="5:29" x14ac:dyDescent="0.25">
      <c r="E242" s="6"/>
      <c r="K242" s="6"/>
      <c r="AB242" s="6"/>
      <c r="AC242" s="6"/>
    </row>
    <row r="243" spans="5:29" x14ac:dyDescent="0.25">
      <c r="E243" s="6"/>
      <c r="K243" s="6"/>
      <c r="AB243" s="6"/>
      <c r="AC243" s="6"/>
    </row>
    <row r="244" spans="5:29" x14ac:dyDescent="0.25">
      <c r="E244" s="6"/>
      <c r="K244" s="6"/>
      <c r="AB244" s="6"/>
      <c r="AC244" s="6"/>
    </row>
    <row r="245" spans="5:29" x14ac:dyDescent="0.25">
      <c r="E245" s="6"/>
      <c r="K245" s="6"/>
      <c r="AB245" s="6"/>
      <c r="AC245" s="6"/>
    </row>
    <row r="246" spans="5:29" x14ac:dyDescent="0.25">
      <c r="E246" s="6"/>
      <c r="K246" s="6"/>
    </row>
  </sheetData>
  <conditionalFormatting sqref="Y3:Y181 AA3:AA181 AC3:AC181">
    <cfRule type="cellIs" dxfId="0" priority="1" stopIfTrue="1" operator="notEqual">
      <formula>0</formula>
    </cfRule>
  </conditionalFormatting>
  <hyperlinks>
    <hyperlink ref="B190" r:id="rId1" xr:uid="{27016BF7-A639-4396-B9C6-901974B31E7D}"/>
    <hyperlink ref="B191" r:id="rId2" xr:uid="{3D1F464F-3904-4366-9FCD-C1838987E027}"/>
  </hyperlinks>
  <printOptions horizontalCentered="1"/>
  <pageMargins left="0.5" right="0.5" top="0.5" bottom="0.5" header="0.5" footer="0.5"/>
  <pageSetup paperSize="5" scale="52" fitToHeight="0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MOE</vt:lpstr>
      <vt:lpstr>MOE!Print_Titles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lucero_y</dc:creator>
  <cp:lastModifiedBy>Lucero, Yolanda</cp:lastModifiedBy>
  <cp:lastPrinted>2025-08-22T14:58:59Z</cp:lastPrinted>
  <dcterms:created xsi:type="dcterms:W3CDTF">2014-04-22T20:26:15Z</dcterms:created>
  <dcterms:modified xsi:type="dcterms:W3CDTF">2025-08-22T15:39:10Z</dcterms:modified>
</cp:coreProperties>
</file>