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19-20\"/>
    </mc:Choice>
  </mc:AlternateContent>
  <bookViews>
    <workbookView xWindow="0" yWindow="0" windowWidth="24000" windowHeight="9735"/>
  </bookViews>
  <sheets>
    <sheet name="2019-20 Gov Req to SB19-246 Int" sheetId="2" r:id="rId1"/>
  </sheets>
  <definedNames>
    <definedName name="_xlnm._FilterDatabase" localSheetId="0" hidden="1">'2019-20 Gov Req to SB19-246 Int'!$A$2:$AC$183</definedName>
    <definedName name="_xlnm.Print_Area" localSheetId="0">'2019-20 Gov Req to SB19-246 Int'!$A$1:$AC$188</definedName>
    <definedName name="_xlnm.Print_Titles" localSheetId="0">'2019-20 Gov Req to SB19-246 Int'!$A:$B,'2019-20 Gov Req to SB19-246 Int'!$1:$3</definedName>
  </definedNames>
  <calcPr calcId="152511"/>
</workbook>
</file>

<file path=xl/calcChain.xml><?xml version="1.0" encoding="utf-8"?>
<calcChain xmlns="http://schemas.openxmlformats.org/spreadsheetml/2006/main">
  <c r="H183" i="2" l="1"/>
  <c r="R183" i="2"/>
  <c r="Q183" i="2"/>
  <c r="F181" i="2" l="1"/>
  <c r="K180" i="2"/>
  <c r="F180" i="2"/>
  <c r="I180" i="2" s="1"/>
  <c r="K179" i="2"/>
  <c r="I179" i="2"/>
  <c r="F179" i="2"/>
  <c r="F178" i="2"/>
  <c r="K178" i="2" s="1"/>
  <c r="F177" i="2"/>
  <c r="F176" i="2"/>
  <c r="K176" i="2" s="1"/>
  <c r="F175" i="2"/>
  <c r="F174" i="2"/>
  <c r="K174" i="2" s="1"/>
  <c r="F173" i="2"/>
  <c r="K172" i="2"/>
  <c r="I172" i="2"/>
  <c r="F172" i="2"/>
  <c r="F171" i="2"/>
  <c r="I171" i="2" s="1"/>
  <c r="F170" i="2"/>
  <c r="F169" i="2"/>
  <c r="I169" i="2" s="1"/>
  <c r="F168" i="2"/>
  <c r="K168" i="2" s="1"/>
  <c r="F167" i="2"/>
  <c r="F166" i="2"/>
  <c r="K166" i="2" s="1"/>
  <c r="F165" i="2"/>
  <c r="K164" i="2"/>
  <c r="F164" i="2"/>
  <c r="I164" i="2" s="1"/>
  <c r="F163" i="2"/>
  <c r="I163" i="2" s="1"/>
  <c r="F162" i="2"/>
  <c r="F161" i="2"/>
  <c r="I161" i="2" s="1"/>
  <c r="K160" i="2"/>
  <c r="I160" i="2"/>
  <c r="F160" i="2"/>
  <c r="F159" i="2"/>
  <c r="F158" i="2"/>
  <c r="K158" i="2" s="1"/>
  <c r="F157" i="2"/>
  <c r="F156" i="2"/>
  <c r="K156" i="2" s="1"/>
  <c r="K155" i="2"/>
  <c r="F155" i="2"/>
  <c r="I155" i="2" s="1"/>
  <c r="F154" i="2"/>
  <c r="F153" i="2"/>
  <c r="I153" i="2" s="1"/>
  <c r="K152" i="2"/>
  <c r="F152" i="2"/>
  <c r="I152" i="2" s="1"/>
  <c r="F151" i="2"/>
  <c r="F150" i="2"/>
  <c r="K150" i="2" s="1"/>
  <c r="F149" i="2"/>
  <c r="F148" i="2"/>
  <c r="K148" i="2" s="1"/>
  <c r="F147" i="2"/>
  <c r="I147" i="2" s="1"/>
  <c r="F146" i="2"/>
  <c r="F145" i="2"/>
  <c r="I145" i="2" s="1"/>
  <c r="F144" i="2"/>
  <c r="K144" i="2" s="1"/>
  <c r="F143" i="2"/>
  <c r="F142" i="2"/>
  <c r="K142" i="2" s="1"/>
  <c r="F141" i="2"/>
  <c r="K140" i="2"/>
  <c r="I140" i="2"/>
  <c r="F140" i="2"/>
  <c r="F139" i="2"/>
  <c r="I139" i="2" s="1"/>
  <c r="F138" i="2"/>
  <c r="F137" i="2"/>
  <c r="I137" i="2" s="1"/>
  <c r="F136" i="2"/>
  <c r="K136" i="2" s="1"/>
  <c r="F135" i="2"/>
  <c r="F134" i="2"/>
  <c r="K134" i="2" s="1"/>
  <c r="F133" i="2"/>
  <c r="K132" i="2"/>
  <c r="F132" i="2"/>
  <c r="I132" i="2" s="1"/>
  <c r="F131" i="2"/>
  <c r="I131" i="2" s="1"/>
  <c r="F130" i="2"/>
  <c r="F129" i="2"/>
  <c r="I129" i="2" s="1"/>
  <c r="K128" i="2"/>
  <c r="I128" i="2"/>
  <c r="F128" i="2"/>
  <c r="F127" i="2"/>
  <c r="F126" i="2"/>
  <c r="K126" i="2" s="1"/>
  <c r="F125" i="2"/>
  <c r="F124" i="2"/>
  <c r="K124" i="2" s="1"/>
  <c r="K123" i="2"/>
  <c r="F123" i="2"/>
  <c r="I123" i="2" s="1"/>
  <c r="F122" i="2"/>
  <c r="F121" i="2"/>
  <c r="I121" i="2" s="1"/>
  <c r="K120" i="2"/>
  <c r="F120" i="2"/>
  <c r="I120" i="2" s="1"/>
  <c r="F119" i="2"/>
  <c r="F118" i="2"/>
  <c r="K118" i="2" s="1"/>
  <c r="F117" i="2"/>
  <c r="F116" i="2"/>
  <c r="K116" i="2" s="1"/>
  <c r="F115" i="2"/>
  <c r="I115" i="2" s="1"/>
  <c r="F114" i="2"/>
  <c r="F113" i="2"/>
  <c r="I113" i="2" s="1"/>
  <c r="F112" i="2"/>
  <c r="K112" i="2" s="1"/>
  <c r="F111" i="2"/>
  <c r="F110" i="2"/>
  <c r="K110" i="2" s="1"/>
  <c r="F109" i="2"/>
  <c r="K108" i="2"/>
  <c r="I108" i="2"/>
  <c r="F108" i="2"/>
  <c r="F107" i="2"/>
  <c r="I107" i="2" s="1"/>
  <c r="F106" i="2"/>
  <c r="F105" i="2"/>
  <c r="I105" i="2" s="1"/>
  <c r="F104" i="2"/>
  <c r="K104" i="2" s="1"/>
  <c r="F103" i="2"/>
  <c r="F102" i="2"/>
  <c r="K102" i="2" s="1"/>
  <c r="F101" i="2"/>
  <c r="K100" i="2"/>
  <c r="F100" i="2"/>
  <c r="I100" i="2" s="1"/>
  <c r="F99" i="2"/>
  <c r="I99" i="2" s="1"/>
  <c r="F98" i="2"/>
  <c r="F97" i="2"/>
  <c r="I97" i="2" s="1"/>
  <c r="K96" i="2"/>
  <c r="I96" i="2"/>
  <c r="F96" i="2"/>
  <c r="F95" i="2"/>
  <c r="F94" i="2"/>
  <c r="K94" i="2" s="1"/>
  <c r="F93" i="2"/>
  <c r="F92" i="2"/>
  <c r="K92" i="2" s="1"/>
  <c r="K91" i="2"/>
  <c r="F91" i="2"/>
  <c r="I91" i="2" s="1"/>
  <c r="F90" i="2"/>
  <c r="F89" i="2"/>
  <c r="I89" i="2" s="1"/>
  <c r="K88" i="2"/>
  <c r="F88" i="2"/>
  <c r="I88" i="2" s="1"/>
  <c r="F87" i="2"/>
  <c r="F86" i="2"/>
  <c r="K86" i="2" s="1"/>
  <c r="F85" i="2"/>
  <c r="F84" i="2"/>
  <c r="K84" i="2" s="1"/>
  <c r="F83" i="2"/>
  <c r="I83" i="2" s="1"/>
  <c r="F82" i="2"/>
  <c r="F81" i="2"/>
  <c r="I81" i="2" s="1"/>
  <c r="F80" i="2"/>
  <c r="K80" i="2" s="1"/>
  <c r="F79" i="2"/>
  <c r="F78" i="2"/>
  <c r="K78" i="2" s="1"/>
  <c r="F77" i="2"/>
  <c r="K76" i="2"/>
  <c r="I76" i="2"/>
  <c r="F76" i="2"/>
  <c r="F75" i="2"/>
  <c r="I75" i="2" s="1"/>
  <c r="F74" i="2"/>
  <c r="F73" i="2"/>
  <c r="I73" i="2" s="1"/>
  <c r="F72" i="2"/>
  <c r="K72" i="2" s="1"/>
  <c r="F71" i="2"/>
  <c r="K71" i="2" s="1"/>
  <c r="F70" i="2"/>
  <c r="K70" i="2" s="1"/>
  <c r="F69" i="2"/>
  <c r="I69" i="2" s="1"/>
  <c r="K68" i="2"/>
  <c r="F68" i="2"/>
  <c r="I68" i="2" s="1"/>
  <c r="F67" i="2"/>
  <c r="I67" i="2" s="1"/>
  <c r="F66" i="2"/>
  <c r="K66" i="2" s="1"/>
  <c r="F65" i="2"/>
  <c r="I65" i="2" s="1"/>
  <c r="K64" i="2"/>
  <c r="I64" i="2"/>
  <c r="F64" i="2"/>
  <c r="F63" i="2"/>
  <c r="K63" i="2" s="1"/>
  <c r="F62" i="2"/>
  <c r="K62" i="2" s="1"/>
  <c r="F61" i="2"/>
  <c r="I61" i="2" s="1"/>
  <c r="F60" i="2"/>
  <c r="K60" i="2" s="1"/>
  <c r="K59" i="2"/>
  <c r="F59" i="2"/>
  <c r="I59" i="2" s="1"/>
  <c r="F58" i="2"/>
  <c r="K58" i="2" s="1"/>
  <c r="F57" i="2"/>
  <c r="I57" i="2" s="1"/>
  <c r="K56" i="2"/>
  <c r="F56" i="2"/>
  <c r="I56" i="2" s="1"/>
  <c r="F55" i="2"/>
  <c r="K55" i="2" s="1"/>
  <c r="F54" i="2"/>
  <c r="K54" i="2" s="1"/>
  <c r="F53" i="2"/>
  <c r="I53" i="2" s="1"/>
  <c r="F52" i="2"/>
  <c r="I52" i="2" s="1"/>
  <c r="F51" i="2"/>
  <c r="I51" i="2" s="1"/>
  <c r="F50" i="2"/>
  <c r="K50" i="2" s="1"/>
  <c r="F49" i="2"/>
  <c r="I49" i="2" s="1"/>
  <c r="F48" i="2"/>
  <c r="K48" i="2" s="1"/>
  <c r="F47" i="2"/>
  <c r="K47" i="2" s="1"/>
  <c r="F46" i="2"/>
  <c r="K46" i="2" s="1"/>
  <c r="F45" i="2"/>
  <c r="I45" i="2" s="1"/>
  <c r="K44" i="2"/>
  <c r="I44" i="2"/>
  <c r="F44" i="2"/>
  <c r="F43" i="2"/>
  <c r="I43" i="2" s="1"/>
  <c r="F42" i="2"/>
  <c r="K42" i="2" s="1"/>
  <c r="F41" i="2"/>
  <c r="I41" i="2" s="1"/>
  <c r="F40" i="2"/>
  <c r="I40" i="2" s="1"/>
  <c r="F39" i="2"/>
  <c r="K39" i="2" s="1"/>
  <c r="F38" i="2"/>
  <c r="K38" i="2" s="1"/>
  <c r="F37" i="2"/>
  <c r="I37" i="2" s="1"/>
  <c r="K36" i="2"/>
  <c r="F36" i="2"/>
  <c r="I36" i="2" s="1"/>
  <c r="F35" i="2"/>
  <c r="I35" i="2" s="1"/>
  <c r="F34" i="2"/>
  <c r="K34" i="2" s="1"/>
  <c r="F33" i="2"/>
  <c r="I33" i="2" s="1"/>
  <c r="K32" i="2"/>
  <c r="I32" i="2"/>
  <c r="F32" i="2"/>
  <c r="F31" i="2"/>
  <c r="K31" i="2" s="1"/>
  <c r="F30" i="2"/>
  <c r="K30" i="2" s="1"/>
  <c r="F29" i="2"/>
  <c r="I29" i="2" s="1"/>
  <c r="F28" i="2"/>
  <c r="K28" i="2" s="1"/>
  <c r="K27" i="2"/>
  <c r="F27" i="2"/>
  <c r="I27" i="2" s="1"/>
  <c r="F26" i="2"/>
  <c r="K26" i="2" s="1"/>
  <c r="F25" i="2"/>
  <c r="I25" i="2" s="1"/>
  <c r="K24" i="2"/>
  <c r="F24" i="2"/>
  <c r="I24" i="2" s="1"/>
  <c r="F23" i="2"/>
  <c r="K23" i="2" s="1"/>
  <c r="F22" i="2"/>
  <c r="K22" i="2" s="1"/>
  <c r="F21" i="2"/>
  <c r="I21" i="2" s="1"/>
  <c r="F20" i="2"/>
  <c r="K20" i="2" s="1"/>
  <c r="F19" i="2"/>
  <c r="I19" i="2" s="1"/>
  <c r="F18" i="2"/>
  <c r="K18" i="2" s="1"/>
  <c r="F17" i="2"/>
  <c r="I17" i="2" s="1"/>
  <c r="F16" i="2"/>
  <c r="K16" i="2" s="1"/>
  <c r="F15" i="2"/>
  <c r="K15" i="2" s="1"/>
  <c r="F14" i="2"/>
  <c r="K14" i="2" s="1"/>
  <c r="F13" i="2"/>
  <c r="I13" i="2" s="1"/>
  <c r="F12" i="2"/>
  <c r="K11" i="2"/>
  <c r="F11" i="2"/>
  <c r="I11" i="2" s="1"/>
  <c r="F10" i="2"/>
  <c r="K10" i="2" s="1"/>
  <c r="F9" i="2"/>
  <c r="K9" i="2" s="1"/>
  <c r="F8" i="2"/>
  <c r="F7" i="2"/>
  <c r="I7" i="2" s="1"/>
  <c r="F6" i="2"/>
  <c r="K6" i="2" s="1"/>
  <c r="F5" i="2"/>
  <c r="K5" i="2" s="1"/>
  <c r="F4" i="2"/>
  <c r="I10" i="2" l="1"/>
  <c r="I84" i="2"/>
  <c r="I104" i="2"/>
  <c r="I116" i="2"/>
  <c r="K131" i="2"/>
  <c r="I136" i="2"/>
  <c r="I148" i="2"/>
  <c r="K163" i="2"/>
  <c r="I168" i="2"/>
  <c r="K7" i="2"/>
  <c r="I20" i="2"/>
  <c r="I72" i="2"/>
  <c r="K99" i="2"/>
  <c r="I6" i="2"/>
  <c r="I16" i="2"/>
  <c r="I28" i="2"/>
  <c r="K40" i="2"/>
  <c r="K43" i="2"/>
  <c r="I48" i="2"/>
  <c r="K52" i="2"/>
  <c r="I60" i="2"/>
  <c r="K75" i="2"/>
  <c r="I80" i="2"/>
  <c r="I92" i="2"/>
  <c r="K107" i="2"/>
  <c r="I112" i="2"/>
  <c r="I124" i="2"/>
  <c r="K139" i="2"/>
  <c r="I144" i="2"/>
  <c r="I156" i="2"/>
  <c r="K171" i="2"/>
  <c r="I176" i="2"/>
  <c r="I178" i="2"/>
  <c r="K35" i="2"/>
  <c r="K67" i="2"/>
  <c r="K19" i="2"/>
  <c r="K51" i="2"/>
  <c r="K83" i="2"/>
  <c r="K115" i="2"/>
  <c r="K147" i="2"/>
  <c r="K90" i="2"/>
  <c r="I90" i="2"/>
  <c r="I31" i="2"/>
  <c r="I39" i="2"/>
  <c r="I47" i="2"/>
  <c r="I55" i="2"/>
  <c r="I63" i="2"/>
  <c r="I71" i="2"/>
  <c r="I85" i="2"/>
  <c r="K85" i="2"/>
  <c r="K98" i="2"/>
  <c r="I98" i="2"/>
  <c r="I117" i="2"/>
  <c r="K117" i="2"/>
  <c r="K135" i="2"/>
  <c r="I135" i="2"/>
  <c r="I149" i="2"/>
  <c r="K149" i="2"/>
  <c r="K162" i="2"/>
  <c r="I162" i="2"/>
  <c r="I167" i="2"/>
  <c r="K167" i="2"/>
  <c r="I5" i="2"/>
  <c r="I9" i="2"/>
  <c r="K13" i="2"/>
  <c r="K21" i="2"/>
  <c r="K29" i="2"/>
  <c r="K45" i="2"/>
  <c r="K53" i="2"/>
  <c r="K61" i="2"/>
  <c r="K69" i="2"/>
  <c r="K74" i="2"/>
  <c r="I74" i="2"/>
  <c r="K79" i="2"/>
  <c r="I79" i="2"/>
  <c r="I93" i="2"/>
  <c r="K93" i="2"/>
  <c r="K106" i="2"/>
  <c r="I106" i="2"/>
  <c r="K111" i="2"/>
  <c r="I111" i="2"/>
  <c r="I125" i="2"/>
  <c r="K125" i="2"/>
  <c r="K138" i="2"/>
  <c r="I138" i="2"/>
  <c r="I143" i="2"/>
  <c r="K143" i="2"/>
  <c r="I157" i="2"/>
  <c r="K157" i="2"/>
  <c r="K170" i="2"/>
  <c r="I170" i="2"/>
  <c r="K175" i="2"/>
  <c r="I175" i="2"/>
  <c r="K4" i="2"/>
  <c r="I4" i="2"/>
  <c r="K8" i="2"/>
  <c r="I8" i="2"/>
  <c r="K12" i="2"/>
  <c r="I12" i="2"/>
  <c r="I77" i="2"/>
  <c r="K77" i="2"/>
  <c r="I95" i="2"/>
  <c r="K95" i="2"/>
  <c r="I109" i="2"/>
  <c r="K109" i="2"/>
  <c r="K122" i="2"/>
  <c r="I122" i="2"/>
  <c r="K127" i="2"/>
  <c r="I127" i="2"/>
  <c r="I141" i="2"/>
  <c r="K141" i="2"/>
  <c r="K154" i="2"/>
  <c r="I154" i="2"/>
  <c r="I159" i="2"/>
  <c r="K159" i="2"/>
  <c r="I173" i="2"/>
  <c r="K173" i="2"/>
  <c r="I15" i="2"/>
  <c r="I23" i="2"/>
  <c r="K103" i="2"/>
  <c r="I103" i="2"/>
  <c r="K130" i="2"/>
  <c r="I130" i="2"/>
  <c r="K37" i="2"/>
  <c r="I18" i="2"/>
  <c r="I26" i="2"/>
  <c r="I34" i="2"/>
  <c r="I42" i="2"/>
  <c r="I50" i="2"/>
  <c r="I58" i="2"/>
  <c r="I66" i="2"/>
  <c r="K82" i="2"/>
  <c r="I82" i="2"/>
  <c r="I87" i="2"/>
  <c r="K87" i="2"/>
  <c r="I101" i="2"/>
  <c r="K101" i="2"/>
  <c r="K114" i="2"/>
  <c r="I114" i="2"/>
  <c r="I119" i="2"/>
  <c r="K119" i="2"/>
  <c r="I133" i="2"/>
  <c r="K133" i="2"/>
  <c r="K146" i="2"/>
  <c r="I146" i="2"/>
  <c r="K151" i="2"/>
  <c r="I151" i="2"/>
  <c r="I165" i="2"/>
  <c r="K165" i="2"/>
  <c r="K177" i="2"/>
  <c r="I177" i="2"/>
  <c r="I14" i="2"/>
  <c r="K17" i="2"/>
  <c r="I22" i="2"/>
  <c r="K25" i="2"/>
  <c r="I30" i="2"/>
  <c r="K33" i="2"/>
  <c r="I38" i="2"/>
  <c r="K41" i="2"/>
  <c r="I46" i="2"/>
  <c r="K49" i="2"/>
  <c r="I54" i="2"/>
  <c r="K57" i="2"/>
  <c r="I62" i="2"/>
  <c r="K65" i="2"/>
  <c r="I70" i="2"/>
  <c r="K73" i="2"/>
  <c r="I78" i="2"/>
  <c r="K81" i="2"/>
  <c r="I86" i="2"/>
  <c r="K89" i="2"/>
  <c r="I94" i="2"/>
  <c r="K97" i="2"/>
  <c r="I102" i="2"/>
  <c r="K105" i="2"/>
  <c r="I110" i="2"/>
  <c r="K113" i="2"/>
  <c r="I118" i="2"/>
  <c r="K121" i="2"/>
  <c r="I126" i="2"/>
  <c r="K129" i="2"/>
  <c r="I134" i="2"/>
  <c r="K137" i="2"/>
  <c r="I142" i="2"/>
  <c r="K145" i="2"/>
  <c r="I150" i="2"/>
  <c r="K153" i="2"/>
  <c r="I158" i="2"/>
  <c r="K161" i="2"/>
  <c r="I166" i="2"/>
  <c r="K169" i="2"/>
  <c r="I174" i="2"/>
  <c r="K181" i="2"/>
  <c r="I181" i="2"/>
  <c r="O4" i="2"/>
  <c r="T4" i="2" s="1"/>
  <c r="U4" i="2"/>
  <c r="V4" i="2"/>
  <c r="W4" i="2"/>
  <c r="Y4" i="2"/>
  <c r="Z4" i="2"/>
  <c r="AB4" i="2"/>
  <c r="AC4" i="2" l="1"/>
  <c r="R4" i="2"/>
  <c r="AA4" i="2" s="1"/>
  <c r="X4" i="2"/>
  <c r="O5" i="2" l="1"/>
  <c r="O6" i="2"/>
  <c r="R6" i="2" s="1"/>
  <c r="O7" i="2"/>
  <c r="O8" i="2"/>
  <c r="T8" i="2" s="1"/>
  <c r="O9" i="2"/>
  <c r="O10" i="2"/>
  <c r="R10" i="2" s="1"/>
  <c r="O11" i="2"/>
  <c r="O12" i="2"/>
  <c r="T12" i="2" s="1"/>
  <c r="O13" i="2"/>
  <c r="O14" i="2"/>
  <c r="R14" i="2" s="1"/>
  <c r="O15" i="2"/>
  <c r="O16" i="2"/>
  <c r="T16" i="2" s="1"/>
  <c r="O17" i="2"/>
  <c r="O18" i="2"/>
  <c r="R18" i="2" s="1"/>
  <c r="O19" i="2"/>
  <c r="O20" i="2"/>
  <c r="T20" i="2" s="1"/>
  <c r="O21" i="2"/>
  <c r="O22" i="2"/>
  <c r="R22" i="2" s="1"/>
  <c r="O23" i="2"/>
  <c r="O24" i="2"/>
  <c r="T24" i="2" s="1"/>
  <c r="O25" i="2"/>
  <c r="O26" i="2"/>
  <c r="R26" i="2" s="1"/>
  <c r="O27" i="2"/>
  <c r="O28" i="2"/>
  <c r="T28" i="2" s="1"/>
  <c r="O29" i="2"/>
  <c r="O30" i="2"/>
  <c r="R30" i="2" s="1"/>
  <c r="O31" i="2"/>
  <c r="O32" i="2"/>
  <c r="T32" i="2" s="1"/>
  <c r="O33" i="2"/>
  <c r="O34" i="2"/>
  <c r="R34" i="2" s="1"/>
  <c r="O35" i="2"/>
  <c r="O36" i="2"/>
  <c r="T36" i="2" s="1"/>
  <c r="O37" i="2"/>
  <c r="O38" i="2"/>
  <c r="R38" i="2" s="1"/>
  <c r="O39" i="2"/>
  <c r="O40" i="2"/>
  <c r="T40" i="2" s="1"/>
  <c r="O41" i="2"/>
  <c r="O42" i="2"/>
  <c r="R42" i="2" s="1"/>
  <c r="O43" i="2"/>
  <c r="O44" i="2"/>
  <c r="T44" i="2" s="1"/>
  <c r="O45" i="2"/>
  <c r="O46" i="2"/>
  <c r="R46" i="2" s="1"/>
  <c r="O47" i="2"/>
  <c r="O48" i="2"/>
  <c r="T48" i="2" s="1"/>
  <c r="O49" i="2"/>
  <c r="O50" i="2"/>
  <c r="R50" i="2" s="1"/>
  <c r="O51" i="2"/>
  <c r="O52" i="2"/>
  <c r="T52" i="2" s="1"/>
  <c r="O53" i="2"/>
  <c r="O54" i="2"/>
  <c r="R54" i="2" s="1"/>
  <c r="O55" i="2"/>
  <c r="O56" i="2"/>
  <c r="T56" i="2" s="1"/>
  <c r="O57" i="2"/>
  <c r="O58" i="2"/>
  <c r="R58" i="2" s="1"/>
  <c r="O59" i="2"/>
  <c r="O60" i="2"/>
  <c r="T60" i="2" s="1"/>
  <c r="O61" i="2"/>
  <c r="O62" i="2"/>
  <c r="R62" i="2" s="1"/>
  <c r="O63" i="2"/>
  <c r="O64" i="2"/>
  <c r="T64" i="2" s="1"/>
  <c r="O65" i="2"/>
  <c r="O66" i="2"/>
  <c r="R66" i="2" s="1"/>
  <c r="O67" i="2"/>
  <c r="O68" i="2"/>
  <c r="T68" i="2" s="1"/>
  <c r="O69" i="2"/>
  <c r="O70" i="2"/>
  <c r="R70" i="2" s="1"/>
  <c r="O71" i="2"/>
  <c r="O72" i="2"/>
  <c r="T72" i="2" s="1"/>
  <c r="O73" i="2"/>
  <c r="O74" i="2"/>
  <c r="R74" i="2" s="1"/>
  <c r="O75" i="2"/>
  <c r="O76" i="2"/>
  <c r="T76" i="2" s="1"/>
  <c r="O77" i="2"/>
  <c r="O78" i="2"/>
  <c r="R78" i="2" s="1"/>
  <c r="O79" i="2"/>
  <c r="O80" i="2"/>
  <c r="T80" i="2" s="1"/>
  <c r="O81" i="2"/>
  <c r="O82" i="2"/>
  <c r="R82" i="2" s="1"/>
  <c r="O83" i="2"/>
  <c r="O84" i="2"/>
  <c r="T84" i="2" s="1"/>
  <c r="O85" i="2"/>
  <c r="O86" i="2"/>
  <c r="R86" i="2" s="1"/>
  <c r="O87" i="2"/>
  <c r="O88" i="2"/>
  <c r="T88" i="2" s="1"/>
  <c r="O89" i="2"/>
  <c r="O90" i="2"/>
  <c r="R90" i="2" s="1"/>
  <c r="O91" i="2"/>
  <c r="O92" i="2"/>
  <c r="T92" i="2" s="1"/>
  <c r="O93" i="2"/>
  <c r="O94" i="2"/>
  <c r="R94" i="2" s="1"/>
  <c r="O95" i="2"/>
  <c r="O96" i="2"/>
  <c r="T96" i="2" s="1"/>
  <c r="O97" i="2"/>
  <c r="O98" i="2"/>
  <c r="R98" i="2" s="1"/>
  <c r="O99" i="2"/>
  <c r="O100" i="2"/>
  <c r="T100" i="2" s="1"/>
  <c r="O101" i="2"/>
  <c r="O102" i="2"/>
  <c r="R102" i="2" s="1"/>
  <c r="O103" i="2"/>
  <c r="O104" i="2"/>
  <c r="T104" i="2" s="1"/>
  <c r="O105" i="2"/>
  <c r="O106" i="2"/>
  <c r="R106" i="2" s="1"/>
  <c r="O107" i="2"/>
  <c r="O108" i="2"/>
  <c r="T108" i="2" s="1"/>
  <c r="O109" i="2"/>
  <c r="O110" i="2"/>
  <c r="R110" i="2" s="1"/>
  <c r="O111" i="2"/>
  <c r="O112" i="2"/>
  <c r="T112" i="2" s="1"/>
  <c r="O113" i="2"/>
  <c r="O114" i="2"/>
  <c r="R114" i="2" s="1"/>
  <c r="O115" i="2"/>
  <c r="O116" i="2"/>
  <c r="T116" i="2" s="1"/>
  <c r="O117" i="2"/>
  <c r="O118" i="2"/>
  <c r="R118" i="2" s="1"/>
  <c r="O119" i="2"/>
  <c r="O120" i="2"/>
  <c r="T120" i="2" s="1"/>
  <c r="O121" i="2"/>
  <c r="O122" i="2"/>
  <c r="R122" i="2" s="1"/>
  <c r="O123" i="2"/>
  <c r="O124" i="2"/>
  <c r="T124" i="2" s="1"/>
  <c r="O125" i="2"/>
  <c r="O126" i="2"/>
  <c r="R126" i="2" s="1"/>
  <c r="O127" i="2"/>
  <c r="O128" i="2"/>
  <c r="T128" i="2" s="1"/>
  <c r="O129" i="2"/>
  <c r="O130" i="2"/>
  <c r="R130" i="2" s="1"/>
  <c r="O131" i="2"/>
  <c r="O132" i="2"/>
  <c r="T132" i="2" s="1"/>
  <c r="O133" i="2"/>
  <c r="O134" i="2"/>
  <c r="R134" i="2" s="1"/>
  <c r="O135" i="2"/>
  <c r="O136" i="2"/>
  <c r="T136" i="2" s="1"/>
  <c r="O137" i="2"/>
  <c r="O138" i="2"/>
  <c r="R138" i="2" s="1"/>
  <c r="O139" i="2"/>
  <c r="O140" i="2"/>
  <c r="T140" i="2" s="1"/>
  <c r="O141" i="2"/>
  <c r="O142" i="2"/>
  <c r="R142" i="2" s="1"/>
  <c r="O143" i="2"/>
  <c r="O144" i="2"/>
  <c r="T144" i="2" s="1"/>
  <c r="O145" i="2"/>
  <c r="O146" i="2"/>
  <c r="R146" i="2" s="1"/>
  <c r="O147" i="2"/>
  <c r="O148" i="2"/>
  <c r="T148" i="2" s="1"/>
  <c r="O149" i="2"/>
  <c r="O150" i="2"/>
  <c r="R150" i="2" s="1"/>
  <c r="O151" i="2"/>
  <c r="O152" i="2"/>
  <c r="T152" i="2" s="1"/>
  <c r="O153" i="2"/>
  <c r="O154" i="2"/>
  <c r="R154" i="2" s="1"/>
  <c r="O155" i="2"/>
  <c r="O156" i="2"/>
  <c r="T156" i="2" s="1"/>
  <c r="O157" i="2"/>
  <c r="O158" i="2"/>
  <c r="R158" i="2" s="1"/>
  <c r="O159" i="2"/>
  <c r="O160" i="2"/>
  <c r="T160" i="2" s="1"/>
  <c r="O161" i="2"/>
  <c r="O162" i="2"/>
  <c r="T162" i="2" s="1"/>
  <c r="O163" i="2"/>
  <c r="O164" i="2"/>
  <c r="T164" i="2" s="1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R170" i="2" s="1"/>
  <c r="O171" i="2"/>
  <c r="T171" i="2" s="1"/>
  <c r="O172" i="2"/>
  <c r="T172" i="2" s="1"/>
  <c r="O173" i="2"/>
  <c r="T173" i="2" s="1"/>
  <c r="O174" i="2"/>
  <c r="R174" i="2" s="1"/>
  <c r="O175" i="2"/>
  <c r="T175" i="2" s="1"/>
  <c r="O176" i="2"/>
  <c r="T176" i="2" s="1"/>
  <c r="O177" i="2"/>
  <c r="T177" i="2" s="1"/>
  <c r="O178" i="2"/>
  <c r="T178" i="2" s="1"/>
  <c r="O179" i="2"/>
  <c r="T179" i="2" s="1"/>
  <c r="O180" i="2"/>
  <c r="T180" i="2" s="1"/>
  <c r="O181" i="2"/>
  <c r="T181" i="2" s="1"/>
  <c r="I183" i="2" l="1"/>
  <c r="R124" i="2"/>
  <c r="T90" i="2"/>
  <c r="R60" i="2"/>
  <c r="T58" i="2"/>
  <c r="T174" i="2"/>
  <c r="T26" i="2"/>
  <c r="T122" i="2"/>
  <c r="R167" i="2"/>
  <c r="R180" i="2"/>
  <c r="R172" i="2"/>
  <c r="R164" i="2"/>
  <c r="R108" i="2"/>
  <c r="R44" i="2"/>
  <c r="T158" i="2"/>
  <c r="T110" i="2"/>
  <c r="T78" i="2"/>
  <c r="T46" i="2"/>
  <c r="T14" i="2"/>
  <c r="R175" i="2"/>
  <c r="R179" i="2"/>
  <c r="R171" i="2"/>
  <c r="R156" i="2"/>
  <c r="R92" i="2"/>
  <c r="R28" i="2"/>
  <c r="T142" i="2"/>
  <c r="T106" i="2"/>
  <c r="T74" i="2"/>
  <c r="T42" i="2"/>
  <c r="T10" i="2"/>
  <c r="R176" i="2"/>
  <c r="R168" i="2"/>
  <c r="R140" i="2"/>
  <c r="R76" i="2"/>
  <c r="R12" i="2"/>
  <c r="T126" i="2"/>
  <c r="T94" i="2"/>
  <c r="T62" i="2"/>
  <c r="T30" i="2"/>
  <c r="R157" i="2"/>
  <c r="T157" i="2"/>
  <c r="R149" i="2"/>
  <c r="T149" i="2"/>
  <c r="R141" i="2"/>
  <c r="T141" i="2"/>
  <c r="R129" i="2"/>
  <c r="T129" i="2"/>
  <c r="R121" i="2"/>
  <c r="T121" i="2"/>
  <c r="R109" i="2"/>
  <c r="T109" i="2"/>
  <c r="R101" i="2"/>
  <c r="T101" i="2"/>
  <c r="R93" i="2"/>
  <c r="T93" i="2"/>
  <c r="R85" i="2"/>
  <c r="T85" i="2"/>
  <c r="R77" i="2"/>
  <c r="T77" i="2"/>
  <c r="R69" i="2"/>
  <c r="T69" i="2"/>
  <c r="R61" i="2"/>
  <c r="T61" i="2"/>
  <c r="R53" i="2"/>
  <c r="T53" i="2"/>
  <c r="R45" i="2"/>
  <c r="T45" i="2"/>
  <c r="R37" i="2"/>
  <c r="T37" i="2"/>
  <c r="R29" i="2"/>
  <c r="T29" i="2"/>
  <c r="R21" i="2"/>
  <c r="T21" i="2"/>
  <c r="R13" i="2"/>
  <c r="T13" i="2"/>
  <c r="R5" i="2"/>
  <c r="T5" i="2"/>
  <c r="R162" i="2"/>
  <c r="R152" i="2"/>
  <c r="R136" i="2"/>
  <c r="R120" i="2"/>
  <c r="R104" i="2"/>
  <c r="R88" i="2"/>
  <c r="R72" i="2"/>
  <c r="R56" i="2"/>
  <c r="R40" i="2"/>
  <c r="R24" i="2"/>
  <c r="R8" i="2"/>
  <c r="T170" i="2"/>
  <c r="T154" i="2"/>
  <c r="T138" i="2"/>
  <c r="T163" i="2"/>
  <c r="R163" i="2"/>
  <c r="T159" i="2"/>
  <c r="R159" i="2"/>
  <c r="T155" i="2"/>
  <c r="R155" i="2"/>
  <c r="T151" i="2"/>
  <c r="R151" i="2"/>
  <c r="T147" i="2"/>
  <c r="R147" i="2"/>
  <c r="T143" i="2"/>
  <c r="R143" i="2"/>
  <c r="T139" i="2"/>
  <c r="R139" i="2"/>
  <c r="T135" i="2"/>
  <c r="R135" i="2"/>
  <c r="T131" i="2"/>
  <c r="R131" i="2"/>
  <c r="T127" i="2"/>
  <c r="R127" i="2"/>
  <c r="T123" i="2"/>
  <c r="R123" i="2"/>
  <c r="T119" i="2"/>
  <c r="R119" i="2"/>
  <c r="T115" i="2"/>
  <c r="R115" i="2"/>
  <c r="T111" i="2"/>
  <c r="R111" i="2"/>
  <c r="T107" i="2"/>
  <c r="R107" i="2"/>
  <c r="T103" i="2"/>
  <c r="R103" i="2"/>
  <c r="T99" i="2"/>
  <c r="R99" i="2"/>
  <c r="T95" i="2"/>
  <c r="R95" i="2"/>
  <c r="T91" i="2"/>
  <c r="R91" i="2"/>
  <c r="T87" i="2"/>
  <c r="R87" i="2"/>
  <c r="T83" i="2"/>
  <c r="R83" i="2"/>
  <c r="T79" i="2"/>
  <c r="R79" i="2"/>
  <c r="T75" i="2"/>
  <c r="R75" i="2"/>
  <c r="T71" i="2"/>
  <c r="R71" i="2"/>
  <c r="T67" i="2"/>
  <c r="R67" i="2"/>
  <c r="T63" i="2"/>
  <c r="R63" i="2"/>
  <c r="T59" i="2"/>
  <c r="R59" i="2"/>
  <c r="T55" i="2"/>
  <c r="R55" i="2"/>
  <c r="T51" i="2"/>
  <c r="R51" i="2"/>
  <c r="T47" i="2"/>
  <c r="R47" i="2"/>
  <c r="T43" i="2"/>
  <c r="R43" i="2"/>
  <c r="T39" i="2"/>
  <c r="R39" i="2"/>
  <c r="T35" i="2"/>
  <c r="R35" i="2"/>
  <c r="T31" i="2"/>
  <c r="R31" i="2"/>
  <c r="T27" i="2"/>
  <c r="R27" i="2"/>
  <c r="T23" i="2"/>
  <c r="R23" i="2"/>
  <c r="T19" i="2"/>
  <c r="R19" i="2"/>
  <c r="T15" i="2"/>
  <c r="R15" i="2"/>
  <c r="T11" i="2"/>
  <c r="R11" i="2"/>
  <c r="T7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T150" i="2"/>
  <c r="T134" i="2"/>
  <c r="T118" i="2"/>
  <c r="T102" i="2"/>
  <c r="T86" i="2"/>
  <c r="T70" i="2"/>
  <c r="T54" i="2"/>
  <c r="T38" i="2"/>
  <c r="T22" i="2"/>
  <c r="T6" i="2"/>
  <c r="R161" i="2"/>
  <c r="T161" i="2"/>
  <c r="R153" i="2"/>
  <c r="T153" i="2"/>
  <c r="R145" i="2"/>
  <c r="T145" i="2"/>
  <c r="R137" i="2"/>
  <c r="T137" i="2"/>
  <c r="R133" i="2"/>
  <c r="T133" i="2"/>
  <c r="R125" i="2"/>
  <c r="T125" i="2"/>
  <c r="R117" i="2"/>
  <c r="T117" i="2"/>
  <c r="R113" i="2"/>
  <c r="T113" i="2"/>
  <c r="R105" i="2"/>
  <c r="T105" i="2"/>
  <c r="R97" i="2"/>
  <c r="T97" i="2"/>
  <c r="R89" i="2"/>
  <c r="T89" i="2"/>
  <c r="R81" i="2"/>
  <c r="T81" i="2"/>
  <c r="R73" i="2"/>
  <c r="T73" i="2"/>
  <c r="R65" i="2"/>
  <c r="T65" i="2"/>
  <c r="R57" i="2"/>
  <c r="T57" i="2"/>
  <c r="R49" i="2"/>
  <c r="T49" i="2"/>
  <c r="R41" i="2"/>
  <c r="T41" i="2"/>
  <c r="R33" i="2"/>
  <c r="T33" i="2"/>
  <c r="R25" i="2"/>
  <c r="T25" i="2"/>
  <c r="R17" i="2"/>
  <c r="T17" i="2"/>
  <c r="R9" i="2"/>
  <c r="T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T146" i="2"/>
  <c r="T130" i="2"/>
  <c r="T114" i="2"/>
  <c r="T98" i="2"/>
  <c r="T82" i="2"/>
  <c r="T66" i="2"/>
  <c r="T50" i="2"/>
  <c r="T34" i="2"/>
  <c r="T18" i="2"/>
  <c r="J183" i="2"/>
  <c r="G183" i="2"/>
  <c r="E183" i="2"/>
  <c r="D183" i="2"/>
  <c r="C183" i="2"/>
  <c r="F183" i="2" l="1"/>
  <c r="K183" i="2" s="1"/>
  <c r="F185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Z183" i="2" l="1"/>
  <c r="AA183" i="2"/>
  <c r="AB183" i="2"/>
  <c r="T183" i="2"/>
  <c r="AC183" i="2" s="1"/>
  <c r="U183" i="2"/>
  <c r="Y183" i="2"/>
  <c r="X183" i="2"/>
  <c r="W183" i="2"/>
  <c r="V183" i="2"/>
</calcChain>
</file>

<file path=xl/sharedStrings.xml><?xml version="1.0" encoding="utf-8"?>
<sst xmlns="http://schemas.openxmlformats.org/spreadsheetml/2006/main" count="404" uniqueCount="248">
  <si>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</si>
  <si>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</si>
  <si>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</si>
  <si>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</si>
  <si>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</si>
  <si>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</si>
  <si>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</si>
  <si>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</si>
  <si>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</si>
  <si>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</si>
  <si>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</si>
  <si>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</si>
  <si>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</si>
  <si>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</si>
  <si>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</si>
  <si>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</si>
  <si>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</si>
  <si>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</si>
  <si>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</si>
  <si>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</si>
  <si>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</si>
  <si>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</si>
  <si>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</si>
  <si>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</si>
  <si>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</si>
  <si>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</si>
  <si>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</si>
  <si>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</si>
  <si>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</si>
  <si>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</si>
  <si>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</si>
  <si>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</si>
  <si>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</si>
  <si>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</si>
  <si>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</si>
  <si>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</si>
  <si>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</si>
  <si>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</si>
  <si>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</si>
  <si>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</si>
  <si>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</si>
  <si>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</si>
  <si>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</si>
  <si>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</si>
  <si>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</si>
  <si>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</si>
  <si>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</si>
  <si>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</si>
  <si>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</si>
  <si>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</si>
  <si>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</si>
  <si>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</si>
  <si>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</si>
  <si>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</si>
  <si>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</si>
  <si>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</si>
  <si>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</si>
  <si>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</si>
  <si>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</si>
  <si>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</si>
  <si>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</si>
  <si>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</si>
  <si>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</si>
  <si>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</si>
  <si>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</si>
  <si>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</si>
  <si>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</si>
  <si>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</si>
  <si>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</si>
  <si>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</si>
  <si>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</si>
  <si>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</si>
  <si>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</si>
  <si>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</si>
  <si>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</si>
  <si>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</si>
  <si>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</si>
  <si>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</si>
  <si>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</si>
  <si>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</si>
  <si>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</si>
  <si>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</si>
  <si>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</si>
  <si>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</si>
  <si>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</si>
  <si>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</si>
  <si>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</si>
  <si>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</si>
  <si>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</si>
  <si>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</si>
  <si>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</si>
  <si>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</si>
  <si>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</si>
  <si>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</si>
  <si>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</si>
  <si>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</si>
  <si>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</si>
  <si>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</si>
  <si>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</si>
  <si>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</si>
  <si>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</si>
  <si>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</si>
  <si>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</si>
  <si>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</si>
  <si>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</si>
  <si>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</si>
  <si>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</si>
  <si>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</si>
  <si>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</si>
  <si>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</si>
  <si>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</si>
  <si>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</si>
  <si>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</si>
  <si>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</si>
  <si>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</si>
  <si>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</si>
  <si>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</si>
  <si>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</si>
  <si>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</si>
  <si>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</si>
  <si>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</si>
  <si>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</si>
  <si>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</si>
  <si>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</si>
  <si>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</si>
  <si>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</si>
  <si>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</si>
  <si>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</si>
  <si>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</si>
  <si>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</si>
  <si>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</si>
  <si>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</si>
  <si>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</si>
  <si>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</si>
  <si>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</si>
  <si>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</si>
  <si>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</si>
  <si>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</si>
  <si>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</si>
  <si>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</si>
  <si>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</si>
  <si>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</si>
  <si>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</si>
  <si>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</si>
  <si>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</si>
  <si>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</si>
  <si>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</si>
  <si>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</si>
  <si>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</si>
  <si>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</si>
  <si>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</si>
  <si>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</si>
  <si>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</si>
  <si>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</si>
  <si>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</si>
  <si>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</si>
  <si>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</si>
  <si>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</si>
  <si>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</si>
  <si>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</si>
  <si>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</si>
  <si>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</si>
  <si>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</si>
  <si>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</si>
  <si>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</si>
  <si>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</si>
  <si>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</si>
  <si>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</si>
  <si>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</si>
  <si>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</si>
  <si>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</si>
  <si>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</si>
  <si>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</si>
  <si>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</si>
  <si>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</si>
  <si>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</si>
  <si>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</si>
  <si>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</si>
  <si>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</si>
  <si>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</si>
  <si>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</si>
  <si>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</si>
  <si>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</si>
  <si>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</si>
  <si>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</si>
  <si>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</si>
  <si>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</si>
  <si>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</si>
  <si>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</si>
  <si>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</si>
  <si>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</si>
  <si>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</si>
  <si>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</si>
  <si>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</si>
  <si>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</si>
  <si>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</si>
  <si>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</si>
  <si>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</si>
  <si>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</si>
  <si>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</si>
  <si>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</si>
  <si>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</si>
  <si>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</si>
  <si>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</si>
  <si>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</si>
  <si>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</si>
  <si>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</si>
  <si>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</si>
  <si>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</si>
  <si>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</si>
  <si>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</si>
  <si>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</si>
  <si>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</si>
  <si>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</si>
  <si>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</si>
  <si>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</si>
  <si>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</si>
  <si>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</si>
  <si>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</si>
  <si>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</si>
  <si>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</si>
  <si>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</si>
  <si>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</si>
  <si>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</si>
  <si>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</si>
  <si>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</si>
  <si>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</si>
  <si>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</si>
  <si>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</si>
  <si>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</si>
  <si>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</si>
  <si>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</si>
  <si>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</si>
  <si>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</si>
  <si>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</si>
  <si>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</si>
  <si>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</si>
  <si>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2018-19 ESTIMATED PER PUPIL FUNDING AFTER BUDGET STABILIZATION FACTOR</t>
  </si>
  <si>
    <t>CHANGE IN BUDGET STABILIZATION FACTOR</t>
  </si>
  <si>
    <t>CHANGE IN TOTAL PROGRAM AFTER BUDGET STABILIZATION FACTOR</t>
  </si>
  <si>
    <t>22-54-104(5)(g)(I)(H)</t>
  </si>
  <si>
    <t>2019-20 PROJECTED FUNDED PUPIL COUNTS</t>
  </si>
  <si>
    <t xml:space="preserve">2019-20 PROJECTED FULLY FUNDED TOTAL PROGRAM </t>
  </si>
  <si>
    <t>2019-20 PROJECTED BUDGET STABILIZATION FACTOR</t>
  </si>
  <si>
    <t>2019-20 PROJECTED TOTAL PROGRAM AFTER BUDGET STABILIZATION FACTOR</t>
  </si>
  <si>
    <t>Estimated Change - 2018-19 and 2019-20</t>
  </si>
  <si>
    <t>2019-20 Public School Finance SB19-246 as Introduced</t>
  </si>
  <si>
    <t>2019-20 Revised Governor's Budget Request -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</si>
</sst>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D26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7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5" xfId="2"/>
    <cellStyle name="Normal 5 2" xfId="3"/>
  </cellStyles>
  <dxfs count="0"/>
  <tableStyles count="0" defaultTableStyle="TableStyleMedium9" defaultPivotStyle="PivotStyleLight16"/>
  <colors>
    <mruColors>
      <color rgb="FFFFD261"/>
      <color rgb="FFFFCC00"/>
      <color rgb="FFFFDB81"/>
      <color rgb="FF5FDAD7"/>
      <color rgb="FF33CCCC"/>
      <color rgb="FFFFC846"/>
      <color rgb="FF8FC6E8"/>
      <color rgb="FF488BC9"/>
      <color rgb="FFEF7521"/>
      <color rgb="FF95B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Normal="100" workbookViewId="0"/>
  </sheetViews>
  <sheetFormatPr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29" t="s">
        <v>247</v>
      </c>
      <c r="D1" s="29"/>
      <c r="E1" s="29"/>
      <c r="F1" s="29"/>
      <c r="G1" s="29"/>
      <c r="H1" s="29"/>
      <c r="I1" s="29"/>
      <c r="J1" s="29"/>
      <c r="K1" s="29"/>
      <c r="L1" s="31" t="s">
        <v>246</v>
      </c>
      <c r="M1" s="31"/>
      <c r="N1" s="31"/>
      <c r="O1" s="31"/>
      <c r="P1" s="31"/>
      <c r="Q1" s="31"/>
      <c r="R1" s="31"/>
      <c r="S1" s="31"/>
      <c r="T1" s="31"/>
      <c r="U1" s="30" t="s">
        <v>245</v>
      </c>
      <c r="V1" s="30"/>
      <c r="W1" s="30"/>
      <c r="X1" s="30"/>
      <c r="Y1" s="30"/>
      <c r="Z1" s="30"/>
      <c r="AA1" s="30"/>
      <c r="AB1" s="30"/>
      <c r="AC1" s="30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2" t="s">
        <v>241</v>
      </c>
      <c r="D2" s="23" t="s">
        <v>242</v>
      </c>
      <c r="E2" s="23" t="s">
        <v>243</v>
      </c>
      <c r="F2" s="23" t="s">
        <v>244</v>
      </c>
      <c r="G2" s="23" t="s">
        <v>2</v>
      </c>
      <c r="H2" s="23" t="s">
        <v>3</v>
      </c>
      <c r="I2" s="23" t="s">
        <v>4</v>
      </c>
      <c r="J2" s="23" t="s">
        <v>5</v>
      </c>
      <c r="K2" s="24" t="s">
        <v>237</v>
      </c>
      <c r="L2" s="32" t="s">
        <v>241</v>
      </c>
      <c r="M2" s="33" t="s">
        <v>242</v>
      </c>
      <c r="N2" s="33" t="s">
        <v>243</v>
      </c>
      <c r="O2" s="33" t="s">
        <v>244</v>
      </c>
      <c r="P2" s="33" t="s">
        <v>2</v>
      </c>
      <c r="Q2" s="33" t="s">
        <v>3</v>
      </c>
      <c r="R2" s="33" t="s">
        <v>4</v>
      </c>
      <c r="S2" s="33" t="s">
        <v>5</v>
      </c>
      <c r="T2" s="34" t="s">
        <v>237</v>
      </c>
      <c r="U2" s="2" t="s">
        <v>6</v>
      </c>
      <c r="V2" s="9" t="s">
        <v>7</v>
      </c>
      <c r="W2" s="9" t="s">
        <v>238</v>
      </c>
      <c r="X2" s="9" t="s">
        <v>239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25"/>
      <c r="D3" s="26" t="s">
        <v>236</v>
      </c>
      <c r="E3" s="23"/>
      <c r="F3" s="23" t="s">
        <v>13</v>
      </c>
      <c r="G3" s="23"/>
      <c r="H3" s="23"/>
      <c r="I3" s="23"/>
      <c r="J3" s="23"/>
      <c r="K3" s="24"/>
      <c r="L3" s="35"/>
      <c r="M3" s="36" t="s">
        <v>236</v>
      </c>
      <c r="N3" s="33"/>
      <c r="O3" s="33" t="s">
        <v>13</v>
      </c>
      <c r="P3" s="33"/>
      <c r="Q3" s="33"/>
      <c r="R3" s="33"/>
      <c r="S3" s="33"/>
      <c r="T3" s="3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8459.4</v>
      </c>
      <c r="D4" s="7">
        <v>76869029.699999988</v>
      </c>
      <c r="E4" s="7">
        <v>-5756977.1123478469</v>
      </c>
      <c r="F4" s="7">
        <f>D4+E4</f>
        <v>71112052.587652147</v>
      </c>
      <c r="G4" s="7">
        <v>20726372.09</v>
      </c>
      <c r="H4" s="7">
        <v>1599806.2897000001</v>
      </c>
      <c r="I4" s="7">
        <f>F4-G4-H4</f>
        <v>48785874.207952142</v>
      </c>
      <c r="J4" s="7">
        <v>0</v>
      </c>
      <c r="K4" s="14">
        <f>F4/C4</f>
        <v>8406.2761646986964</v>
      </c>
      <c r="L4" s="1">
        <v>8459.4</v>
      </c>
      <c r="M4" s="7">
        <v>76814084.349999994</v>
      </c>
      <c r="N4" s="7">
        <v>-5511628.9772180533</v>
      </c>
      <c r="O4" s="7">
        <f>M4+N4</f>
        <v>71302455.372781947</v>
      </c>
      <c r="P4" s="7">
        <v>20726372.09</v>
      </c>
      <c r="Q4" s="7">
        <v>1599806.2897000001</v>
      </c>
      <c r="R4" s="7">
        <f>O4-P4-Q4</f>
        <v>48976276.993081942</v>
      </c>
      <c r="S4" s="7">
        <v>0</v>
      </c>
      <c r="T4" s="14">
        <f>O4/L4</f>
        <v>8428.784000376143</v>
      </c>
      <c r="U4" s="1">
        <f>L4-C4</f>
        <v>0</v>
      </c>
      <c r="V4" s="7">
        <f>M4-D4</f>
        <v>-54945.34999999404</v>
      </c>
      <c r="W4" s="7">
        <f>N4-E4</f>
        <v>245348.13512979355</v>
      </c>
      <c r="X4" s="7">
        <f>O4-F4</f>
        <v>190402.78512980044</v>
      </c>
      <c r="Y4" s="7">
        <f>P4-G4</f>
        <v>0</v>
      </c>
      <c r="Z4" s="7">
        <f>Q4-H4</f>
        <v>0</v>
      </c>
      <c r="AA4" s="7">
        <f>R4-I4</f>
        <v>190402.78512980044</v>
      </c>
      <c r="AB4" s="7">
        <f>S4-J4</f>
        <v>0</v>
      </c>
      <c r="AC4" s="14">
        <f>T4-K4</f>
        <v>22.507835677446565</v>
      </c>
    </row>
    <row r="5" spans="1:34" x14ac:dyDescent="0.25">
      <c r="A5" s="7" t="s">
        <v>23</v>
      </c>
      <c r="B5" s="7" t="s">
        <v>25</v>
      </c>
      <c r="C5" s="1">
        <v>42047.9</v>
      </c>
      <c r="D5" s="7">
        <v>375600463.54000002</v>
      </c>
      <c r="E5" s="7">
        <v>-28129967.041681316</v>
      </c>
      <c r="F5" s="7">
        <f t="shared" ref="F5:F68" si="0">D5+E5</f>
        <v>347470496.49831873</v>
      </c>
      <c r="G5" s="7">
        <v>78373924.049999997</v>
      </c>
      <c r="H5" s="7">
        <v>6174696.7360000005</v>
      </c>
      <c r="I5" s="7">
        <f t="shared" ref="I5:I68" si="1">F5-G5-H5</f>
        <v>262921875.71231872</v>
      </c>
      <c r="J5" s="7">
        <v>0</v>
      </c>
      <c r="K5" s="14">
        <f t="shared" ref="K5:K68" si="2">F5/C5</f>
        <v>8263.6825263168612</v>
      </c>
      <c r="L5" s="1">
        <v>42047.9</v>
      </c>
      <c r="M5" s="7">
        <v>375600313.54000002</v>
      </c>
      <c r="N5" s="7">
        <v>-26950390.536800701</v>
      </c>
      <c r="O5" s="7">
        <f t="shared" ref="O5:O68" si="3">M5+N5</f>
        <v>348649923.00319934</v>
      </c>
      <c r="P5" s="7">
        <v>78373924.049999997</v>
      </c>
      <c r="Q5" s="7">
        <v>6174696.7360000005</v>
      </c>
      <c r="R5" s="7">
        <f t="shared" ref="R5:R68" si="4">O5-P5-Q5</f>
        <v>264101302.21719933</v>
      </c>
      <c r="S5" s="7">
        <v>0</v>
      </c>
      <c r="T5" s="14">
        <f>O5/L5</f>
        <v>8291.732119872795</v>
      </c>
      <c r="U5" s="1">
        <f>L5-C5</f>
        <v>0</v>
      </c>
      <c r="V5" s="7">
        <f>M5-D5</f>
        <v>-150</v>
      </c>
      <c r="W5" s="7">
        <f>N5-E5</f>
        <v>1179576.5048806146</v>
      </c>
      <c r="X5" s="7">
        <f>O5-F5</f>
        <v>1179426.5048806071</v>
      </c>
      <c r="Y5" s="7">
        <f>P5-G5</f>
        <v>0</v>
      </c>
      <c r="Z5" s="7">
        <f>Q5-H5</f>
        <v>0</v>
      </c>
      <c r="AA5" s="7">
        <f>R5-I5</f>
        <v>1179426.5048806071</v>
      </c>
      <c r="AB5" s="7">
        <f>S5-J5</f>
        <v>0</v>
      </c>
      <c r="AC5" s="14">
        <f>T5-K5</f>
        <v>28.049593555933825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7708.8</v>
      </c>
      <c r="D6" s="7">
        <v>73000149.459999993</v>
      </c>
      <c r="E6" s="7">
        <v>-5467223.8127547493</v>
      </c>
      <c r="F6" s="7">
        <f t="shared" si="0"/>
        <v>67532925.647245243</v>
      </c>
      <c r="G6" s="7">
        <v>20087568.870000001</v>
      </c>
      <c r="H6" s="7">
        <v>1689481.6225999999</v>
      </c>
      <c r="I6" s="7">
        <f t="shared" si="1"/>
        <v>45755875.154645242</v>
      </c>
      <c r="J6" s="7">
        <v>0</v>
      </c>
      <c r="K6" s="14">
        <f t="shared" si="2"/>
        <v>8760.4978268012201</v>
      </c>
      <c r="L6" s="1">
        <v>7708.8</v>
      </c>
      <c r="M6" s="7">
        <v>72999484.980000004</v>
      </c>
      <c r="N6" s="7">
        <v>-5237920.6253958568</v>
      </c>
      <c r="O6" s="7">
        <f t="shared" si="3"/>
        <v>67761564.354604155</v>
      </c>
      <c r="P6" s="7">
        <v>20087568.870000001</v>
      </c>
      <c r="Q6" s="7">
        <v>1689481.6225999999</v>
      </c>
      <c r="R6" s="7">
        <f t="shared" si="4"/>
        <v>45984513.862004153</v>
      </c>
      <c r="S6" s="7">
        <v>0</v>
      </c>
      <c r="T6" s="14">
        <f>O6/L6</f>
        <v>8790.1572689139884</v>
      </c>
      <c r="U6" s="1">
        <f>L6-C6</f>
        <v>0</v>
      </c>
      <c r="V6" s="7">
        <f>M6-D6</f>
        <v>-664.47999998927116</v>
      </c>
      <c r="W6" s="7">
        <f>N6-E6</f>
        <v>229303.18735889252</v>
      </c>
      <c r="X6" s="7">
        <f>O6-F6</f>
        <v>228638.70735891163</v>
      </c>
      <c r="Y6" s="7">
        <f>P6-G6</f>
        <v>0</v>
      </c>
      <c r="Z6" s="7">
        <f>Q6-H6</f>
        <v>0</v>
      </c>
      <c r="AA6" s="7">
        <f>R6-I6</f>
        <v>228638.70735891163</v>
      </c>
      <c r="AB6" s="7">
        <f>S6-J6</f>
        <v>0</v>
      </c>
      <c r="AC6" s="14">
        <f>T6-K6</f>
        <v>29.659442112768374</v>
      </c>
    </row>
    <row r="7" spans="1:34" x14ac:dyDescent="0.25">
      <c r="A7" s="7" t="s">
        <v>23</v>
      </c>
      <c r="B7" s="7" t="s">
        <v>27</v>
      </c>
      <c r="C7" s="1">
        <v>19353.8</v>
      </c>
      <c r="D7" s="7">
        <v>170751544.50999999</v>
      </c>
      <c r="E7" s="7">
        <v>-12788150.669763362</v>
      </c>
      <c r="F7" s="7">
        <f t="shared" si="0"/>
        <v>157963393.84023663</v>
      </c>
      <c r="G7" s="7">
        <v>38239011.329999998</v>
      </c>
      <c r="H7" s="7">
        <v>2551435.4951999998</v>
      </c>
      <c r="I7" s="7">
        <f t="shared" si="1"/>
        <v>117172947.01503664</v>
      </c>
      <c r="J7" s="7">
        <v>0</v>
      </c>
      <c r="K7" s="14">
        <f t="shared" si="2"/>
        <v>8161.8800359741572</v>
      </c>
      <c r="L7" s="1">
        <v>19353.8</v>
      </c>
      <c r="M7" s="7">
        <v>170751544.50999999</v>
      </c>
      <c r="N7" s="7">
        <v>-12251908.860071627</v>
      </c>
      <c r="O7" s="7">
        <f t="shared" si="3"/>
        <v>158499635.64992836</v>
      </c>
      <c r="P7" s="7">
        <v>38239011.329999998</v>
      </c>
      <c r="Q7" s="7">
        <v>2551435.4951999998</v>
      </c>
      <c r="R7" s="7">
        <f t="shared" si="4"/>
        <v>117709188.82472837</v>
      </c>
      <c r="S7" s="7">
        <v>0</v>
      </c>
      <c r="T7" s="14">
        <f>O7/L7</f>
        <v>8189.5873497674029</v>
      </c>
      <c r="U7" s="1">
        <f>L7-C7</f>
        <v>0</v>
      </c>
      <c r="V7" s="7">
        <f>M7-D7</f>
        <v>0</v>
      </c>
      <c r="W7" s="7">
        <f>N7-E7</f>
        <v>536241.80969173461</v>
      </c>
      <c r="X7" s="7">
        <f>O7-F7</f>
        <v>536241.80969172716</v>
      </c>
      <c r="Y7" s="7">
        <f>P7-G7</f>
        <v>0</v>
      </c>
      <c r="Z7" s="7">
        <f>Q7-H7</f>
        <v>0</v>
      </c>
      <c r="AA7" s="7">
        <f>R7-I7</f>
        <v>536241.80969172716</v>
      </c>
      <c r="AB7" s="7">
        <f>S7-J7</f>
        <v>0</v>
      </c>
      <c r="AC7" s="14">
        <f>T7-K7</f>
        <v>27.707313793245703</v>
      </c>
    </row>
    <row r="8" spans="1:34" x14ac:dyDescent="0.25">
      <c r="A8" s="7" t="s">
        <v>23</v>
      </c>
      <c r="B8" s="7" t="s">
        <v>28</v>
      </c>
      <c r="C8" s="1">
        <v>1026.4000000000001</v>
      </c>
      <c r="D8" s="7">
        <v>9729487.1500000004</v>
      </c>
      <c r="E8" s="7">
        <v>-728673.62910699635</v>
      </c>
      <c r="F8" s="7">
        <f t="shared" si="0"/>
        <v>9000813.5208930038</v>
      </c>
      <c r="G8" s="7">
        <v>4053384.42</v>
      </c>
      <c r="H8" s="7">
        <v>310453.07250000001</v>
      </c>
      <c r="I8" s="7">
        <f t="shared" si="1"/>
        <v>4636976.0283930041</v>
      </c>
      <c r="J8" s="7">
        <v>0</v>
      </c>
      <c r="K8" s="14">
        <f t="shared" si="2"/>
        <v>8769.3038979861685</v>
      </c>
      <c r="L8" s="1">
        <v>1026.4000000000001</v>
      </c>
      <c r="M8" s="7">
        <v>9729462.1500000004</v>
      </c>
      <c r="N8" s="7">
        <v>-698116.57552728837</v>
      </c>
      <c r="O8" s="7">
        <f t="shared" si="3"/>
        <v>9031345.5744727124</v>
      </c>
      <c r="P8" s="7">
        <v>4053384.42</v>
      </c>
      <c r="Q8" s="7">
        <v>310453.07250000001</v>
      </c>
      <c r="R8" s="7">
        <f t="shared" si="4"/>
        <v>4667508.0819727127</v>
      </c>
      <c r="S8" s="7">
        <v>0</v>
      </c>
      <c r="T8" s="14">
        <f>O8/L8</f>
        <v>8799.0506376390404</v>
      </c>
      <c r="U8" s="1">
        <f>L8-C8</f>
        <v>0</v>
      </c>
      <c r="V8" s="7">
        <f>M8-D8</f>
        <v>-25</v>
      </c>
      <c r="W8" s="7">
        <f>N8-E8</f>
        <v>30557.053579707979</v>
      </c>
      <c r="X8" s="7">
        <f>O8-F8</f>
        <v>30532.053579708561</v>
      </c>
      <c r="Y8" s="7">
        <f>P8-G8</f>
        <v>0</v>
      </c>
      <c r="Z8" s="7">
        <f>Q8-H8</f>
        <v>0</v>
      </c>
      <c r="AA8" s="7">
        <f>R8-I8</f>
        <v>30532.053579708561</v>
      </c>
      <c r="AB8" s="7">
        <f>S8-J8</f>
        <v>0</v>
      </c>
      <c r="AC8" s="14">
        <f>T8-K8</f>
        <v>29.746739652871838</v>
      </c>
    </row>
    <row r="9" spans="1:34" x14ac:dyDescent="0.25">
      <c r="A9" s="7" t="s">
        <v>23</v>
      </c>
      <c r="B9" s="7" t="s">
        <v>29</v>
      </c>
      <c r="C9" s="1">
        <v>1014.5</v>
      </c>
      <c r="D9" s="7">
        <v>9527277.540000001</v>
      </c>
      <c r="E9" s="7">
        <v>-713529.47936021246</v>
      </c>
      <c r="F9" s="7">
        <f t="shared" si="0"/>
        <v>8813748.0606397893</v>
      </c>
      <c r="G9" s="7">
        <v>2812567.06</v>
      </c>
      <c r="H9" s="7">
        <v>246934.0025</v>
      </c>
      <c r="I9" s="7">
        <f t="shared" si="1"/>
        <v>5754246.9981397884</v>
      </c>
      <c r="J9" s="7">
        <v>0</v>
      </c>
      <c r="K9" s="14">
        <f t="shared" si="2"/>
        <v>8687.7753185212314</v>
      </c>
      <c r="L9" s="1">
        <v>1014.5</v>
      </c>
      <c r="M9" s="7">
        <v>9527277.540000001</v>
      </c>
      <c r="N9" s="7">
        <v>-683609.25483664568</v>
      </c>
      <c r="O9" s="7">
        <f t="shared" si="3"/>
        <v>8843668.285163356</v>
      </c>
      <c r="P9" s="7">
        <v>2812567.06</v>
      </c>
      <c r="Q9" s="7">
        <v>246934.0025</v>
      </c>
      <c r="R9" s="7">
        <f t="shared" si="4"/>
        <v>5784167.2226633551</v>
      </c>
      <c r="S9" s="7">
        <v>0</v>
      </c>
      <c r="T9" s="14">
        <f>O9/L9</f>
        <v>8717.2679006045892</v>
      </c>
      <c r="U9" s="1">
        <f>L9-C9</f>
        <v>0</v>
      </c>
      <c r="V9" s="7">
        <f>M9-D9</f>
        <v>0</v>
      </c>
      <c r="W9" s="7">
        <f>N9-E9</f>
        <v>29920.22452356678</v>
      </c>
      <c r="X9" s="7">
        <f>O9-F9</f>
        <v>29920.224523566663</v>
      </c>
      <c r="Y9" s="7">
        <f>P9-G9</f>
        <v>0</v>
      </c>
      <c r="Z9" s="7">
        <f>Q9-H9</f>
        <v>0</v>
      </c>
      <c r="AA9" s="7">
        <f>R9-I9</f>
        <v>29920.224523566663</v>
      </c>
      <c r="AB9" s="7">
        <f>S9-J9</f>
        <v>0</v>
      </c>
      <c r="AC9" s="14">
        <f>T9-K9</f>
        <v>29.492582083357775</v>
      </c>
    </row>
    <row r="10" spans="1:34" x14ac:dyDescent="0.25">
      <c r="A10" s="7" t="s">
        <v>23</v>
      </c>
      <c r="B10" s="7" t="s">
        <v>30</v>
      </c>
      <c r="C10" s="1">
        <v>10189.299999999999</v>
      </c>
      <c r="D10" s="7">
        <v>95550643.719999999</v>
      </c>
      <c r="E10" s="7">
        <v>-7156105.2755963644</v>
      </c>
      <c r="F10" s="7">
        <f t="shared" si="0"/>
        <v>88394538.444403633</v>
      </c>
      <c r="G10" s="7">
        <v>21586137.390000001</v>
      </c>
      <c r="H10" s="7">
        <v>1779849.6408000002</v>
      </c>
      <c r="I10" s="7">
        <f t="shared" si="1"/>
        <v>65028551.413603634</v>
      </c>
      <c r="J10" s="7">
        <v>0</v>
      </c>
      <c r="K10" s="14">
        <f t="shared" si="2"/>
        <v>8675.2317082040609</v>
      </c>
      <c r="L10" s="1">
        <v>10189.299999999999</v>
      </c>
      <c r="M10" s="7">
        <v>95549747.859999999</v>
      </c>
      <c r="N10" s="7">
        <v>-6855966.109957994</v>
      </c>
      <c r="O10" s="7">
        <f t="shared" si="3"/>
        <v>88693781.750042006</v>
      </c>
      <c r="P10" s="7">
        <v>21586137.390000001</v>
      </c>
      <c r="Q10" s="7">
        <v>1779849.6408000002</v>
      </c>
      <c r="R10" s="7">
        <f t="shared" si="4"/>
        <v>65327794.719242007</v>
      </c>
      <c r="S10" s="7">
        <v>0</v>
      </c>
      <c r="T10" s="14">
        <f>O10/L10</f>
        <v>8704.6000952020277</v>
      </c>
      <c r="U10" s="1">
        <f>L10-C10</f>
        <v>0</v>
      </c>
      <c r="V10" s="7">
        <f>M10-D10</f>
        <v>-895.85999999940395</v>
      </c>
      <c r="W10" s="7">
        <f>N10-E10</f>
        <v>300139.16563837044</v>
      </c>
      <c r="X10" s="7">
        <f>O10-F10</f>
        <v>299243.3056383729</v>
      </c>
      <c r="Y10" s="7">
        <f>P10-G10</f>
        <v>0</v>
      </c>
      <c r="Z10" s="7">
        <f>Q10-H10</f>
        <v>0</v>
      </c>
      <c r="AA10" s="7">
        <f>R10-I10</f>
        <v>299243.3056383729</v>
      </c>
      <c r="AB10" s="7">
        <f>S10-J10</f>
        <v>0</v>
      </c>
      <c r="AC10" s="14">
        <f>T10-K10</f>
        <v>29.368386997966809</v>
      </c>
    </row>
    <row r="11" spans="1:34" x14ac:dyDescent="0.25">
      <c r="A11" s="7" t="s">
        <v>31</v>
      </c>
      <c r="B11" s="7" t="s">
        <v>31</v>
      </c>
      <c r="C11" s="1">
        <v>2387.6999999999998</v>
      </c>
      <c r="D11" s="7">
        <v>21263302.789999999</v>
      </c>
      <c r="E11" s="7">
        <v>-1592479.4156072473</v>
      </c>
      <c r="F11" s="7">
        <f t="shared" si="0"/>
        <v>19670823.374392752</v>
      </c>
      <c r="G11" s="7">
        <v>3705289.8</v>
      </c>
      <c r="H11" s="7">
        <v>215210.20850000001</v>
      </c>
      <c r="I11" s="7">
        <f t="shared" si="1"/>
        <v>15750323.365892751</v>
      </c>
      <c r="J11" s="7">
        <v>0</v>
      </c>
      <c r="K11" s="14">
        <f t="shared" si="2"/>
        <v>8238.3981967553518</v>
      </c>
      <c r="L11" s="1">
        <v>2387.6999999999998</v>
      </c>
      <c r="M11" s="7">
        <v>21263128.379999999</v>
      </c>
      <c r="N11" s="7">
        <v>-1525689.9241488592</v>
      </c>
      <c r="O11" s="7">
        <f t="shared" si="3"/>
        <v>19737438.455851141</v>
      </c>
      <c r="P11" s="7">
        <v>3705289.8</v>
      </c>
      <c r="Q11" s="7">
        <v>487294.91580000002</v>
      </c>
      <c r="R11" s="7">
        <f t="shared" si="4"/>
        <v>15544853.740051141</v>
      </c>
      <c r="S11" s="7">
        <v>0</v>
      </c>
      <c r="T11" s="14">
        <f>O11/L11</f>
        <v>8266.297464443247</v>
      </c>
      <c r="U11" s="1">
        <f>L11-C11</f>
        <v>0</v>
      </c>
      <c r="V11" s="7">
        <f>M11-D11</f>
        <v>-174.41000000014901</v>
      </c>
      <c r="W11" s="7">
        <f>N11-E11</f>
        <v>66789.491458388045</v>
      </c>
      <c r="X11" s="7">
        <f>O11-F11</f>
        <v>66615.081458389759</v>
      </c>
      <c r="Y11" s="7">
        <f>P11-G11</f>
        <v>0</v>
      </c>
      <c r="Z11" s="7">
        <f>Q11-H11</f>
        <v>272084.70730000001</v>
      </c>
      <c r="AA11" s="7">
        <f>R11-I11</f>
        <v>-205469.62584161013</v>
      </c>
      <c r="AB11" s="7">
        <f>S11-J11</f>
        <v>0</v>
      </c>
      <c r="AC11" s="14">
        <f>T11-K11</f>
        <v>27.89926768789519</v>
      </c>
    </row>
    <row r="12" spans="1:34" x14ac:dyDescent="0.25">
      <c r="A12" s="7" t="s">
        <v>31</v>
      </c>
      <c r="B12" s="7" t="s">
        <v>32</v>
      </c>
      <c r="C12" s="1">
        <v>289.2</v>
      </c>
      <c r="D12" s="7">
        <v>3528468.5100000002</v>
      </c>
      <c r="E12" s="7">
        <v>-264258.73375776608</v>
      </c>
      <c r="F12" s="7">
        <f t="shared" si="0"/>
        <v>3264209.7762422343</v>
      </c>
      <c r="G12" s="7">
        <v>1134245.1399999999</v>
      </c>
      <c r="H12" s="7">
        <v>94958.728199999998</v>
      </c>
      <c r="I12" s="7">
        <f t="shared" si="1"/>
        <v>2035005.9080422341</v>
      </c>
      <c r="J12" s="7">
        <v>0</v>
      </c>
      <c r="K12" s="14">
        <f t="shared" si="2"/>
        <v>11287.032421307864</v>
      </c>
      <c r="L12" s="1">
        <v>289.2</v>
      </c>
      <c r="M12" s="7">
        <v>3528468.5100000002</v>
      </c>
      <c r="N12" s="7">
        <v>-253177.64898824069</v>
      </c>
      <c r="O12" s="7">
        <f t="shared" si="3"/>
        <v>3275290.8610117594</v>
      </c>
      <c r="P12" s="7">
        <v>1134245.1399999999</v>
      </c>
      <c r="Q12" s="7">
        <v>94958.728199999998</v>
      </c>
      <c r="R12" s="7">
        <f t="shared" si="4"/>
        <v>2046086.9928117597</v>
      </c>
      <c r="S12" s="7">
        <v>0</v>
      </c>
      <c r="T12" s="14">
        <f>O12/L12</f>
        <v>11325.348758685199</v>
      </c>
      <c r="U12" s="1">
        <f>L12-C12</f>
        <v>0</v>
      </c>
      <c r="V12" s="7">
        <f>M12-D12</f>
        <v>0</v>
      </c>
      <c r="W12" s="7">
        <f>N12-E12</f>
        <v>11081.084769525391</v>
      </c>
      <c r="X12" s="7">
        <f>O12-F12</f>
        <v>11081.0847695251</v>
      </c>
      <c r="Y12" s="7">
        <f>P12-G12</f>
        <v>0</v>
      </c>
      <c r="Z12" s="7">
        <f>Q12-H12</f>
        <v>0</v>
      </c>
      <c r="AA12" s="7">
        <f>R12-I12</f>
        <v>11081.084769525565</v>
      </c>
      <c r="AB12" s="7">
        <f>S12-J12</f>
        <v>0</v>
      </c>
      <c r="AC12" s="14">
        <f>T12-K12</f>
        <v>38.316337377335003</v>
      </c>
    </row>
    <row r="13" spans="1:34" x14ac:dyDescent="0.25">
      <c r="A13" s="7" t="s">
        <v>33</v>
      </c>
      <c r="B13" s="7" t="s">
        <v>34</v>
      </c>
      <c r="C13" s="1">
        <v>2534.1</v>
      </c>
      <c r="D13" s="7">
        <v>23972210.510000002</v>
      </c>
      <c r="E13" s="7">
        <v>-1795358.5179501041</v>
      </c>
      <c r="F13" s="7">
        <f t="shared" si="0"/>
        <v>22176851.992049899</v>
      </c>
      <c r="G13" s="7">
        <v>13217770.390000001</v>
      </c>
      <c r="H13" s="7">
        <v>966253.3824</v>
      </c>
      <c r="I13" s="7">
        <f t="shared" si="1"/>
        <v>7992828.2196498979</v>
      </c>
      <c r="J13" s="7">
        <v>0</v>
      </c>
      <c r="K13" s="14">
        <f t="shared" si="2"/>
        <v>8751.3720816265741</v>
      </c>
      <c r="L13" s="1">
        <v>2534.1</v>
      </c>
      <c r="M13" s="7">
        <v>23972099.399999999</v>
      </c>
      <c r="N13" s="7">
        <v>-1720066.297943074</v>
      </c>
      <c r="O13" s="7">
        <f t="shared" si="3"/>
        <v>22252033.102056924</v>
      </c>
      <c r="P13" s="7">
        <v>13217770.390000001</v>
      </c>
      <c r="Q13" s="7">
        <v>966253.3824</v>
      </c>
      <c r="R13" s="7">
        <f t="shared" si="4"/>
        <v>8068009.3296569232</v>
      </c>
      <c r="S13" s="7">
        <v>0</v>
      </c>
      <c r="T13" s="14">
        <f>O13/L13</f>
        <v>8781.0398571709575</v>
      </c>
      <c r="U13" s="1">
        <f>L13-C13</f>
        <v>0</v>
      </c>
      <c r="V13" s="7">
        <f>M13-D13</f>
        <v>-111.11000000312924</v>
      </c>
      <c r="W13" s="7">
        <f>N13-E13</f>
        <v>75292.220007030061</v>
      </c>
      <c r="X13" s="7">
        <f>O13-F13</f>
        <v>75181.110007025301</v>
      </c>
      <c r="Y13" s="7">
        <f>P13-G13</f>
        <v>0</v>
      </c>
      <c r="Z13" s="7">
        <f>Q13-H13</f>
        <v>0</v>
      </c>
      <c r="AA13" s="7">
        <f>R13-I13</f>
        <v>75181.110007025301</v>
      </c>
      <c r="AB13" s="7">
        <f>S13-J13</f>
        <v>0</v>
      </c>
      <c r="AC13" s="14">
        <f>T13-K13</f>
        <v>29.667775544383403</v>
      </c>
    </row>
    <row r="14" spans="1:34" x14ac:dyDescent="0.25">
      <c r="A14" s="7" t="s">
        <v>33</v>
      </c>
      <c r="B14" s="7" t="s">
        <v>35</v>
      </c>
      <c r="C14" s="1">
        <v>1316.9</v>
      </c>
      <c r="D14" s="7">
        <v>14183898.75</v>
      </c>
      <c r="E14" s="7">
        <v>-1062279.3182936357</v>
      </c>
      <c r="F14" s="7">
        <f t="shared" si="0"/>
        <v>13121619.431706365</v>
      </c>
      <c r="G14" s="7">
        <v>4945057.45</v>
      </c>
      <c r="H14" s="7">
        <v>394776.25760000001</v>
      </c>
      <c r="I14" s="7">
        <f t="shared" si="1"/>
        <v>7781785.7241063649</v>
      </c>
      <c r="J14" s="7">
        <v>0</v>
      </c>
      <c r="K14" s="14">
        <f t="shared" si="2"/>
        <v>9964.0211342595212</v>
      </c>
      <c r="L14" s="1">
        <v>1316.9</v>
      </c>
      <c r="M14" s="7">
        <v>14183758.35</v>
      </c>
      <c r="N14" s="7">
        <v>-1017724.9939153709</v>
      </c>
      <c r="O14" s="7">
        <f t="shared" si="3"/>
        <v>13166033.356084628</v>
      </c>
      <c r="P14" s="7">
        <v>4945057.45</v>
      </c>
      <c r="Q14" s="7">
        <v>394776.25760000001</v>
      </c>
      <c r="R14" s="7">
        <f t="shared" si="4"/>
        <v>7826199.6484846277</v>
      </c>
      <c r="S14" s="7">
        <v>0</v>
      </c>
      <c r="T14" s="14">
        <f>O14/L14</f>
        <v>9997.747251943676</v>
      </c>
      <c r="U14" s="1">
        <f>L14-C14</f>
        <v>0</v>
      </c>
      <c r="V14" s="7">
        <f>M14-D14</f>
        <v>-140.40000000037253</v>
      </c>
      <c r="W14" s="7">
        <f>N14-E14</f>
        <v>44554.324378264835</v>
      </c>
      <c r="X14" s="7">
        <f>O14-F14</f>
        <v>44413.924378262833</v>
      </c>
      <c r="Y14" s="7">
        <f>P14-G14</f>
        <v>0</v>
      </c>
      <c r="Z14" s="7">
        <f>Q14-H14</f>
        <v>0</v>
      </c>
      <c r="AA14" s="7">
        <f>R14-I14</f>
        <v>44413.924378262833</v>
      </c>
      <c r="AB14" s="7">
        <f>S14-J14</f>
        <v>0</v>
      </c>
      <c r="AC14" s="14">
        <f>T14-K14</f>
        <v>33.726117684154815</v>
      </c>
    </row>
    <row r="15" spans="1:34" x14ac:dyDescent="0.25">
      <c r="A15" s="7" t="s">
        <v>33</v>
      </c>
      <c r="B15" s="7" t="s">
        <v>36</v>
      </c>
      <c r="C15" s="1">
        <v>53223</v>
      </c>
      <c r="D15" s="7">
        <v>484481461.29000002</v>
      </c>
      <c r="E15" s="7">
        <v>-36284426.834691398</v>
      </c>
      <c r="F15" s="7">
        <f t="shared" si="0"/>
        <v>448197034.45530862</v>
      </c>
      <c r="G15" s="7">
        <v>129327138.05</v>
      </c>
      <c r="H15" s="7">
        <v>10833549.8159</v>
      </c>
      <c r="I15" s="7">
        <f t="shared" si="1"/>
        <v>308036346.58940858</v>
      </c>
      <c r="J15" s="7">
        <v>0</v>
      </c>
      <c r="K15" s="14">
        <f t="shared" si="2"/>
        <v>8421.1155788908673</v>
      </c>
      <c r="L15" s="1">
        <v>53223</v>
      </c>
      <c r="M15" s="7">
        <v>484481048.79000002</v>
      </c>
      <c r="N15" s="7">
        <v>-34762892.899392582</v>
      </c>
      <c r="O15" s="7">
        <f t="shared" si="3"/>
        <v>449718155.89060742</v>
      </c>
      <c r="P15" s="7">
        <v>129327138.05</v>
      </c>
      <c r="Q15" s="7">
        <v>10833549.8159</v>
      </c>
      <c r="R15" s="7">
        <f t="shared" si="4"/>
        <v>309557468.02470738</v>
      </c>
      <c r="S15" s="7">
        <v>0</v>
      </c>
      <c r="T15" s="14">
        <f>O15/L15</f>
        <v>8449.69573099238</v>
      </c>
      <c r="U15" s="1">
        <f>L15-C15</f>
        <v>0</v>
      </c>
      <c r="V15" s="7">
        <f>M15-D15</f>
        <v>-412.5</v>
      </c>
      <c r="W15" s="7">
        <f>N15-E15</f>
        <v>1521533.9352988154</v>
      </c>
      <c r="X15" s="7">
        <f>O15-F15</f>
        <v>1521121.4352988005</v>
      </c>
      <c r="Y15" s="7">
        <f>P15-G15</f>
        <v>0</v>
      </c>
      <c r="Z15" s="7">
        <f>Q15-H15</f>
        <v>0</v>
      </c>
      <c r="AA15" s="7">
        <f>R15-I15</f>
        <v>1521121.4352988005</v>
      </c>
      <c r="AB15" s="7">
        <f>S15-J15</f>
        <v>0</v>
      </c>
      <c r="AC15" s="14">
        <f>T15-K15</f>
        <v>28.580152101512795</v>
      </c>
    </row>
    <row r="16" spans="1:34" x14ac:dyDescent="0.25">
      <c r="A16" s="7" t="s">
        <v>33</v>
      </c>
      <c r="B16" s="7" t="s">
        <v>37</v>
      </c>
      <c r="C16" s="1">
        <v>14574.2</v>
      </c>
      <c r="D16" s="7">
        <v>128221343.77</v>
      </c>
      <c r="E16" s="7">
        <v>-9602922.5850677714</v>
      </c>
      <c r="F16" s="7">
        <f t="shared" si="0"/>
        <v>118618421.18493223</v>
      </c>
      <c r="G16" s="7">
        <v>47723927.130000003</v>
      </c>
      <c r="H16" s="7">
        <v>3820085.6402999996</v>
      </c>
      <c r="I16" s="7">
        <f t="shared" si="1"/>
        <v>67074408.414632238</v>
      </c>
      <c r="J16" s="7">
        <v>0</v>
      </c>
      <c r="K16" s="14">
        <f t="shared" si="2"/>
        <v>8138.931892311909</v>
      </c>
      <c r="L16" s="1">
        <v>14574.2</v>
      </c>
      <c r="M16" s="7">
        <v>128221343.77</v>
      </c>
      <c r="N16" s="7">
        <v>-9200246.0199939832</v>
      </c>
      <c r="O16" s="7">
        <f t="shared" si="3"/>
        <v>119021097.75000602</v>
      </c>
      <c r="P16" s="7">
        <v>47723927.130000003</v>
      </c>
      <c r="Q16" s="7">
        <v>3820085.6403000001</v>
      </c>
      <c r="R16" s="7">
        <f t="shared" si="4"/>
        <v>67477084.979706019</v>
      </c>
      <c r="S16" s="7">
        <v>0</v>
      </c>
      <c r="T16" s="14">
        <f>O16/L16</f>
        <v>8166.5613035367987</v>
      </c>
      <c r="U16" s="1">
        <f>L16-C16</f>
        <v>0</v>
      </c>
      <c r="V16" s="7">
        <f>M16-D16</f>
        <v>0</v>
      </c>
      <c r="W16" s="7">
        <f>N16-E16</f>
        <v>402676.56507378817</v>
      </c>
      <c r="X16" s="7">
        <f>O16-F16</f>
        <v>402676.56507378817</v>
      </c>
      <c r="Y16" s="7">
        <f>P16-G16</f>
        <v>0</v>
      </c>
      <c r="Z16" s="7">
        <f>Q16-H16</f>
        <v>0</v>
      </c>
      <c r="AA16" s="7">
        <f>R16-I16</f>
        <v>402676.56507378072</v>
      </c>
      <c r="AB16" s="7">
        <f>S16-J16</f>
        <v>0</v>
      </c>
      <c r="AC16" s="14">
        <f>T16-K16</f>
        <v>27.629411224889736</v>
      </c>
    </row>
    <row r="17" spans="1:29" x14ac:dyDescent="0.25">
      <c r="A17" s="7" t="s">
        <v>33</v>
      </c>
      <c r="B17" s="7" t="s">
        <v>38</v>
      </c>
      <c r="C17" s="1">
        <v>178.5</v>
      </c>
      <c r="D17" s="7">
        <v>2897852.76</v>
      </c>
      <c r="E17" s="7">
        <v>-217029.8243568702</v>
      </c>
      <c r="F17" s="7">
        <f t="shared" si="0"/>
        <v>2680822.9356431295</v>
      </c>
      <c r="G17" s="7">
        <v>1004483.82</v>
      </c>
      <c r="H17" s="7">
        <v>64869.3897</v>
      </c>
      <c r="I17" s="7">
        <f t="shared" si="1"/>
        <v>1611469.7259431297</v>
      </c>
      <c r="J17" s="7">
        <v>0</v>
      </c>
      <c r="K17" s="14">
        <f t="shared" si="2"/>
        <v>15018.615885955907</v>
      </c>
      <c r="L17" s="1">
        <v>178.5</v>
      </c>
      <c r="M17" s="7">
        <v>2897852.76</v>
      </c>
      <c r="N17" s="7">
        <v>-207929.17573490954</v>
      </c>
      <c r="O17" s="7">
        <f t="shared" si="3"/>
        <v>2689923.5842650901</v>
      </c>
      <c r="P17" s="7">
        <v>1004483.82</v>
      </c>
      <c r="Q17" s="7">
        <v>64869.3897</v>
      </c>
      <c r="R17" s="7">
        <f t="shared" si="4"/>
        <v>1620570.3745650903</v>
      </c>
      <c r="S17" s="7">
        <v>0</v>
      </c>
      <c r="T17" s="14">
        <f>O17/L17</f>
        <v>15069.599911849244</v>
      </c>
      <c r="U17" s="1">
        <f>L17-C17</f>
        <v>0</v>
      </c>
      <c r="V17" s="7">
        <f>M17-D17</f>
        <v>0</v>
      </c>
      <c r="W17" s="7">
        <f>N17-E17</f>
        <v>9100.6486219606595</v>
      </c>
      <c r="X17" s="7">
        <f>O17-F17</f>
        <v>9100.6486219605431</v>
      </c>
      <c r="Y17" s="7">
        <f>P17-G17</f>
        <v>0</v>
      </c>
      <c r="Z17" s="7">
        <f>Q17-H17</f>
        <v>0</v>
      </c>
      <c r="AA17" s="7">
        <f>R17-I17</f>
        <v>9100.6486219605431</v>
      </c>
      <c r="AB17" s="7">
        <f>S17-J17</f>
        <v>0</v>
      </c>
      <c r="AC17" s="14">
        <f>T17-K17</f>
        <v>50.984025893336366</v>
      </c>
    </row>
    <row r="18" spans="1:29" x14ac:dyDescent="0.25">
      <c r="A18" s="7" t="s">
        <v>33</v>
      </c>
      <c r="B18" s="7" t="s">
        <v>39</v>
      </c>
      <c r="C18" s="1">
        <v>39103.599999999999</v>
      </c>
      <c r="D18" s="7">
        <v>372505477.08999997</v>
      </c>
      <c r="E18" s="7">
        <v>-27898173.220096536</v>
      </c>
      <c r="F18" s="7">
        <f t="shared" si="0"/>
        <v>344607303.86990345</v>
      </c>
      <c r="G18" s="7">
        <v>76775655.079999998</v>
      </c>
      <c r="H18" s="7">
        <v>5754141.0203999998</v>
      </c>
      <c r="I18" s="7">
        <f t="shared" si="1"/>
        <v>262077507.76950347</v>
      </c>
      <c r="J18" s="7">
        <v>0</v>
      </c>
      <c r="K18" s="14">
        <f t="shared" si="2"/>
        <v>8812.6746353252256</v>
      </c>
      <c r="L18" s="1">
        <v>39103.599999999999</v>
      </c>
      <c r="M18" s="7">
        <v>372499327.41999996</v>
      </c>
      <c r="N18" s="7">
        <v>-26727885.96486482</v>
      </c>
      <c r="O18" s="7">
        <f t="shared" si="3"/>
        <v>345771441.45513511</v>
      </c>
      <c r="P18" s="7">
        <v>76775655.079999998</v>
      </c>
      <c r="Q18" s="7">
        <v>5754141.0203999998</v>
      </c>
      <c r="R18" s="7">
        <f t="shared" si="4"/>
        <v>263241645.35473514</v>
      </c>
      <c r="S18" s="7">
        <v>0</v>
      </c>
      <c r="T18" s="14">
        <f>O18/L18</f>
        <v>8842.4452340739754</v>
      </c>
      <c r="U18" s="1">
        <f>L18-C18</f>
        <v>0</v>
      </c>
      <c r="V18" s="7">
        <f>M18-D18</f>
        <v>-6149.6700000166893</v>
      </c>
      <c r="W18" s="7">
        <f>N18-E18</f>
        <v>1170287.2552317157</v>
      </c>
      <c r="X18" s="7">
        <f>O18-F18</f>
        <v>1164137.5852316618</v>
      </c>
      <c r="Y18" s="7">
        <f>P18-G18</f>
        <v>0</v>
      </c>
      <c r="Z18" s="7">
        <f>Q18-H18</f>
        <v>0</v>
      </c>
      <c r="AA18" s="7">
        <f>R18-I18</f>
        <v>1164137.5852316618</v>
      </c>
      <c r="AB18" s="7">
        <f>S18-J18</f>
        <v>0</v>
      </c>
      <c r="AC18" s="14">
        <f>T18-K18</f>
        <v>29.770598748749762</v>
      </c>
    </row>
    <row r="19" spans="1:29" x14ac:dyDescent="0.25">
      <c r="A19" s="7" t="s">
        <v>33</v>
      </c>
      <c r="B19" s="7" t="s">
        <v>40</v>
      </c>
      <c r="C19" s="1">
        <v>2785</v>
      </c>
      <c r="D19" s="7">
        <v>24383835.07</v>
      </c>
      <c r="E19" s="7">
        <v>-1826186.4493035844</v>
      </c>
      <c r="F19" s="7">
        <f t="shared" si="0"/>
        <v>22557648.620696414</v>
      </c>
      <c r="G19" s="7">
        <v>1648120.18</v>
      </c>
      <c r="H19" s="7">
        <v>156853.23070000001</v>
      </c>
      <c r="I19" s="7">
        <f t="shared" si="1"/>
        <v>20752675.209996413</v>
      </c>
      <c r="J19" s="7">
        <v>0</v>
      </c>
      <c r="K19" s="14">
        <f t="shared" si="2"/>
        <v>8099.6942982751934</v>
      </c>
      <c r="L19" s="1">
        <v>2785</v>
      </c>
      <c r="M19" s="7">
        <v>24326840.07</v>
      </c>
      <c r="N19" s="7">
        <v>-1745519.9497403274</v>
      </c>
      <c r="O19" s="7">
        <f t="shared" si="3"/>
        <v>22581320.120259672</v>
      </c>
      <c r="P19" s="7">
        <v>1648120.18</v>
      </c>
      <c r="Q19" s="7">
        <v>156853.23070000001</v>
      </c>
      <c r="R19" s="7">
        <f t="shared" si="4"/>
        <v>20776346.709559672</v>
      </c>
      <c r="S19" s="7">
        <v>0</v>
      </c>
      <c r="T19" s="14">
        <f>O19/L19</f>
        <v>8108.1939390519474</v>
      </c>
      <c r="U19" s="1">
        <f>L19-C19</f>
        <v>0</v>
      </c>
      <c r="V19" s="7">
        <f>M19-D19</f>
        <v>-56995</v>
      </c>
      <c r="W19" s="7">
        <f>N19-E19</f>
        <v>80666.499563256977</v>
      </c>
      <c r="X19" s="7">
        <f>O19-F19</f>
        <v>23671.499563258141</v>
      </c>
      <c r="Y19" s="7">
        <f>P19-G19</f>
        <v>0</v>
      </c>
      <c r="Z19" s="7">
        <f>Q19-H19</f>
        <v>0</v>
      </c>
      <c r="AA19" s="7">
        <f>R19-I19</f>
        <v>23671.499563258141</v>
      </c>
      <c r="AB19" s="7">
        <f>S19-J19</f>
        <v>0</v>
      </c>
      <c r="AC19" s="14">
        <f>T19-K19</f>
        <v>8.4996407767539495</v>
      </c>
    </row>
    <row r="20" spans="1:29" x14ac:dyDescent="0.25">
      <c r="A20" s="7" t="s">
        <v>41</v>
      </c>
      <c r="B20" s="7" t="s">
        <v>41</v>
      </c>
      <c r="C20" s="1">
        <v>1700.1</v>
      </c>
      <c r="D20" s="7">
        <v>15667956.300000001</v>
      </c>
      <c r="E20" s="7">
        <v>-1173425.3205535945</v>
      </c>
      <c r="F20" s="7">
        <f t="shared" si="0"/>
        <v>14494530.979446406</v>
      </c>
      <c r="G20" s="7">
        <v>6181125.2699999996</v>
      </c>
      <c r="H20" s="7">
        <v>737379.93550000002</v>
      </c>
      <c r="I20" s="7">
        <f t="shared" si="1"/>
        <v>7576025.7739464063</v>
      </c>
      <c r="J20" s="7">
        <v>0</v>
      </c>
      <c r="K20" s="14">
        <f t="shared" si="2"/>
        <v>8525.6931824283311</v>
      </c>
      <c r="L20" s="1">
        <v>1700.1</v>
      </c>
      <c r="M20" s="7">
        <v>15667884.120000001</v>
      </c>
      <c r="N20" s="7">
        <v>-1124215.2381067418</v>
      </c>
      <c r="O20" s="7">
        <f t="shared" si="3"/>
        <v>14543668.881893259</v>
      </c>
      <c r="P20" s="7">
        <v>6181125.2699999996</v>
      </c>
      <c r="Q20" s="7">
        <v>737379.93550000002</v>
      </c>
      <c r="R20" s="7">
        <f t="shared" si="4"/>
        <v>7625163.6763932593</v>
      </c>
      <c r="S20" s="7">
        <v>0</v>
      </c>
      <c r="T20" s="14">
        <f>O20/L20</f>
        <v>8554.5961307530488</v>
      </c>
      <c r="U20" s="1">
        <f>L20-C20</f>
        <v>0</v>
      </c>
      <c r="V20" s="7">
        <f>M20-D20</f>
        <v>-72.179999999701977</v>
      </c>
      <c r="W20" s="7">
        <f>N20-E20</f>
        <v>49210.082446852699</v>
      </c>
      <c r="X20" s="7">
        <f>O20-F20</f>
        <v>49137.902446852997</v>
      </c>
      <c r="Y20" s="7">
        <f>P20-G20</f>
        <v>0</v>
      </c>
      <c r="Z20" s="7">
        <f>Q20-H20</f>
        <v>0</v>
      </c>
      <c r="AA20" s="7">
        <f>R20-I20</f>
        <v>49137.902446852997</v>
      </c>
      <c r="AB20" s="7">
        <f>S20-J20</f>
        <v>0</v>
      </c>
      <c r="AC20" s="14">
        <f>T20-K20</f>
        <v>28.902948324717727</v>
      </c>
    </row>
    <row r="21" spans="1:29" x14ac:dyDescent="0.25">
      <c r="A21" s="7" t="s">
        <v>42</v>
      </c>
      <c r="B21" s="7" t="s">
        <v>43</v>
      </c>
      <c r="C21" s="1">
        <v>146.9</v>
      </c>
      <c r="D21" s="7">
        <v>2328140.83</v>
      </c>
      <c r="E21" s="7">
        <v>-174362.20445270589</v>
      </c>
      <c r="F21" s="7">
        <f t="shared" si="0"/>
        <v>2153778.625547294</v>
      </c>
      <c r="G21" s="7">
        <v>531690.77</v>
      </c>
      <c r="H21" s="7">
        <v>63166.882100000003</v>
      </c>
      <c r="I21" s="7">
        <f t="shared" si="1"/>
        <v>1558920.973447294</v>
      </c>
      <c r="J21" s="7">
        <v>0</v>
      </c>
      <c r="K21" s="14">
        <f t="shared" si="2"/>
        <v>14661.529105155167</v>
      </c>
      <c r="L21" s="1">
        <v>146.9</v>
      </c>
      <c r="M21" s="7">
        <v>2328140.83</v>
      </c>
      <c r="N21" s="7">
        <v>-167050.72474996562</v>
      </c>
      <c r="O21" s="7">
        <f t="shared" si="3"/>
        <v>2161090.1052500345</v>
      </c>
      <c r="P21" s="7">
        <v>531690.77</v>
      </c>
      <c r="Q21" s="7">
        <v>63166.882100000003</v>
      </c>
      <c r="R21" s="7">
        <f t="shared" si="4"/>
        <v>1566232.4531500344</v>
      </c>
      <c r="S21" s="7">
        <v>0</v>
      </c>
      <c r="T21" s="14">
        <f>O21/L21</f>
        <v>14711.300920694584</v>
      </c>
      <c r="U21" s="1">
        <f>L21-C21</f>
        <v>0</v>
      </c>
      <c r="V21" s="7">
        <f>M21-D21</f>
        <v>0</v>
      </c>
      <c r="W21" s="7">
        <f>N21-E21</f>
        <v>7311.4797027402674</v>
      </c>
      <c r="X21" s="7">
        <f>O21-F21</f>
        <v>7311.479702740442</v>
      </c>
      <c r="Y21" s="7">
        <f>P21-G21</f>
        <v>0</v>
      </c>
      <c r="Z21" s="7">
        <f>Q21-H21</f>
        <v>0</v>
      </c>
      <c r="AA21" s="7">
        <f>R21-I21</f>
        <v>7311.479702740442</v>
      </c>
      <c r="AB21" s="7">
        <f>S21-J21</f>
        <v>0</v>
      </c>
      <c r="AC21" s="14">
        <f>T21-K21</f>
        <v>49.77181553941773</v>
      </c>
    </row>
    <row r="22" spans="1:29" x14ac:dyDescent="0.25">
      <c r="A22" s="7" t="s">
        <v>42</v>
      </c>
      <c r="B22" s="7" t="s">
        <v>44</v>
      </c>
      <c r="C22" s="1">
        <v>50.5</v>
      </c>
      <c r="D22" s="7">
        <v>954930.55</v>
      </c>
      <c r="E22" s="7">
        <v>-71517.922649565357</v>
      </c>
      <c r="F22" s="7">
        <f t="shared" si="0"/>
        <v>883412.62735043466</v>
      </c>
      <c r="G22" s="7">
        <v>333797.76000000001</v>
      </c>
      <c r="H22" s="7">
        <v>37326.324500000002</v>
      </c>
      <c r="I22" s="7">
        <f t="shared" si="1"/>
        <v>512288.54285043466</v>
      </c>
      <c r="J22" s="7">
        <v>0</v>
      </c>
      <c r="K22" s="14">
        <f t="shared" si="2"/>
        <v>17493.319353473955</v>
      </c>
      <c r="L22" s="1">
        <v>50.5</v>
      </c>
      <c r="M22" s="7">
        <v>954930.55</v>
      </c>
      <c r="N22" s="7">
        <v>-68518.982360437061</v>
      </c>
      <c r="O22" s="7">
        <f t="shared" si="3"/>
        <v>886411.567639563</v>
      </c>
      <c r="P22" s="7">
        <v>333797.76000000001</v>
      </c>
      <c r="Q22" s="7">
        <v>37326.324500000002</v>
      </c>
      <c r="R22" s="7">
        <f t="shared" si="4"/>
        <v>515287.483139563</v>
      </c>
      <c r="S22" s="7">
        <v>0</v>
      </c>
      <c r="T22" s="14">
        <f>O22/L22</f>
        <v>17552.704309694316</v>
      </c>
      <c r="U22" s="1">
        <f>L22-C22</f>
        <v>0</v>
      </c>
      <c r="V22" s="7">
        <f>M22-D22</f>
        <v>0</v>
      </c>
      <c r="W22" s="7">
        <f>N22-E22</f>
        <v>2998.9402891282953</v>
      </c>
      <c r="X22" s="7">
        <f>O22-F22</f>
        <v>2998.9402891283389</v>
      </c>
      <c r="Y22" s="7">
        <f>P22-G22</f>
        <v>0</v>
      </c>
      <c r="Z22" s="7">
        <f>Q22-H22</f>
        <v>0</v>
      </c>
      <c r="AA22" s="7">
        <f>R22-I22</f>
        <v>2998.9402891283389</v>
      </c>
      <c r="AB22" s="7">
        <f>S22-J22</f>
        <v>0</v>
      </c>
      <c r="AC22" s="14">
        <f>T22-K22</f>
        <v>59.384956220361346</v>
      </c>
    </row>
    <row r="23" spans="1:29" x14ac:dyDescent="0.25">
      <c r="A23" s="7" t="s">
        <v>42</v>
      </c>
      <c r="B23" s="7" t="s">
        <v>45</v>
      </c>
      <c r="C23" s="1">
        <v>289</v>
      </c>
      <c r="D23" s="7">
        <v>3443167.92</v>
      </c>
      <c r="E23" s="7">
        <v>-257870.28907183337</v>
      </c>
      <c r="F23" s="7">
        <f t="shared" si="0"/>
        <v>3185297.6309281667</v>
      </c>
      <c r="G23" s="7">
        <v>778894.99</v>
      </c>
      <c r="H23" s="7">
        <v>89166.852799999993</v>
      </c>
      <c r="I23" s="7">
        <f t="shared" si="1"/>
        <v>2317235.7881281669</v>
      </c>
      <c r="J23" s="7">
        <v>0</v>
      </c>
      <c r="K23" s="14">
        <f t="shared" si="2"/>
        <v>11021.791110478085</v>
      </c>
      <c r="L23" s="1">
        <v>289</v>
      </c>
      <c r="M23" s="7">
        <v>3443167.92</v>
      </c>
      <c r="N23" s="7">
        <v>-247057.089098786</v>
      </c>
      <c r="O23" s="7">
        <f t="shared" si="3"/>
        <v>3196110.8309012139</v>
      </c>
      <c r="P23" s="7">
        <v>778894.99</v>
      </c>
      <c r="Q23" s="7">
        <v>89166.852799999993</v>
      </c>
      <c r="R23" s="7">
        <f t="shared" si="4"/>
        <v>2328048.9881012137</v>
      </c>
      <c r="S23" s="7">
        <v>0</v>
      </c>
      <c r="T23" s="14">
        <f>O23/L23</f>
        <v>11059.20702733984</v>
      </c>
      <c r="U23" s="1">
        <f>L23-C23</f>
        <v>0</v>
      </c>
      <c r="V23" s="7">
        <f>M23-D23</f>
        <v>0</v>
      </c>
      <c r="W23" s="7">
        <f>N23-E23</f>
        <v>10813.199973047362</v>
      </c>
      <c r="X23" s="7">
        <f>O23-F23</f>
        <v>10813.199973047245</v>
      </c>
      <c r="Y23" s="7">
        <f>P23-G23</f>
        <v>0</v>
      </c>
      <c r="Z23" s="7">
        <f>Q23-H23</f>
        <v>0</v>
      </c>
      <c r="AA23" s="7">
        <f>R23-I23</f>
        <v>10813.19997304678</v>
      </c>
      <c r="AB23" s="7">
        <f>S23-J23</f>
        <v>0</v>
      </c>
      <c r="AC23" s="14">
        <f>T23-K23</f>
        <v>37.41591686175525</v>
      </c>
    </row>
    <row r="24" spans="1:29" x14ac:dyDescent="0.25">
      <c r="A24" s="7" t="s">
        <v>42</v>
      </c>
      <c r="B24" s="7" t="s">
        <v>46</v>
      </c>
      <c r="C24" s="1">
        <v>50</v>
      </c>
      <c r="D24" s="7">
        <v>938837.89</v>
      </c>
      <c r="E24" s="7">
        <v>-70312.689857394493</v>
      </c>
      <c r="F24" s="7">
        <f t="shared" si="0"/>
        <v>868525.20014260546</v>
      </c>
      <c r="G24" s="7">
        <v>181991.6</v>
      </c>
      <c r="H24" s="7">
        <v>21653.926899999999</v>
      </c>
      <c r="I24" s="7">
        <f t="shared" si="1"/>
        <v>664879.67324260552</v>
      </c>
      <c r="J24" s="7">
        <v>0</v>
      </c>
      <c r="K24" s="14">
        <f t="shared" si="2"/>
        <v>17370.504002852111</v>
      </c>
      <c r="L24" s="1">
        <v>50</v>
      </c>
      <c r="M24" s="7">
        <v>938837.89</v>
      </c>
      <c r="N24" s="7">
        <v>-67364.288245066564</v>
      </c>
      <c r="O24" s="7">
        <f t="shared" si="3"/>
        <v>871473.60175493348</v>
      </c>
      <c r="P24" s="7">
        <v>181991.6</v>
      </c>
      <c r="Q24" s="7">
        <v>22108.8161</v>
      </c>
      <c r="R24" s="7">
        <f t="shared" si="4"/>
        <v>667373.18565493345</v>
      </c>
      <c r="S24" s="7">
        <v>0</v>
      </c>
      <c r="T24" s="14">
        <f>O24/L24</f>
        <v>17429.472035098668</v>
      </c>
      <c r="U24" s="1">
        <f>L24-C24</f>
        <v>0</v>
      </c>
      <c r="V24" s="7">
        <f>M24-D24</f>
        <v>0</v>
      </c>
      <c r="W24" s="7">
        <f>N24-E24</f>
        <v>2948.4016123279289</v>
      </c>
      <c r="X24" s="7">
        <f>O24-F24</f>
        <v>2948.4016123280162</v>
      </c>
      <c r="Y24" s="7">
        <f>P24-G24</f>
        <v>0</v>
      </c>
      <c r="Z24" s="7">
        <f>Q24-H24</f>
        <v>454.88920000000144</v>
      </c>
      <c r="AA24" s="7">
        <f>R24-I24</f>
        <v>2493.5124123279238</v>
      </c>
      <c r="AB24" s="7">
        <f>S24-J24</f>
        <v>0</v>
      </c>
      <c r="AC24" s="14">
        <f>T24-K24</f>
        <v>58.968032246557414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925089.51</v>
      </c>
      <c r="E25" s="7">
        <v>-69283.027985756984</v>
      </c>
      <c r="F25" s="7">
        <f t="shared" si="0"/>
        <v>855806.48201424303</v>
      </c>
      <c r="G25" s="7">
        <v>154767.62</v>
      </c>
      <c r="H25" s="7">
        <v>18313.4103</v>
      </c>
      <c r="I25" s="7">
        <f t="shared" si="1"/>
        <v>682725.45171424304</v>
      </c>
      <c r="J25" s="7">
        <v>0</v>
      </c>
      <c r="K25" s="14">
        <f t="shared" si="2"/>
        <v>17116.12964028486</v>
      </c>
      <c r="L25" s="1">
        <v>50</v>
      </c>
      <c r="M25" s="7">
        <v>925089.51</v>
      </c>
      <c r="N25" s="7">
        <v>-66377.80288578615</v>
      </c>
      <c r="O25" s="7">
        <f t="shared" si="3"/>
        <v>858711.70711421384</v>
      </c>
      <c r="P25" s="7">
        <v>154767.62</v>
      </c>
      <c r="Q25" s="7">
        <v>18313.4103</v>
      </c>
      <c r="R25" s="7">
        <f t="shared" si="4"/>
        <v>685630.67681421386</v>
      </c>
      <c r="S25" s="7">
        <v>0</v>
      </c>
      <c r="T25" s="14">
        <f>O25/L25</f>
        <v>17174.234142284276</v>
      </c>
      <c r="U25" s="1">
        <f>L25-C25</f>
        <v>0</v>
      </c>
      <c r="V25" s="7">
        <f>M25-D25</f>
        <v>0</v>
      </c>
      <c r="W25" s="7">
        <f>N25-E25</f>
        <v>2905.225099970834</v>
      </c>
      <c r="X25" s="7">
        <f>O25-F25</f>
        <v>2905.2250999708194</v>
      </c>
      <c r="Y25" s="7">
        <f>P25-G25</f>
        <v>0</v>
      </c>
      <c r="Z25" s="7">
        <f>Q25-H25</f>
        <v>0</v>
      </c>
      <c r="AA25" s="7">
        <f>R25-I25</f>
        <v>2905.2250999708194</v>
      </c>
      <c r="AB25" s="7">
        <f>S25-J25</f>
        <v>0</v>
      </c>
      <c r="AC25" s="14">
        <f>T25-K25</f>
        <v>58.104501999416243</v>
      </c>
    </row>
    <row r="26" spans="1:29" x14ac:dyDescent="0.25">
      <c r="A26" s="7" t="s">
        <v>48</v>
      </c>
      <c r="B26" s="7" t="s">
        <v>49</v>
      </c>
      <c r="C26" s="1">
        <v>2485.5</v>
      </c>
      <c r="D26" s="7">
        <v>23118412.420000002</v>
      </c>
      <c r="E26" s="7">
        <v>-1731414.7413487935</v>
      </c>
      <c r="F26" s="7">
        <f t="shared" si="0"/>
        <v>21386997.67865121</v>
      </c>
      <c r="G26" s="7">
        <v>1227286.6599999999</v>
      </c>
      <c r="H26" s="7">
        <v>107570.6868</v>
      </c>
      <c r="I26" s="7">
        <f t="shared" si="1"/>
        <v>20052140.33185121</v>
      </c>
      <c r="J26" s="7">
        <v>0</v>
      </c>
      <c r="K26" s="14">
        <f t="shared" si="2"/>
        <v>8604.7063683971883</v>
      </c>
      <c r="L26" s="1">
        <v>2485.5</v>
      </c>
      <c r="M26" s="7">
        <v>23068118.119999997</v>
      </c>
      <c r="N26" s="7">
        <v>-1655203.0705822096</v>
      </c>
      <c r="O26" s="7">
        <f t="shared" si="3"/>
        <v>21412915.049417786</v>
      </c>
      <c r="P26" s="7">
        <v>1227286.6599999999</v>
      </c>
      <c r="Q26" s="7">
        <v>107570.6868</v>
      </c>
      <c r="R26" s="7">
        <f t="shared" si="4"/>
        <v>20078057.702617787</v>
      </c>
      <c r="S26" s="7">
        <v>0</v>
      </c>
      <c r="T26" s="14">
        <f>O26/L26</f>
        <v>8615.1337957826545</v>
      </c>
      <c r="U26" s="1">
        <f>L26-C26</f>
        <v>0</v>
      </c>
      <c r="V26" s="7">
        <f>M26-D26</f>
        <v>-50294.30000000447</v>
      </c>
      <c r="W26" s="7">
        <f>N26-E26</f>
        <v>76211.670766583877</v>
      </c>
      <c r="X26" s="7">
        <f>O26-F26</f>
        <v>25917.37076657638</v>
      </c>
      <c r="Y26" s="7">
        <f>P26-G26</f>
        <v>0</v>
      </c>
      <c r="Z26" s="7">
        <f>Q26-H26</f>
        <v>0</v>
      </c>
      <c r="AA26" s="7">
        <f>R26-I26</f>
        <v>25917.37076657638</v>
      </c>
      <c r="AB26" s="7">
        <f>S26-J26</f>
        <v>0</v>
      </c>
      <c r="AC26" s="14">
        <f>T26-K26</f>
        <v>10.427427385466217</v>
      </c>
    </row>
    <row r="27" spans="1:29" x14ac:dyDescent="0.25">
      <c r="A27" s="7" t="s">
        <v>48</v>
      </c>
      <c r="B27" s="7" t="s">
        <v>50</v>
      </c>
      <c r="C27" s="1">
        <v>248.9</v>
      </c>
      <c r="D27" s="7">
        <v>3113507.4699999997</v>
      </c>
      <c r="E27" s="7">
        <v>-233180.92232812522</v>
      </c>
      <c r="F27" s="7">
        <f t="shared" si="0"/>
        <v>2880326.5476718745</v>
      </c>
      <c r="G27" s="7">
        <v>442335.8</v>
      </c>
      <c r="H27" s="7">
        <v>49160.694900000002</v>
      </c>
      <c r="I27" s="7">
        <f t="shared" si="1"/>
        <v>2388830.0527718747</v>
      </c>
      <c r="J27" s="7">
        <v>0</v>
      </c>
      <c r="K27" s="14">
        <f t="shared" si="2"/>
        <v>11572.223976182702</v>
      </c>
      <c r="L27" s="1">
        <v>248.9</v>
      </c>
      <c r="M27" s="7">
        <v>3113482.4699999997</v>
      </c>
      <c r="N27" s="7">
        <v>-223401.22058243919</v>
      </c>
      <c r="O27" s="7">
        <f t="shared" si="3"/>
        <v>2890081.2494175606</v>
      </c>
      <c r="P27" s="7">
        <v>442335.8</v>
      </c>
      <c r="Q27" s="7">
        <v>49160.694900000002</v>
      </c>
      <c r="R27" s="7">
        <f t="shared" si="4"/>
        <v>2398584.7545175608</v>
      </c>
      <c r="S27" s="7">
        <v>0</v>
      </c>
      <c r="T27" s="14">
        <f>O27/L27</f>
        <v>11611.41522465874</v>
      </c>
      <c r="U27" s="1">
        <f>L27-C27</f>
        <v>0</v>
      </c>
      <c r="V27" s="7">
        <f>M27-D27</f>
        <v>-25</v>
      </c>
      <c r="W27" s="7">
        <f>N27-E27</f>
        <v>9779.701745686034</v>
      </c>
      <c r="X27" s="7">
        <f>O27-F27</f>
        <v>9754.7017456861213</v>
      </c>
      <c r="Y27" s="7">
        <f>P27-G27</f>
        <v>0</v>
      </c>
      <c r="Z27" s="7">
        <f>Q27-H27</f>
        <v>0</v>
      </c>
      <c r="AA27" s="7">
        <f>R27-I27</f>
        <v>9754.7017456861213</v>
      </c>
      <c r="AB27" s="7">
        <f>S27-J27</f>
        <v>0</v>
      </c>
      <c r="AC27" s="14">
        <f>T27-K27</f>
        <v>39.191248476037799</v>
      </c>
    </row>
    <row r="28" spans="1:29" x14ac:dyDescent="0.25">
      <c r="A28" s="7" t="s">
        <v>51</v>
      </c>
      <c r="B28" s="7" t="s">
        <v>52</v>
      </c>
      <c r="C28" s="1">
        <v>30286.9</v>
      </c>
      <c r="D28" s="7">
        <v>269724676.12</v>
      </c>
      <c r="E28" s="7">
        <v>-20200577.438253731</v>
      </c>
      <c r="F28" s="7">
        <f t="shared" si="0"/>
        <v>249524098.68174627</v>
      </c>
      <c r="G28" s="7">
        <v>92211355.379999995</v>
      </c>
      <c r="H28" s="7">
        <v>5345283.4164999994</v>
      </c>
      <c r="I28" s="7">
        <f t="shared" si="1"/>
        <v>151967459.88524628</v>
      </c>
      <c r="J28" s="7">
        <v>0</v>
      </c>
      <c r="K28" s="14">
        <f t="shared" si="2"/>
        <v>8238.6807062375574</v>
      </c>
      <c r="L28" s="1">
        <v>30286.9</v>
      </c>
      <c r="M28" s="7">
        <v>269724676.12</v>
      </c>
      <c r="N28" s="7">
        <v>-19353512.488673523</v>
      </c>
      <c r="O28" s="7">
        <f t="shared" si="3"/>
        <v>250371163.6313265</v>
      </c>
      <c r="P28" s="7">
        <v>92211355.379999995</v>
      </c>
      <c r="Q28" s="7">
        <v>5345283.4165000003</v>
      </c>
      <c r="R28" s="7">
        <f t="shared" si="4"/>
        <v>152814524.8348265</v>
      </c>
      <c r="S28" s="7">
        <v>0</v>
      </c>
      <c r="T28" s="14">
        <f>O28/L28</f>
        <v>8266.6487369564566</v>
      </c>
      <c r="U28" s="1">
        <f>L28-C28</f>
        <v>0</v>
      </c>
      <c r="V28" s="7">
        <f>M28-D28</f>
        <v>0</v>
      </c>
      <c r="W28" s="7">
        <f>N28-E28</f>
        <v>847064.94958020747</v>
      </c>
      <c r="X28" s="7">
        <f>O28-F28</f>
        <v>847064.94958022237</v>
      </c>
      <c r="Y28" s="7">
        <f>P28-G28</f>
        <v>0</v>
      </c>
      <c r="Z28" s="7">
        <f>Q28-H28</f>
        <v>0</v>
      </c>
      <c r="AA28" s="7">
        <f>R28-I28</f>
        <v>847064.94958022237</v>
      </c>
      <c r="AB28" s="7">
        <f>S28-J28</f>
        <v>0</v>
      </c>
      <c r="AC28" s="14">
        <f>T28-K28</f>
        <v>27.968030718899172</v>
      </c>
    </row>
    <row r="29" spans="1:29" x14ac:dyDescent="0.25">
      <c r="A29" s="7" t="s">
        <v>51</v>
      </c>
      <c r="B29" s="7" t="s">
        <v>51</v>
      </c>
      <c r="C29" s="1">
        <v>29749.9</v>
      </c>
      <c r="D29" s="7">
        <v>269754938.86000001</v>
      </c>
      <c r="E29" s="7">
        <v>-20202843.915432084</v>
      </c>
      <c r="F29" s="7">
        <f t="shared" si="0"/>
        <v>249552094.94456792</v>
      </c>
      <c r="G29" s="7">
        <v>185164587.86000001</v>
      </c>
      <c r="H29" s="7">
        <v>11020506.115</v>
      </c>
      <c r="I29" s="7">
        <f t="shared" si="1"/>
        <v>53367000.969567902</v>
      </c>
      <c r="J29" s="7">
        <v>0</v>
      </c>
      <c r="K29" s="14">
        <f t="shared" si="2"/>
        <v>8388.3339085028147</v>
      </c>
      <c r="L29" s="1">
        <v>29749.9</v>
      </c>
      <c r="M29" s="7">
        <v>269753488.86000001</v>
      </c>
      <c r="N29" s="7">
        <v>-19355579.884699147</v>
      </c>
      <c r="O29" s="7">
        <f t="shared" si="3"/>
        <v>250397908.97530088</v>
      </c>
      <c r="P29" s="7">
        <v>185164587.86000001</v>
      </c>
      <c r="Q29" s="7">
        <v>11020506.115</v>
      </c>
      <c r="R29" s="7">
        <f t="shared" si="4"/>
        <v>54212815.000300862</v>
      </c>
      <c r="S29" s="7">
        <v>0</v>
      </c>
      <c r="T29" s="14">
        <f>O29/L29</f>
        <v>8416.7647277907108</v>
      </c>
      <c r="U29" s="1">
        <f>L29-C29</f>
        <v>0</v>
      </c>
      <c r="V29" s="7">
        <f>M29-D29</f>
        <v>-1450</v>
      </c>
      <c r="W29" s="7">
        <f>N29-E29</f>
        <v>847264.03073293716</v>
      </c>
      <c r="X29" s="7">
        <f>O29-F29</f>
        <v>845814.03073295951</v>
      </c>
      <c r="Y29" s="7">
        <f>P29-G29</f>
        <v>0</v>
      </c>
      <c r="Z29" s="7">
        <f>Q29-H29</f>
        <v>0</v>
      </c>
      <c r="AA29" s="7">
        <f>R29-I29</f>
        <v>845814.03073295951</v>
      </c>
      <c r="AB29" s="7">
        <f>S29-J29</f>
        <v>0</v>
      </c>
      <c r="AC29" s="14">
        <f>T29-K29</f>
        <v>28.430819287896156</v>
      </c>
    </row>
    <row r="30" spans="1:29" x14ac:dyDescent="0.25">
      <c r="A30" s="7" t="s">
        <v>53</v>
      </c>
      <c r="B30" s="7" t="s">
        <v>54</v>
      </c>
      <c r="C30" s="1">
        <v>992.5</v>
      </c>
      <c r="D30" s="7">
        <v>9199911.1300000008</v>
      </c>
      <c r="E30" s="7">
        <v>-689011.92089646251</v>
      </c>
      <c r="F30" s="7">
        <f t="shared" si="0"/>
        <v>8510899.2091035377</v>
      </c>
      <c r="G30" s="7">
        <v>3234058.64</v>
      </c>
      <c r="H30" s="7">
        <v>383049.98570000002</v>
      </c>
      <c r="I30" s="7">
        <f t="shared" si="1"/>
        <v>4893790.583403537</v>
      </c>
      <c r="J30" s="7">
        <v>0</v>
      </c>
      <c r="K30" s="14">
        <f t="shared" si="2"/>
        <v>8575.2133089204417</v>
      </c>
      <c r="L30" s="1">
        <v>992.5</v>
      </c>
      <c r="M30" s="7">
        <v>9199911.1300000008</v>
      </c>
      <c r="N30" s="7">
        <v>-660119.78403461759</v>
      </c>
      <c r="O30" s="7">
        <f t="shared" si="3"/>
        <v>8539791.3459653836</v>
      </c>
      <c r="P30" s="7">
        <v>3234058.64</v>
      </c>
      <c r="Q30" s="7">
        <v>383049.98570000002</v>
      </c>
      <c r="R30" s="7">
        <f t="shared" si="4"/>
        <v>4922682.7202653829</v>
      </c>
      <c r="S30" s="7">
        <v>0</v>
      </c>
      <c r="T30" s="14">
        <f>O30/L30</f>
        <v>8604.3237742724268</v>
      </c>
      <c r="U30" s="1">
        <f>L30-C30</f>
        <v>0</v>
      </c>
      <c r="V30" s="7">
        <f>M30-D30</f>
        <v>0</v>
      </c>
      <c r="W30" s="7">
        <f>N30-E30</f>
        <v>28892.13686184492</v>
      </c>
      <c r="X30" s="7">
        <f>O30-F30</f>
        <v>28892.136861845851</v>
      </c>
      <c r="Y30" s="7">
        <f>P30-G30</f>
        <v>0</v>
      </c>
      <c r="Z30" s="7">
        <f>Q30-H30</f>
        <v>0</v>
      </c>
      <c r="AA30" s="7">
        <f>R30-I30</f>
        <v>28892.136861845851</v>
      </c>
      <c r="AB30" s="7">
        <f>S30-J30</f>
        <v>0</v>
      </c>
      <c r="AC30" s="14">
        <f>T30-K30</f>
        <v>29.110465351985113</v>
      </c>
    </row>
    <row r="31" spans="1:29" x14ac:dyDescent="0.25">
      <c r="A31" s="7" t="s">
        <v>53</v>
      </c>
      <c r="B31" s="7" t="s">
        <v>55</v>
      </c>
      <c r="C31" s="1">
        <v>1292.2</v>
      </c>
      <c r="D31" s="7">
        <v>11625451.120000001</v>
      </c>
      <c r="E31" s="7">
        <v>-870668.67215261154</v>
      </c>
      <c r="F31" s="7">
        <f t="shared" si="0"/>
        <v>10754782.447847389</v>
      </c>
      <c r="G31" s="7">
        <v>3484566.08</v>
      </c>
      <c r="H31" s="7">
        <v>465709.13370000001</v>
      </c>
      <c r="I31" s="7">
        <f t="shared" si="1"/>
        <v>6804507.2341473885</v>
      </c>
      <c r="J31" s="7">
        <v>0</v>
      </c>
      <c r="K31" s="14">
        <f t="shared" si="2"/>
        <v>8322.8466551984129</v>
      </c>
      <c r="L31" s="1">
        <v>1292.2</v>
      </c>
      <c r="M31" s="7">
        <v>11625451.120000001</v>
      </c>
      <c r="N31" s="7">
        <v>-834159.17547449213</v>
      </c>
      <c r="O31" s="7">
        <f t="shared" si="3"/>
        <v>10791291.944525508</v>
      </c>
      <c r="P31" s="7">
        <v>3484566.08</v>
      </c>
      <c r="Q31" s="7">
        <v>465709.13370000001</v>
      </c>
      <c r="R31" s="7">
        <f t="shared" si="4"/>
        <v>6841016.730825508</v>
      </c>
      <c r="S31" s="7">
        <v>0</v>
      </c>
      <c r="T31" s="14">
        <f>O31/L31</f>
        <v>8351.1004059166589</v>
      </c>
      <c r="U31" s="1">
        <f>L31-C31</f>
        <v>0</v>
      </c>
      <c r="V31" s="7">
        <f>M31-D31</f>
        <v>0</v>
      </c>
      <c r="W31" s="7">
        <f>N31-E31</f>
        <v>36509.496678119409</v>
      </c>
      <c r="X31" s="7">
        <f>O31-F31</f>
        <v>36509.496678119525</v>
      </c>
      <c r="Y31" s="7">
        <f>P31-G31</f>
        <v>0</v>
      </c>
      <c r="Z31" s="7">
        <f>Q31-H31</f>
        <v>0</v>
      </c>
      <c r="AA31" s="7">
        <f>R31-I31</f>
        <v>36509.496678119525</v>
      </c>
      <c r="AB31" s="7">
        <f>S31-J31</f>
        <v>0</v>
      </c>
      <c r="AC31" s="14">
        <f>T31-K31</f>
        <v>28.25375071824601</v>
      </c>
    </row>
    <row r="32" spans="1:29" x14ac:dyDescent="0.25">
      <c r="A32" s="7" t="s">
        <v>56</v>
      </c>
      <c r="B32" s="7" t="s">
        <v>57</v>
      </c>
      <c r="C32" s="1">
        <v>105.3</v>
      </c>
      <c r="D32" s="7">
        <v>1761261.48</v>
      </c>
      <c r="E32" s="7">
        <v>-131906.7258789647</v>
      </c>
      <c r="F32" s="7">
        <f t="shared" si="0"/>
        <v>1629354.7541210353</v>
      </c>
      <c r="G32" s="7">
        <v>326213.84999999998</v>
      </c>
      <c r="H32" s="7">
        <v>46237.400399999999</v>
      </c>
      <c r="I32" s="7">
        <f t="shared" si="1"/>
        <v>1256903.5037210353</v>
      </c>
      <c r="J32" s="7">
        <v>0</v>
      </c>
      <c r="K32" s="14">
        <f t="shared" si="2"/>
        <v>15473.454455090554</v>
      </c>
      <c r="L32" s="1">
        <v>105.3</v>
      </c>
      <c r="M32" s="7">
        <v>1761261.48</v>
      </c>
      <c r="N32" s="7">
        <v>-126375.51943461988</v>
      </c>
      <c r="O32" s="7">
        <f t="shared" si="3"/>
        <v>1634885.9605653801</v>
      </c>
      <c r="P32" s="7">
        <v>326213.84999999998</v>
      </c>
      <c r="Q32" s="7">
        <v>46237.400399999999</v>
      </c>
      <c r="R32" s="7">
        <f t="shared" si="4"/>
        <v>1262434.7101653803</v>
      </c>
      <c r="S32" s="7">
        <v>0</v>
      </c>
      <c r="T32" s="14">
        <f>O32/L32</f>
        <v>15525.982531485091</v>
      </c>
      <c r="U32" s="1">
        <f>L32-C32</f>
        <v>0</v>
      </c>
      <c r="V32" s="7">
        <f>M32-D32</f>
        <v>0</v>
      </c>
      <c r="W32" s="7">
        <f>N32-E32</f>
        <v>5531.206444344818</v>
      </c>
      <c r="X32" s="7">
        <f>O32-F32</f>
        <v>5531.2064443447161</v>
      </c>
      <c r="Y32" s="7">
        <f>P32-G32</f>
        <v>0</v>
      </c>
      <c r="Z32" s="7">
        <f>Q32-H32</f>
        <v>0</v>
      </c>
      <c r="AA32" s="7">
        <f>R32-I32</f>
        <v>5531.206444344949</v>
      </c>
      <c r="AB32" s="7">
        <f>S32-J32</f>
        <v>0</v>
      </c>
      <c r="AC32" s="14">
        <f>T32-K32</f>
        <v>52.528076394537493</v>
      </c>
    </row>
    <row r="33" spans="1:29" x14ac:dyDescent="0.25">
      <c r="A33" s="7" t="s">
        <v>56</v>
      </c>
      <c r="B33" s="7" t="s">
        <v>56</v>
      </c>
      <c r="C33" s="1">
        <v>168.6</v>
      </c>
      <c r="D33" s="7">
        <v>2619754.92</v>
      </c>
      <c r="E33" s="7">
        <v>-196202.1528470089</v>
      </c>
      <c r="F33" s="7">
        <f t="shared" si="0"/>
        <v>2423552.7671529911</v>
      </c>
      <c r="G33" s="7">
        <v>537486.31999999995</v>
      </c>
      <c r="H33" s="7">
        <v>60721.672400000003</v>
      </c>
      <c r="I33" s="7">
        <f t="shared" si="1"/>
        <v>1825344.7747529913</v>
      </c>
      <c r="J33" s="7">
        <v>0</v>
      </c>
      <c r="K33" s="14">
        <f t="shared" si="2"/>
        <v>14374.571572674919</v>
      </c>
      <c r="L33" s="1">
        <v>168.6</v>
      </c>
      <c r="M33" s="7">
        <v>2619729.9199999999</v>
      </c>
      <c r="N33" s="7">
        <v>-187973.07110720163</v>
      </c>
      <c r="O33" s="7">
        <f t="shared" si="3"/>
        <v>2431756.8488927982</v>
      </c>
      <c r="P33" s="7">
        <v>537486.31999999995</v>
      </c>
      <c r="Q33" s="7">
        <v>60721.672400000003</v>
      </c>
      <c r="R33" s="7">
        <f t="shared" si="4"/>
        <v>1833548.8564927983</v>
      </c>
      <c r="S33" s="7">
        <v>0</v>
      </c>
      <c r="T33" s="14">
        <f>O33/L33</f>
        <v>14423.231606718851</v>
      </c>
      <c r="U33" s="1">
        <f>L33-C33</f>
        <v>0</v>
      </c>
      <c r="V33" s="7">
        <f>M33-D33</f>
        <v>-25</v>
      </c>
      <c r="W33" s="7">
        <f>N33-E33</f>
        <v>8229.0817398072686</v>
      </c>
      <c r="X33" s="7">
        <f>O33-F33</f>
        <v>8204.0817398070358</v>
      </c>
      <c r="Y33" s="7">
        <f>P33-G33</f>
        <v>0</v>
      </c>
      <c r="Z33" s="7">
        <f>Q33-H33</f>
        <v>0</v>
      </c>
      <c r="AA33" s="7">
        <f>R33-I33</f>
        <v>8204.0817398070358</v>
      </c>
      <c r="AB33" s="7">
        <f>S33-J33</f>
        <v>0</v>
      </c>
      <c r="AC33" s="14">
        <f>T33-K33</f>
        <v>48.660034043932683</v>
      </c>
    </row>
    <row r="34" spans="1:29" x14ac:dyDescent="0.25">
      <c r="A34" s="7" t="s">
        <v>58</v>
      </c>
      <c r="B34" s="7" t="s">
        <v>58</v>
      </c>
      <c r="C34" s="1">
        <v>731.8</v>
      </c>
      <c r="D34" s="7">
        <v>7233416.3700000001</v>
      </c>
      <c r="E34" s="7">
        <v>-541734.59257509338</v>
      </c>
      <c r="F34" s="7">
        <f t="shared" si="0"/>
        <v>6691681.7774249064</v>
      </c>
      <c r="G34" s="7">
        <v>4510164.93</v>
      </c>
      <c r="H34" s="7">
        <v>345153.06180000002</v>
      </c>
      <c r="I34" s="7">
        <f t="shared" si="1"/>
        <v>1836363.7856249067</v>
      </c>
      <c r="J34" s="7">
        <v>0</v>
      </c>
      <c r="K34" s="14">
        <f t="shared" si="2"/>
        <v>9144.1401713923296</v>
      </c>
      <c r="L34" s="1">
        <v>731.8</v>
      </c>
      <c r="M34" s="7">
        <v>7233416.3700000001</v>
      </c>
      <c r="N34" s="7">
        <v>-519018.19316779281</v>
      </c>
      <c r="O34" s="7">
        <f t="shared" si="3"/>
        <v>6714398.1768322075</v>
      </c>
      <c r="P34" s="7">
        <v>4510164.93</v>
      </c>
      <c r="Q34" s="7">
        <v>345153.06180000002</v>
      </c>
      <c r="R34" s="7">
        <f t="shared" si="4"/>
        <v>1859080.1850322078</v>
      </c>
      <c r="S34" s="7">
        <v>0</v>
      </c>
      <c r="T34" s="14">
        <f>O34/L34</f>
        <v>9175.1819852858807</v>
      </c>
      <c r="U34" s="1">
        <f>L34-C34</f>
        <v>0</v>
      </c>
      <c r="V34" s="7">
        <f>M34-D34</f>
        <v>0</v>
      </c>
      <c r="W34" s="7">
        <f>N34-E34</f>
        <v>22716.399407300574</v>
      </c>
      <c r="X34" s="7">
        <f>O34-F34</f>
        <v>22716.399407301098</v>
      </c>
      <c r="Y34" s="7">
        <f>P34-G34</f>
        <v>0</v>
      </c>
      <c r="Z34" s="7">
        <f>Q34-H34</f>
        <v>0</v>
      </c>
      <c r="AA34" s="7">
        <f>R34-I34</f>
        <v>22716.399407301098</v>
      </c>
      <c r="AB34" s="7">
        <f>S34-J34</f>
        <v>0</v>
      </c>
      <c r="AC34" s="14">
        <f>T34-K34</f>
        <v>31.04181389355108</v>
      </c>
    </row>
    <row r="35" spans="1:29" x14ac:dyDescent="0.25">
      <c r="A35" s="7" t="s">
        <v>59</v>
      </c>
      <c r="B35" s="7" t="s">
        <v>60</v>
      </c>
      <c r="C35" s="1">
        <v>1056.5999999999999</v>
      </c>
      <c r="D35" s="7">
        <v>9581240.6799999997</v>
      </c>
      <c r="E35" s="7">
        <v>-717570.95826404227</v>
      </c>
      <c r="F35" s="7">
        <f t="shared" si="0"/>
        <v>8863669.721735958</v>
      </c>
      <c r="G35" s="7">
        <v>552777.52</v>
      </c>
      <c r="H35" s="7">
        <v>140638.12609999999</v>
      </c>
      <c r="I35" s="7">
        <f t="shared" si="1"/>
        <v>8170254.0756359585</v>
      </c>
      <c r="J35" s="7">
        <v>0</v>
      </c>
      <c r="K35" s="14">
        <f t="shared" si="2"/>
        <v>8388.8602325723623</v>
      </c>
      <c r="L35" s="1">
        <v>1056.5999999999999</v>
      </c>
      <c r="M35" s="7">
        <v>9581199.5899999999</v>
      </c>
      <c r="N35" s="7">
        <v>-687478.31525448291</v>
      </c>
      <c r="O35" s="7">
        <f t="shared" si="3"/>
        <v>8893721.2747455165</v>
      </c>
      <c r="P35" s="7">
        <v>552777.52</v>
      </c>
      <c r="Q35" s="7">
        <v>140638.12609999999</v>
      </c>
      <c r="R35" s="7">
        <f t="shared" si="4"/>
        <v>8200305.6286455169</v>
      </c>
      <c r="S35" s="7">
        <v>0</v>
      </c>
      <c r="T35" s="14">
        <f>O35/L35</f>
        <v>8417.3019825340871</v>
      </c>
      <c r="U35" s="1">
        <f>L35-C35</f>
        <v>0</v>
      </c>
      <c r="V35" s="7">
        <f>M35-D35</f>
        <v>-41.089999999850988</v>
      </c>
      <c r="W35" s="7">
        <f>N35-E35</f>
        <v>30092.643009559368</v>
      </c>
      <c r="X35" s="7">
        <f>O35-F35</f>
        <v>30051.553009558469</v>
      </c>
      <c r="Y35" s="7">
        <f>P35-G35</f>
        <v>0</v>
      </c>
      <c r="Z35" s="7">
        <f>Q35-H35</f>
        <v>0</v>
      </c>
      <c r="AA35" s="7">
        <f>R35-I35</f>
        <v>30051.553009558469</v>
      </c>
      <c r="AB35" s="7">
        <f>S35-J35</f>
        <v>0</v>
      </c>
      <c r="AC35" s="14">
        <f>T35-K35</f>
        <v>28.441749961724781</v>
      </c>
    </row>
    <row r="36" spans="1:29" x14ac:dyDescent="0.25">
      <c r="A36" s="7" t="s">
        <v>59</v>
      </c>
      <c r="B36" s="7" t="s">
        <v>61</v>
      </c>
      <c r="C36" s="1">
        <v>353.1</v>
      </c>
      <c r="D36" s="7">
        <v>3960202.63</v>
      </c>
      <c r="E36" s="7">
        <v>-296592.7368947881</v>
      </c>
      <c r="F36" s="7">
        <f t="shared" si="0"/>
        <v>3663609.8931052117</v>
      </c>
      <c r="G36" s="7">
        <v>220987.59</v>
      </c>
      <c r="H36" s="7">
        <v>38439.4764</v>
      </c>
      <c r="I36" s="7">
        <f t="shared" si="1"/>
        <v>3404182.8267052118</v>
      </c>
      <c r="J36" s="7">
        <v>0</v>
      </c>
      <c r="K36" s="14">
        <f t="shared" si="2"/>
        <v>10375.55902890176</v>
      </c>
      <c r="L36" s="1">
        <v>353.1</v>
      </c>
      <c r="M36" s="7">
        <v>3960202.63</v>
      </c>
      <c r="N36" s="7">
        <v>-284155.79975813575</v>
      </c>
      <c r="O36" s="7">
        <f t="shared" si="3"/>
        <v>3676046.8302418641</v>
      </c>
      <c r="P36" s="7">
        <v>220987.59</v>
      </c>
      <c r="Q36" s="7">
        <v>42520.8102</v>
      </c>
      <c r="R36" s="7">
        <f t="shared" si="4"/>
        <v>3412538.430041864</v>
      </c>
      <c r="S36" s="7">
        <v>0</v>
      </c>
      <c r="T36" s="14">
        <f>O36/L36</f>
        <v>10410.781167493242</v>
      </c>
      <c r="U36" s="1">
        <f>L36-C36</f>
        <v>0</v>
      </c>
      <c r="V36" s="7">
        <f>M36-D36</f>
        <v>0</v>
      </c>
      <c r="W36" s="7">
        <f>N36-E36</f>
        <v>12436.937136652356</v>
      </c>
      <c r="X36" s="7">
        <f>O36-F36</f>
        <v>12436.937136652414</v>
      </c>
      <c r="Y36" s="7">
        <f>P36-G36</f>
        <v>0</v>
      </c>
      <c r="Z36" s="7">
        <f>Q36-H36</f>
        <v>4081.3338000000003</v>
      </c>
      <c r="AA36" s="7">
        <f>R36-I36</f>
        <v>8355.6033366522752</v>
      </c>
      <c r="AB36" s="7">
        <f>S36-J36</f>
        <v>0</v>
      </c>
      <c r="AC36" s="14">
        <f>T36-K36</f>
        <v>35.22213859148178</v>
      </c>
    </row>
    <row r="37" spans="1:29" x14ac:dyDescent="0.25">
      <c r="A37" s="7" t="s">
        <v>59</v>
      </c>
      <c r="B37" s="7" t="s">
        <v>62</v>
      </c>
      <c r="C37" s="1">
        <v>177</v>
      </c>
      <c r="D37" s="7">
        <v>2700981.69</v>
      </c>
      <c r="E37" s="7">
        <v>-202285.49561359442</v>
      </c>
      <c r="F37" s="7">
        <f t="shared" si="0"/>
        <v>2498696.1943864054</v>
      </c>
      <c r="G37" s="7">
        <v>529972.88</v>
      </c>
      <c r="H37" s="7">
        <v>71186.554799999998</v>
      </c>
      <c r="I37" s="7">
        <f t="shared" si="1"/>
        <v>1897536.7595864055</v>
      </c>
      <c r="J37" s="7">
        <v>0</v>
      </c>
      <c r="K37" s="14">
        <f t="shared" si="2"/>
        <v>14116.927651900596</v>
      </c>
      <c r="L37" s="1">
        <v>177</v>
      </c>
      <c r="M37" s="7">
        <v>2700981.69</v>
      </c>
      <c r="N37" s="7">
        <v>-193803.11664861225</v>
      </c>
      <c r="O37" s="7">
        <f t="shared" si="3"/>
        <v>2507178.5733513879</v>
      </c>
      <c r="P37" s="7">
        <v>529972.88</v>
      </c>
      <c r="Q37" s="7">
        <v>70196.302500000005</v>
      </c>
      <c r="R37" s="7">
        <f t="shared" si="4"/>
        <v>1907009.390851388</v>
      </c>
      <c r="S37" s="7">
        <v>0</v>
      </c>
      <c r="T37" s="14">
        <f>O37/L37</f>
        <v>14164.850696900496</v>
      </c>
      <c r="U37" s="1">
        <f>L37-C37</f>
        <v>0</v>
      </c>
      <c r="V37" s="7">
        <f>M37-D37</f>
        <v>0</v>
      </c>
      <c r="W37" s="7">
        <f>N37-E37</f>
        <v>8482.3789649821701</v>
      </c>
      <c r="X37" s="7">
        <f>O37-F37</f>
        <v>8482.3789649824612</v>
      </c>
      <c r="Y37" s="7">
        <f>P37-G37</f>
        <v>0</v>
      </c>
      <c r="Z37" s="7">
        <f>Q37-H37</f>
        <v>-990.25229999999283</v>
      </c>
      <c r="AA37" s="7">
        <f>R37-I37</f>
        <v>9472.6312649825122</v>
      </c>
      <c r="AB37" s="7">
        <f>S37-J37</f>
        <v>0</v>
      </c>
      <c r="AC37" s="14">
        <f>T37-K37</f>
        <v>47.923044999899503</v>
      </c>
    </row>
    <row r="38" spans="1:29" x14ac:dyDescent="0.25">
      <c r="A38" s="7" t="s">
        <v>63</v>
      </c>
      <c r="B38" s="7" t="s">
        <v>64</v>
      </c>
      <c r="C38" s="1">
        <v>222.2</v>
      </c>
      <c r="D38" s="7">
        <v>3138471.3200000003</v>
      </c>
      <c r="E38" s="7">
        <v>-235050.54802324556</v>
      </c>
      <c r="F38" s="7">
        <f t="shared" si="0"/>
        <v>2903420.7719767545</v>
      </c>
      <c r="G38" s="7">
        <v>1059511.0900000001</v>
      </c>
      <c r="H38" s="7">
        <v>19450.901099999999</v>
      </c>
      <c r="I38" s="7">
        <f t="shared" si="1"/>
        <v>1824458.7808767546</v>
      </c>
      <c r="J38" s="7">
        <v>0</v>
      </c>
      <c r="K38" s="14">
        <f t="shared" si="2"/>
        <v>13066.700143909788</v>
      </c>
      <c r="L38" s="1">
        <v>222.2</v>
      </c>
      <c r="M38" s="7">
        <v>3138471.3200000003</v>
      </c>
      <c r="N38" s="7">
        <v>-225194.24162711896</v>
      </c>
      <c r="O38" s="7">
        <f t="shared" si="3"/>
        <v>2913277.0783728813</v>
      </c>
      <c r="P38" s="7">
        <v>1059511.0900000001</v>
      </c>
      <c r="Q38" s="7">
        <v>58583.104000000007</v>
      </c>
      <c r="R38" s="7">
        <f t="shared" si="4"/>
        <v>1795182.8843728811</v>
      </c>
      <c r="S38" s="7">
        <v>0</v>
      </c>
      <c r="T38" s="14">
        <f>O38/L38</f>
        <v>13111.057958473813</v>
      </c>
      <c r="U38" s="1">
        <f>L38-C38</f>
        <v>0</v>
      </c>
      <c r="V38" s="7">
        <f>M38-D38</f>
        <v>0</v>
      </c>
      <c r="W38" s="7">
        <f>N38-E38</f>
        <v>9856.3063961266016</v>
      </c>
      <c r="X38" s="7">
        <f>O38-F38</f>
        <v>9856.3063961267471</v>
      </c>
      <c r="Y38" s="7">
        <f>P38-G38</f>
        <v>0</v>
      </c>
      <c r="Z38" s="7">
        <f>Q38-H38</f>
        <v>39132.202900000004</v>
      </c>
      <c r="AA38" s="7">
        <f>R38-I38</f>
        <v>-29275.896503873402</v>
      </c>
      <c r="AB38" s="7">
        <f>S38-J38</f>
        <v>0</v>
      </c>
      <c r="AC38" s="14">
        <f>T38-K38</f>
        <v>44.35781456402583</v>
      </c>
    </row>
    <row r="39" spans="1:29" x14ac:dyDescent="0.25">
      <c r="A39" s="7" t="s">
        <v>63</v>
      </c>
      <c r="B39" s="7" t="s">
        <v>65</v>
      </c>
      <c r="C39" s="1">
        <v>285.5</v>
      </c>
      <c r="D39" s="7">
        <v>3572754.76</v>
      </c>
      <c r="E39" s="7">
        <v>-267575.47820786171</v>
      </c>
      <c r="F39" s="7">
        <f t="shared" si="0"/>
        <v>3305179.2817921382</v>
      </c>
      <c r="G39" s="7">
        <v>1862157.22</v>
      </c>
      <c r="H39" s="7">
        <v>130839.7876</v>
      </c>
      <c r="I39" s="7">
        <f t="shared" si="1"/>
        <v>1312182.2741921383</v>
      </c>
      <c r="J39" s="7">
        <v>0</v>
      </c>
      <c r="K39" s="14">
        <f t="shared" si="2"/>
        <v>11576.810093842865</v>
      </c>
      <c r="L39" s="1">
        <v>285.5</v>
      </c>
      <c r="M39" s="7">
        <v>3572754.76</v>
      </c>
      <c r="N39" s="7">
        <v>-256355.31335614668</v>
      </c>
      <c r="O39" s="7">
        <f t="shared" si="3"/>
        <v>3316399.4466438531</v>
      </c>
      <c r="P39" s="7">
        <v>1862157.22</v>
      </c>
      <c r="Q39" s="7">
        <v>130839.7876</v>
      </c>
      <c r="R39" s="7">
        <f t="shared" si="4"/>
        <v>1323402.4390438532</v>
      </c>
      <c r="S39" s="7">
        <v>0</v>
      </c>
      <c r="T39" s="14">
        <f>O39/L39</f>
        <v>11616.110145862884</v>
      </c>
      <c r="U39" s="1">
        <f>L39-C39</f>
        <v>0</v>
      </c>
      <c r="V39" s="7">
        <f>M39-D39</f>
        <v>0</v>
      </c>
      <c r="W39" s="7">
        <f>N39-E39</f>
        <v>11220.164851715032</v>
      </c>
      <c r="X39" s="7">
        <f>O39-F39</f>
        <v>11220.164851714857</v>
      </c>
      <c r="Y39" s="7">
        <f>P39-G39</f>
        <v>0</v>
      </c>
      <c r="Z39" s="7">
        <f>Q39-H39</f>
        <v>0</v>
      </c>
      <c r="AA39" s="7">
        <f>R39-I39</f>
        <v>11220.164851714857</v>
      </c>
      <c r="AB39" s="7">
        <f>S39-J39</f>
        <v>0</v>
      </c>
      <c r="AC39" s="14">
        <f>T39-K39</f>
        <v>39.300052020018484</v>
      </c>
    </row>
    <row r="40" spans="1:29" x14ac:dyDescent="0.25">
      <c r="A40" s="7" t="s">
        <v>66</v>
      </c>
      <c r="B40" s="7" t="s">
        <v>66</v>
      </c>
      <c r="C40" s="1">
        <v>455.5</v>
      </c>
      <c r="D40" s="7">
        <v>4586787.1000000006</v>
      </c>
      <c r="E40" s="7">
        <v>-343519.73033832066</v>
      </c>
      <c r="F40" s="7">
        <f t="shared" si="0"/>
        <v>4243267.3696616795</v>
      </c>
      <c r="G40" s="7">
        <v>732079.41</v>
      </c>
      <c r="H40" s="7">
        <v>71323.276999999987</v>
      </c>
      <c r="I40" s="7">
        <f t="shared" si="1"/>
        <v>3439864.6826616796</v>
      </c>
      <c r="J40" s="7">
        <v>0</v>
      </c>
      <c r="K40" s="14">
        <f t="shared" si="2"/>
        <v>9315.6253999158707</v>
      </c>
      <c r="L40" s="1">
        <v>455.5</v>
      </c>
      <c r="M40" s="7">
        <v>4586787.1000000006</v>
      </c>
      <c r="N40" s="7">
        <v>-329115.01720829884</v>
      </c>
      <c r="O40" s="7">
        <f t="shared" si="3"/>
        <v>4257672.0827917019</v>
      </c>
      <c r="P40" s="7">
        <v>732079.41</v>
      </c>
      <c r="Q40" s="7">
        <v>71323.277000000002</v>
      </c>
      <c r="R40" s="7">
        <f t="shared" si="4"/>
        <v>3454269.395791702</v>
      </c>
      <c r="S40" s="7">
        <v>0</v>
      </c>
      <c r="T40" s="14">
        <f>O40/L40</f>
        <v>9347.249358488918</v>
      </c>
      <c r="U40" s="1">
        <f>L40-C40</f>
        <v>0</v>
      </c>
      <c r="V40" s="7">
        <f>M40-D40</f>
        <v>0</v>
      </c>
      <c r="W40" s="7">
        <f>N40-E40</f>
        <v>14404.713130021817</v>
      </c>
      <c r="X40" s="7">
        <f>O40-F40</f>
        <v>14404.713130022399</v>
      </c>
      <c r="Y40" s="7">
        <f>P40-G40</f>
        <v>0</v>
      </c>
      <c r="Z40" s="7">
        <f>Q40-H40</f>
        <v>0</v>
      </c>
      <c r="AA40" s="7">
        <f>R40-I40</f>
        <v>14404.713130022399</v>
      </c>
      <c r="AB40" s="7">
        <f>S40-J40</f>
        <v>0</v>
      </c>
      <c r="AC40" s="14">
        <f>T40-K40</f>
        <v>31.623958573047275</v>
      </c>
    </row>
    <row r="41" spans="1:29" x14ac:dyDescent="0.25">
      <c r="A41" s="7" t="s">
        <v>67</v>
      </c>
      <c r="B41" s="7" t="s">
        <v>68</v>
      </c>
      <c r="C41" s="1">
        <v>356</v>
      </c>
      <c r="D41" s="7">
        <v>4085230.94</v>
      </c>
      <c r="E41" s="7">
        <v>-305956.52256861102</v>
      </c>
      <c r="F41" s="7">
        <f t="shared" si="0"/>
        <v>3779274.417431389</v>
      </c>
      <c r="G41" s="7">
        <v>2259769.08</v>
      </c>
      <c r="H41" s="7">
        <v>337256.28869999998</v>
      </c>
      <c r="I41" s="7">
        <f t="shared" si="1"/>
        <v>1182249.048731389</v>
      </c>
      <c r="J41" s="7">
        <v>0</v>
      </c>
      <c r="K41" s="14">
        <f t="shared" si="2"/>
        <v>10615.939374807273</v>
      </c>
      <c r="L41" s="1">
        <v>356</v>
      </c>
      <c r="M41" s="7">
        <v>4085230.9400000004</v>
      </c>
      <c r="N41" s="7">
        <v>-293126.93652556377</v>
      </c>
      <c r="O41" s="7">
        <f t="shared" si="3"/>
        <v>3792104.0034744367</v>
      </c>
      <c r="P41" s="7">
        <v>2259769.08</v>
      </c>
      <c r="Q41" s="7">
        <v>337256.28869999998</v>
      </c>
      <c r="R41" s="7">
        <f t="shared" si="4"/>
        <v>1195078.6347744367</v>
      </c>
      <c r="S41" s="7">
        <v>0</v>
      </c>
      <c r="T41" s="14">
        <f>O41/L41</f>
        <v>10651.977537849541</v>
      </c>
      <c r="U41" s="1">
        <f>L41-C41</f>
        <v>0</v>
      </c>
      <c r="V41" s="7">
        <f>M41-D41</f>
        <v>0</v>
      </c>
      <c r="W41" s="7">
        <f>N41-E41</f>
        <v>12829.586043047253</v>
      </c>
      <c r="X41" s="7">
        <f>O41-F41</f>
        <v>12829.586043047719</v>
      </c>
      <c r="Y41" s="7">
        <f>P41-G41</f>
        <v>0</v>
      </c>
      <c r="Z41" s="7">
        <f>Q41-H41</f>
        <v>0</v>
      </c>
      <c r="AA41" s="7">
        <f>R41-I41</f>
        <v>12829.586043047719</v>
      </c>
      <c r="AB41" s="7">
        <f>S41-J41</f>
        <v>0</v>
      </c>
      <c r="AC41" s="14">
        <f>T41-K41</f>
        <v>36.038163042268934</v>
      </c>
    </row>
    <row r="42" spans="1:29" x14ac:dyDescent="0.25">
      <c r="A42" s="7" t="s">
        <v>69</v>
      </c>
      <c r="B42" s="7" t="s">
        <v>69</v>
      </c>
      <c r="C42" s="1">
        <v>4658</v>
      </c>
      <c r="D42" s="7">
        <v>41178947.200000003</v>
      </c>
      <c r="E42" s="7">
        <v>-3084028.2161253882</v>
      </c>
      <c r="F42" s="7">
        <f t="shared" si="0"/>
        <v>38094918.983874612</v>
      </c>
      <c r="G42" s="7">
        <v>7819836.3899999997</v>
      </c>
      <c r="H42" s="7">
        <v>1356915.9436000001</v>
      </c>
      <c r="I42" s="7">
        <f t="shared" si="1"/>
        <v>28918166.650274612</v>
      </c>
      <c r="J42" s="7">
        <v>0</v>
      </c>
      <c r="K42" s="14">
        <f t="shared" si="2"/>
        <v>8178.385355061102</v>
      </c>
      <c r="L42" s="1">
        <v>4658</v>
      </c>
      <c r="M42" s="7">
        <v>41178412.619999997</v>
      </c>
      <c r="N42" s="7">
        <v>-2954668.1985832145</v>
      </c>
      <c r="O42" s="7">
        <f t="shared" si="3"/>
        <v>38223744.421416782</v>
      </c>
      <c r="P42" s="7">
        <v>7819836.3899999997</v>
      </c>
      <c r="Q42" s="7">
        <v>1356915.9436000001</v>
      </c>
      <c r="R42" s="7">
        <f t="shared" si="4"/>
        <v>29046992.087816782</v>
      </c>
      <c r="S42" s="7">
        <v>0</v>
      </c>
      <c r="T42" s="14">
        <f>O42/L42</f>
        <v>8206.042168616741</v>
      </c>
      <c r="U42" s="1">
        <f>L42-C42</f>
        <v>0</v>
      </c>
      <c r="V42" s="7">
        <f>M42-D42</f>
        <v>-534.58000000566244</v>
      </c>
      <c r="W42" s="7">
        <f>N42-E42</f>
        <v>129360.01754217362</v>
      </c>
      <c r="X42" s="7">
        <f>O42-F42</f>
        <v>128825.43754217029</v>
      </c>
      <c r="Y42" s="7">
        <f>P42-G42</f>
        <v>0</v>
      </c>
      <c r="Z42" s="7">
        <f>Q42-H42</f>
        <v>0</v>
      </c>
      <c r="AA42" s="7">
        <f>R42-I42</f>
        <v>128825.43754217029</v>
      </c>
      <c r="AB42" s="7">
        <f>S42-J42</f>
        <v>0</v>
      </c>
      <c r="AC42" s="14">
        <f>T42-K42</f>
        <v>27.656813555639019</v>
      </c>
    </row>
    <row r="43" spans="1:29" x14ac:dyDescent="0.25">
      <c r="A43" s="7" t="s">
        <v>70</v>
      </c>
      <c r="B43" s="7" t="s">
        <v>70</v>
      </c>
      <c r="C43" s="1">
        <v>87263.9</v>
      </c>
      <c r="D43" s="7">
        <v>825505947.29999995</v>
      </c>
      <c r="E43" s="7">
        <v>-61824884.004137859</v>
      </c>
      <c r="F43" s="7">
        <f t="shared" si="0"/>
        <v>763681063.29586208</v>
      </c>
      <c r="G43" s="7">
        <v>494235041.52999997</v>
      </c>
      <c r="H43" s="7">
        <v>28817977.6833</v>
      </c>
      <c r="I43" s="7">
        <f t="shared" si="1"/>
        <v>240628044.08256212</v>
      </c>
      <c r="J43" s="7">
        <v>0</v>
      </c>
      <c r="K43" s="14">
        <f t="shared" si="2"/>
        <v>8751.3973509763164</v>
      </c>
      <c r="L43" s="1">
        <v>87263.9</v>
      </c>
      <c r="M43" s="7">
        <v>825491974.01999998</v>
      </c>
      <c r="N43" s="7">
        <v>-59231396.468108326</v>
      </c>
      <c r="O43" s="7">
        <f t="shared" si="3"/>
        <v>766260577.55189168</v>
      </c>
      <c r="P43" s="7">
        <v>494235041.52999997</v>
      </c>
      <c r="Q43" s="7">
        <v>28817977.6833</v>
      </c>
      <c r="R43" s="7">
        <f t="shared" si="4"/>
        <v>243207558.33859172</v>
      </c>
      <c r="S43" s="7">
        <v>0</v>
      </c>
      <c r="T43" s="14">
        <f>O43/L43</f>
        <v>8780.95727502314</v>
      </c>
      <c r="U43" s="1">
        <f>L43-C43</f>
        <v>0</v>
      </c>
      <c r="V43" s="7">
        <f>M43-D43</f>
        <v>-13973.27999997139</v>
      </c>
      <c r="W43" s="7">
        <f>N43-E43</f>
        <v>2593487.5360295326</v>
      </c>
      <c r="X43" s="7">
        <f>O43-F43</f>
        <v>2579514.2560296059</v>
      </c>
      <c r="Y43" s="7">
        <f>P43-G43</f>
        <v>0</v>
      </c>
      <c r="Z43" s="7">
        <f>Q43-H43</f>
        <v>0</v>
      </c>
      <c r="AA43" s="7">
        <f>R43-I43</f>
        <v>2579514.2560296059</v>
      </c>
      <c r="AB43" s="7">
        <f>S43-J43</f>
        <v>0</v>
      </c>
      <c r="AC43" s="14">
        <f>T43-K43</f>
        <v>29.559924046823653</v>
      </c>
    </row>
    <row r="44" spans="1:29" x14ac:dyDescent="0.25">
      <c r="A44" s="7" t="s">
        <v>71</v>
      </c>
      <c r="B44" s="7" t="s">
        <v>71</v>
      </c>
      <c r="C44" s="1">
        <v>231.2</v>
      </c>
      <c r="D44" s="7">
        <v>3270807.98</v>
      </c>
      <c r="E44" s="7">
        <v>-244961.68031823999</v>
      </c>
      <c r="F44" s="7">
        <f t="shared" si="0"/>
        <v>3025846.2996817599</v>
      </c>
      <c r="G44" s="7">
        <v>1906470.27</v>
      </c>
      <c r="H44" s="7">
        <v>92803.010299999994</v>
      </c>
      <c r="I44" s="7">
        <f t="shared" si="1"/>
        <v>1026573.0193817599</v>
      </c>
      <c r="J44" s="7">
        <v>0</v>
      </c>
      <c r="K44" s="14">
        <f t="shared" si="2"/>
        <v>13087.570500353633</v>
      </c>
      <c r="L44" s="1">
        <v>231.2</v>
      </c>
      <c r="M44" s="7">
        <v>3270807.98</v>
      </c>
      <c r="N44" s="7">
        <v>-234689.77328874517</v>
      </c>
      <c r="O44" s="7">
        <f t="shared" si="3"/>
        <v>3036118.206711255</v>
      </c>
      <c r="P44" s="7">
        <v>1906470.27</v>
      </c>
      <c r="Q44" s="7">
        <v>92803.010299999994</v>
      </c>
      <c r="R44" s="7">
        <f t="shared" si="4"/>
        <v>1036844.926411255</v>
      </c>
      <c r="S44" s="7">
        <v>0</v>
      </c>
      <c r="T44" s="14">
        <f>O44/L44</f>
        <v>13131.999163976017</v>
      </c>
      <c r="U44" s="1">
        <f>L44-C44</f>
        <v>0</v>
      </c>
      <c r="V44" s="7">
        <f>M44-D44</f>
        <v>0</v>
      </c>
      <c r="W44" s="7">
        <f>N44-E44</f>
        <v>10271.907029494818</v>
      </c>
      <c r="X44" s="7">
        <f>O44-F44</f>
        <v>10271.907029495109</v>
      </c>
      <c r="Y44" s="7">
        <f>P44-G44</f>
        <v>0</v>
      </c>
      <c r="Z44" s="7">
        <f>Q44-H44</f>
        <v>0</v>
      </c>
      <c r="AA44" s="7">
        <f>R44-I44</f>
        <v>10271.907029495109</v>
      </c>
      <c r="AB44" s="7">
        <f>S44-J44</f>
        <v>0</v>
      </c>
      <c r="AC44" s="14">
        <f>T44-K44</f>
        <v>44.428663622384192</v>
      </c>
    </row>
    <row r="45" spans="1:29" x14ac:dyDescent="0.25">
      <c r="A45" s="7" t="s">
        <v>72</v>
      </c>
      <c r="B45" s="7" t="s">
        <v>72</v>
      </c>
      <c r="C45" s="1">
        <v>64732.5</v>
      </c>
      <c r="D45" s="7">
        <v>571524272.34000003</v>
      </c>
      <c r="E45" s="7">
        <v>-42803352.245418526</v>
      </c>
      <c r="F45" s="7">
        <f t="shared" si="0"/>
        <v>528720920.09458148</v>
      </c>
      <c r="G45" s="7">
        <v>179994069.74000001</v>
      </c>
      <c r="H45" s="7">
        <v>17897627.934</v>
      </c>
      <c r="I45" s="7">
        <f t="shared" si="1"/>
        <v>330829222.42058146</v>
      </c>
      <c r="J45" s="7">
        <v>0</v>
      </c>
      <c r="K45" s="14">
        <f t="shared" si="2"/>
        <v>8167.7815640455947</v>
      </c>
      <c r="L45" s="1">
        <v>64732.5</v>
      </c>
      <c r="M45" s="7">
        <v>571474214.84000003</v>
      </c>
      <c r="N45" s="7">
        <v>-41004899.933368534</v>
      </c>
      <c r="O45" s="7">
        <f t="shared" si="3"/>
        <v>530469314.90663147</v>
      </c>
      <c r="P45" s="7">
        <v>179994069.74000001</v>
      </c>
      <c r="Q45" s="7">
        <v>17897627.934</v>
      </c>
      <c r="R45" s="7">
        <f t="shared" si="4"/>
        <v>332577617.23263144</v>
      </c>
      <c r="S45" s="7">
        <v>0</v>
      </c>
      <c r="T45" s="14">
        <f>O45/L45</f>
        <v>8194.7911003998215</v>
      </c>
      <c r="U45" s="1">
        <f>L45-C45</f>
        <v>0</v>
      </c>
      <c r="V45" s="7">
        <f>M45-D45</f>
        <v>-50057.5</v>
      </c>
      <c r="W45" s="7">
        <f>N45-E45</f>
        <v>1798452.3120499924</v>
      </c>
      <c r="X45" s="7">
        <f>O45-F45</f>
        <v>1748394.8120499849</v>
      </c>
      <c r="Y45" s="7">
        <f>P45-G45</f>
        <v>0</v>
      </c>
      <c r="Z45" s="7">
        <f>Q45-H45</f>
        <v>0</v>
      </c>
      <c r="AA45" s="7">
        <f>R45-I45</f>
        <v>1748394.8120499849</v>
      </c>
      <c r="AB45" s="7">
        <f>S45-J45</f>
        <v>0</v>
      </c>
      <c r="AC45" s="14">
        <f>T45-K45</f>
        <v>27.009536354226839</v>
      </c>
    </row>
    <row r="46" spans="1:29" x14ac:dyDescent="0.25">
      <c r="A46" s="7" t="s">
        <v>73</v>
      </c>
      <c r="B46" s="7" t="s">
        <v>73</v>
      </c>
      <c r="C46" s="1">
        <v>7020.6</v>
      </c>
      <c r="D46" s="7">
        <v>66628895.740000002</v>
      </c>
      <c r="E46" s="7">
        <v>-4990059.4464794062</v>
      </c>
      <c r="F46" s="7">
        <f t="shared" si="0"/>
        <v>61638836.2935206</v>
      </c>
      <c r="G46" s="7">
        <v>35016562.670000002</v>
      </c>
      <c r="H46" s="7">
        <v>1978859.9784000001</v>
      </c>
      <c r="I46" s="7">
        <f t="shared" si="1"/>
        <v>24643413.645120598</v>
      </c>
      <c r="J46" s="7">
        <v>0</v>
      </c>
      <c r="K46" s="14">
        <f t="shared" si="2"/>
        <v>8779.7106078569632</v>
      </c>
      <c r="L46" s="1">
        <v>7020.6</v>
      </c>
      <c r="M46" s="7">
        <v>66628895.740000002</v>
      </c>
      <c r="N46" s="7">
        <v>-4780812.732302323</v>
      </c>
      <c r="O46" s="7">
        <f t="shared" si="3"/>
        <v>61848083.007697679</v>
      </c>
      <c r="P46" s="7">
        <v>35016562.670000002</v>
      </c>
      <c r="Q46" s="7">
        <v>1978859.9784000001</v>
      </c>
      <c r="R46" s="7">
        <f t="shared" si="4"/>
        <v>24852660.359297678</v>
      </c>
      <c r="S46" s="7">
        <v>0</v>
      </c>
      <c r="T46" s="14">
        <f>O46/L46</f>
        <v>8809.5152846904366</v>
      </c>
      <c r="U46" s="1">
        <f>L46-C46</f>
        <v>0</v>
      </c>
      <c r="V46" s="7">
        <f>M46-D46</f>
        <v>0</v>
      </c>
      <c r="W46" s="7">
        <f>N46-E46</f>
        <v>209246.71417708322</v>
      </c>
      <c r="X46" s="7">
        <f>O46-F46</f>
        <v>209246.7141770795</v>
      </c>
      <c r="Y46" s="7">
        <f>P46-G46</f>
        <v>0</v>
      </c>
      <c r="Z46" s="7">
        <f>Q46-H46</f>
        <v>0</v>
      </c>
      <c r="AA46" s="7">
        <f>R46-I46</f>
        <v>209246.7141770795</v>
      </c>
      <c r="AB46" s="7">
        <f>S46-J46</f>
        <v>0</v>
      </c>
      <c r="AC46" s="14">
        <f>T46-K46</f>
        <v>29.804676833473422</v>
      </c>
    </row>
    <row r="47" spans="1:29" x14ac:dyDescent="0.25">
      <c r="A47" s="7" t="s">
        <v>74</v>
      </c>
      <c r="B47" s="7" t="s">
        <v>75</v>
      </c>
      <c r="C47" s="1">
        <v>2245.8000000000002</v>
      </c>
      <c r="D47" s="7">
        <v>20374021.050000001</v>
      </c>
      <c r="E47" s="7">
        <v>-1525878.150525728</v>
      </c>
      <c r="F47" s="7">
        <f t="shared" si="0"/>
        <v>18848142.899474274</v>
      </c>
      <c r="G47" s="7">
        <v>5914801.6699999999</v>
      </c>
      <c r="H47" s="7">
        <v>952993.29629999993</v>
      </c>
      <c r="I47" s="7">
        <f t="shared" si="1"/>
        <v>11980347.933174275</v>
      </c>
      <c r="J47" s="7">
        <v>0</v>
      </c>
      <c r="K47" s="14">
        <f t="shared" si="2"/>
        <v>8392.6186211925688</v>
      </c>
      <c r="L47" s="1">
        <v>2245.8000000000002</v>
      </c>
      <c r="M47" s="7">
        <v>20373971.050000001</v>
      </c>
      <c r="N47" s="7">
        <v>-1461890.3573532181</v>
      </c>
      <c r="O47" s="7">
        <f t="shared" si="3"/>
        <v>18912080.692646783</v>
      </c>
      <c r="P47" s="7">
        <v>5914801.6699999999</v>
      </c>
      <c r="Q47" s="7">
        <v>952993.29629999993</v>
      </c>
      <c r="R47" s="7">
        <f t="shared" si="4"/>
        <v>12044285.726346783</v>
      </c>
      <c r="S47" s="7">
        <v>0</v>
      </c>
      <c r="T47" s="14">
        <f>O47/L47</f>
        <v>8421.0885620477256</v>
      </c>
      <c r="U47" s="1">
        <f>L47-C47</f>
        <v>0</v>
      </c>
      <c r="V47" s="7">
        <f>M47-D47</f>
        <v>-50</v>
      </c>
      <c r="W47" s="7">
        <f>N47-E47</f>
        <v>63987.793172509875</v>
      </c>
      <c r="X47" s="7">
        <f>O47-F47</f>
        <v>63937.793172508478</v>
      </c>
      <c r="Y47" s="7">
        <f>P47-G47</f>
        <v>0</v>
      </c>
      <c r="Z47" s="7">
        <f>Q47-H47</f>
        <v>0</v>
      </c>
      <c r="AA47" s="7">
        <f>R47-I47</f>
        <v>63937.793172508478</v>
      </c>
      <c r="AB47" s="7">
        <f>S47-J47</f>
        <v>0</v>
      </c>
      <c r="AC47" s="14">
        <f>T47-K47</f>
        <v>28.469940855156892</v>
      </c>
    </row>
    <row r="48" spans="1:29" x14ac:dyDescent="0.25">
      <c r="A48" s="7" t="s">
        <v>74</v>
      </c>
      <c r="B48" s="7" t="s">
        <v>76</v>
      </c>
      <c r="C48" s="1">
        <v>244.8</v>
      </c>
      <c r="D48" s="7">
        <v>3425487.04</v>
      </c>
      <c r="E48" s="7">
        <v>-256546.10920533288</v>
      </c>
      <c r="F48" s="7">
        <f t="shared" si="0"/>
        <v>3168940.930794667</v>
      </c>
      <c r="G48" s="7">
        <v>779847.59</v>
      </c>
      <c r="H48" s="7">
        <v>132358.49170000001</v>
      </c>
      <c r="I48" s="7">
        <f t="shared" si="1"/>
        <v>2256734.849094667</v>
      </c>
      <c r="J48" s="7">
        <v>0</v>
      </c>
      <c r="K48" s="14">
        <f t="shared" si="2"/>
        <v>12945.020142135078</v>
      </c>
      <c r="L48" s="1">
        <v>244.8</v>
      </c>
      <c r="M48" s="7">
        <v>3425487.04</v>
      </c>
      <c r="N48" s="7">
        <v>-245788.43568222394</v>
      </c>
      <c r="O48" s="7">
        <f t="shared" si="3"/>
        <v>3179698.6043177759</v>
      </c>
      <c r="P48" s="7">
        <v>779847.59</v>
      </c>
      <c r="Q48" s="7">
        <v>132358.49170000001</v>
      </c>
      <c r="R48" s="7">
        <f t="shared" si="4"/>
        <v>2267492.5226177759</v>
      </c>
      <c r="S48" s="7">
        <v>0</v>
      </c>
      <c r="T48" s="14">
        <f>O48/L48</f>
        <v>12988.964886919019</v>
      </c>
      <c r="U48" s="1">
        <f>L48-C48</f>
        <v>0</v>
      </c>
      <c r="V48" s="7">
        <f>M48-D48</f>
        <v>0</v>
      </c>
      <c r="W48" s="7">
        <f>N48-E48</f>
        <v>10757.673523108941</v>
      </c>
      <c r="X48" s="7">
        <f>O48-F48</f>
        <v>10757.673523108941</v>
      </c>
      <c r="Y48" s="7">
        <f>P48-G48</f>
        <v>0</v>
      </c>
      <c r="Z48" s="7">
        <f>Q48-H48</f>
        <v>0</v>
      </c>
      <c r="AA48" s="7">
        <f>R48-I48</f>
        <v>10757.673523108941</v>
      </c>
      <c r="AB48" s="7">
        <f>S48-J48</f>
        <v>0</v>
      </c>
      <c r="AC48" s="14">
        <f>T48-K48</f>
        <v>43.944744783941132</v>
      </c>
    </row>
    <row r="49" spans="1:29" x14ac:dyDescent="0.25">
      <c r="A49" s="7" t="s">
        <v>74</v>
      </c>
      <c r="B49" s="7" t="s">
        <v>77</v>
      </c>
      <c r="C49" s="1">
        <v>300.89999999999998</v>
      </c>
      <c r="D49" s="7">
        <v>3807873.2600000002</v>
      </c>
      <c r="E49" s="7">
        <v>-285184.28410110902</v>
      </c>
      <c r="F49" s="7">
        <f t="shared" si="0"/>
        <v>3522688.9758988912</v>
      </c>
      <c r="G49" s="7">
        <v>478006.17</v>
      </c>
      <c r="H49" s="7">
        <v>81576.906400000007</v>
      </c>
      <c r="I49" s="7">
        <f t="shared" si="1"/>
        <v>2963105.8994988911</v>
      </c>
      <c r="J49" s="7">
        <v>0</v>
      </c>
      <c r="K49" s="14">
        <f t="shared" si="2"/>
        <v>11707.175061146199</v>
      </c>
      <c r="L49" s="1">
        <v>300.89999999999998</v>
      </c>
      <c r="M49" s="7">
        <v>3807873.2600000002</v>
      </c>
      <c r="N49" s="7">
        <v>-273225.73430363071</v>
      </c>
      <c r="O49" s="7">
        <f t="shared" si="3"/>
        <v>3534647.5256963694</v>
      </c>
      <c r="P49" s="7">
        <v>478006.17</v>
      </c>
      <c r="Q49" s="7">
        <v>81576.906400000007</v>
      </c>
      <c r="R49" s="7">
        <f t="shared" si="4"/>
        <v>2975064.4492963692</v>
      </c>
      <c r="S49" s="7">
        <v>0</v>
      </c>
      <c r="T49" s="14">
        <f>O49/L49</f>
        <v>11746.917665989929</v>
      </c>
      <c r="U49" s="1">
        <f>L49-C49</f>
        <v>0</v>
      </c>
      <c r="V49" s="7">
        <f>M49-D49</f>
        <v>0</v>
      </c>
      <c r="W49" s="7">
        <f>N49-E49</f>
        <v>11958.549797478307</v>
      </c>
      <c r="X49" s="7">
        <f>O49-F49</f>
        <v>11958.549797478132</v>
      </c>
      <c r="Y49" s="7">
        <f>P49-G49</f>
        <v>0</v>
      </c>
      <c r="Z49" s="7">
        <f>Q49-H49</f>
        <v>0</v>
      </c>
      <c r="AA49" s="7">
        <f>R49-I49</f>
        <v>11958.549797478132</v>
      </c>
      <c r="AB49" s="7">
        <f>S49-J49</f>
        <v>0</v>
      </c>
      <c r="AC49" s="14">
        <f>T49-K49</f>
        <v>39.742604843730078</v>
      </c>
    </row>
    <row r="50" spans="1:29" x14ac:dyDescent="0.25">
      <c r="A50" s="7" t="s">
        <v>74</v>
      </c>
      <c r="B50" s="7" t="s">
        <v>74</v>
      </c>
      <c r="C50" s="1">
        <v>223.1</v>
      </c>
      <c r="D50" s="7">
        <v>3232435.94</v>
      </c>
      <c r="E50" s="7">
        <v>-242087.87071122089</v>
      </c>
      <c r="F50" s="7">
        <f t="shared" si="0"/>
        <v>2990348.0692887791</v>
      </c>
      <c r="G50" s="7">
        <v>467164.8</v>
      </c>
      <c r="H50" s="7">
        <v>86156.028900000005</v>
      </c>
      <c r="I50" s="7">
        <f t="shared" si="1"/>
        <v>2437027.2403887794</v>
      </c>
      <c r="J50" s="7">
        <v>0</v>
      </c>
      <c r="K50" s="14">
        <f t="shared" si="2"/>
        <v>13403.62200488023</v>
      </c>
      <c r="L50" s="1">
        <v>223.1</v>
      </c>
      <c r="M50" s="7">
        <v>3232435.94</v>
      </c>
      <c r="N50" s="7">
        <v>-231936.47030572302</v>
      </c>
      <c r="O50" s="7">
        <f t="shared" si="3"/>
        <v>3000499.4696942768</v>
      </c>
      <c r="P50" s="7">
        <v>467164.8</v>
      </c>
      <c r="Q50" s="7">
        <v>86156.028900000005</v>
      </c>
      <c r="R50" s="7">
        <f t="shared" si="4"/>
        <v>2447178.6407942772</v>
      </c>
      <c r="S50" s="7">
        <v>0</v>
      </c>
      <c r="T50" s="14">
        <f>O50/L50</f>
        <v>13449.123575501017</v>
      </c>
      <c r="U50" s="1">
        <f>L50-C50</f>
        <v>0</v>
      </c>
      <c r="V50" s="7">
        <f>M50-D50</f>
        <v>0</v>
      </c>
      <c r="W50" s="7">
        <f>N50-E50</f>
        <v>10151.400405497872</v>
      </c>
      <c r="X50" s="7">
        <f>O50-F50</f>
        <v>10151.400405497756</v>
      </c>
      <c r="Y50" s="7">
        <f>P50-G50</f>
        <v>0</v>
      </c>
      <c r="Z50" s="7">
        <f>Q50-H50</f>
        <v>0</v>
      </c>
      <c r="AA50" s="7">
        <f>R50-I50</f>
        <v>10151.400405497756</v>
      </c>
      <c r="AB50" s="7">
        <f>S50-J50</f>
        <v>0</v>
      </c>
      <c r="AC50" s="14">
        <f>T50-K50</f>
        <v>45.501570620786879</v>
      </c>
    </row>
    <row r="51" spans="1:29" x14ac:dyDescent="0.25">
      <c r="A51" s="7" t="s">
        <v>74</v>
      </c>
      <c r="B51" s="7" t="s">
        <v>78</v>
      </c>
      <c r="C51" s="1">
        <v>50</v>
      </c>
      <c r="D51" s="7">
        <v>1006271.23</v>
      </c>
      <c r="E51" s="7">
        <v>-75362.996808116557</v>
      </c>
      <c r="F51" s="7">
        <f t="shared" si="0"/>
        <v>930908.23319188342</v>
      </c>
      <c r="G51" s="7">
        <v>284789.90999999997</v>
      </c>
      <c r="H51" s="7">
        <v>53999.418600000005</v>
      </c>
      <c r="I51" s="7">
        <f t="shared" si="1"/>
        <v>592118.90459188353</v>
      </c>
      <c r="J51" s="7">
        <v>0</v>
      </c>
      <c r="K51" s="14">
        <f t="shared" si="2"/>
        <v>18618.16466383767</v>
      </c>
      <c r="L51" s="1">
        <v>50</v>
      </c>
      <c r="M51" s="7">
        <v>1006271.23</v>
      </c>
      <c r="N51" s="7">
        <v>-72202.822140505712</v>
      </c>
      <c r="O51" s="7">
        <f t="shared" si="3"/>
        <v>934068.40785949421</v>
      </c>
      <c r="P51" s="7">
        <v>284789.90999999997</v>
      </c>
      <c r="Q51" s="7">
        <v>53999.418600000005</v>
      </c>
      <c r="R51" s="7">
        <f t="shared" si="4"/>
        <v>595279.07925949432</v>
      </c>
      <c r="S51" s="7">
        <v>0</v>
      </c>
      <c r="T51" s="14">
        <f>O51/L51</f>
        <v>18681.368157189885</v>
      </c>
      <c r="U51" s="1">
        <f>L51-C51</f>
        <v>0</v>
      </c>
      <c r="V51" s="7">
        <f>M51-D51</f>
        <v>0</v>
      </c>
      <c r="W51" s="7">
        <f>N51-E51</f>
        <v>3160.1746676108451</v>
      </c>
      <c r="X51" s="7">
        <f>O51-F51</f>
        <v>3160.1746676107869</v>
      </c>
      <c r="Y51" s="7">
        <f>P51-G51</f>
        <v>0</v>
      </c>
      <c r="Z51" s="7">
        <f>Q51-H51</f>
        <v>0</v>
      </c>
      <c r="AA51" s="7">
        <f>R51-I51</f>
        <v>3160.1746676107869</v>
      </c>
      <c r="AB51" s="7">
        <f>S51-J51</f>
        <v>0</v>
      </c>
      <c r="AC51" s="14">
        <f>T51-K51</f>
        <v>63.203493352215446</v>
      </c>
    </row>
    <row r="52" spans="1:29" x14ac:dyDescent="0.25">
      <c r="A52" s="7" t="s">
        <v>79</v>
      </c>
      <c r="B52" s="7" t="s">
        <v>80</v>
      </c>
      <c r="C52" s="1">
        <v>436.1</v>
      </c>
      <c r="D52" s="7">
        <v>4732795.8600000003</v>
      </c>
      <c r="E52" s="7">
        <v>-354454.81164223218</v>
      </c>
      <c r="F52" s="7">
        <f t="shared" si="0"/>
        <v>4378341.048357768</v>
      </c>
      <c r="G52" s="7">
        <v>1128657.8500000001</v>
      </c>
      <c r="H52" s="7">
        <v>125901.9676</v>
      </c>
      <c r="I52" s="7">
        <f t="shared" si="1"/>
        <v>3123781.2307577678</v>
      </c>
      <c r="J52" s="7">
        <v>0</v>
      </c>
      <c r="K52" s="14">
        <f t="shared" si="2"/>
        <v>10039.763926525493</v>
      </c>
      <c r="L52" s="1">
        <v>436.1</v>
      </c>
      <c r="M52" s="7">
        <v>4732795.8600000003</v>
      </c>
      <c r="N52" s="7">
        <v>-339591.56092229905</v>
      </c>
      <c r="O52" s="7">
        <f t="shared" si="3"/>
        <v>4393204.2990777008</v>
      </c>
      <c r="P52" s="7">
        <v>1128657.8500000001</v>
      </c>
      <c r="Q52" s="7">
        <v>125901.9676</v>
      </c>
      <c r="R52" s="7">
        <f t="shared" si="4"/>
        <v>3138644.4814777006</v>
      </c>
      <c r="S52" s="7">
        <v>0</v>
      </c>
      <c r="T52" s="14">
        <f>O52/L52</f>
        <v>10073.846134092411</v>
      </c>
      <c r="U52" s="1">
        <f>L52-C52</f>
        <v>0</v>
      </c>
      <c r="V52" s="7">
        <f>M52-D52</f>
        <v>0</v>
      </c>
      <c r="W52" s="7">
        <f>N52-E52</f>
        <v>14863.25071993313</v>
      </c>
      <c r="X52" s="7">
        <f>O52-F52</f>
        <v>14863.250719932839</v>
      </c>
      <c r="Y52" s="7">
        <f>P52-G52</f>
        <v>0</v>
      </c>
      <c r="Z52" s="7">
        <f>Q52-H52</f>
        <v>0</v>
      </c>
      <c r="AA52" s="7">
        <f>R52-I52</f>
        <v>14863.250719932839</v>
      </c>
      <c r="AB52" s="7">
        <f>S52-J52</f>
        <v>0</v>
      </c>
      <c r="AC52" s="14">
        <f>T52-K52</f>
        <v>34.082207566918441</v>
      </c>
    </row>
    <row r="53" spans="1:29" x14ac:dyDescent="0.25">
      <c r="A53" s="7" t="s">
        <v>79</v>
      </c>
      <c r="B53" s="7" t="s">
        <v>81</v>
      </c>
      <c r="C53" s="1">
        <v>11423.7</v>
      </c>
      <c r="D53" s="7">
        <v>106335103.37</v>
      </c>
      <c r="E53" s="7">
        <v>-7963789.3014829159</v>
      </c>
      <c r="F53" s="7">
        <f t="shared" si="0"/>
        <v>98371314.068517089</v>
      </c>
      <c r="G53" s="7">
        <v>10882975.01</v>
      </c>
      <c r="H53" s="7">
        <v>1432504.1416</v>
      </c>
      <c r="I53" s="7">
        <f t="shared" si="1"/>
        <v>86055834.916917086</v>
      </c>
      <c r="J53" s="7">
        <v>0</v>
      </c>
      <c r="K53" s="14">
        <f t="shared" si="2"/>
        <v>8611.1604881533203</v>
      </c>
      <c r="L53" s="1">
        <v>11423.7</v>
      </c>
      <c r="M53" s="7">
        <v>106334303.58</v>
      </c>
      <c r="N53" s="7">
        <v>-7629788.649349818</v>
      </c>
      <c r="O53" s="7">
        <f t="shared" si="3"/>
        <v>98704514.930650175</v>
      </c>
      <c r="P53" s="7">
        <v>10882975.01</v>
      </c>
      <c r="Q53" s="7">
        <v>1432504.1416</v>
      </c>
      <c r="R53" s="7">
        <f t="shared" si="4"/>
        <v>86389035.779050171</v>
      </c>
      <c r="S53" s="7">
        <v>0</v>
      </c>
      <c r="T53" s="14">
        <f>O53/L53</f>
        <v>8640.3279962402867</v>
      </c>
      <c r="U53" s="1">
        <f>L53-C53</f>
        <v>0</v>
      </c>
      <c r="V53" s="7">
        <f>M53-D53</f>
        <v>-799.79000000655651</v>
      </c>
      <c r="W53" s="7">
        <f>N53-E53</f>
        <v>334000.65213309787</v>
      </c>
      <c r="X53" s="7">
        <f>O53-F53</f>
        <v>333200.86213308573</v>
      </c>
      <c r="Y53" s="7">
        <f>P53-G53</f>
        <v>0</v>
      </c>
      <c r="Z53" s="7">
        <f>Q53-H53</f>
        <v>0</v>
      </c>
      <c r="AA53" s="7">
        <f>R53-I53</f>
        <v>333200.86213308573</v>
      </c>
      <c r="AB53" s="7">
        <f>S53-J53</f>
        <v>0</v>
      </c>
      <c r="AC53" s="14">
        <f>T53-K53</f>
        <v>29.167508086966336</v>
      </c>
    </row>
    <row r="54" spans="1:29" x14ac:dyDescent="0.25">
      <c r="A54" s="7" t="s">
        <v>79</v>
      </c>
      <c r="B54" s="7" t="s">
        <v>82</v>
      </c>
      <c r="C54" s="1">
        <v>9013</v>
      </c>
      <c r="D54" s="7">
        <v>78212826.100000009</v>
      </c>
      <c r="E54" s="7">
        <v>-5857618.4909192687</v>
      </c>
      <c r="F54" s="7">
        <f t="shared" si="0"/>
        <v>72355207.609080747</v>
      </c>
      <c r="G54" s="7">
        <v>9247029.1500000004</v>
      </c>
      <c r="H54" s="7">
        <v>785343.96609999996</v>
      </c>
      <c r="I54" s="7">
        <f t="shared" si="1"/>
        <v>62322834.492980748</v>
      </c>
      <c r="J54" s="7">
        <v>0</v>
      </c>
      <c r="K54" s="14">
        <f t="shared" si="2"/>
        <v>8027.871697445994</v>
      </c>
      <c r="L54" s="1">
        <v>9013</v>
      </c>
      <c r="M54" s="7">
        <v>78212806.200000003</v>
      </c>
      <c r="N54" s="7">
        <v>-5611991.2472986458</v>
      </c>
      <c r="O54" s="7">
        <f t="shared" si="3"/>
        <v>72600814.95270136</v>
      </c>
      <c r="P54" s="7">
        <v>9247029.1500000004</v>
      </c>
      <c r="Q54" s="7">
        <v>785343.96609999996</v>
      </c>
      <c r="R54" s="7">
        <f t="shared" si="4"/>
        <v>62568441.836601362</v>
      </c>
      <c r="S54" s="7">
        <v>0</v>
      </c>
      <c r="T54" s="14">
        <f>O54/L54</f>
        <v>8055.1220406858274</v>
      </c>
      <c r="U54" s="1">
        <f>L54-C54</f>
        <v>0</v>
      </c>
      <c r="V54" s="7">
        <f>M54-D54</f>
        <v>-19.900000005960464</v>
      </c>
      <c r="W54" s="7">
        <f>N54-E54</f>
        <v>245627.2436206229</v>
      </c>
      <c r="X54" s="7">
        <f>O54-F54</f>
        <v>245607.34362061322</v>
      </c>
      <c r="Y54" s="7">
        <f>P54-G54</f>
        <v>0</v>
      </c>
      <c r="Z54" s="7">
        <f>Q54-H54</f>
        <v>0</v>
      </c>
      <c r="AA54" s="7">
        <f>R54-I54</f>
        <v>245607.34362061322</v>
      </c>
      <c r="AB54" s="7">
        <f>S54-J54</f>
        <v>0</v>
      </c>
      <c r="AC54" s="14">
        <f>T54-K54</f>
        <v>27.250343239833455</v>
      </c>
    </row>
    <row r="55" spans="1:29" x14ac:dyDescent="0.25">
      <c r="A55" s="7" t="s">
        <v>79</v>
      </c>
      <c r="B55" s="7" t="s">
        <v>83</v>
      </c>
      <c r="C55" s="1">
        <v>7777.7</v>
      </c>
      <c r="D55" s="7">
        <v>67494765.134000003</v>
      </c>
      <c r="E55" s="7">
        <v>-5054907.2831568671</v>
      </c>
      <c r="F55" s="7">
        <f t="shared" si="0"/>
        <v>62439857.850843139</v>
      </c>
      <c r="G55" s="7">
        <v>3191387.13</v>
      </c>
      <c r="H55" s="7">
        <v>390451.28759999998</v>
      </c>
      <c r="I55" s="7">
        <f t="shared" si="1"/>
        <v>58858019.433243133</v>
      </c>
      <c r="J55" s="7">
        <v>0</v>
      </c>
      <c r="K55" s="14">
        <f t="shared" si="2"/>
        <v>8028.0620042998753</v>
      </c>
      <c r="L55" s="1">
        <v>7777.7</v>
      </c>
      <c r="M55" s="7">
        <v>67494895.668000013</v>
      </c>
      <c r="N55" s="7">
        <v>-4842950.6896551084</v>
      </c>
      <c r="O55" s="7">
        <f t="shared" si="3"/>
        <v>62651944.978344902</v>
      </c>
      <c r="P55" s="7">
        <v>3191387.13</v>
      </c>
      <c r="Q55" s="7">
        <v>390451.28759999998</v>
      </c>
      <c r="R55" s="7">
        <f t="shared" si="4"/>
        <v>59070106.560744897</v>
      </c>
      <c r="S55" s="7">
        <v>0</v>
      </c>
      <c r="T55" s="14">
        <f>O55/L55</f>
        <v>8055.3306219505639</v>
      </c>
      <c r="U55" s="1">
        <f>L55-C55</f>
        <v>0</v>
      </c>
      <c r="V55" s="7">
        <f>M55-D55</f>
        <v>130.53400000929832</v>
      </c>
      <c r="W55" s="7">
        <f>N55-E55</f>
        <v>211956.59350175876</v>
      </c>
      <c r="X55" s="7">
        <f>O55-F55</f>
        <v>212087.1275017634</v>
      </c>
      <c r="Y55" s="7">
        <f>P55-G55</f>
        <v>0</v>
      </c>
      <c r="Z55" s="7">
        <f>Q55-H55</f>
        <v>0</v>
      </c>
      <c r="AA55" s="7">
        <f>R55-I55</f>
        <v>212087.1275017634</v>
      </c>
      <c r="AB55" s="7">
        <f>S55-J55</f>
        <v>0</v>
      </c>
      <c r="AC55" s="14">
        <f>T55-K55</f>
        <v>27.268617650688611</v>
      </c>
    </row>
    <row r="56" spans="1:29" x14ac:dyDescent="0.25">
      <c r="A56" s="7" t="s">
        <v>79</v>
      </c>
      <c r="B56" s="7" t="s">
        <v>84</v>
      </c>
      <c r="C56" s="1">
        <v>29714.3</v>
      </c>
      <c r="D56" s="7">
        <v>267758751.64000002</v>
      </c>
      <c r="E56" s="7">
        <v>-20053342.820096917</v>
      </c>
      <c r="F56" s="7">
        <f t="shared" si="0"/>
        <v>247705408.81990311</v>
      </c>
      <c r="G56" s="7">
        <v>60900436.100000001</v>
      </c>
      <c r="H56" s="7">
        <v>7053169.7279999992</v>
      </c>
      <c r="I56" s="7">
        <f t="shared" si="1"/>
        <v>179751802.99190313</v>
      </c>
      <c r="J56" s="7">
        <v>0</v>
      </c>
      <c r="K56" s="14">
        <f t="shared" si="2"/>
        <v>8336.2357120949546</v>
      </c>
      <c r="L56" s="1">
        <v>29714.3</v>
      </c>
      <c r="M56" s="7">
        <v>267751386.34</v>
      </c>
      <c r="N56" s="7">
        <v>-19211923.335799683</v>
      </c>
      <c r="O56" s="7">
        <f t="shared" si="3"/>
        <v>248539463.00420031</v>
      </c>
      <c r="P56" s="7">
        <v>60900436.100000001</v>
      </c>
      <c r="Q56" s="7">
        <v>6601427.9092999995</v>
      </c>
      <c r="R56" s="7">
        <f t="shared" si="4"/>
        <v>181037598.99490032</v>
      </c>
      <c r="S56" s="7">
        <v>0</v>
      </c>
      <c r="T56" s="14">
        <f>O56/L56</f>
        <v>8364.3048298024969</v>
      </c>
      <c r="U56" s="1">
        <f>L56-C56</f>
        <v>0</v>
      </c>
      <c r="V56" s="7">
        <f>M56-D56</f>
        <v>-7365.3000000119209</v>
      </c>
      <c r="W56" s="7">
        <f>N56-E56</f>
        <v>841419.48429723457</v>
      </c>
      <c r="X56" s="7">
        <f>O56-F56</f>
        <v>834054.18429720402</v>
      </c>
      <c r="Y56" s="7">
        <f>P56-G56</f>
        <v>0</v>
      </c>
      <c r="Z56" s="7">
        <f>Q56-H56</f>
        <v>-451741.81869999971</v>
      </c>
      <c r="AA56" s="7">
        <f>R56-I56</f>
        <v>1285796.0029971898</v>
      </c>
      <c r="AB56" s="7">
        <f>S56-J56</f>
        <v>0</v>
      </c>
      <c r="AC56" s="14">
        <f>T56-K56</f>
        <v>28.069117707542318</v>
      </c>
    </row>
    <row r="57" spans="1:29" x14ac:dyDescent="0.25">
      <c r="A57" s="7" t="s">
        <v>79</v>
      </c>
      <c r="B57" s="7" t="s">
        <v>85</v>
      </c>
      <c r="C57" s="1">
        <v>5060.8999999999996</v>
      </c>
      <c r="D57" s="7">
        <v>43918591.420000002</v>
      </c>
      <c r="E57" s="7">
        <v>-3289209.2771075601</v>
      </c>
      <c r="F57" s="7">
        <f t="shared" si="0"/>
        <v>40629382.142892443</v>
      </c>
      <c r="G57" s="7">
        <v>10890816.310000001</v>
      </c>
      <c r="H57" s="7">
        <v>1373312.493</v>
      </c>
      <c r="I57" s="7">
        <f t="shared" si="1"/>
        <v>28365253.33989244</v>
      </c>
      <c r="J57" s="7">
        <v>0</v>
      </c>
      <c r="K57" s="14">
        <f t="shared" si="2"/>
        <v>8028.0942407264411</v>
      </c>
      <c r="L57" s="1">
        <v>5060.8999999999996</v>
      </c>
      <c r="M57" s="7">
        <v>43918692.640000001</v>
      </c>
      <c r="N57" s="7">
        <v>-3151291.0821563061</v>
      </c>
      <c r="O57" s="7">
        <f t="shared" si="3"/>
        <v>40767401.557843693</v>
      </c>
      <c r="P57" s="7">
        <v>10890816.310000001</v>
      </c>
      <c r="Q57" s="7">
        <v>1373312.493</v>
      </c>
      <c r="R57" s="7">
        <f t="shared" si="4"/>
        <v>28503272.75484369</v>
      </c>
      <c r="S57" s="7">
        <v>0</v>
      </c>
      <c r="T57" s="14">
        <f>O57/L57</f>
        <v>8055.3659542460227</v>
      </c>
      <c r="U57" s="1">
        <f>L57-C57</f>
        <v>0</v>
      </c>
      <c r="V57" s="7">
        <f>M57-D57</f>
        <v>101.21999999880791</v>
      </c>
      <c r="W57" s="7">
        <f>N57-E57</f>
        <v>137918.19495125394</v>
      </c>
      <c r="X57" s="7">
        <f>O57-F57</f>
        <v>138019.41495124996</v>
      </c>
      <c r="Y57" s="7">
        <f>P57-G57</f>
        <v>0</v>
      </c>
      <c r="Z57" s="7">
        <f>Q57-H57</f>
        <v>0</v>
      </c>
      <c r="AA57" s="7">
        <f>R57-I57</f>
        <v>138019.41495124996</v>
      </c>
      <c r="AB57" s="7">
        <f>S57-J57</f>
        <v>0</v>
      </c>
      <c r="AC57" s="14">
        <f>T57-K57</f>
        <v>27.271713519581681</v>
      </c>
    </row>
    <row r="58" spans="1:29" x14ac:dyDescent="0.25">
      <c r="A58" s="7" t="s">
        <v>79</v>
      </c>
      <c r="B58" s="7" t="s">
        <v>86</v>
      </c>
      <c r="C58" s="1">
        <v>1439.9</v>
      </c>
      <c r="D58" s="7">
        <v>13385204.829999998</v>
      </c>
      <c r="E58" s="7">
        <v>-1002462.476125126</v>
      </c>
      <c r="F58" s="7">
        <f t="shared" si="0"/>
        <v>12382742.353874872</v>
      </c>
      <c r="G58" s="7">
        <v>2865063.08</v>
      </c>
      <c r="H58" s="7">
        <v>749058.06519999995</v>
      </c>
      <c r="I58" s="7">
        <f t="shared" si="1"/>
        <v>8768621.2086748723</v>
      </c>
      <c r="J58" s="7">
        <v>0</v>
      </c>
      <c r="K58" s="14">
        <f t="shared" si="2"/>
        <v>8599.7238376796104</v>
      </c>
      <c r="L58" s="1">
        <v>1439.9</v>
      </c>
      <c r="M58" s="7">
        <v>13385204.829999998</v>
      </c>
      <c r="N58" s="7">
        <v>-960426.50812418421</v>
      </c>
      <c r="O58" s="7">
        <f t="shared" si="3"/>
        <v>12424778.321875814</v>
      </c>
      <c r="P58" s="7">
        <v>2865063.08</v>
      </c>
      <c r="Q58" s="7">
        <v>374529.03259999998</v>
      </c>
      <c r="R58" s="7">
        <f t="shared" si="4"/>
        <v>9185186.2092758138</v>
      </c>
      <c r="S58" s="7">
        <v>0</v>
      </c>
      <c r="T58" s="14">
        <f>O58/L58</f>
        <v>8628.9175094630282</v>
      </c>
      <c r="U58" s="1">
        <f>L58-C58</f>
        <v>0</v>
      </c>
      <c r="V58" s="7">
        <f>M58-D58</f>
        <v>0</v>
      </c>
      <c r="W58" s="7">
        <f>N58-E58</f>
        <v>42035.968000941793</v>
      </c>
      <c r="X58" s="7">
        <f>O58-F58</f>
        <v>42035.968000942841</v>
      </c>
      <c r="Y58" s="7">
        <f>P58-G58</f>
        <v>0</v>
      </c>
      <c r="Z58" s="7">
        <f>Q58-H58</f>
        <v>-374529.03259999998</v>
      </c>
      <c r="AA58" s="7">
        <f>R58-I58</f>
        <v>416565.00060094148</v>
      </c>
      <c r="AB58" s="7">
        <f>S58-J58</f>
        <v>0</v>
      </c>
      <c r="AC58" s="14">
        <f>T58-K58</f>
        <v>29.193671783417813</v>
      </c>
    </row>
    <row r="59" spans="1:29" x14ac:dyDescent="0.25">
      <c r="A59" s="7" t="s">
        <v>79</v>
      </c>
      <c r="B59" s="7" t="s">
        <v>87</v>
      </c>
      <c r="C59" s="1">
        <v>25205.9</v>
      </c>
      <c r="D59" s="7">
        <v>218513604.41000003</v>
      </c>
      <c r="E59" s="7">
        <v>-16365210.075300351</v>
      </c>
      <c r="F59" s="7">
        <f t="shared" si="0"/>
        <v>202148394.33469969</v>
      </c>
      <c r="G59" s="7">
        <v>46825137.090000004</v>
      </c>
      <c r="H59" s="7">
        <v>5519851.4112</v>
      </c>
      <c r="I59" s="7">
        <f t="shared" si="1"/>
        <v>149803405.8334997</v>
      </c>
      <c r="J59" s="7">
        <v>0</v>
      </c>
      <c r="K59" s="14">
        <f t="shared" si="2"/>
        <v>8019.8840086923965</v>
      </c>
      <c r="L59" s="1">
        <v>25205.9</v>
      </c>
      <c r="M59" s="7">
        <v>218493457.02000001</v>
      </c>
      <c r="N59" s="7">
        <v>-15677526.839438001</v>
      </c>
      <c r="O59" s="7">
        <f t="shared" si="3"/>
        <v>202815930.18056202</v>
      </c>
      <c r="P59" s="7">
        <v>46825137.090000004</v>
      </c>
      <c r="Q59" s="7">
        <v>5519851.4112</v>
      </c>
      <c r="R59" s="7">
        <f t="shared" si="4"/>
        <v>150470941.67936203</v>
      </c>
      <c r="S59" s="7">
        <v>0</v>
      </c>
      <c r="T59" s="14">
        <f>O59/L59</f>
        <v>8046.3673259261523</v>
      </c>
      <c r="U59" s="1">
        <f>L59-C59</f>
        <v>0</v>
      </c>
      <c r="V59" s="7">
        <f>M59-D59</f>
        <v>-20147.390000015497</v>
      </c>
      <c r="W59" s="7">
        <f>N59-E59</f>
        <v>687683.23586235009</v>
      </c>
      <c r="X59" s="7">
        <f>O59-F59</f>
        <v>667535.84586232901</v>
      </c>
      <c r="Y59" s="7">
        <f>P59-G59</f>
        <v>0</v>
      </c>
      <c r="Z59" s="7">
        <f>Q59-H59</f>
        <v>0</v>
      </c>
      <c r="AA59" s="7">
        <f>R59-I59</f>
        <v>667535.84586232901</v>
      </c>
      <c r="AB59" s="7">
        <f>S59-J59</f>
        <v>0</v>
      </c>
      <c r="AC59" s="14">
        <f>T59-K59</f>
        <v>26.48331723375577</v>
      </c>
    </row>
    <row r="60" spans="1:29" x14ac:dyDescent="0.25">
      <c r="A60" s="7" t="s">
        <v>79</v>
      </c>
      <c r="B60" s="7" t="s">
        <v>88</v>
      </c>
      <c r="C60" s="1">
        <v>1049.7</v>
      </c>
      <c r="D60" s="7">
        <v>10040575.930000002</v>
      </c>
      <c r="E60" s="7">
        <v>-751972.10176051839</v>
      </c>
      <c r="F60" s="7">
        <f t="shared" si="0"/>
        <v>9288603.8282394838</v>
      </c>
      <c r="G60" s="7">
        <v>934814.97</v>
      </c>
      <c r="H60" s="7">
        <v>110270.1623</v>
      </c>
      <c r="I60" s="7">
        <f t="shared" si="1"/>
        <v>8243518.6959394841</v>
      </c>
      <c r="J60" s="7">
        <v>0</v>
      </c>
      <c r="K60" s="14">
        <f t="shared" si="2"/>
        <v>8848.8175938263157</v>
      </c>
      <c r="L60" s="1">
        <v>1049.7</v>
      </c>
      <c r="M60" s="7">
        <v>10040544.15</v>
      </c>
      <c r="N60" s="7">
        <v>-720437.59360619413</v>
      </c>
      <c r="O60" s="7">
        <f t="shared" si="3"/>
        <v>9320106.5563938059</v>
      </c>
      <c r="P60" s="7">
        <v>934814.97</v>
      </c>
      <c r="Q60" s="7">
        <v>80491.440900000001</v>
      </c>
      <c r="R60" s="7">
        <f t="shared" si="4"/>
        <v>8304800.1454938063</v>
      </c>
      <c r="S60" s="7">
        <v>0</v>
      </c>
      <c r="T60" s="14">
        <f>O60/L60</f>
        <v>8878.8287666893448</v>
      </c>
      <c r="U60" s="1">
        <f>L60-C60</f>
        <v>0</v>
      </c>
      <c r="V60" s="7">
        <f>M60-D60</f>
        <v>-31.780000001192093</v>
      </c>
      <c r="W60" s="7">
        <f>N60-E60</f>
        <v>31534.508154324256</v>
      </c>
      <c r="X60" s="7">
        <f>O60-F60</f>
        <v>31502.728154322132</v>
      </c>
      <c r="Y60" s="7">
        <f>P60-G60</f>
        <v>0</v>
      </c>
      <c r="Z60" s="7">
        <f>Q60-H60</f>
        <v>-29778.721399999995</v>
      </c>
      <c r="AA60" s="7">
        <f>R60-I60</f>
        <v>61281.449554322287</v>
      </c>
      <c r="AB60" s="7">
        <f>S60-J60</f>
        <v>0</v>
      </c>
      <c r="AC60" s="14">
        <f>T60-K60</f>
        <v>30.01117286302906</v>
      </c>
    </row>
    <row r="61" spans="1:29" x14ac:dyDescent="0.25">
      <c r="A61" s="7" t="s">
        <v>79</v>
      </c>
      <c r="B61" s="7" t="s">
        <v>89</v>
      </c>
      <c r="C61" s="1">
        <v>606.5</v>
      </c>
      <c r="D61" s="7">
        <v>6036705.3299999991</v>
      </c>
      <c r="E61" s="7">
        <v>-452108.92545971938</v>
      </c>
      <c r="F61" s="7">
        <f t="shared" si="0"/>
        <v>5584596.4045402799</v>
      </c>
      <c r="G61" s="7">
        <v>1009053.76</v>
      </c>
      <c r="H61" s="7">
        <v>111454.3224</v>
      </c>
      <c r="I61" s="7">
        <f t="shared" si="1"/>
        <v>4464088.3221402802</v>
      </c>
      <c r="J61" s="7">
        <v>0</v>
      </c>
      <c r="K61" s="14">
        <f t="shared" si="2"/>
        <v>9207.9083339493482</v>
      </c>
      <c r="L61" s="1">
        <v>606.5</v>
      </c>
      <c r="M61" s="7">
        <v>6035905.3299999991</v>
      </c>
      <c r="N61" s="7">
        <v>-433093.3708587896</v>
      </c>
      <c r="O61" s="7">
        <f t="shared" si="3"/>
        <v>5602811.9591412097</v>
      </c>
      <c r="P61" s="7">
        <v>1009053.76</v>
      </c>
      <c r="Q61" s="7">
        <v>295174.66020000004</v>
      </c>
      <c r="R61" s="7">
        <f t="shared" si="4"/>
        <v>4298583.5389412101</v>
      </c>
      <c r="S61" s="7">
        <v>0</v>
      </c>
      <c r="T61" s="14">
        <f>O61/L61</f>
        <v>9237.9422244702546</v>
      </c>
      <c r="U61" s="1">
        <f>L61-C61</f>
        <v>0</v>
      </c>
      <c r="V61" s="7">
        <f>M61-D61</f>
        <v>-800</v>
      </c>
      <c r="W61" s="7">
        <f>N61-E61</f>
        <v>19015.554600929783</v>
      </c>
      <c r="X61" s="7">
        <f>O61-F61</f>
        <v>18215.554600929841</v>
      </c>
      <c r="Y61" s="7">
        <f>P61-G61</f>
        <v>0</v>
      </c>
      <c r="Z61" s="7">
        <f>Q61-H61</f>
        <v>183720.33780000004</v>
      </c>
      <c r="AA61" s="7">
        <f>R61-I61</f>
        <v>-165504.78319907002</v>
      </c>
      <c r="AB61" s="7">
        <f>S61-J61</f>
        <v>0</v>
      </c>
      <c r="AC61" s="14">
        <f>T61-K61</f>
        <v>30.033890520906425</v>
      </c>
    </row>
    <row r="62" spans="1:29" x14ac:dyDescent="0.25">
      <c r="A62" s="7" t="s">
        <v>79</v>
      </c>
      <c r="B62" s="7" t="s">
        <v>90</v>
      </c>
      <c r="C62" s="1">
        <v>241</v>
      </c>
      <c r="D62" s="7">
        <v>3381859.41</v>
      </c>
      <c r="E62" s="7">
        <v>-253278.69099599414</v>
      </c>
      <c r="F62" s="7">
        <f t="shared" si="0"/>
        <v>3128580.7190040061</v>
      </c>
      <c r="G62" s="7">
        <v>302850.52</v>
      </c>
      <c r="H62" s="7">
        <v>46798.585599999999</v>
      </c>
      <c r="I62" s="7">
        <f t="shared" si="1"/>
        <v>2778931.6134040062</v>
      </c>
      <c r="J62" s="7">
        <v>0</v>
      </c>
      <c r="K62" s="14">
        <f t="shared" si="2"/>
        <v>12981.662734456457</v>
      </c>
      <c r="L62" s="1">
        <v>241</v>
      </c>
      <c r="M62" s="7">
        <v>3381809.41</v>
      </c>
      <c r="N62" s="7">
        <v>-242654.44152996261</v>
      </c>
      <c r="O62" s="7">
        <f t="shared" si="3"/>
        <v>3139154.9684700374</v>
      </c>
      <c r="P62" s="7">
        <v>302850.52</v>
      </c>
      <c r="Q62" s="7">
        <v>53872.120900000002</v>
      </c>
      <c r="R62" s="7">
        <f t="shared" si="4"/>
        <v>2782432.3275700375</v>
      </c>
      <c r="S62" s="7">
        <v>0</v>
      </c>
      <c r="T62" s="14">
        <f>O62/L62</f>
        <v>13025.539288257416</v>
      </c>
      <c r="U62" s="1">
        <f>L62-C62</f>
        <v>0</v>
      </c>
      <c r="V62" s="7">
        <f>M62-D62</f>
        <v>-50</v>
      </c>
      <c r="W62" s="7">
        <f>N62-E62</f>
        <v>10624.249466031528</v>
      </c>
      <c r="X62" s="7">
        <f>O62-F62</f>
        <v>10574.249466031324</v>
      </c>
      <c r="Y62" s="7">
        <f>P62-G62</f>
        <v>0</v>
      </c>
      <c r="Z62" s="7">
        <f>Q62-H62</f>
        <v>7073.5353000000032</v>
      </c>
      <c r="AA62" s="7">
        <f>R62-I62</f>
        <v>3500.7141660312191</v>
      </c>
      <c r="AB62" s="7">
        <f>S62-J62</f>
        <v>0</v>
      </c>
      <c r="AC62" s="14">
        <f>T62-K62</f>
        <v>43.8765538009593</v>
      </c>
    </row>
    <row r="63" spans="1:29" x14ac:dyDescent="0.25">
      <c r="A63" s="7" t="s">
        <v>79</v>
      </c>
      <c r="B63" s="7" t="s">
        <v>91</v>
      </c>
      <c r="C63" s="1">
        <v>6591.3</v>
      </c>
      <c r="D63" s="7">
        <v>57240798.549999997</v>
      </c>
      <c r="E63" s="7">
        <v>-4286953.6461036382</v>
      </c>
      <c r="F63" s="7">
        <f t="shared" si="0"/>
        <v>52953844.903896362</v>
      </c>
      <c r="G63" s="7">
        <v>13017442.689999999</v>
      </c>
      <c r="H63" s="7">
        <v>1542433.6108000001</v>
      </c>
      <c r="I63" s="7">
        <f t="shared" si="1"/>
        <v>38393968.603096366</v>
      </c>
      <c r="J63" s="7">
        <v>0</v>
      </c>
      <c r="K63" s="14">
        <f t="shared" si="2"/>
        <v>8033.8999747995631</v>
      </c>
      <c r="L63" s="1">
        <v>6591.3</v>
      </c>
      <c r="M63" s="7">
        <v>57240736.049999997</v>
      </c>
      <c r="N63" s="7">
        <v>-4107185.5787924924</v>
      </c>
      <c r="O63" s="7">
        <f t="shared" si="3"/>
        <v>53133550.471207507</v>
      </c>
      <c r="P63" s="7">
        <v>13017442.689999999</v>
      </c>
      <c r="Q63" s="7">
        <v>1542433.6108000001</v>
      </c>
      <c r="R63" s="7">
        <f t="shared" si="4"/>
        <v>38573674.170407511</v>
      </c>
      <c r="S63" s="7">
        <v>0</v>
      </c>
      <c r="T63" s="14">
        <f>O63/L63</f>
        <v>8061.1640300407362</v>
      </c>
      <c r="U63" s="1">
        <f>L63-C63</f>
        <v>0</v>
      </c>
      <c r="V63" s="7">
        <f>M63-D63</f>
        <v>-62.5</v>
      </c>
      <c r="W63" s="7">
        <f>N63-E63</f>
        <v>179768.06731114583</v>
      </c>
      <c r="X63" s="7">
        <f>O63-F63</f>
        <v>179705.56731114537</v>
      </c>
      <c r="Y63" s="7">
        <f>P63-G63</f>
        <v>0</v>
      </c>
      <c r="Z63" s="7">
        <f>Q63-H63</f>
        <v>0</v>
      </c>
      <c r="AA63" s="7">
        <f>R63-I63</f>
        <v>179705.56731114537</v>
      </c>
      <c r="AB63" s="7">
        <f>S63-J63</f>
        <v>0</v>
      </c>
      <c r="AC63" s="14">
        <f>T63-K63</f>
        <v>27.264055241173082</v>
      </c>
    </row>
    <row r="64" spans="1:29" x14ac:dyDescent="0.25">
      <c r="A64" s="7" t="s">
        <v>79</v>
      </c>
      <c r="B64" s="7" t="s">
        <v>92</v>
      </c>
      <c r="C64" s="1">
        <v>24532.2</v>
      </c>
      <c r="D64" s="7">
        <v>213974827.35999998</v>
      </c>
      <c r="E64" s="7">
        <v>-16025285.977170359</v>
      </c>
      <c r="F64" s="7">
        <f t="shared" si="0"/>
        <v>197949541.38282964</v>
      </c>
      <c r="G64" s="7">
        <v>23840396.609999999</v>
      </c>
      <c r="H64" s="7">
        <v>1974582.0175999999</v>
      </c>
      <c r="I64" s="7">
        <f t="shared" si="1"/>
        <v>172134562.75522965</v>
      </c>
      <c r="J64" s="7">
        <v>0</v>
      </c>
      <c r="K64" s="14">
        <f t="shared" si="2"/>
        <v>8068.9681880479384</v>
      </c>
      <c r="L64" s="1">
        <v>24532.2</v>
      </c>
      <c r="M64" s="7">
        <v>213790989.85999998</v>
      </c>
      <c r="N64" s="7">
        <v>-15340111.448982039</v>
      </c>
      <c r="O64" s="7">
        <f t="shared" si="3"/>
        <v>198450878.41101795</v>
      </c>
      <c r="P64" s="7">
        <v>23840396.609999999</v>
      </c>
      <c r="Q64" s="7">
        <v>2695455.4512</v>
      </c>
      <c r="R64" s="7">
        <f t="shared" si="4"/>
        <v>171915026.34981793</v>
      </c>
      <c r="S64" s="7">
        <v>0</v>
      </c>
      <c r="T64" s="14">
        <f>O64/L64</f>
        <v>8089.4040653108141</v>
      </c>
      <c r="U64" s="1">
        <f>L64-C64</f>
        <v>0</v>
      </c>
      <c r="V64" s="7">
        <f>M64-D64</f>
        <v>-183837.5</v>
      </c>
      <c r="W64" s="7">
        <f>N64-E64</f>
        <v>685174.52818831988</v>
      </c>
      <c r="X64" s="7">
        <f>O64-F64</f>
        <v>501337.02818831801</v>
      </c>
      <c r="Y64" s="7">
        <f>P64-G64</f>
        <v>0</v>
      </c>
      <c r="Z64" s="7">
        <f>Q64-H64</f>
        <v>720873.43360000011</v>
      </c>
      <c r="AA64" s="7">
        <f>R64-I64</f>
        <v>-219536.40541172028</v>
      </c>
      <c r="AB64" s="7">
        <f>S64-J64</f>
        <v>0</v>
      </c>
      <c r="AC64" s="14">
        <f>T64-K64</f>
        <v>20.435877262875692</v>
      </c>
    </row>
    <row r="65" spans="1:29" x14ac:dyDescent="0.25">
      <c r="A65" s="7" t="s">
        <v>79</v>
      </c>
      <c r="B65" s="7" t="s">
        <v>93</v>
      </c>
      <c r="C65" s="1">
        <v>195.3</v>
      </c>
      <c r="D65" s="7">
        <v>2957846.5100000002</v>
      </c>
      <c r="E65" s="7">
        <v>-221522.95568663799</v>
      </c>
      <c r="F65" s="7">
        <f t="shared" si="0"/>
        <v>2736323.5543133621</v>
      </c>
      <c r="G65" s="7">
        <v>150997.95000000001</v>
      </c>
      <c r="H65" s="7">
        <v>12187.5265</v>
      </c>
      <c r="I65" s="7">
        <f t="shared" si="1"/>
        <v>2573138.0778133618</v>
      </c>
      <c r="J65" s="7">
        <v>0</v>
      </c>
      <c r="K65" s="14">
        <f t="shared" si="2"/>
        <v>14010.873293975228</v>
      </c>
      <c r="L65" s="1">
        <v>195.3</v>
      </c>
      <c r="M65" s="7">
        <v>2957634.01</v>
      </c>
      <c r="N65" s="7">
        <v>-212218.65041370672</v>
      </c>
      <c r="O65" s="7">
        <f t="shared" si="3"/>
        <v>2745415.3595862929</v>
      </c>
      <c r="P65" s="7">
        <v>150997.95000000001</v>
      </c>
      <c r="Q65" s="7">
        <v>12187.5265</v>
      </c>
      <c r="R65" s="7">
        <f t="shared" si="4"/>
        <v>2582229.8830862925</v>
      </c>
      <c r="S65" s="7">
        <v>0</v>
      </c>
      <c r="T65" s="14">
        <f>O65/L65</f>
        <v>14057.426316366065</v>
      </c>
      <c r="U65" s="1">
        <f>L65-C65</f>
        <v>0</v>
      </c>
      <c r="V65" s="7">
        <f>M65-D65</f>
        <v>-212.50000000046566</v>
      </c>
      <c r="W65" s="7">
        <f>N65-E65</f>
        <v>9304.3052729312622</v>
      </c>
      <c r="X65" s="7">
        <f>O65-F65</f>
        <v>9091.8052729307674</v>
      </c>
      <c r="Y65" s="7">
        <f>P65-G65</f>
        <v>0</v>
      </c>
      <c r="Z65" s="7">
        <f>Q65-H65</f>
        <v>0</v>
      </c>
      <c r="AA65" s="7">
        <f>R65-I65</f>
        <v>9091.8052729307674</v>
      </c>
      <c r="AB65" s="7">
        <f>S65-J65</f>
        <v>0</v>
      </c>
      <c r="AC65" s="14">
        <f>T65-K65</f>
        <v>46.553022390837214</v>
      </c>
    </row>
    <row r="66" spans="1:29" x14ac:dyDescent="0.25">
      <c r="A66" s="7" t="s">
        <v>79</v>
      </c>
      <c r="B66" s="7" t="s">
        <v>94</v>
      </c>
      <c r="C66" s="1">
        <v>282.5</v>
      </c>
      <c r="D66" s="7">
        <v>3587504.0900000003</v>
      </c>
      <c r="E66" s="7">
        <v>-268680.10455170734</v>
      </c>
      <c r="F66" s="7">
        <f t="shared" si="0"/>
        <v>3318823.9854482929</v>
      </c>
      <c r="G66" s="7">
        <v>501996.9</v>
      </c>
      <c r="H66" s="7">
        <v>59266.426599999999</v>
      </c>
      <c r="I66" s="7">
        <f t="shared" si="1"/>
        <v>2757560.6588482931</v>
      </c>
      <c r="J66" s="7">
        <v>0</v>
      </c>
      <c r="K66" s="14">
        <f t="shared" si="2"/>
        <v>11748.049506011655</v>
      </c>
      <c r="L66" s="1">
        <v>282.5</v>
      </c>
      <c r="M66" s="7">
        <v>3587466.5900000003</v>
      </c>
      <c r="N66" s="7">
        <v>-257410.92899255059</v>
      </c>
      <c r="O66" s="7">
        <f t="shared" si="3"/>
        <v>3330055.66100745</v>
      </c>
      <c r="P66" s="7">
        <v>501996.9</v>
      </c>
      <c r="Q66" s="7">
        <v>59266.426600000006</v>
      </c>
      <c r="R66" s="7">
        <f t="shared" si="4"/>
        <v>2768792.3344074502</v>
      </c>
      <c r="S66" s="7">
        <v>0</v>
      </c>
      <c r="T66" s="14">
        <f>O66/L66</f>
        <v>11787.807649583894</v>
      </c>
      <c r="U66" s="1">
        <f>L66-C66</f>
        <v>0</v>
      </c>
      <c r="V66" s="7">
        <f>M66-D66</f>
        <v>-37.5</v>
      </c>
      <c r="W66" s="7">
        <f>N66-E66</f>
        <v>11269.175559156749</v>
      </c>
      <c r="X66" s="7">
        <f>O66-F66</f>
        <v>11231.67555915704</v>
      </c>
      <c r="Y66" s="7">
        <f>P66-G66</f>
        <v>0</v>
      </c>
      <c r="Z66" s="7">
        <f>Q66-H66</f>
        <v>0</v>
      </c>
      <c r="AA66" s="7">
        <f>R66-I66</f>
        <v>11231.67555915704</v>
      </c>
      <c r="AB66" s="7">
        <f>S66-J66</f>
        <v>0</v>
      </c>
      <c r="AC66" s="14">
        <f>T66-K66</f>
        <v>39.758143572238623</v>
      </c>
    </row>
    <row r="67" spans="1:29" x14ac:dyDescent="0.25">
      <c r="A67" s="7" t="s">
        <v>95</v>
      </c>
      <c r="B67" s="7" t="s">
        <v>96</v>
      </c>
      <c r="C67" s="1">
        <v>3618.2</v>
      </c>
      <c r="D67" s="7">
        <v>31398811.964000002</v>
      </c>
      <c r="E67" s="7">
        <v>-2351561.3835263718</v>
      </c>
      <c r="F67" s="7">
        <f t="shared" si="0"/>
        <v>29047250.580473632</v>
      </c>
      <c r="G67" s="7">
        <v>6676072.54</v>
      </c>
      <c r="H67" s="7">
        <v>1035501.0240000001</v>
      </c>
      <c r="I67" s="7">
        <f t="shared" si="1"/>
        <v>21335677.016473632</v>
      </c>
      <c r="J67" s="7">
        <v>0</v>
      </c>
      <c r="K67" s="14">
        <f t="shared" si="2"/>
        <v>8028.0942403608515</v>
      </c>
      <c r="L67" s="1">
        <v>3618.2</v>
      </c>
      <c r="M67" s="7">
        <v>31398884.328000002</v>
      </c>
      <c r="N67" s="7">
        <v>-2252959.2350015775</v>
      </c>
      <c r="O67" s="7">
        <f t="shared" si="3"/>
        <v>29145925.092998423</v>
      </c>
      <c r="P67" s="7">
        <v>6676072.54</v>
      </c>
      <c r="Q67" s="7">
        <v>1035501.0240000001</v>
      </c>
      <c r="R67" s="7">
        <f t="shared" si="4"/>
        <v>21434351.528998423</v>
      </c>
      <c r="S67" s="7">
        <v>0</v>
      </c>
      <c r="T67" s="14">
        <f>O67/L67</f>
        <v>8055.3659535123606</v>
      </c>
      <c r="U67" s="1">
        <f>L67-C67</f>
        <v>0</v>
      </c>
      <c r="V67" s="7">
        <f>M67-D67</f>
        <v>72.364000000059605</v>
      </c>
      <c r="W67" s="7">
        <f>N67-E67</f>
        <v>98602.148524794262</v>
      </c>
      <c r="X67" s="7">
        <f>O67-F67</f>
        <v>98674.512524791062</v>
      </c>
      <c r="Y67" s="7">
        <f>P67-G67</f>
        <v>0</v>
      </c>
      <c r="Z67" s="7">
        <f>Q67-H67</f>
        <v>0</v>
      </c>
      <c r="AA67" s="7">
        <f>R67-I67</f>
        <v>98674.512524791062</v>
      </c>
      <c r="AB67" s="7">
        <f>S67-J67</f>
        <v>0</v>
      </c>
      <c r="AC67" s="14">
        <f>T67-K67</f>
        <v>27.271713151509175</v>
      </c>
    </row>
    <row r="68" spans="1:29" x14ac:dyDescent="0.25">
      <c r="A68" s="7" t="s">
        <v>95</v>
      </c>
      <c r="B68" s="7" t="s">
        <v>97</v>
      </c>
      <c r="C68" s="1">
        <v>1341.3</v>
      </c>
      <c r="D68" s="7">
        <v>12176291.220000001</v>
      </c>
      <c r="E68" s="7">
        <v>-911922.91798659263</v>
      </c>
      <c r="F68" s="7">
        <f t="shared" si="0"/>
        <v>11264368.302013408</v>
      </c>
      <c r="G68" s="7">
        <v>2192945.91</v>
      </c>
      <c r="H68" s="7">
        <v>406990.53320000001</v>
      </c>
      <c r="I68" s="7">
        <f t="shared" si="1"/>
        <v>8664431.8588134088</v>
      </c>
      <c r="J68" s="7">
        <v>0</v>
      </c>
      <c r="K68" s="14">
        <f t="shared" si="2"/>
        <v>8398.0975933895534</v>
      </c>
      <c r="L68" s="1">
        <v>1341.3</v>
      </c>
      <c r="M68" s="7">
        <v>12176227.119999999</v>
      </c>
      <c r="N68" s="7">
        <v>-873678.91963656957</v>
      </c>
      <c r="O68" s="7">
        <f t="shared" si="3"/>
        <v>11302548.200363429</v>
      </c>
      <c r="P68" s="7">
        <v>2192945.91</v>
      </c>
      <c r="Q68" s="7">
        <v>406990.53320000001</v>
      </c>
      <c r="R68" s="7">
        <f t="shared" si="4"/>
        <v>8702611.7571634296</v>
      </c>
      <c r="S68" s="7">
        <v>0</v>
      </c>
      <c r="T68" s="14">
        <f>O68/L68</f>
        <v>8426.5624396953917</v>
      </c>
      <c r="U68" s="1">
        <f>L68-C68</f>
        <v>0</v>
      </c>
      <c r="V68" s="7">
        <f>M68-D68</f>
        <v>-64.100000001490116</v>
      </c>
      <c r="W68" s="7">
        <f>N68-E68</f>
        <v>38243.998350023059</v>
      </c>
      <c r="X68" s="7">
        <f>O68-F68</f>
        <v>38179.898350020871</v>
      </c>
      <c r="Y68" s="7">
        <f>P68-G68</f>
        <v>0</v>
      </c>
      <c r="Z68" s="7">
        <f>Q68-H68</f>
        <v>0</v>
      </c>
      <c r="AA68" s="7">
        <f>R68-I68</f>
        <v>38179.898350020871</v>
      </c>
      <c r="AB68" s="7">
        <f>S68-J68</f>
        <v>0</v>
      </c>
      <c r="AC68" s="14">
        <f>T68-K68</f>
        <v>28.464846305838364</v>
      </c>
    </row>
    <row r="69" spans="1:29" x14ac:dyDescent="0.25">
      <c r="A69" s="7" t="s">
        <v>95</v>
      </c>
      <c r="B69" s="7" t="s">
        <v>98</v>
      </c>
      <c r="C69" s="1">
        <v>203</v>
      </c>
      <c r="D69" s="7">
        <v>2976807.11</v>
      </c>
      <c r="E69" s="7">
        <v>-222942.97803715273</v>
      </c>
      <c r="F69" s="7">
        <f t="shared" ref="F69:F132" si="5">D69+E69</f>
        <v>2753864.131962847</v>
      </c>
      <c r="G69" s="7">
        <v>1335680.6499999999</v>
      </c>
      <c r="H69" s="7">
        <v>227387.95</v>
      </c>
      <c r="I69" s="7">
        <f t="shared" ref="I69:I132" si="6">F69-G69-H69</f>
        <v>1190795.5319628471</v>
      </c>
      <c r="J69" s="7">
        <v>0</v>
      </c>
      <c r="K69" s="14">
        <f t="shared" ref="K69:K132" si="7">F69/C69</f>
        <v>13565.833162378556</v>
      </c>
      <c r="L69" s="1">
        <v>203</v>
      </c>
      <c r="M69" s="7">
        <v>2976807.11</v>
      </c>
      <c r="N69" s="7">
        <v>-213594.37485847907</v>
      </c>
      <c r="O69" s="7">
        <f t="shared" ref="O69:O132" si="8">M69+N69</f>
        <v>2763212.7351415209</v>
      </c>
      <c r="P69" s="7">
        <v>1335680.6499999999</v>
      </c>
      <c r="Q69" s="7">
        <v>227387.95</v>
      </c>
      <c r="R69" s="7">
        <f t="shared" ref="R69:R132" si="9">O69-P69-Q69</f>
        <v>1200144.135141521</v>
      </c>
      <c r="S69" s="7">
        <v>0</v>
      </c>
      <c r="T69" s="14">
        <f>O69/L69</f>
        <v>13611.885394785817</v>
      </c>
      <c r="U69" s="1">
        <f>L69-C69</f>
        <v>0</v>
      </c>
      <c r="V69" s="7">
        <f>M69-D69</f>
        <v>0</v>
      </c>
      <c r="W69" s="7">
        <f>N69-E69</f>
        <v>9348.6031786736567</v>
      </c>
      <c r="X69" s="7">
        <f>O69-F69</f>
        <v>9348.6031786738895</v>
      </c>
      <c r="Y69" s="7">
        <f>P69-G69</f>
        <v>0</v>
      </c>
      <c r="Z69" s="7">
        <f>Q69-H69</f>
        <v>0</v>
      </c>
      <c r="AA69" s="7">
        <f>R69-I69</f>
        <v>9348.6031786738895</v>
      </c>
      <c r="AB69" s="7">
        <f>S69-J69</f>
        <v>0</v>
      </c>
      <c r="AC69" s="14">
        <f>T69-K69</f>
        <v>46.052232407260817</v>
      </c>
    </row>
    <row r="70" spans="1:29" x14ac:dyDescent="0.25">
      <c r="A70" s="7" t="s">
        <v>99</v>
      </c>
      <c r="B70" s="7" t="s">
        <v>100</v>
      </c>
      <c r="C70" s="1">
        <v>6167.5</v>
      </c>
      <c r="D70" s="7">
        <v>58164510.399999999</v>
      </c>
      <c r="E70" s="7">
        <v>-4356133.496553272</v>
      </c>
      <c r="F70" s="7">
        <f t="shared" si="5"/>
        <v>53808376.903446727</v>
      </c>
      <c r="G70" s="7">
        <v>24401516.260000002</v>
      </c>
      <c r="H70" s="7">
        <v>1264869.0151</v>
      </c>
      <c r="I70" s="7">
        <f t="shared" si="6"/>
        <v>28141991.628346726</v>
      </c>
      <c r="J70" s="7">
        <v>0</v>
      </c>
      <c r="K70" s="14">
        <f t="shared" si="7"/>
        <v>8724.5037541056718</v>
      </c>
      <c r="L70" s="1">
        <v>6167.5</v>
      </c>
      <c r="M70" s="7">
        <v>58164485.399999999</v>
      </c>
      <c r="N70" s="7">
        <v>-4173467.2213874594</v>
      </c>
      <c r="O70" s="7">
        <f t="shared" si="8"/>
        <v>53991018.178612538</v>
      </c>
      <c r="P70" s="7">
        <v>24401516.260000002</v>
      </c>
      <c r="Q70" s="7">
        <v>1531129.1857</v>
      </c>
      <c r="R70" s="7">
        <f t="shared" si="9"/>
        <v>28058372.732912537</v>
      </c>
      <c r="S70" s="7">
        <v>0</v>
      </c>
      <c r="T70" s="14">
        <f>O70/L70</f>
        <v>8754.1172563619839</v>
      </c>
      <c r="U70" s="1">
        <f>L70-C70</f>
        <v>0</v>
      </c>
      <c r="V70" s="7">
        <f>M70-D70</f>
        <v>-25</v>
      </c>
      <c r="W70" s="7">
        <f>N70-E70</f>
        <v>182666.27516581258</v>
      </c>
      <c r="X70" s="7">
        <f>O70-F70</f>
        <v>182641.27516581118</v>
      </c>
      <c r="Y70" s="7">
        <f>P70-G70</f>
        <v>0</v>
      </c>
      <c r="Z70" s="7">
        <f>Q70-H70</f>
        <v>266260.17060000007</v>
      </c>
      <c r="AA70" s="7">
        <f>R70-I70</f>
        <v>-83618.895434189588</v>
      </c>
      <c r="AB70" s="7">
        <f>S70-J70</f>
        <v>0</v>
      </c>
      <c r="AC70" s="14">
        <f>T70-K70</f>
        <v>29.613502256312131</v>
      </c>
    </row>
    <row r="71" spans="1:29" x14ac:dyDescent="0.25">
      <c r="A71" s="7" t="s">
        <v>99</v>
      </c>
      <c r="B71" s="7" t="s">
        <v>101</v>
      </c>
      <c r="C71" s="1">
        <v>4712.2</v>
      </c>
      <c r="D71" s="7">
        <v>41526666.799999997</v>
      </c>
      <c r="E71" s="7">
        <v>-3110070.092633096</v>
      </c>
      <c r="F71" s="7">
        <f t="shared" si="5"/>
        <v>38416596.707366899</v>
      </c>
      <c r="G71" s="7">
        <v>3906625.45</v>
      </c>
      <c r="H71" s="7">
        <v>253826.77280000001</v>
      </c>
      <c r="I71" s="7">
        <f t="shared" si="6"/>
        <v>34256144.484566897</v>
      </c>
      <c r="J71" s="7">
        <v>0</v>
      </c>
      <c r="K71" s="14">
        <f t="shared" si="7"/>
        <v>8152.5819590354613</v>
      </c>
      <c r="L71" s="1">
        <v>4712.2</v>
      </c>
      <c r="M71" s="7">
        <v>41526541.839999996</v>
      </c>
      <c r="N71" s="7">
        <v>-2979647.4600429432</v>
      </c>
      <c r="O71" s="7">
        <f t="shared" si="8"/>
        <v>38546894.37995705</v>
      </c>
      <c r="P71" s="7">
        <v>3906625.45</v>
      </c>
      <c r="Q71" s="7">
        <v>253826.77280000001</v>
      </c>
      <c r="R71" s="7">
        <f t="shared" si="9"/>
        <v>34386442.157157049</v>
      </c>
      <c r="S71" s="7">
        <v>0</v>
      </c>
      <c r="T71" s="14">
        <f>O71/L71</f>
        <v>8180.2330928137708</v>
      </c>
      <c r="U71" s="1">
        <f>L71-C71</f>
        <v>0</v>
      </c>
      <c r="V71" s="7">
        <f>M71-D71</f>
        <v>-124.96000000089407</v>
      </c>
      <c r="W71" s="7">
        <f>N71-E71</f>
        <v>130422.63259015279</v>
      </c>
      <c r="X71" s="7">
        <f>O71-F71</f>
        <v>130297.67259015143</v>
      </c>
      <c r="Y71" s="7">
        <f>P71-G71</f>
        <v>0</v>
      </c>
      <c r="Z71" s="7">
        <f>Q71-H71</f>
        <v>0</v>
      </c>
      <c r="AA71" s="7">
        <f>R71-I71</f>
        <v>130297.67259015143</v>
      </c>
      <c r="AB71" s="7">
        <f>S71-J71</f>
        <v>0</v>
      </c>
      <c r="AC71" s="14">
        <f>T71-K71</f>
        <v>27.651133778309486</v>
      </c>
    </row>
    <row r="72" spans="1:29" x14ac:dyDescent="0.25">
      <c r="A72" s="7" t="s">
        <v>99</v>
      </c>
      <c r="B72" s="7" t="s">
        <v>102</v>
      </c>
      <c r="C72" s="1">
        <v>1170.7</v>
      </c>
      <c r="D72" s="7">
        <v>11255433.789999999</v>
      </c>
      <c r="E72" s="7">
        <v>-842956.84453756781</v>
      </c>
      <c r="F72" s="7">
        <f t="shared" si="5"/>
        <v>10412476.945462432</v>
      </c>
      <c r="G72" s="7">
        <v>1533287.24</v>
      </c>
      <c r="H72" s="7">
        <v>109435.21339999999</v>
      </c>
      <c r="I72" s="7">
        <f t="shared" si="6"/>
        <v>8769754.4920624308</v>
      </c>
      <c r="J72" s="7">
        <v>0</v>
      </c>
      <c r="K72" s="14">
        <f t="shared" si="7"/>
        <v>8894.2316096885897</v>
      </c>
      <c r="L72" s="1">
        <v>1170.7</v>
      </c>
      <c r="M72" s="7">
        <v>11255409.029999999</v>
      </c>
      <c r="N72" s="7">
        <v>-807607.60328180296</v>
      </c>
      <c r="O72" s="7">
        <f t="shared" si="8"/>
        <v>10447801.426718196</v>
      </c>
      <c r="P72" s="7">
        <v>1533287.24</v>
      </c>
      <c r="Q72" s="7">
        <v>109435.21340000001</v>
      </c>
      <c r="R72" s="7">
        <f t="shared" si="9"/>
        <v>8805078.973318195</v>
      </c>
      <c r="S72" s="7">
        <v>0</v>
      </c>
      <c r="T72" s="14">
        <f>O72/L72</f>
        <v>8924.4054213019517</v>
      </c>
      <c r="U72" s="1">
        <f>L72-C72</f>
        <v>0</v>
      </c>
      <c r="V72" s="7">
        <f>M72-D72</f>
        <v>-24.759999999776483</v>
      </c>
      <c r="W72" s="7">
        <f>N72-E72</f>
        <v>35349.241255764849</v>
      </c>
      <c r="X72" s="7">
        <f>O72-F72</f>
        <v>35324.481255764142</v>
      </c>
      <c r="Y72" s="7">
        <f>P72-G72</f>
        <v>0</v>
      </c>
      <c r="Z72" s="7">
        <f>Q72-H72</f>
        <v>0</v>
      </c>
      <c r="AA72" s="7">
        <f>R72-I72</f>
        <v>35324.481255764142</v>
      </c>
      <c r="AB72" s="7">
        <f>S72-J72</f>
        <v>0</v>
      </c>
      <c r="AC72" s="14">
        <f>T72-K72</f>
        <v>30.173811613361977</v>
      </c>
    </row>
    <row r="73" spans="1:29" x14ac:dyDescent="0.25">
      <c r="A73" s="7" t="s">
        <v>103</v>
      </c>
      <c r="B73" s="7" t="s">
        <v>103</v>
      </c>
      <c r="C73" s="1">
        <v>442.5</v>
      </c>
      <c r="D73" s="7">
        <v>4785425.1000000006</v>
      </c>
      <c r="E73" s="7">
        <v>-358396.39034177782</v>
      </c>
      <c r="F73" s="7">
        <f t="shared" si="5"/>
        <v>4427028.7096582223</v>
      </c>
      <c r="G73" s="7">
        <v>1326018.8700000001</v>
      </c>
      <c r="H73" s="7">
        <v>102601.4518</v>
      </c>
      <c r="I73" s="7">
        <f t="shared" si="6"/>
        <v>2998408.3878582222</v>
      </c>
      <c r="J73" s="7">
        <v>0</v>
      </c>
      <c r="K73" s="14">
        <f t="shared" si="7"/>
        <v>10004.584654594853</v>
      </c>
      <c r="L73" s="1">
        <v>442.5</v>
      </c>
      <c r="M73" s="7">
        <v>4785425.1000000006</v>
      </c>
      <c r="N73" s="7">
        <v>-343367.85854645947</v>
      </c>
      <c r="O73" s="7">
        <f t="shared" si="8"/>
        <v>4442057.2414535414</v>
      </c>
      <c r="P73" s="7">
        <v>1326018.8700000001</v>
      </c>
      <c r="Q73" s="7">
        <v>102601.4518</v>
      </c>
      <c r="R73" s="7">
        <f t="shared" si="9"/>
        <v>3013436.9196535414</v>
      </c>
      <c r="S73" s="7">
        <v>0</v>
      </c>
      <c r="T73" s="14">
        <f>O73/L73</f>
        <v>10038.547438313088</v>
      </c>
      <c r="U73" s="1">
        <f>L73-C73</f>
        <v>0</v>
      </c>
      <c r="V73" s="7">
        <f>M73-D73</f>
        <v>0</v>
      </c>
      <c r="W73" s="7">
        <f>N73-E73</f>
        <v>15028.531795318355</v>
      </c>
      <c r="X73" s="7">
        <f>O73-F73</f>
        <v>15028.53179531917</v>
      </c>
      <c r="Y73" s="7">
        <f>P73-G73</f>
        <v>0</v>
      </c>
      <c r="Z73" s="7">
        <f>Q73-H73</f>
        <v>0</v>
      </c>
      <c r="AA73" s="7">
        <f>R73-I73</f>
        <v>15028.53179531917</v>
      </c>
      <c r="AB73" s="7">
        <f>S73-J73</f>
        <v>0</v>
      </c>
      <c r="AC73" s="14">
        <f>T73-K73</f>
        <v>33.962783718234277</v>
      </c>
    </row>
    <row r="74" spans="1:29" x14ac:dyDescent="0.25">
      <c r="A74" s="7" t="s">
        <v>104</v>
      </c>
      <c r="B74" s="7" t="s">
        <v>105</v>
      </c>
      <c r="C74" s="1">
        <v>420.1</v>
      </c>
      <c r="D74" s="7">
        <v>4688270.34</v>
      </c>
      <c r="E74" s="7">
        <v>-351120.14746661048</v>
      </c>
      <c r="F74" s="7">
        <f t="shared" si="5"/>
        <v>4337150.1925333897</v>
      </c>
      <c r="G74" s="7">
        <v>1615545.48</v>
      </c>
      <c r="H74" s="7">
        <v>154461.4883</v>
      </c>
      <c r="I74" s="7">
        <f t="shared" si="6"/>
        <v>2567143.2242333898</v>
      </c>
      <c r="J74" s="7">
        <v>0</v>
      </c>
      <c r="K74" s="14">
        <f t="shared" si="7"/>
        <v>10324.089960803118</v>
      </c>
      <c r="L74" s="1">
        <v>420.1</v>
      </c>
      <c r="M74" s="7">
        <v>4688270.34</v>
      </c>
      <c r="N74" s="7">
        <v>-336396.72825151548</v>
      </c>
      <c r="O74" s="7">
        <f t="shared" si="8"/>
        <v>4351873.611748484</v>
      </c>
      <c r="P74" s="7">
        <v>1615545.48</v>
      </c>
      <c r="Q74" s="7">
        <v>134341.72580000001</v>
      </c>
      <c r="R74" s="7">
        <f t="shared" si="9"/>
        <v>2601986.4059484839</v>
      </c>
      <c r="S74" s="7">
        <v>0</v>
      </c>
      <c r="T74" s="14">
        <f>O74/L74</f>
        <v>10359.137376216338</v>
      </c>
      <c r="U74" s="1">
        <f>L74-C74</f>
        <v>0</v>
      </c>
      <c r="V74" s="7">
        <f>M74-D74</f>
        <v>0</v>
      </c>
      <c r="W74" s="7">
        <f>N74-E74</f>
        <v>14723.419215094997</v>
      </c>
      <c r="X74" s="7">
        <f>O74-F74</f>
        <v>14723.419215094298</v>
      </c>
      <c r="Y74" s="7">
        <f>P74-G74</f>
        <v>0</v>
      </c>
      <c r="Z74" s="7">
        <f>Q74-H74</f>
        <v>-20119.762499999983</v>
      </c>
      <c r="AA74" s="7">
        <f>R74-I74</f>
        <v>34843.181715094019</v>
      </c>
      <c r="AB74" s="7">
        <f>S74-J74</f>
        <v>0</v>
      </c>
      <c r="AC74" s="14">
        <f>T74-K74</f>
        <v>35.047415413220733</v>
      </c>
    </row>
    <row r="75" spans="1:29" x14ac:dyDescent="0.25">
      <c r="A75" s="7" t="s">
        <v>104</v>
      </c>
      <c r="B75" s="7" t="s">
        <v>106</v>
      </c>
      <c r="C75" s="1">
        <v>1320.9</v>
      </c>
      <c r="D75" s="7">
        <v>12154634.99</v>
      </c>
      <c r="E75" s="7">
        <v>-910301.01094631501</v>
      </c>
      <c r="F75" s="7">
        <f t="shared" si="5"/>
        <v>11244333.979053685</v>
      </c>
      <c r="G75" s="7">
        <v>6858076.8399999999</v>
      </c>
      <c r="H75" s="7">
        <v>548391.36400000006</v>
      </c>
      <c r="I75" s="7">
        <f t="shared" si="6"/>
        <v>3837865.7750536855</v>
      </c>
      <c r="J75" s="7">
        <v>0</v>
      </c>
      <c r="K75" s="14">
        <f t="shared" si="7"/>
        <v>8512.6307661849387</v>
      </c>
      <c r="L75" s="1">
        <v>1320.9</v>
      </c>
      <c r="M75" s="7">
        <v>12154634.99</v>
      </c>
      <c r="N75" s="7">
        <v>-872129.62291065149</v>
      </c>
      <c r="O75" s="7">
        <f t="shared" si="8"/>
        <v>11282505.367089348</v>
      </c>
      <c r="P75" s="7">
        <v>6858076.8399999999</v>
      </c>
      <c r="Q75" s="7">
        <v>548391.36400000006</v>
      </c>
      <c r="R75" s="7">
        <f t="shared" si="9"/>
        <v>3876037.163089348</v>
      </c>
      <c r="S75" s="7">
        <v>0</v>
      </c>
      <c r="T75" s="14">
        <f>O75/L75</f>
        <v>8541.5287812017159</v>
      </c>
      <c r="U75" s="1">
        <f>L75-C75</f>
        <v>0</v>
      </c>
      <c r="V75" s="7">
        <f>M75-D75</f>
        <v>0</v>
      </c>
      <c r="W75" s="7">
        <f>N75-E75</f>
        <v>38171.38803566352</v>
      </c>
      <c r="X75" s="7">
        <f>O75-F75</f>
        <v>38171.388035662472</v>
      </c>
      <c r="Y75" s="7">
        <f>P75-G75</f>
        <v>0</v>
      </c>
      <c r="Z75" s="7">
        <f>Q75-H75</f>
        <v>0</v>
      </c>
      <c r="AA75" s="7">
        <f>R75-I75</f>
        <v>38171.388035662472</v>
      </c>
      <c r="AB75" s="7">
        <f>S75-J75</f>
        <v>0</v>
      </c>
      <c r="AC75" s="14">
        <f>T75-K75</f>
        <v>28.898015016777208</v>
      </c>
    </row>
    <row r="76" spans="1:29" x14ac:dyDescent="0.25">
      <c r="A76" s="7" t="s">
        <v>107</v>
      </c>
      <c r="B76" s="7" t="s">
        <v>107</v>
      </c>
      <c r="C76" s="1">
        <v>2026.9</v>
      </c>
      <c r="D76" s="7">
        <v>18294298.849999998</v>
      </c>
      <c r="E76" s="7">
        <v>-1370120.8429056252</v>
      </c>
      <c r="F76" s="7">
        <f t="shared" si="5"/>
        <v>16924178.007094372</v>
      </c>
      <c r="G76" s="7">
        <v>8953608.8100000005</v>
      </c>
      <c r="H76" s="7">
        <v>592046.82219999994</v>
      </c>
      <c r="I76" s="7">
        <f t="shared" si="6"/>
        <v>7378522.3748943713</v>
      </c>
      <c r="J76" s="7">
        <v>0</v>
      </c>
      <c r="K76" s="14">
        <f t="shared" si="7"/>
        <v>8349.7844033224974</v>
      </c>
      <c r="L76" s="1">
        <v>2026.9</v>
      </c>
      <c r="M76" s="7">
        <v>18294298.849999998</v>
      </c>
      <c r="N76" s="7">
        <v>-1312667.9633400708</v>
      </c>
      <c r="O76" s="7">
        <f t="shared" si="8"/>
        <v>16981630.886659928</v>
      </c>
      <c r="P76" s="7">
        <v>8953608.8100000005</v>
      </c>
      <c r="Q76" s="7">
        <v>592046.82220000005</v>
      </c>
      <c r="R76" s="7">
        <f t="shared" si="9"/>
        <v>7435975.2544599269</v>
      </c>
      <c r="S76" s="7">
        <v>0</v>
      </c>
      <c r="T76" s="14">
        <f>O76/L76</f>
        <v>8378.1296002071776</v>
      </c>
      <c r="U76" s="1">
        <f>L76-C76</f>
        <v>0</v>
      </c>
      <c r="V76" s="7">
        <f>M76-D76</f>
        <v>0</v>
      </c>
      <c r="W76" s="7">
        <f>N76-E76</f>
        <v>57452.879565554438</v>
      </c>
      <c r="X76" s="7">
        <f>O76-F76</f>
        <v>57452.879565555602</v>
      </c>
      <c r="Y76" s="7">
        <f>P76-G76</f>
        <v>0</v>
      </c>
      <c r="Z76" s="7">
        <f>Q76-H76</f>
        <v>0</v>
      </c>
      <c r="AA76" s="7">
        <f>R76-I76</f>
        <v>57452.879565555602</v>
      </c>
      <c r="AB76" s="7">
        <f>S76-J76</f>
        <v>0</v>
      </c>
      <c r="AC76" s="14">
        <f>T76-K76</f>
        <v>28.345196884680263</v>
      </c>
    </row>
    <row r="77" spans="1:29" x14ac:dyDescent="0.25">
      <c r="A77" s="7" t="s">
        <v>108</v>
      </c>
      <c r="B77" s="7" t="s">
        <v>108</v>
      </c>
      <c r="C77" s="1">
        <v>86.1</v>
      </c>
      <c r="D77" s="7">
        <v>1613606.83</v>
      </c>
      <c r="E77" s="7">
        <v>-120848.37840275437</v>
      </c>
      <c r="F77" s="7">
        <f t="shared" si="5"/>
        <v>1492758.4515972456</v>
      </c>
      <c r="G77" s="7">
        <v>978024.21</v>
      </c>
      <c r="H77" s="7">
        <v>69886.890500000009</v>
      </c>
      <c r="I77" s="7">
        <f t="shared" si="6"/>
        <v>444847.3510972457</v>
      </c>
      <c r="J77" s="7">
        <v>0</v>
      </c>
      <c r="K77" s="14">
        <f t="shared" si="7"/>
        <v>17337.496534230497</v>
      </c>
      <c r="L77" s="1">
        <v>86.1</v>
      </c>
      <c r="M77" s="7">
        <v>1613606.83</v>
      </c>
      <c r="N77" s="7">
        <v>-115780.87843294024</v>
      </c>
      <c r="O77" s="7">
        <f t="shared" si="8"/>
        <v>1497825.9515670598</v>
      </c>
      <c r="P77" s="7">
        <v>978024.21</v>
      </c>
      <c r="Q77" s="7">
        <v>74420.971099999995</v>
      </c>
      <c r="R77" s="7">
        <f t="shared" si="9"/>
        <v>445380.77046705992</v>
      </c>
      <c r="S77" s="7">
        <v>0</v>
      </c>
      <c r="T77" s="14">
        <f>O77/L77</f>
        <v>17396.352515296865</v>
      </c>
      <c r="U77" s="1">
        <f>L77-C77</f>
        <v>0</v>
      </c>
      <c r="V77" s="7">
        <f>M77-D77</f>
        <v>0</v>
      </c>
      <c r="W77" s="7">
        <f>N77-E77</f>
        <v>5067.4999698141328</v>
      </c>
      <c r="X77" s="7">
        <f>O77-F77</f>
        <v>5067.4999698142055</v>
      </c>
      <c r="Y77" s="7">
        <f>P77-G77</f>
        <v>0</v>
      </c>
      <c r="Z77" s="7">
        <f>Q77-H77</f>
        <v>4534.0805999999866</v>
      </c>
      <c r="AA77" s="7">
        <f>R77-I77</f>
        <v>533.41936981421895</v>
      </c>
      <c r="AB77" s="7">
        <f>S77-J77</f>
        <v>0</v>
      </c>
      <c r="AC77" s="14">
        <f>T77-K77</f>
        <v>58.855981066368258</v>
      </c>
    </row>
    <row r="78" spans="1:29" x14ac:dyDescent="0.25">
      <c r="A78" s="7" t="s">
        <v>109</v>
      </c>
      <c r="B78" s="7" t="s">
        <v>109</v>
      </c>
      <c r="C78" s="1">
        <v>511.4</v>
      </c>
      <c r="D78" s="7">
        <v>5149252.05</v>
      </c>
      <c r="E78" s="7">
        <v>-385644.59982457972</v>
      </c>
      <c r="F78" s="7">
        <f t="shared" si="5"/>
        <v>4763607.4501754204</v>
      </c>
      <c r="G78" s="7">
        <v>2211584.88</v>
      </c>
      <c r="H78" s="7">
        <v>254609.58309999999</v>
      </c>
      <c r="I78" s="7">
        <f t="shared" si="6"/>
        <v>2297412.9870754206</v>
      </c>
      <c r="J78" s="7">
        <v>0</v>
      </c>
      <c r="K78" s="14">
        <f t="shared" si="7"/>
        <v>9314.8366252941341</v>
      </c>
      <c r="L78" s="1">
        <v>511.4</v>
      </c>
      <c r="M78" s="7">
        <v>5149252.05</v>
      </c>
      <c r="N78" s="7">
        <v>-369473.47677105345</v>
      </c>
      <c r="O78" s="7">
        <f t="shared" si="8"/>
        <v>4779778.573228946</v>
      </c>
      <c r="P78" s="7">
        <v>2211584.88</v>
      </c>
      <c r="Q78" s="7">
        <v>254609.58309999999</v>
      </c>
      <c r="R78" s="7">
        <f t="shared" si="9"/>
        <v>2313584.1101289461</v>
      </c>
      <c r="S78" s="7">
        <v>0</v>
      </c>
      <c r="T78" s="14">
        <f>O78/L78</f>
        <v>9346.4579061966087</v>
      </c>
      <c r="U78" s="1">
        <f>L78-C78</f>
        <v>0</v>
      </c>
      <c r="V78" s="7">
        <f>M78-D78</f>
        <v>0</v>
      </c>
      <c r="W78" s="7">
        <f>N78-E78</f>
        <v>16171.123053526273</v>
      </c>
      <c r="X78" s="7">
        <f>O78-F78</f>
        <v>16171.123053525575</v>
      </c>
      <c r="Y78" s="7">
        <f>P78-G78</f>
        <v>0</v>
      </c>
      <c r="Z78" s="7">
        <f>Q78-H78</f>
        <v>0</v>
      </c>
      <c r="AA78" s="7">
        <f>R78-I78</f>
        <v>16171.123053525575</v>
      </c>
      <c r="AB78" s="7">
        <f>S78-J78</f>
        <v>0</v>
      </c>
      <c r="AC78" s="14">
        <f>T78-K78</f>
        <v>31.621280902474609</v>
      </c>
    </row>
    <row r="79" spans="1:29" x14ac:dyDescent="0.25">
      <c r="A79" s="7" t="s">
        <v>109</v>
      </c>
      <c r="B79" s="7" t="s">
        <v>110</v>
      </c>
      <c r="C79" s="1">
        <v>210.4</v>
      </c>
      <c r="D79" s="7">
        <v>2916150.13</v>
      </c>
      <c r="E79" s="7">
        <v>-218400.17520840646</v>
      </c>
      <c r="F79" s="7">
        <f t="shared" si="5"/>
        <v>2697749.9547915934</v>
      </c>
      <c r="G79" s="7">
        <v>839240.48</v>
      </c>
      <c r="H79" s="7">
        <v>107183.3759</v>
      </c>
      <c r="I79" s="7">
        <f t="shared" si="6"/>
        <v>1751326.0988915933</v>
      </c>
      <c r="J79" s="7">
        <v>0</v>
      </c>
      <c r="K79" s="14">
        <f t="shared" si="7"/>
        <v>12822.005488553201</v>
      </c>
      <c r="L79" s="1">
        <v>210.4</v>
      </c>
      <c r="M79" s="7">
        <v>2916150.13</v>
      </c>
      <c r="N79" s="7">
        <v>-209242.0640619951</v>
      </c>
      <c r="O79" s="7">
        <f t="shared" si="8"/>
        <v>2706908.0659380048</v>
      </c>
      <c r="P79" s="7">
        <v>839240.48</v>
      </c>
      <c r="Q79" s="7">
        <v>107183.3759</v>
      </c>
      <c r="R79" s="7">
        <f t="shared" si="9"/>
        <v>1760484.2100380047</v>
      </c>
      <c r="S79" s="7">
        <v>0</v>
      </c>
      <c r="T79" s="14">
        <f>O79/L79</f>
        <v>12865.532632785193</v>
      </c>
      <c r="U79" s="1">
        <f>L79-C79</f>
        <v>0</v>
      </c>
      <c r="V79" s="7">
        <f>M79-D79</f>
        <v>0</v>
      </c>
      <c r="W79" s="7">
        <f>N79-E79</f>
        <v>9158.1111464113637</v>
      </c>
      <c r="X79" s="7">
        <f>O79-F79</f>
        <v>9158.1111464113928</v>
      </c>
      <c r="Y79" s="7">
        <f>P79-G79</f>
        <v>0</v>
      </c>
      <c r="Z79" s="7">
        <f>Q79-H79</f>
        <v>0</v>
      </c>
      <c r="AA79" s="7">
        <f>R79-I79</f>
        <v>9158.1111464113928</v>
      </c>
      <c r="AB79" s="7">
        <f>S79-J79</f>
        <v>0</v>
      </c>
      <c r="AC79" s="14">
        <f>T79-K79</f>
        <v>43.52714423199177</v>
      </c>
    </row>
    <row r="80" spans="1:29" x14ac:dyDescent="0.25">
      <c r="A80" s="7" t="s">
        <v>111</v>
      </c>
      <c r="B80" s="7" t="s">
        <v>112</v>
      </c>
      <c r="C80" s="1">
        <v>167.8</v>
      </c>
      <c r="D80" s="7">
        <v>2668742.9300000002</v>
      </c>
      <c r="E80" s="7">
        <v>-199871.02773004217</v>
      </c>
      <c r="F80" s="7">
        <f t="shared" si="5"/>
        <v>2468871.9022699581</v>
      </c>
      <c r="G80" s="7">
        <v>1489556.88</v>
      </c>
      <c r="H80" s="7">
        <v>283795.11719999998</v>
      </c>
      <c r="I80" s="7">
        <f t="shared" si="6"/>
        <v>695519.90506995819</v>
      </c>
      <c r="J80" s="7">
        <v>0</v>
      </c>
      <c r="K80" s="14">
        <f t="shared" si="7"/>
        <v>14713.181777532525</v>
      </c>
      <c r="L80" s="1">
        <v>167.8</v>
      </c>
      <c r="M80" s="7">
        <v>2668742.9300000002</v>
      </c>
      <c r="N80" s="7">
        <v>-191489.89394591167</v>
      </c>
      <c r="O80" s="7">
        <f t="shared" si="8"/>
        <v>2477253.0360540887</v>
      </c>
      <c r="P80" s="7">
        <v>1489556.88</v>
      </c>
      <c r="Q80" s="7">
        <v>254021.7518</v>
      </c>
      <c r="R80" s="7">
        <f t="shared" si="9"/>
        <v>733674.40425408888</v>
      </c>
      <c r="S80" s="7">
        <v>0</v>
      </c>
      <c r="T80" s="14">
        <f>O80/L80</f>
        <v>14763.128939535689</v>
      </c>
      <c r="U80" s="1">
        <f>L80-C80</f>
        <v>0</v>
      </c>
      <c r="V80" s="7">
        <f>M80-D80</f>
        <v>0</v>
      </c>
      <c r="W80" s="7">
        <f>N80-E80</f>
        <v>8381.1337841305067</v>
      </c>
      <c r="X80" s="7">
        <f>O80-F80</f>
        <v>8381.1337841306813</v>
      </c>
      <c r="Y80" s="7">
        <f>P80-G80</f>
        <v>0</v>
      </c>
      <c r="Z80" s="7">
        <f>Q80-H80</f>
        <v>-29773.365399999981</v>
      </c>
      <c r="AA80" s="7">
        <f>R80-I80</f>
        <v>38154.499184130691</v>
      </c>
      <c r="AB80" s="7">
        <f>S80-J80</f>
        <v>0</v>
      </c>
      <c r="AC80" s="14">
        <f>T80-K80</f>
        <v>49.947162003163612</v>
      </c>
    </row>
    <row r="81" spans="1:29" x14ac:dyDescent="0.25">
      <c r="A81" s="7" t="s">
        <v>113</v>
      </c>
      <c r="B81" s="7" t="s">
        <v>113</v>
      </c>
      <c r="C81" s="1">
        <v>80795.600000000006</v>
      </c>
      <c r="D81" s="7">
        <v>720956888.37</v>
      </c>
      <c r="E81" s="7">
        <v>-53994857.506775737</v>
      </c>
      <c r="F81" s="7">
        <f t="shared" si="5"/>
        <v>666962030.86322427</v>
      </c>
      <c r="G81" s="7">
        <v>281837904.25999999</v>
      </c>
      <c r="H81" s="7">
        <v>24346000.1402</v>
      </c>
      <c r="I81" s="7">
        <f t="shared" si="6"/>
        <v>360778126.46302426</v>
      </c>
      <c r="J81" s="7">
        <v>0</v>
      </c>
      <c r="K81" s="14">
        <f t="shared" si="7"/>
        <v>8254.9301058872534</v>
      </c>
      <c r="L81" s="1">
        <v>80795.600000000006</v>
      </c>
      <c r="M81" s="7">
        <v>720949163.37</v>
      </c>
      <c r="N81" s="7">
        <v>-51730152.530695431</v>
      </c>
      <c r="O81" s="7">
        <f t="shared" si="8"/>
        <v>669219010.83930457</v>
      </c>
      <c r="P81" s="7">
        <v>281837904.25999999</v>
      </c>
      <c r="Q81" s="7">
        <v>24346000.1402</v>
      </c>
      <c r="R81" s="7">
        <f t="shared" si="9"/>
        <v>363035106.43910456</v>
      </c>
      <c r="S81" s="7">
        <v>0</v>
      </c>
      <c r="T81" s="14">
        <f>O81/L81</f>
        <v>8282.864547565765</v>
      </c>
      <c r="U81" s="1">
        <f>L81-C81</f>
        <v>0</v>
      </c>
      <c r="V81" s="7">
        <f>M81-D81</f>
        <v>-7725</v>
      </c>
      <c r="W81" s="7">
        <f>N81-E81</f>
        <v>2264704.9760803059</v>
      </c>
      <c r="X81" s="7">
        <f>O81-F81</f>
        <v>2256979.9760802984</v>
      </c>
      <c r="Y81" s="7">
        <f>P81-G81</f>
        <v>0</v>
      </c>
      <c r="Z81" s="7">
        <f>Q81-H81</f>
        <v>0</v>
      </c>
      <c r="AA81" s="7">
        <f>R81-I81</f>
        <v>2256979.9760802984</v>
      </c>
      <c r="AB81" s="7">
        <f>S81-J81</f>
        <v>0</v>
      </c>
      <c r="AC81" s="14">
        <f>T81-K81</f>
        <v>27.934441678511575</v>
      </c>
    </row>
    <row r="82" spans="1:29" x14ac:dyDescent="0.25">
      <c r="A82" s="7" t="s">
        <v>76</v>
      </c>
      <c r="B82" s="7" t="s">
        <v>114</v>
      </c>
      <c r="C82" s="1">
        <v>175</v>
      </c>
      <c r="D82" s="7">
        <v>2542602.0100000002</v>
      </c>
      <c r="E82" s="7">
        <v>-190423.9149955035</v>
      </c>
      <c r="F82" s="7">
        <f t="shared" si="5"/>
        <v>2352178.0950044966</v>
      </c>
      <c r="G82" s="7">
        <v>477491.44</v>
      </c>
      <c r="H82" s="7">
        <v>77122.104900000006</v>
      </c>
      <c r="I82" s="7">
        <f t="shared" si="6"/>
        <v>1797564.5501044968</v>
      </c>
      <c r="J82" s="7">
        <v>0</v>
      </c>
      <c r="K82" s="14">
        <f t="shared" si="7"/>
        <v>13441.01768573998</v>
      </c>
      <c r="L82" s="1">
        <v>175</v>
      </c>
      <c r="M82" s="7">
        <v>2542602.0100000002</v>
      </c>
      <c r="N82" s="7">
        <v>-182438.92424721547</v>
      </c>
      <c r="O82" s="7">
        <f t="shared" si="8"/>
        <v>2360163.0857527847</v>
      </c>
      <c r="P82" s="7">
        <v>477491.44</v>
      </c>
      <c r="Q82" s="7">
        <v>77122.104900000006</v>
      </c>
      <c r="R82" s="7">
        <f t="shared" si="9"/>
        <v>1805549.5408527849</v>
      </c>
      <c r="S82" s="7">
        <v>0</v>
      </c>
      <c r="T82" s="14">
        <f>O82/L82</f>
        <v>13486.646204301627</v>
      </c>
      <c r="U82" s="1">
        <f>L82-C82</f>
        <v>0</v>
      </c>
      <c r="V82" s="7">
        <f>M82-D82</f>
        <v>0</v>
      </c>
      <c r="W82" s="7">
        <f>N82-E82</f>
        <v>7984.9907482880226</v>
      </c>
      <c r="X82" s="7">
        <f>O82-F82</f>
        <v>7984.9907482881099</v>
      </c>
      <c r="Y82" s="7">
        <f>P82-G82</f>
        <v>0</v>
      </c>
      <c r="Z82" s="7">
        <f>Q82-H82</f>
        <v>0</v>
      </c>
      <c r="AA82" s="7">
        <f>R82-I82</f>
        <v>7984.9907482881099</v>
      </c>
      <c r="AB82" s="7">
        <f>S82-J82</f>
        <v>0</v>
      </c>
      <c r="AC82" s="14">
        <f>T82-K82</f>
        <v>45.62851856164707</v>
      </c>
    </row>
    <row r="83" spans="1:29" x14ac:dyDescent="0.25">
      <c r="A83" s="7" t="s">
        <v>76</v>
      </c>
      <c r="B83" s="7" t="s">
        <v>115</v>
      </c>
      <c r="C83" s="1">
        <v>54.1</v>
      </c>
      <c r="D83" s="7">
        <v>981179.32</v>
      </c>
      <c r="E83" s="7">
        <v>-73483.780273982367</v>
      </c>
      <c r="F83" s="7">
        <f t="shared" si="5"/>
        <v>907695.53972601763</v>
      </c>
      <c r="G83" s="7">
        <v>332723.53999999998</v>
      </c>
      <c r="H83" s="7">
        <v>61371.725999999995</v>
      </c>
      <c r="I83" s="7">
        <f t="shared" si="6"/>
        <v>513600.27372601768</v>
      </c>
      <c r="J83" s="7">
        <v>0</v>
      </c>
      <c r="K83" s="14">
        <f t="shared" si="7"/>
        <v>16778.106094750787</v>
      </c>
      <c r="L83" s="1">
        <v>54.1</v>
      </c>
      <c r="M83" s="7">
        <v>981179.32</v>
      </c>
      <c r="N83" s="7">
        <v>-70402.406247769133</v>
      </c>
      <c r="O83" s="7">
        <f t="shared" si="8"/>
        <v>910776.91375223082</v>
      </c>
      <c r="P83" s="7">
        <v>332723.53999999998</v>
      </c>
      <c r="Q83" s="7">
        <v>61371.725999999995</v>
      </c>
      <c r="R83" s="7">
        <f t="shared" si="9"/>
        <v>516681.64775223075</v>
      </c>
      <c r="S83" s="7">
        <v>0</v>
      </c>
      <c r="T83" s="14">
        <f>O83/L83</f>
        <v>16835.063100780608</v>
      </c>
      <c r="U83" s="1">
        <f>L83-C83</f>
        <v>0</v>
      </c>
      <c r="V83" s="7">
        <f>M83-D83</f>
        <v>0</v>
      </c>
      <c r="W83" s="7">
        <f>N83-E83</f>
        <v>3081.3740262132342</v>
      </c>
      <c r="X83" s="7">
        <f>O83-F83</f>
        <v>3081.3740262131905</v>
      </c>
      <c r="Y83" s="7">
        <f>P83-G83</f>
        <v>0</v>
      </c>
      <c r="Z83" s="7">
        <f>Q83-H83</f>
        <v>0</v>
      </c>
      <c r="AA83" s="7">
        <f>R83-I83</f>
        <v>3081.3740262130741</v>
      </c>
      <c r="AB83" s="7">
        <f>S83-J83</f>
        <v>0</v>
      </c>
      <c r="AC83" s="14">
        <f>T83-K83</f>
        <v>56.957006029821059</v>
      </c>
    </row>
    <row r="84" spans="1:29" x14ac:dyDescent="0.25">
      <c r="A84" s="7" t="s">
        <v>57</v>
      </c>
      <c r="B84" s="7" t="s">
        <v>116</v>
      </c>
      <c r="C84" s="1">
        <v>156.19999999999999</v>
      </c>
      <c r="D84" s="7">
        <v>2385205.6700000004</v>
      </c>
      <c r="E84" s="7">
        <v>-178635.97997819289</v>
      </c>
      <c r="F84" s="7">
        <f t="shared" si="5"/>
        <v>2206569.6900218073</v>
      </c>
      <c r="G84" s="7">
        <v>872561.02</v>
      </c>
      <c r="H84" s="7">
        <v>78442.132299999997</v>
      </c>
      <c r="I84" s="7">
        <f t="shared" si="6"/>
        <v>1255566.5377218074</v>
      </c>
      <c r="J84" s="7">
        <v>0</v>
      </c>
      <c r="K84" s="14">
        <f t="shared" si="7"/>
        <v>14126.566517425144</v>
      </c>
      <c r="L84" s="1">
        <v>156.19999999999999</v>
      </c>
      <c r="M84" s="7">
        <v>2385205.6700000004</v>
      </c>
      <c r="N84" s="7">
        <v>-171145.28928700049</v>
      </c>
      <c r="O84" s="7">
        <f t="shared" si="8"/>
        <v>2214060.380713</v>
      </c>
      <c r="P84" s="7">
        <v>872561.02</v>
      </c>
      <c r="Q84" s="7">
        <v>83521.824500000002</v>
      </c>
      <c r="R84" s="7">
        <f t="shared" si="9"/>
        <v>1257977.5362129998</v>
      </c>
      <c r="S84" s="7">
        <v>0</v>
      </c>
      <c r="T84" s="14">
        <f>O84/L84</f>
        <v>14174.522283693983</v>
      </c>
      <c r="U84" s="1">
        <f>L84-C84</f>
        <v>0</v>
      </c>
      <c r="V84" s="7">
        <f>M84-D84</f>
        <v>0</v>
      </c>
      <c r="W84" s="7">
        <f>N84-E84</f>
        <v>7490.6906911924016</v>
      </c>
      <c r="X84" s="7">
        <f>O84-F84</f>
        <v>7490.6906911926344</v>
      </c>
      <c r="Y84" s="7">
        <f>P84-G84</f>
        <v>0</v>
      </c>
      <c r="Z84" s="7">
        <f>Q84-H84</f>
        <v>5079.692200000005</v>
      </c>
      <c r="AA84" s="7">
        <f>R84-I84</f>
        <v>2410.9984911924694</v>
      </c>
      <c r="AB84" s="7">
        <f>S84-J84</f>
        <v>0</v>
      </c>
      <c r="AC84" s="14">
        <f>T84-K84</f>
        <v>47.955766268838488</v>
      </c>
    </row>
    <row r="85" spans="1:29" x14ac:dyDescent="0.25">
      <c r="A85" s="7" t="s">
        <v>57</v>
      </c>
      <c r="B85" s="7" t="s">
        <v>117</v>
      </c>
      <c r="C85" s="1">
        <v>114.6</v>
      </c>
      <c r="D85" s="7">
        <v>1839079.23</v>
      </c>
      <c r="E85" s="7">
        <v>-137734.75580769952</v>
      </c>
      <c r="F85" s="7">
        <f t="shared" si="5"/>
        <v>1701344.4741923003</v>
      </c>
      <c r="G85" s="7">
        <v>669872.69999999995</v>
      </c>
      <c r="H85" s="7">
        <v>78483.445600000006</v>
      </c>
      <c r="I85" s="7">
        <f t="shared" si="6"/>
        <v>952988.32859230042</v>
      </c>
      <c r="J85" s="7">
        <v>0</v>
      </c>
      <c r="K85" s="14">
        <f t="shared" si="7"/>
        <v>14845.937820177141</v>
      </c>
      <c r="L85" s="1">
        <v>114.6</v>
      </c>
      <c r="M85" s="7">
        <v>1839079.23</v>
      </c>
      <c r="N85" s="7">
        <v>-131959.16427620433</v>
      </c>
      <c r="O85" s="7">
        <f t="shared" si="8"/>
        <v>1707120.0657237957</v>
      </c>
      <c r="P85" s="7">
        <v>669872.69999999995</v>
      </c>
      <c r="Q85" s="7">
        <v>78483.445600000006</v>
      </c>
      <c r="R85" s="7">
        <f t="shared" si="9"/>
        <v>958763.92012379575</v>
      </c>
      <c r="S85" s="7">
        <v>0</v>
      </c>
      <c r="T85" s="14">
        <f>O85/L85</f>
        <v>14896.335652040103</v>
      </c>
      <c r="U85" s="1">
        <f>L85-C85</f>
        <v>0</v>
      </c>
      <c r="V85" s="7">
        <f>M85-D85</f>
        <v>0</v>
      </c>
      <c r="W85" s="7">
        <f>N85-E85</f>
        <v>5775.5915314951853</v>
      </c>
      <c r="X85" s="7">
        <f>O85-F85</f>
        <v>5775.5915314953309</v>
      </c>
      <c r="Y85" s="7">
        <f>P85-G85</f>
        <v>0</v>
      </c>
      <c r="Z85" s="7">
        <f>Q85-H85</f>
        <v>0</v>
      </c>
      <c r="AA85" s="7">
        <f>R85-I85</f>
        <v>5775.5915314953309</v>
      </c>
      <c r="AB85" s="7">
        <f>S85-J85</f>
        <v>0</v>
      </c>
      <c r="AC85" s="14">
        <f>T85-K85</f>
        <v>50.397831862961539</v>
      </c>
    </row>
    <row r="86" spans="1:29" x14ac:dyDescent="0.25">
      <c r="A86" s="7" t="s">
        <v>57</v>
      </c>
      <c r="B86" s="7" t="s">
        <v>118</v>
      </c>
      <c r="C86" s="1">
        <v>218.1</v>
      </c>
      <c r="D86" s="7">
        <v>2949564.59</v>
      </c>
      <c r="E86" s="7">
        <v>-220902.69517245723</v>
      </c>
      <c r="F86" s="7">
        <f t="shared" si="5"/>
        <v>2728661.8948275428</v>
      </c>
      <c r="G86" s="7">
        <v>646919.75</v>
      </c>
      <c r="H86" s="7">
        <v>61712.686900000001</v>
      </c>
      <c r="I86" s="7">
        <f t="shared" si="6"/>
        <v>2020029.4579275427</v>
      </c>
      <c r="J86" s="7">
        <v>0</v>
      </c>
      <c r="K86" s="14">
        <f t="shared" si="7"/>
        <v>12511.058664958931</v>
      </c>
      <c r="L86" s="1">
        <v>218.1</v>
      </c>
      <c r="M86" s="7">
        <v>2949564.59</v>
      </c>
      <c r="N86" s="7">
        <v>-211639.64658286379</v>
      </c>
      <c r="O86" s="7">
        <f t="shared" si="8"/>
        <v>2737924.9434171361</v>
      </c>
      <c r="P86" s="7">
        <v>646919.75</v>
      </c>
      <c r="Q86" s="7">
        <v>61712.686900000008</v>
      </c>
      <c r="R86" s="7">
        <f t="shared" si="9"/>
        <v>2029292.506517136</v>
      </c>
      <c r="S86" s="7">
        <v>0</v>
      </c>
      <c r="T86" s="14">
        <f>O86/L86</f>
        <v>12553.530231165229</v>
      </c>
      <c r="U86" s="1">
        <f>L86-C86</f>
        <v>0</v>
      </c>
      <c r="V86" s="7">
        <f>M86-D86</f>
        <v>0</v>
      </c>
      <c r="W86" s="7">
        <f>N86-E86</f>
        <v>9263.0485895934398</v>
      </c>
      <c r="X86" s="7">
        <f>O86-F86</f>
        <v>9263.0485895932652</v>
      </c>
      <c r="Y86" s="7">
        <f>P86-G86</f>
        <v>0</v>
      </c>
      <c r="Z86" s="7">
        <f>Q86-H86</f>
        <v>0</v>
      </c>
      <c r="AA86" s="7">
        <f>R86-I86</f>
        <v>9263.0485895932652</v>
      </c>
      <c r="AB86" s="7">
        <f>S86-J86</f>
        <v>0</v>
      </c>
      <c r="AC86" s="14">
        <f>T86-K86</f>
        <v>42.471566206297211</v>
      </c>
    </row>
    <row r="87" spans="1:29" x14ac:dyDescent="0.25">
      <c r="A87" s="7" t="s">
        <v>57</v>
      </c>
      <c r="B87" s="7" t="s">
        <v>119</v>
      </c>
      <c r="C87" s="1">
        <v>104.2</v>
      </c>
      <c r="D87" s="7">
        <v>1793780.98</v>
      </c>
      <c r="E87" s="7">
        <v>-134342.21931417059</v>
      </c>
      <c r="F87" s="7">
        <f t="shared" si="5"/>
        <v>1659438.7606858294</v>
      </c>
      <c r="G87" s="7">
        <v>431877.95</v>
      </c>
      <c r="H87" s="7">
        <v>43817.353600000002</v>
      </c>
      <c r="I87" s="7">
        <f t="shared" si="6"/>
        <v>1183743.4570858295</v>
      </c>
      <c r="J87" s="7">
        <v>0</v>
      </c>
      <c r="K87" s="14">
        <f t="shared" si="7"/>
        <v>15925.515937483968</v>
      </c>
      <c r="L87" s="1">
        <v>104.2</v>
      </c>
      <c r="M87" s="7">
        <v>1793780.98</v>
      </c>
      <c r="N87" s="7">
        <v>-128708.88603062023</v>
      </c>
      <c r="O87" s="7">
        <f t="shared" si="8"/>
        <v>1665072.0939693798</v>
      </c>
      <c r="P87" s="7">
        <v>431877.95</v>
      </c>
      <c r="Q87" s="7">
        <v>43817.353600000002</v>
      </c>
      <c r="R87" s="7">
        <f t="shared" si="9"/>
        <v>1189376.7903693798</v>
      </c>
      <c r="S87" s="7">
        <v>0</v>
      </c>
      <c r="T87" s="14">
        <f>O87/L87</f>
        <v>15979.578636942224</v>
      </c>
      <c r="U87" s="1">
        <f>L87-C87</f>
        <v>0</v>
      </c>
      <c r="V87" s="7">
        <f>M87-D87</f>
        <v>0</v>
      </c>
      <c r="W87" s="7">
        <f>N87-E87</f>
        <v>5633.3332835503679</v>
      </c>
      <c r="X87" s="7">
        <f>O87-F87</f>
        <v>5633.3332835503388</v>
      </c>
      <c r="Y87" s="7">
        <f>P87-G87</f>
        <v>0</v>
      </c>
      <c r="Z87" s="7">
        <f>Q87-H87</f>
        <v>0</v>
      </c>
      <c r="AA87" s="7">
        <f>R87-I87</f>
        <v>5633.3332835503388</v>
      </c>
      <c r="AB87" s="7">
        <f>S87-J87</f>
        <v>0</v>
      </c>
      <c r="AC87" s="14">
        <f>T87-K87</f>
        <v>54.062699458256247</v>
      </c>
    </row>
    <row r="88" spans="1:29" x14ac:dyDescent="0.25">
      <c r="A88" s="7" t="s">
        <v>57</v>
      </c>
      <c r="B88" s="7" t="s">
        <v>120</v>
      </c>
      <c r="C88" s="1">
        <v>719.3</v>
      </c>
      <c r="D88" s="7">
        <v>6820160.2999999998</v>
      </c>
      <c r="E88" s="7">
        <v>-510784.4720153067</v>
      </c>
      <c r="F88" s="7">
        <f t="shared" si="5"/>
        <v>6309375.8279846935</v>
      </c>
      <c r="G88" s="7">
        <v>2579729.1800000002</v>
      </c>
      <c r="H88" s="7">
        <v>216059.701</v>
      </c>
      <c r="I88" s="7">
        <f t="shared" si="6"/>
        <v>3513586.9469846934</v>
      </c>
      <c r="J88" s="7">
        <v>0</v>
      </c>
      <c r="K88" s="14">
        <f t="shared" si="7"/>
        <v>8771.5498790277961</v>
      </c>
      <c r="L88" s="1">
        <v>719.3</v>
      </c>
      <c r="M88" s="7">
        <v>6819960.54</v>
      </c>
      <c r="N88" s="7">
        <v>-489351.56168072828</v>
      </c>
      <c r="O88" s="7">
        <f t="shared" si="8"/>
        <v>6330608.9783192715</v>
      </c>
      <c r="P88" s="7">
        <v>2579729.1800000002</v>
      </c>
      <c r="Q88" s="7">
        <v>287367.56920000003</v>
      </c>
      <c r="R88" s="7">
        <f t="shared" si="9"/>
        <v>3463512.229119271</v>
      </c>
      <c r="S88" s="7">
        <v>0</v>
      </c>
      <c r="T88" s="14">
        <f>O88/L88</f>
        <v>8801.0690648119999</v>
      </c>
      <c r="U88" s="1">
        <f>L88-C88</f>
        <v>0</v>
      </c>
      <c r="V88" s="7">
        <f>M88-D88</f>
        <v>-199.75999999977648</v>
      </c>
      <c r="W88" s="7">
        <f>N88-E88</f>
        <v>21432.910334578424</v>
      </c>
      <c r="X88" s="7">
        <f>O88-F88</f>
        <v>21233.150334578007</v>
      </c>
      <c r="Y88" s="7">
        <f>P88-G88</f>
        <v>0</v>
      </c>
      <c r="Z88" s="7">
        <f>Q88-H88</f>
        <v>71307.868200000026</v>
      </c>
      <c r="AA88" s="7">
        <f>R88-I88</f>
        <v>-50074.717865422368</v>
      </c>
      <c r="AB88" s="7">
        <f>S88-J88</f>
        <v>0</v>
      </c>
      <c r="AC88" s="14">
        <f>T88-K88</f>
        <v>29.519185784203728</v>
      </c>
    </row>
    <row r="89" spans="1:29" x14ac:dyDescent="0.25">
      <c r="A89" s="7" t="s">
        <v>121</v>
      </c>
      <c r="B89" s="7" t="s">
        <v>121</v>
      </c>
      <c r="C89" s="1">
        <v>981.9</v>
      </c>
      <c r="D89" s="7">
        <v>9383809.6900000013</v>
      </c>
      <c r="E89" s="7">
        <v>-702784.69525104412</v>
      </c>
      <c r="F89" s="7">
        <f t="shared" si="5"/>
        <v>8681024.9947489575</v>
      </c>
      <c r="G89" s="7">
        <v>4540622.93</v>
      </c>
      <c r="H89" s="7">
        <v>293009.6826</v>
      </c>
      <c r="I89" s="7">
        <f t="shared" si="6"/>
        <v>3847392.3821489578</v>
      </c>
      <c r="J89" s="7">
        <v>0</v>
      </c>
      <c r="K89" s="14">
        <f t="shared" si="7"/>
        <v>8841.0479628770318</v>
      </c>
      <c r="L89" s="1">
        <v>981.9</v>
      </c>
      <c r="M89" s="7">
        <v>9383788.2400000002</v>
      </c>
      <c r="N89" s="7">
        <v>-673313.48954186949</v>
      </c>
      <c r="O89" s="7">
        <f t="shared" si="8"/>
        <v>8710474.7504581306</v>
      </c>
      <c r="P89" s="7">
        <v>4540622.93</v>
      </c>
      <c r="Q89" s="7">
        <v>293009.6826</v>
      </c>
      <c r="R89" s="7">
        <f t="shared" si="9"/>
        <v>3876842.137858131</v>
      </c>
      <c r="S89" s="7">
        <v>0</v>
      </c>
      <c r="T89" s="14">
        <f>O89/L89</f>
        <v>8871.0405850474908</v>
      </c>
      <c r="U89" s="1">
        <f>L89-C89</f>
        <v>0</v>
      </c>
      <c r="V89" s="7">
        <f>M89-D89</f>
        <v>-21.450000001117587</v>
      </c>
      <c r="W89" s="7">
        <f>N89-E89</f>
        <v>29471.205709174625</v>
      </c>
      <c r="X89" s="7">
        <f>O89-F89</f>
        <v>29449.755709173158</v>
      </c>
      <c r="Y89" s="7">
        <f>P89-G89</f>
        <v>0</v>
      </c>
      <c r="Z89" s="7">
        <f>Q89-H89</f>
        <v>0</v>
      </c>
      <c r="AA89" s="7">
        <f>R89-I89</f>
        <v>29449.755709173158</v>
      </c>
      <c r="AB89" s="7">
        <f>S89-J89</f>
        <v>0</v>
      </c>
      <c r="AC89" s="14">
        <f>T89-K89</f>
        <v>29.992622170459072</v>
      </c>
    </row>
    <row r="90" spans="1:29" x14ac:dyDescent="0.25">
      <c r="A90" s="7" t="s">
        <v>122</v>
      </c>
      <c r="B90" s="7" t="s">
        <v>123</v>
      </c>
      <c r="C90" s="1">
        <v>5671.8</v>
      </c>
      <c r="D90" s="7">
        <v>50886572.780000001</v>
      </c>
      <c r="E90" s="7">
        <v>-3811064.5595970489</v>
      </c>
      <c r="F90" s="7">
        <f t="shared" si="5"/>
        <v>47075508.220402956</v>
      </c>
      <c r="G90" s="7">
        <v>9332525.9499999993</v>
      </c>
      <c r="H90" s="7">
        <v>1295738.5374</v>
      </c>
      <c r="I90" s="7">
        <f t="shared" si="6"/>
        <v>36447243.733002953</v>
      </c>
      <c r="J90" s="7">
        <v>0</v>
      </c>
      <c r="K90" s="14">
        <f t="shared" si="7"/>
        <v>8299.9238725630239</v>
      </c>
      <c r="L90" s="1">
        <v>5671.8</v>
      </c>
      <c r="M90" s="7">
        <v>50868397.780000001</v>
      </c>
      <c r="N90" s="7">
        <v>-3649952.1878229943</v>
      </c>
      <c r="O90" s="7">
        <f t="shared" si="8"/>
        <v>47218445.592177004</v>
      </c>
      <c r="P90" s="7">
        <v>9332525.9499999993</v>
      </c>
      <c r="Q90" s="7">
        <v>1295738.5374</v>
      </c>
      <c r="R90" s="7">
        <f t="shared" si="9"/>
        <v>36590181.104777001</v>
      </c>
      <c r="S90" s="7">
        <v>0</v>
      </c>
      <c r="T90" s="14">
        <f>O90/L90</f>
        <v>8325.1252851258869</v>
      </c>
      <c r="U90" s="1">
        <f>L90-C90</f>
        <v>0</v>
      </c>
      <c r="V90" s="7">
        <f>M90-D90</f>
        <v>-18175</v>
      </c>
      <c r="W90" s="7">
        <f>N90-E90</f>
        <v>161112.3717740546</v>
      </c>
      <c r="X90" s="7">
        <f>O90-F90</f>
        <v>142937.37177404761</v>
      </c>
      <c r="Y90" s="7">
        <f>P90-G90</f>
        <v>0</v>
      </c>
      <c r="Z90" s="7">
        <f>Q90-H90</f>
        <v>0</v>
      </c>
      <c r="AA90" s="7">
        <f>R90-I90</f>
        <v>142937.37177404761</v>
      </c>
      <c r="AB90" s="7">
        <f>S90-J90</f>
        <v>0</v>
      </c>
      <c r="AC90" s="14">
        <f>T90-K90</f>
        <v>25.20141256286297</v>
      </c>
    </row>
    <row r="91" spans="1:29" x14ac:dyDescent="0.25">
      <c r="A91" s="7" t="s">
        <v>122</v>
      </c>
      <c r="B91" s="7" t="s">
        <v>124</v>
      </c>
      <c r="C91" s="1">
        <v>1377</v>
      </c>
      <c r="D91" s="7">
        <v>13012896.639999999</v>
      </c>
      <c r="E91" s="7">
        <v>-974579.07839089329</v>
      </c>
      <c r="F91" s="7">
        <f t="shared" si="5"/>
        <v>12038317.561609106</v>
      </c>
      <c r="G91" s="7">
        <v>1907621.91</v>
      </c>
      <c r="H91" s="7">
        <v>214925.8461</v>
      </c>
      <c r="I91" s="7">
        <f t="shared" si="6"/>
        <v>9915769.8055091053</v>
      </c>
      <c r="J91" s="7">
        <v>0</v>
      </c>
      <c r="K91" s="14">
        <f t="shared" si="7"/>
        <v>8742.4237920182331</v>
      </c>
      <c r="L91" s="1">
        <v>1377</v>
      </c>
      <c r="M91" s="7">
        <v>13012609.139999999</v>
      </c>
      <c r="N91" s="7">
        <v>-933691.70787019213</v>
      </c>
      <c r="O91" s="7">
        <f t="shared" si="8"/>
        <v>12078917.432129806</v>
      </c>
      <c r="P91" s="7">
        <v>1907621.91</v>
      </c>
      <c r="Q91" s="7">
        <v>214925.8461</v>
      </c>
      <c r="R91" s="7">
        <f t="shared" si="9"/>
        <v>9956369.6760298051</v>
      </c>
      <c r="S91" s="7">
        <v>0</v>
      </c>
      <c r="T91" s="14">
        <f>O91/L91</f>
        <v>8771.9080843353713</v>
      </c>
      <c r="U91" s="1">
        <f>L91-C91</f>
        <v>0</v>
      </c>
      <c r="V91" s="7">
        <f>M91-D91</f>
        <v>-287.5</v>
      </c>
      <c r="W91" s="7">
        <f>N91-E91</f>
        <v>40887.370520701166</v>
      </c>
      <c r="X91" s="7">
        <f>O91-F91</f>
        <v>40599.870520699769</v>
      </c>
      <c r="Y91" s="7">
        <f>P91-G91</f>
        <v>0</v>
      </c>
      <c r="Z91" s="7">
        <f>Q91-H91</f>
        <v>0</v>
      </c>
      <c r="AA91" s="7">
        <f>R91-I91</f>
        <v>40599.870520699769</v>
      </c>
      <c r="AB91" s="7">
        <f>S91-J91</f>
        <v>0</v>
      </c>
      <c r="AC91" s="14">
        <f>T91-K91</f>
        <v>29.48429231713817</v>
      </c>
    </row>
    <row r="92" spans="1:29" x14ac:dyDescent="0.25">
      <c r="A92" s="7" t="s">
        <v>122</v>
      </c>
      <c r="B92" s="7" t="s">
        <v>125</v>
      </c>
      <c r="C92" s="1">
        <v>826.9</v>
      </c>
      <c r="D92" s="7">
        <v>8558017.4600000009</v>
      </c>
      <c r="E92" s="7">
        <v>-640938.37058402819</v>
      </c>
      <c r="F92" s="7">
        <f t="shared" si="5"/>
        <v>7917079.0894159731</v>
      </c>
      <c r="G92" s="7">
        <v>665182.99</v>
      </c>
      <c r="H92" s="7">
        <v>64934.186999999998</v>
      </c>
      <c r="I92" s="7">
        <f t="shared" si="6"/>
        <v>7186961.9124159729</v>
      </c>
      <c r="J92" s="7">
        <v>0</v>
      </c>
      <c r="K92" s="14">
        <f t="shared" si="7"/>
        <v>9574.4093474615711</v>
      </c>
      <c r="L92" s="1">
        <v>826.9</v>
      </c>
      <c r="M92" s="7">
        <v>8557263.3200000003</v>
      </c>
      <c r="N92" s="7">
        <v>-614007.97626245697</v>
      </c>
      <c r="O92" s="7">
        <f t="shared" si="8"/>
        <v>7943255.3437375436</v>
      </c>
      <c r="P92" s="7">
        <v>665182.99</v>
      </c>
      <c r="Q92" s="7">
        <v>64934.187000000005</v>
      </c>
      <c r="R92" s="7">
        <f t="shared" si="9"/>
        <v>7213138.1667375434</v>
      </c>
      <c r="S92" s="7">
        <v>0</v>
      </c>
      <c r="T92" s="14">
        <f>O92/L92</f>
        <v>9606.0652361078046</v>
      </c>
      <c r="U92" s="1">
        <f>L92-C92</f>
        <v>0</v>
      </c>
      <c r="V92" s="7">
        <f>M92-D92</f>
        <v>-754.14000000059605</v>
      </c>
      <c r="W92" s="7">
        <f>N92-E92</f>
        <v>26930.394321571221</v>
      </c>
      <c r="X92" s="7">
        <f>O92-F92</f>
        <v>26176.254321570508</v>
      </c>
      <c r="Y92" s="7">
        <f>P92-G92</f>
        <v>0</v>
      </c>
      <c r="Z92" s="7">
        <f>Q92-H92</f>
        <v>0</v>
      </c>
      <c r="AA92" s="7">
        <f>R92-I92</f>
        <v>26176.254321570508</v>
      </c>
      <c r="AB92" s="7">
        <f>S92-J92</f>
        <v>0</v>
      </c>
      <c r="AC92" s="14">
        <f>T92-K92</f>
        <v>31.655888646233507</v>
      </c>
    </row>
    <row r="93" spans="1:29" x14ac:dyDescent="0.25">
      <c r="A93" s="7" t="s">
        <v>126</v>
      </c>
      <c r="B93" s="7" t="s">
        <v>127</v>
      </c>
      <c r="C93" s="1">
        <v>30858.400000000001</v>
      </c>
      <c r="D93" s="7">
        <v>267715281.87</v>
      </c>
      <c r="E93" s="7">
        <v>-20050087.224547636</v>
      </c>
      <c r="F93" s="7">
        <f t="shared" si="5"/>
        <v>247665194.64545238</v>
      </c>
      <c r="G93" s="7">
        <v>97905725.370000005</v>
      </c>
      <c r="H93" s="7">
        <v>8120877.0907000005</v>
      </c>
      <c r="I93" s="7">
        <f t="shared" si="6"/>
        <v>141638592.18475237</v>
      </c>
      <c r="J93" s="7">
        <v>0</v>
      </c>
      <c r="K93" s="14">
        <f t="shared" si="7"/>
        <v>8025.8598840332734</v>
      </c>
      <c r="L93" s="1">
        <v>30858.400000000001</v>
      </c>
      <c r="M93" s="7">
        <v>267709018.53999999</v>
      </c>
      <c r="N93" s="7">
        <v>-19208883.325674497</v>
      </c>
      <c r="O93" s="7">
        <f t="shared" si="8"/>
        <v>248500135.21432549</v>
      </c>
      <c r="P93" s="7">
        <v>97905725.370000005</v>
      </c>
      <c r="Q93" s="7">
        <v>8120877.0907000005</v>
      </c>
      <c r="R93" s="7">
        <f t="shared" si="9"/>
        <v>142473532.75362548</v>
      </c>
      <c r="S93" s="7">
        <v>0</v>
      </c>
      <c r="T93" s="14">
        <f>O93/L93</f>
        <v>8052.9170408811042</v>
      </c>
      <c r="U93" s="1">
        <f>L93-C93</f>
        <v>0</v>
      </c>
      <c r="V93" s="7">
        <f>M93-D93</f>
        <v>-6263.330000013113</v>
      </c>
      <c r="W93" s="7">
        <f>N93-E93</f>
        <v>841203.89887313917</v>
      </c>
      <c r="X93" s="7">
        <f>O93-F93</f>
        <v>834940.56887310743</v>
      </c>
      <c r="Y93" s="7">
        <f>P93-G93</f>
        <v>0</v>
      </c>
      <c r="Z93" s="7">
        <f>Q93-H93</f>
        <v>0</v>
      </c>
      <c r="AA93" s="7">
        <f>R93-I93</f>
        <v>834940.56887310743</v>
      </c>
      <c r="AB93" s="7">
        <f>S93-J93</f>
        <v>0</v>
      </c>
      <c r="AC93" s="14">
        <f>T93-K93</f>
        <v>27.057156847830811</v>
      </c>
    </row>
    <row r="94" spans="1:29" x14ac:dyDescent="0.25">
      <c r="A94" s="7" t="s">
        <v>126</v>
      </c>
      <c r="B94" s="7" t="s">
        <v>128</v>
      </c>
      <c r="C94" s="1">
        <v>15159.6</v>
      </c>
      <c r="D94" s="7">
        <v>131547452.41200002</v>
      </c>
      <c r="E94" s="7">
        <v>-9852025.9157577436</v>
      </c>
      <c r="F94" s="7">
        <f t="shared" si="5"/>
        <v>121695426.49624227</v>
      </c>
      <c r="G94" s="7">
        <v>49331528.420000002</v>
      </c>
      <c r="H94" s="7">
        <v>3857545.6176</v>
      </c>
      <c r="I94" s="7">
        <f t="shared" si="6"/>
        <v>68506352.458642274</v>
      </c>
      <c r="J94" s="7">
        <v>0</v>
      </c>
      <c r="K94" s="14">
        <f t="shared" si="7"/>
        <v>8027.6146135941754</v>
      </c>
      <c r="L94" s="1">
        <v>15159.6</v>
      </c>
      <c r="M94" s="7">
        <v>131547030.02400002</v>
      </c>
      <c r="N94" s="7">
        <v>-9438873.4654916432</v>
      </c>
      <c r="O94" s="7">
        <f t="shared" si="8"/>
        <v>122108156.55850838</v>
      </c>
      <c r="P94" s="7">
        <v>49331528.420000002</v>
      </c>
      <c r="Q94" s="7">
        <v>3857545.6176</v>
      </c>
      <c r="R94" s="7">
        <f t="shared" si="9"/>
        <v>68919082.520908386</v>
      </c>
      <c r="S94" s="7">
        <v>0</v>
      </c>
      <c r="T94" s="14">
        <f>O94/L94</f>
        <v>8054.8402700934312</v>
      </c>
      <c r="U94" s="1">
        <f>L94-C94</f>
        <v>0</v>
      </c>
      <c r="V94" s="7">
        <f>M94-D94</f>
        <v>-422.38799999654293</v>
      </c>
      <c r="W94" s="7">
        <f>N94-E94</f>
        <v>413152.45026610047</v>
      </c>
      <c r="X94" s="7">
        <f>O94-F94</f>
        <v>412730.06226611137</v>
      </c>
      <c r="Y94" s="7">
        <f>P94-G94</f>
        <v>0</v>
      </c>
      <c r="Z94" s="7">
        <f>Q94-H94</f>
        <v>0</v>
      </c>
      <c r="AA94" s="7">
        <f>R94-I94</f>
        <v>412730.06226611137</v>
      </c>
      <c r="AB94" s="7">
        <f>S94-J94</f>
        <v>0</v>
      </c>
      <c r="AC94" s="14">
        <f>T94-K94</f>
        <v>27.22565649925582</v>
      </c>
    </row>
    <row r="95" spans="1:29" x14ac:dyDescent="0.25">
      <c r="A95" s="7" t="s">
        <v>126</v>
      </c>
      <c r="B95" s="7" t="s">
        <v>129</v>
      </c>
      <c r="C95" s="1">
        <v>1062.5999999999999</v>
      </c>
      <c r="D95" s="7">
        <v>10125794.810000001</v>
      </c>
      <c r="E95" s="7">
        <v>-758354.42691298376</v>
      </c>
      <c r="F95" s="7">
        <f t="shared" si="5"/>
        <v>9367440.3830870166</v>
      </c>
      <c r="G95" s="7">
        <v>8545743.9499999993</v>
      </c>
      <c r="H95" s="7">
        <v>769697.576</v>
      </c>
      <c r="I95" s="7">
        <f t="shared" si="6"/>
        <v>51998.857087017386</v>
      </c>
      <c r="J95" s="7">
        <v>0</v>
      </c>
      <c r="K95" s="14">
        <f t="shared" si="7"/>
        <v>8815.5847761029709</v>
      </c>
      <c r="L95" s="1">
        <v>1062.5999999999999</v>
      </c>
      <c r="M95" s="7">
        <v>10125794.809999999</v>
      </c>
      <c r="N95" s="7">
        <v>-726554.57087616995</v>
      </c>
      <c r="O95" s="7">
        <f t="shared" si="8"/>
        <v>9399240.2391238287</v>
      </c>
      <c r="P95" s="7">
        <v>8545743.9499999993</v>
      </c>
      <c r="Q95" s="7">
        <v>769697.34939999995</v>
      </c>
      <c r="R95" s="7">
        <f t="shared" si="9"/>
        <v>83798.939723829506</v>
      </c>
      <c r="S95" s="7">
        <v>0</v>
      </c>
      <c r="T95" s="14">
        <f>O95/L95</f>
        <v>8845.5112357649432</v>
      </c>
      <c r="U95" s="1">
        <f>L95-C95</f>
        <v>0</v>
      </c>
      <c r="V95" s="7">
        <f>M95-D95</f>
        <v>0</v>
      </c>
      <c r="W95" s="7">
        <f>N95-E95</f>
        <v>31799.856036813813</v>
      </c>
      <c r="X95" s="7">
        <f>O95-F95</f>
        <v>31799.856036812067</v>
      </c>
      <c r="Y95" s="7">
        <f>P95-G95</f>
        <v>0</v>
      </c>
      <c r="Z95" s="7">
        <f>Q95-H95</f>
        <v>-0.22660000005271286</v>
      </c>
      <c r="AA95" s="7">
        <f>R95-I95</f>
        <v>31800.08263681212</v>
      </c>
      <c r="AB95" s="7">
        <f>S95-J95</f>
        <v>0</v>
      </c>
      <c r="AC95" s="14">
        <f>T95-K95</f>
        <v>29.926459661972331</v>
      </c>
    </row>
    <row r="96" spans="1:29" x14ac:dyDescent="0.25">
      <c r="A96" s="7" t="s">
        <v>49</v>
      </c>
      <c r="B96" s="7" t="s">
        <v>130</v>
      </c>
      <c r="C96" s="1">
        <v>1003.4</v>
      </c>
      <c r="D96" s="7">
        <v>9755463.3800000008</v>
      </c>
      <c r="E96" s="7">
        <v>-730619.07530501299</v>
      </c>
      <c r="F96" s="7">
        <f t="shared" si="5"/>
        <v>9024844.3046949878</v>
      </c>
      <c r="G96" s="7">
        <v>1555174.07</v>
      </c>
      <c r="H96" s="7">
        <v>261483.6795</v>
      </c>
      <c r="I96" s="7">
        <f t="shared" si="6"/>
        <v>7208186.5551949879</v>
      </c>
      <c r="J96" s="7">
        <v>0</v>
      </c>
      <c r="K96" s="14">
        <f t="shared" si="7"/>
        <v>8994.2638077486426</v>
      </c>
      <c r="L96" s="1">
        <v>1003.4</v>
      </c>
      <c r="M96" s="7">
        <v>9755381.8800000008</v>
      </c>
      <c r="N96" s="7">
        <v>-699976.38985897694</v>
      </c>
      <c r="O96" s="7">
        <f t="shared" si="8"/>
        <v>9055405.490141023</v>
      </c>
      <c r="P96" s="7">
        <v>1555174.07</v>
      </c>
      <c r="Q96" s="7">
        <v>261483.6795</v>
      </c>
      <c r="R96" s="7">
        <f t="shared" si="9"/>
        <v>7238747.740641023</v>
      </c>
      <c r="S96" s="7">
        <v>0</v>
      </c>
      <c r="T96" s="14">
        <f>O96/L96</f>
        <v>9024.7214372543585</v>
      </c>
      <c r="U96" s="1">
        <f>L96-C96</f>
        <v>0</v>
      </c>
      <c r="V96" s="7">
        <f>M96-D96</f>
        <v>-81.5</v>
      </c>
      <c r="W96" s="7">
        <f>N96-E96</f>
        <v>30642.685446036048</v>
      </c>
      <c r="X96" s="7">
        <f>O96-F96</f>
        <v>30561.185446035117</v>
      </c>
      <c r="Y96" s="7">
        <f>P96-G96</f>
        <v>0</v>
      </c>
      <c r="Z96" s="7">
        <f>Q96-H96</f>
        <v>0</v>
      </c>
      <c r="AA96" s="7">
        <f>R96-I96</f>
        <v>30561.185446035117</v>
      </c>
      <c r="AB96" s="7">
        <f>S96-J96</f>
        <v>0</v>
      </c>
      <c r="AC96" s="14">
        <f>T96-K96</f>
        <v>30.457629505715886</v>
      </c>
    </row>
    <row r="97" spans="1:29" x14ac:dyDescent="0.25">
      <c r="A97" s="7" t="s">
        <v>49</v>
      </c>
      <c r="B97" s="7" t="s">
        <v>131</v>
      </c>
      <c r="C97" s="1">
        <v>180.2</v>
      </c>
      <c r="D97" s="7">
        <v>2738315.32</v>
      </c>
      <c r="E97" s="7">
        <v>-205081.53524450524</v>
      </c>
      <c r="F97" s="7">
        <f t="shared" si="5"/>
        <v>2533233.7847554944</v>
      </c>
      <c r="G97" s="7">
        <v>192931.82</v>
      </c>
      <c r="H97" s="7">
        <v>64576.921200000004</v>
      </c>
      <c r="I97" s="7">
        <f t="shared" si="6"/>
        <v>2275725.0435554944</v>
      </c>
      <c r="J97" s="7">
        <v>0</v>
      </c>
      <c r="K97" s="14">
        <f t="shared" si="7"/>
        <v>14057.901136268005</v>
      </c>
      <c r="L97" s="1">
        <v>180.2</v>
      </c>
      <c r="M97" s="7">
        <v>2738315.32</v>
      </c>
      <c r="N97" s="7">
        <v>-196481.91076135801</v>
      </c>
      <c r="O97" s="7">
        <f t="shared" si="8"/>
        <v>2541833.4092386416</v>
      </c>
      <c r="P97" s="7">
        <v>192931.82</v>
      </c>
      <c r="Q97" s="7">
        <v>64576.921200000004</v>
      </c>
      <c r="R97" s="7">
        <f t="shared" si="9"/>
        <v>2284324.6680386416</v>
      </c>
      <c r="S97" s="7">
        <v>0</v>
      </c>
      <c r="T97" s="14">
        <f>O97/L97</f>
        <v>14105.62380265617</v>
      </c>
      <c r="U97" s="1">
        <f>L97-C97</f>
        <v>0</v>
      </c>
      <c r="V97" s="7">
        <f>M97-D97</f>
        <v>0</v>
      </c>
      <c r="W97" s="7">
        <f>N97-E97</f>
        <v>8599.6244831472286</v>
      </c>
      <c r="X97" s="7">
        <f>O97-F97</f>
        <v>8599.6244831471704</v>
      </c>
      <c r="Y97" s="7">
        <f>P97-G97</f>
        <v>0</v>
      </c>
      <c r="Z97" s="7">
        <f>Q97-H97</f>
        <v>0</v>
      </c>
      <c r="AA97" s="7">
        <f>R97-I97</f>
        <v>8599.6244831471704</v>
      </c>
      <c r="AB97" s="7">
        <f>S97-J97</f>
        <v>0</v>
      </c>
      <c r="AC97" s="14">
        <f>T97-K97</f>
        <v>47.722666388164726</v>
      </c>
    </row>
    <row r="98" spans="1:29" x14ac:dyDescent="0.25">
      <c r="A98" s="7" t="s">
        <v>49</v>
      </c>
      <c r="B98" s="7" t="s">
        <v>132</v>
      </c>
      <c r="C98" s="1">
        <v>358.3</v>
      </c>
      <c r="D98" s="7">
        <v>3982376.8899999997</v>
      </c>
      <c r="E98" s="7">
        <v>-298253.44092346466</v>
      </c>
      <c r="F98" s="7">
        <f t="shared" si="5"/>
        <v>3684123.4490765352</v>
      </c>
      <c r="G98" s="7">
        <v>1050424.68</v>
      </c>
      <c r="H98" s="7">
        <v>199286.31579999998</v>
      </c>
      <c r="I98" s="7">
        <f t="shared" si="6"/>
        <v>2434412.4532765355</v>
      </c>
      <c r="J98" s="7">
        <v>0</v>
      </c>
      <c r="K98" s="14">
        <f t="shared" si="7"/>
        <v>10282.231228234818</v>
      </c>
      <c r="L98" s="1">
        <v>358.3</v>
      </c>
      <c r="M98" s="7">
        <v>3982376.8899999997</v>
      </c>
      <c r="N98" s="7">
        <v>-285746.86596687284</v>
      </c>
      <c r="O98" s="7">
        <f t="shared" si="8"/>
        <v>3696630.0240331269</v>
      </c>
      <c r="P98" s="7">
        <v>1050424.68</v>
      </c>
      <c r="Q98" s="7">
        <v>199286.31579999998</v>
      </c>
      <c r="R98" s="7">
        <f t="shared" si="9"/>
        <v>2446919.0282331267</v>
      </c>
      <c r="S98" s="7">
        <v>0</v>
      </c>
      <c r="T98" s="14">
        <f>O98/L98</f>
        <v>10317.13654488732</v>
      </c>
      <c r="U98" s="1">
        <f>L98-C98</f>
        <v>0</v>
      </c>
      <c r="V98" s="7">
        <f>M98-D98</f>
        <v>0</v>
      </c>
      <c r="W98" s="7">
        <f>N98-E98</f>
        <v>12506.574956591823</v>
      </c>
      <c r="X98" s="7">
        <f>O98-F98</f>
        <v>12506.574956591707</v>
      </c>
      <c r="Y98" s="7">
        <f>P98-G98</f>
        <v>0</v>
      </c>
      <c r="Z98" s="7">
        <f>Q98-H98</f>
        <v>0</v>
      </c>
      <c r="AA98" s="7">
        <f>R98-I98</f>
        <v>12506.574956591241</v>
      </c>
      <c r="AB98" s="7">
        <f>S98-J98</f>
        <v>0</v>
      </c>
      <c r="AC98" s="14">
        <f>T98-K98</f>
        <v>34.905316652502734</v>
      </c>
    </row>
    <row r="99" spans="1:29" x14ac:dyDescent="0.25">
      <c r="A99" s="7" t="s">
        <v>49</v>
      </c>
      <c r="B99" s="7" t="s">
        <v>133</v>
      </c>
      <c r="C99" s="1">
        <v>109.7</v>
      </c>
      <c r="D99" s="7">
        <v>1863685.11</v>
      </c>
      <c r="E99" s="7">
        <v>-139577.57193978841</v>
      </c>
      <c r="F99" s="7">
        <f t="shared" si="5"/>
        <v>1724107.5380602116</v>
      </c>
      <c r="G99" s="7">
        <v>322839.21000000002</v>
      </c>
      <c r="H99" s="7">
        <v>47925.817599999995</v>
      </c>
      <c r="I99" s="7">
        <f t="shared" si="6"/>
        <v>1353342.5104602117</v>
      </c>
      <c r="J99" s="7">
        <v>0</v>
      </c>
      <c r="K99" s="14">
        <f t="shared" si="7"/>
        <v>15716.56825943675</v>
      </c>
      <c r="L99" s="1">
        <v>109.7</v>
      </c>
      <c r="M99" s="7">
        <v>1863685.11</v>
      </c>
      <c r="N99" s="7">
        <v>-133724.70613438767</v>
      </c>
      <c r="O99" s="7">
        <f t="shared" si="8"/>
        <v>1729960.4038656123</v>
      </c>
      <c r="P99" s="7">
        <v>322839.21000000002</v>
      </c>
      <c r="Q99" s="7">
        <v>47925.817600000002</v>
      </c>
      <c r="R99" s="7">
        <f t="shared" si="9"/>
        <v>1359195.3762656124</v>
      </c>
      <c r="S99" s="7">
        <v>0</v>
      </c>
      <c r="T99" s="14">
        <f>O99/L99</f>
        <v>15769.921639613603</v>
      </c>
      <c r="U99" s="1">
        <f>L99-C99</f>
        <v>0</v>
      </c>
      <c r="V99" s="7">
        <f>M99-D99</f>
        <v>0</v>
      </c>
      <c r="W99" s="7">
        <f>N99-E99</f>
        <v>5852.8658054007392</v>
      </c>
      <c r="X99" s="7">
        <f>O99-F99</f>
        <v>5852.8658054007683</v>
      </c>
      <c r="Y99" s="7">
        <f>P99-G99</f>
        <v>0</v>
      </c>
      <c r="Z99" s="7">
        <f>Q99-H99</f>
        <v>0</v>
      </c>
      <c r="AA99" s="7">
        <f>R99-I99</f>
        <v>5852.8658054007683</v>
      </c>
      <c r="AB99" s="7">
        <f>S99-J99</f>
        <v>0</v>
      </c>
      <c r="AC99" s="14">
        <f>T99-K99</f>
        <v>53.353380176853534</v>
      </c>
    </row>
    <row r="100" spans="1:29" x14ac:dyDescent="0.25">
      <c r="A100" s="7" t="s">
        <v>49</v>
      </c>
      <c r="B100" s="7" t="s">
        <v>134</v>
      </c>
      <c r="C100" s="1">
        <v>461.8</v>
      </c>
      <c r="D100" s="7">
        <v>3982323.71</v>
      </c>
      <c r="E100" s="7">
        <v>-298249.45809651824</v>
      </c>
      <c r="F100" s="7">
        <f t="shared" si="5"/>
        <v>3684074.2519034818</v>
      </c>
      <c r="G100" s="7">
        <v>298574.23</v>
      </c>
      <c r="H100" s="7">
        <v>33110.359400000001</v>
      </c>
      <c r="I100" s="7">
        <f t="shared" si="6"/>
        <v>3352389.6625034818</v>
      </c>
      <c r="J100" s="7">
        <v>0</v>
      </c>
      <c r="K100" s="14">
        <f t="shared" si="7"/>
        <v>7977.6402163349539</v>
      </c>
      <c r="L100" s="1">
        <v>461.8</v>
      </c>
      <c r="M100" s="7">
        <v>3972603.71</v>
      </c>
      <c r="N100" s="7">
        <v>-285045.6125112939</v>
      </c>
      <c r="O100" s="7">
        <f t="shared" si="8"/>
        <v>3687558.097488706</v>
      </c>
      <c r="P100" s="7">
        <v>298574.23</v>
      </c>
      <c r="Q100" s="7">
        <v>33110.359400000001</v>
      </c>
      <c r="R100" s="7">
        <f t="shared" si="9"/>
        <v>3355873.5080887061</v>
      </c>
      <c r="S100" s="7">
        <v>0</v>
      </c>
      <c r="T100" s="14">
        <f>O100/L100</f>
        <v>7985.1842734705624</v>
      </c>
      <c r="U100" s="1">
        <f>L100-C100</f>
        <v>0</v>
      </c>
      <c r="V100" s="7">
        <f>M100-D100</f>
        <v>-9720</v>
      </c>
      <c r="W100" s="7">
        <f>N100-E100</f>
        <v>13203.845585224335</v>
      </c>
      <c r="X100" s="7">
        <f>O100-F100</f>
        <v>3483.8455852242187</v>
      </c>
      <c r="Y100" s="7">
        <f>P100-G100</f>
        <v>0</v>
      </c>
      <c r="Z100" s="7">
        <f>Q100-H100</f>
        <v>0</v>
      </c>
      <c r="AA100" s="7">
        <f>R100-I100</f>
        <v>3483.8455852242187</v>
      </c>
      <c r="AB100" s="7">
        <f>S100-J100</f>
        <v>0</v>
      </c>
      <c r="AC100" s="14">
        <f>T100-K100</f>
        <v>7.5440571356084547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882771.12</v>
      </c>
      <c r="E101" s="7">
        <v>-66113.663111343718</v>
      </c>
      <c r="F101" s="7">
        <f t="shared" si="5"/>
        <v>816657.45688865625</v>
      </c>
      <c r="G101" s="7">
        <v>185136.86</v>
      </c>
      <c r="H101" s="7">
        <v>26903.836899999998</v>
      </c>
      <c r="I101" s="7">
        <f t="shared" si="6"/>
        <v>604616.75998865627</v>
      </c>
      <c r="J101" s="7">
        <v>0</v>
      </c>
      <c r="K101" s="14">
        <f t="shared" si="7"/>
        <v>16333.149137773125</v>
      </c>
      <c r="L101" s="1">
        <v>50</v>
      </c>
      <c r="M101" s="7">
        <v>882771.12</v>
      </c>
      <c r="N101" s="7">
        <v>-63341.338068599085</v>
      </c>
      <c r="O101" s="7">
        <f t="shared" si="8"/>
        <v>819429.78193140088</v>
      </c>
      <c r="P101" s="7">
        <v>185136.86</v>
      </c>
      <c r="Q101" s="7">
        <v>26903.836900000002</v>
      </c>
      <c r="R101" s="7">
        <f t="shared" si="9"/>
        <v>607389.0850314009</v>
      </c>
      <c r="S101" s="7">
        <v>0</v>
      </c>
      <c r="T101" s="14">
        <f>O101/L101</f>
        <v>16388.595638628016</v>
      </c>
      <c r="U101" s="1">
        <f>L101-C101</f>
        <v>0</v>
      </c>
      <c r="V101" s="7">
        <f>M101-D101</f>
        <v>0</v>
      </c>
      <c r="W101" s="7">
        <f>N101-E101</f>
        <v>2772.3250427446328</v>
      </c>
      <c r="X101" s="7">
        <f>O101-F101</f>
        <v>2772.3250427446328</v>
      </c>
      <c r="Y101" s="7">
        <f>P101-G101</f>
        <v>0</v>
      </c>
      <c r="Z101" s="7">
        <f>Q101-H101</f>
        <v>0</v>
      </c>
      <c r="AA101" s="7">
        <f>R101-I101</f>
        <v>2772.3250427446328</v>
      </c>
      <c r="AB101" s="7">
        <f>S101-J101</f>
        <v>0</v>
      </c>
      <c r="AC101" s="14">
        <f>T101-K101</f>
        <v>55.446500854890473</v>
      </c>
    </row>
    <row r="102" spans="1:29" x14ac:dyDescent="0.25">
      <c r="A102" s="7" t="s">
        <v>136</v>
      </c>
      <c r="B102" s="7" t="s">
        <v>137</v>
      </c>
      <c r="C102" s="1">
        <v>184.7</v>
      </c>
      <c r="D102" s="7">
        <v>2759377.47</v>
      </c>
      <c r="E102" s="7">
        <v>-206658.94965912795</v>
      </c>
      <c r="F102" s="7">
        <f t="shared" si="5"/>
        <v>2552718.5203408725</v>
      </c>
      <c r="G102" s="7">
        <v>1180022.53</v>
      </c>
      <c r="H102" s="7">
        <v>106621.69630000001</v>
      </c>
      <c r="I102" s="7">
        <f t="shared" si="6"/>
        <v>1266074.2940408725</v>
      </c>
      <c r="J102" s="7">
        <v>0</v>
      </c>
      <c r="K102" s="14">
        <f t="shared" si="7"/>
        <v>13820.890743588916</v>
      </c>
      <c r="L102" s="1">
        <v>184.7</v>
      </c>
      <c r="M102" s="7">
        <v>2759377.47</v>
      </c>
      <c r="N102" s="7">
        <v>-197993.17991524874</v>
      </c>
      <c r="O102" s="7">
        <f t="shared" si="8"/>
        <v>2561384.2900847513</v>
      </c>
      <c r="P102" s="7">
        <v>1180022.53</v>
      </c>
      <c r="Q102" s="7">
        <v>106621.69630000001</v>
      </c>
      <c r="R102" s="7">
        <f t="shared" si="9"/>
        <v>1274740.0637847513</v>
      </c>
      <c r="S102" s="7">
        <v>0</v>
      </c>
      <c r="T102" s="14">
        <f>O102/L102</f>
        <v>13867.80882558068</v>
      </c>
      <c r="U102" s="1">
        <f>L102-C102</f>
        <v>0</v>
      </c>
      <c r="V102" s="7">
        <f>M102-D102</f>
        <v>0</v>
      </c>
      <c r="W102" s="7">
        <f>N102-E102</f>
        <v>8665.7697438792093</v>
      </c>
      <c r="X102" s="7">
        <f>O102-F102</f>
        <v>8665.76974387886</v>
      </c>
      <c r="Y102" s="7">
        <f>P102-G102</f>
        <v>0</v>
      </c>
      <c r="Z102" s="7">
        <f>Q102-H102</f>
        <v>0</v>
      </c>
      <c r="AA102" s="7">
        <f>R102-I102</f>
        <v>8665.76974387886</v>
      </c>
      <c r="AB102" s="7">
        <f>S102-J102</f>
        <v>0</v>
      </c>
      <c r="AC102" s="14">
        <f>T102-K102</f>
        <v>46.918081991763756</v>
      </c>
    </row>
    <row r="103" spans="1:29" x14ac:dyDescent="0.25">
      <c r="A103" s="7" t="s">
        <v>136</v>
      </c>
      <c r="B103" s="7" t="s">
        <v>138</v>
      </c>
      <c r="C103" s="1">
        <v>480.5</v>
      </c>
      <c r="D103" s="7">
        <v>4852174.42</v>
      </c>
      <c r="E103" s="7">
        <v>-363395.46876132471</v>
      </c>
      <c r="F103" s="7">
        <f t="shared" si="5"/>
        <v>4488778.951238675</v>
      </c>
      <c r="G103" s="7">
        <v>1591467.1</v>
      </c>
      <c r="H103" s="7">
        <v>162950.01699999999</v>
      </c>
      <c r="I103" s="7">
        <f t="shared" si="6"/>
        <v>2734361.834238675</v>
      </c>
      <c r="J103" s="7">
        <v>0</v>
      </c>
      <c r="K103" s="14">
        <f t="shared" si="7"/>
        <v>9341.8916779160772</v>
      </c>
      <c r="L103" s="1">
        <v>480.5</v>
      </c>
      <c r="M103" s="7">
        <v>4852104.5999999996</v>
      </c>
      <c r="N103" s="7">
        <v>-348152.30227831274</v>
      </c>
      <c r="O103" s="7">
        <f t="shared" si="8"/>
        <v>4503952.2977216868</v>
      </c>
      <c r="P103" s="7">
        <v>1591467.1</v>
      </c>
      <c r="Q103" s="7">
        <v>192896.12370000003</v>
      </c>
      <c r="R103" s="7">
        <f t="shared" si="9"/>
        <v>2719589.0740216868</v>
      </c>
      <c r="S103" s="7">
        <v>0</v>
      </c>
      <c r="T103" s="14">
        <f>O103/L103</f>
        <v>9373.469922417662</v>
      </c>
      <c r="U103" s="1">
        <f>L103-C103</f>
        <v>0</v>
      </c>
      <c r="V103" s="7">
        <f>M103-D103</f>
        <v>-69.820000000298023</v>
      </c>
      <c r="W103" s="7">
        <f>N103-E103</f>
        <v>15243.16648301197</v>
      </c>
      <c r="X103" s="7">
        <f>O103-F103</f>
        <v>15173.34648301173</v>
      </c>
      <c r="Y103" s="7">
        <f>P103-G103</f>
        <v>0</v>
      </c>
      <c r="Z103" s="7">
        <f>Q103-H103</f>
        <v>29946.106700000033</v>
      </c>
      <c r="AA103" s="7">
        <f>R103-I103</f>
        <v>-14772.760216988157</v>
      </c>
      <c r="AB103" s="7">
        <f>S103-J103</f>
        <v>0</v>
      </c>
      <c r="AC103" s="14">
        <f>T103-K103</f>
        <v>31.578244501584777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951894.55999999994</v>
      </c>
      <c r="E104" s="7">
        <v>-71290.547268198759</v>
      </c>
      <c r="F104" s="7">
        <f t="shared" si="5"/>
        <v>880604.01273180114</v>
      </c>
      <c r="G104" s="7">
        <v>178601.43</v>
      </c>
      <c r="H104" s="7">
        <v>20466.316299999999</v>
      </c>
      <c r="I104" s="7">
        <f t="shared" si="6"/>
        <v>681536.26643180114</v>
      </c>
      <c r="J104" s="7">
        <v>0</v>
      </c>
      <c r="K104" s="14">
        <f t="shared" si="7"/>
        <v>17612.080254636021</v>
      </c>
      <c r="L104" s="1">
        <v>50</v>
      </c>
      <c r="M104" s="7">
        <v>951894.55999999994</v>
      </c>
      <c r="N104" s="7">
        <v>-68301.141444931243</v>
      </c>
      <c r="O104" s="7">
        <f t="shared" si="8"/>
        <v>883593.41855506867</v>
      </c>
      <c r="P104" s="7">
        <v>178601.43</v>
      </c>
      <c r="Q104" s="7">
        <v>20466.316299999999</v>
      </c>
      <c r="R104" s="7">
        <f t="shared" si="9"/>
        <v>684525.67225506867</v>
      </c>
      <c r="S104" s="7">
        <v>0</v>
      </c>
      <c r="T104" s="14">
        <f>O104/L104</f>
        <v>17671.868371101373</v>
      </c>
      <c r="U104" s="1">
        <f>L104-C104</f>
        <v>0</v>
      </c>
      <c r="V104" s="7">
        <f>M104-D104</f>
        <v>0</v>
      </c>
      <c r="W104" s="7">
        <f>N104-E104</f>
        <v>2989.4058232675161</v>
      </c>
      <c r="X104" s="7">
        <f>O104-F104</f>
        <v>2989.4058232675306</v>
      </c>
      <c r="Y104" s="7">
        <f>P104-G104</f>
        <v>0</v>
      </c>
      <c r="Z104" s="7">
        <f>Q104-H104</f>
        <v>0</v>
      </c>
      <c r="AA104" s="7">
        <f>R104-I104</f>
        <v>2989.4058232675306</v>
      </c>
      <c r="AB104" s="7">
        <f>S104-J104</f>
        <v>0</v>
      </c>
      <c r="AC104" s="14">
        <f>T104-K104</f>
        <v>59.788116465351777</v>
      </c>
    </row>
    <row r="105" spans="1:29" x14ac:dyDescent="0.25">
      <c r="A105" s="7" t="s">
        <v>140</v>
      </c>
      <c r="B105" s="7" t="s">
        <v>141</v>
      </c>
      <c r="C105" s="1">
        <v>2145.1</v>
      </c>
      <c r="D105" s="7">
        <v>18987327.890000001</v>
      </c>
      <c r="E105" s="7">
        <v>-1422024.0910283527</v>
      </c>
      <c r="F105" s="7">
        <f t="shared" si="5"/>
        <v>17565303.798971649</v>
      </c>
      <c r="G105" s="7">
        <v>5626828.7199999997</v>
      </c>
      <c r="H105" s="7">
        <v>608607.21370000008</v>
      </c>
      <c r="I105" s="7">
        <f t="shared" si="6"/>
        <v>11329867.86527165</v>
      </c>
      <c r="J105" s="7">
        <v>0</v>
      </c>
      <c r="K105" s="14">
        <f t="shared" si="7"/>
        <v>8188.57106846844</v>
      </c>
      <c r="L105" s="1">
        <v>2145.1</v>
      </c>
      <c r="M105" s="7">
        <v>18987277.84</v>
      </c>
      <c r="N105" s="7">
        <v>-1362391.1763967311</v>
      </c>
      <c r="O105" s="7">
        <f t="shared" si="8"/>
        <v>17624886.663603269</v>
      </c>
      <c r="P105" s="7">
        <v>5626828.7199999997</v>
      </c>
      <c r="Q105" s="7">
        <v>608607.21370000008</v>
      </c>
      <c r="R105" s="7">
        <f t="shared" si="9"/>
        <v>11389450.72990327</v>
      </c>
      <c r="S105" s="7">
        <v>0</v>
      </c>
      <c r="T105" s="14">
        <f>O105/L105</f>
        <v>8216.3473328065211</v>
      </c>
      <c r="U105" s="1">
        <f>L105-C105</f>
        <v>0</v>
      </c>
      <c r="V105" s="7">
        <f>M105-D105</f>
        <v>-50.050000000745058</v>
      </c>
      <c r="W105" s="7">
        <f>N105-E105</f>
        <v>59632.914631621679</v>
      </c>
      <c r="X105" s="7">
        <f>O105-F105</f>
        <v>59582.864631619304</v>
      </c>
      <c r="Y105" s="7">
        <f>P105-G105</f>
        <v>0</v>
      </c>
      <c r="Z105" s="7">
        <f>Q105-H105</f>
        <v>0</v>
      </c>
      <c r="AA105" s="7">
        <f>R105-I105</f>
        <v>59582.864631619304</v>
      </c>
      <c r="AB105" s="7">
        <f>S105-J105</f>
        <v>0</v>
      </c>
      <c r="AC105" s="14">
        <f>T105-K105</f>
        <v>27.776264338081091</v>
      </c>
    </row>
    <row r="106" spans="1:29" x14ac:dyDescent="0.25">
      <c r="A106" s="7" t="s">
        <v>140</v>
      </c>
      <c r="B106" s="7" t="s">
        <v>142</v>
      </c>
      <c r="C106" s="1">
        <v>183</v>
      </c>
      <c r="D106" s="7">
        <v>2739499.3299999996</v>
      </c>
      <c r="E106" s="7">
        <v>-205170.20968852247</v>
      </c>
      <c r="F106" s="7">
        <f t="shared" si="5"/>
        <v>2534329.1203114772</v>
      </c>
      <c r="G106" s="7">
        <v>1054858.8500000001</v>
      </c>
      <c r="H106" s="7">
        <v>114878.9694</v>
      </c>
      <c r="I106" s="7">
        <f t="shared" si="6"/>
        <v>1364591.3009114771</v>
      </c>
      <c r="J106" s="7">
        <v>0</v>
      </c>
      <c r="K106" s="14">
        <f t="shared" si="7"/>
        <v>13848.793007166541</v>
      </c>
      <c r="L106" s="1">
        <v>183</v>
      </c>
      <c r="M106" s="7">
        <v>2739499.3299999996</v>
      </c>
      <c r="N106" s="7">
        <v>-196566.86684565604</v>
      </c>
      <c r="O106" s="7">
        <f t="shared" si="8"/>
        <v>2542932.4631543434</v>
      </c>
      <c r="P106" s="7">
        <v>1054858.8500000001</v>
      </c>
      <c r="Q106" s="7">
        <v>114878.9694</v>
      </c>
      <c r="R106" s="7">
        <f t="shared" si="9"/>
        <v>1373194.6437543433</v>
      </c>
      <c r="S106" s="7">
        <v>0</v>
      </c>
      <c r="T106" s="14">
        <f>O106/L106</f>
        <v>13895.805809586576</v>
      </c>
      <c r="U106" s="1">
        <f>L106-C106</f>
        <v>0</v>
      </c>
      <c r="V106" s="7">
        <f>M106-D106</f>
        <v>0</v>
      </c>
      <c r="W106" s="7">
        <f>N106-E106</f>
        <v>8603.3428428664338</v>
      </c>
      <c r="X106" s="7">
        <f>O106-F106</f>
        <v>8603.342842866201</v>
      </c>
      <c r="Y106" s="7">
        <f>P106-G106</f>
        <v>0</v>
      </c>
      <c r="Z106" s="7">
        <f>Q106-H106</f>
        <v>0</v>
      </c>
      <c r="AA106" s="7">
        <f>R106-I106</f>
        <v>8603.342842866201</v>
      </c>
      <c r="AB106" s="7">
        <f>S106-J106</f>
        <v>0</v>
      </c>
      <c r="AC106" s="14">
        <f>T106-K106</f>
        <v>47.012802420034859</v>
      </c>
    </row>
    <row r="107" spans="1:29" x14ac:dyDescent="0.25">
      <c r="A107" s="7" t="s">
        <v>140</v>
      </c>
      <c r="B107" s="7" t="s">
        <v>143</v>
      </c>
      <c r="C107" s="1">
        <v>305.7</v>
      </c>
      <c r="D107" s="7">
        <v>3677383.59</v>
      </c>
      <c r="E107" s="7">
        <v>-275411.47902577935</v>
      </c>
      <c r="F107" s="7">
        <f t="shared" si="5"/>
        <v>3401972.1109742206</v>
      </c>
      <c r="G107" s="7">
        <v>652349.63</v>
      </c>
      <c r="H107" s="7">
        <v>72218.686900000001</v>
      </c>
      <c r="I107" s="7">
        <f t="shared" si="6"/>
        <v>2677403.7940742206</v>
      </c>
      <c r="J107" s="7">
        <v>0</v>
      </c>
      <c r="K107" s="14">
        <f t="shared" si="7"/>
        <v>11128.466179176385</v>
      </c>
      <c r="L107" s="1">
        <v>305.7</v>
      </c>
      <c r="M107" s="7">
        <v>3677383.59</v>
      </c>
      <c r="N107" s="7">
        <v>-263862.72942652286</v>
      </c>
      <c r="O107" s="7">
        <f t="shared" si="8"/>
        <v>3413520.8605734771</v>
      </c>
      <c r="P107" s="7">
        <v>652349.63</v>
      </c>
      <c r="Q107" s="7">
        <v>72218.686900000001</v>
      </c>
      <c r="R107" s="7">
        <f t="shared" si="9"/>
        <v>2688952.5436734771</v>
      </c>
      <c r="S107" s="7">
        <v>0</v>
      </c>
      <c r="T107" s="14">
        <f>O107/L107</f>
        <v>11166.244228241665</v>
      </c>
      <c r="U107" s="1">
        <f>L107-C107</f>
        <v>0</v>
      </c>
      <c r="V107" s="7">
        <f>M107-D107</f>
        <v>0</v>
      </c>
      <c r="W107" s="7">
        <f>N107-E107</f>
        <v>11548.749599256495</v>
      </c>
      <c r="X107" s="7">
        <f>O107-F107</f>
        <v>11548.749599256553</v>
      </c>
      <c r="Y107" s="7">
        <f>P107-G107</f>
        <v>0</v>
      </c>
      <c r="Z107" s="7">
        <f>Q107-H107</f>
        <v>0</v>
      </c>
      <c r="AA107" s="7">
        <f>R107-I107</f>
        <v>11548.749599256553</v>
      </c>
      <c r="AB107" s="7">
        <f>S107-J107</f>
        <v>0</v>
      </c>
      <c r="AC107" s="14">
        <f>T107-K107</f>
        <v>37.778049065280356</v>
      </c>
    </row>
    <row r="108" spans="1:29" x14ac:dyDescent="0.25">
      <c r="A108" s="7" t="s">
        <v>140</v>
      </c>
      <c r="B108" s="7" t="s">
        <v>144</v>
      </c>
      <c r="C108" s="1">
        <v>152</v>
      </c>
      <c r="D108" s="7">
        <v>2429410.8499999996</v>
      </c>
      <c r="E108" s="7">
        <v>-181946.65282654826</v>
      </c>
      <c r="F108" s="7">
        <f t="shared" si="5"/>
        <v>2247464.1971734515</v>
      </c>
      <c r="G108" s="7">
        <v>1091049.24</v>
      </c>
      <c r="H108" s="7">
        <v>125032.44160000001</v>
      </c>
      <c r="I108" s="7">
        <f t="shared" si="6"/>
        <v>1031382.5155734515</v>
      </c>
      <c r="J108" s="7">
        <v>0</v>
      </c>
      <c r="K108" s="14">
        <f t="shared" si="7"/>
        <v>14785.948665614813</v>
      </c>
      <c r="L108" s="1">
        <v>152</v>
      </c>
      <c r="M108" s="7">
        <v>2429410.8499999996</v>
      </c>
      <c r="N108" s="7">
        <v>-174317.13665187941</v>
      </c>
      <c r="O108" s="7">
        <f t="shared" si="8"/>
        <v>2255093.7133481205</v>
      </c>
      <c r="P108" s="7">
        <v>1091049.24</v>
      </c>
      <c r="Q108" s="7">
        <v>125032.44160000001</v>
      </c>
      <c r="R108" s="7">
        <f t="shared" si="9"/>
        <v>1039012.0317481204</v>
      </c>
      <c r="S108" s="7">
        <v>0</v>
      </c>
      <c r="T108" s="14">
        <f>O108/L108</f>
        <v>14836.142850974476</v>
      </c>
      <c r="U108" s="1">
        <f>L108-C108</f>
        <v>0</v>
      </c>
      <c r="V108" s="7">
        <f>M108-D108</f>
        <v>0</v>
      </c>
      <c r="W108" s="7">
        <f>N108-E108</f>
        <v>7629.5161746688536</v>
      </c>
      <c r="X108" s="7">
        <f>O108-F108</f>
        <v>7629.5161746689118</v>
      </c>
      <c r="Y108" s="7">
        <f>P108-G108</f>
        <v>0</v>
      </c>
      <c r="Z108" s="7">
        <f>Q108-H108</f>
        <v>0</v>
      </c>
      <c r="AA108" s="7">
        <f>R108-I108</f>
        <v>7629.5161746689118</v>
      </c>
      <c r="AB108" s="7">
        <f>S108-J108</f>
        <v>0</v>
      </c>
      <c r="AC108" s="14">
        <f>T108-K108</f>
        <v>50.194185359663607</v>
      </c>
    </row>
    <row r="109" spans="1:29" x14ac:dyDescent="0.25">
      <c r="A109" s="7" t="s">
        <v>145</v>
      </c>
      <c r="B109" s="7" t="s">
        <v>146</v>
      </c>
      <c r="C109" s="1">
        <v>166.1</v>
      </c>
      <c r="D109" s="7">
        <v>2567225.46</v>
      </c>
      <c r="E109" s="7">
        <v>-192268.04700328712</v>
      </c>
      <c r="F109" s="7">
        <f t="shared" si="5"/>
        <v>2374957.4129967131</v>
      </c>
      <c r="G109" s="7">
        <v>1099745.6200000001</v>
      </c>
      <c r="H109" s="7">
        <v>81506.413199999995</v>
      </c>
      <c r="I109" s="7">
        <f t="shared" si="6"/>
        <v>1193705.3797967129</v>
      </c>
      <c r="J109" s="7">
        <v>0</v>
      </c>
      <c r="K109" s="14">
        <f t="shared" si="7"/>
        <v>14298.358898234275</v>
      </c>
      <c r="L109" s="1">
        <v>166.1</v>
      </c>
      <c r="M109" s="7">
        <v>2567225.46</v>
      </c>
      <c r="N109" s="7">
        <v>-184205.72680286007</v>
      </c>
      <c r="O109" s="7">
        <f t="shared" si="8"/>
        <v>2383019.73319714</v>
      </c>
      <c r="P109" s="7">
        <v>1099745.6200000001</v>
      </c>
      <c r="Q109" s="7">
        <v>81506.41320000001</v>
      </c>
      <c r="R109" s="7">
        <f t="shared" si="9"/>
        <v>1201767.6999971399</v>
      </c>
      <c r="S109" s="7">
        <v>0</v>
      </c>
      <c r="T109" s="14">
        <f>O109/L109</f>
        <v>14346.89785187923</v>
      </c>
      <c r="U109" s="1">
        <f>L109-C109</f>
        <v>0</v>
      </c>
      <c r="V109" s="7">
        <f>M109-D109</f>
        <v>0</v>
      </c>
      <c r="W109" s="7">
        <f>N109-E109</f>
        <v>8062.320200427057</v>
      </c>
      <c r="X109" s="7">
        <f>O109-F109</f>
        <v>8062.3202004269697</v>
      </c>
      <c r="Y109" s="7">
        <f>P109-G109</f>
        <v>0</v>
      </c>
      <c r="Z109" s="7">
        <f>Q109-H109</f>
        <v>0</v>
      </c>
      <c r="AA109" s="7">
        <f>R109-I109</f>
        <v>8062.3202004269697</v>
      </c>
      <c r="AB109" s="7">
        <f>S109-J109</f>
        <v>0</v>
      </c>
      <c r="AC109" s="14">
        <f>T109-K109</f>
        <v>48.538953644954745</v>
      </c>
    </row>
    <row r="110" spans="1:29" x14ac:dyDescent="0.25">
      <c r="A110" s="7" t="s">
        <v>145</v>
      </c>
      <c r="B110" s="7" t="s">
        <v>147</v>
      </c>
      <c r="C110" s="1">
        <v>431.6</v>
      </c>
      <c r="D110" s="7">
        <v>4474105.1599999992</v>
      </c>
      <c r="E110" s="7">
        <v>-335080.60534758383</v>
      </c>
      <c r="F110" s="7">
        <f t="shared" si="5"/>
        <v>4139024.5546524152</v>
      </c>
      <c r="G110" s="7">
        <v>1821574.47</v>
      </c>
      <c r="H110" s="7">
        <v>211191.64290000001</v>
      </c>
      <c r="I110" s="7">
        <f t="shared" si="6"/>
        <v>2106258.4417524156</v>
      </c>
      <c r="J110" s="7">
        <v>0</v>
      </c>
      <c r="K110" s="14">
        <f t="shared" si="7"/>
        <v>9589.9549459045757</v>
      </c>
      <c r="L110" s="1">
        <v>431.6</v>
      </c>
      <c r="M110" s="7">
        <v>4474105.16</v>
      </c>
      <c r="N110" s="7">
        <v>-321029.76759595808</v>
      </c>
      <c r="O110" s="7">
        <f t="shared" si="8"/>
        <v>4153075.3924040422</v>
      </c>
      <c r="P110" s="7">
        <v>1821574.47</v>
      </c>
      <c r="Q110" s="7">
        <v>211191.64290000001</v>
      </c>
      <c r="R110" s="7">
        <f t="shared" si="9"/>
        <v>2120309.2795040426</v>
      </c>
      <c r="S110" s="7">
        <v>0</v>
      </c>
      <c r="T110" s="14">
        <f>O110/L110</f>
        <v>9622.5101770251204</v>
      </c>
      <c r="U110" s="1">
        <f>L110-C110</f>
        <v>0</v>
      </c>
      <c r="V110" s="7">
        <f>M110-D110</f>
        <v>0</v>
      </c>
      <c r="W110" s="7">
        <f>N110-E110</f>
        <v>14050.837751625746</v>
      </c>
      <c r="X110" s="7">
        <f>O110-F110</f>
        <v>14050.837751626968</v>
      </c>
      <c r="Y110" s="7">
        <f>P110-G110</f>
        <v>0</v>
      </c>
      <c r="Z110" s="7">
        <f>Q110-H110</f>
        <v>0</v>
      </c>
      <c r="AA110" s="7">
        <f>R110-I110</f>
        <v>14050.837751626968</v>
      </c>
      <c r="AB110" s="7">
        <f>S110-J110</f>
        <v>0</v>
      </c>
      <c r="AC110" s="14">
        <f>T110-K110</f>
        <v>32.555231120544704</v>
      </c>
    </row>
    <row r="111" spans="1:29" x14ac:dyDescent="0.25">
      <c r="A111" s="7" t="s">
        <v>145</v>
      </c>
      <c r="B111" s="7" t="s">
        <v>148</v>
      </c>
      <c r="C111" s="1">
        <v>21918.3</v>
      </c>
      <c r="D111" s="7">
        <v>190202025.366</v>
      </c>
      <c r="E111" s="7">
        <v>-14244861.825727804</v>
      </c>
      <c r="F111" s="7">
        <f t="shared" si="5"/>
        <v>175957163.54027221</v>
      </c>
      <c r="G111" s="7">
        <v>43827750.859999999</v>
      </c>
      <c r="H111" s="7">
        <v>5884150.3602</v>
      </c>
      <c r="I111" s="7">
        <f t="shared" si="6"/>
        <v>126245262.3200722</v>
      </c>
      <c r="J111" s="7">
        <v>0</v>
      </c>
      <c r="K111" s="14">
        <f t="shared" si="7"/>
        <v>8027.8654612936316</v>
      </c>
      <c r="L111" s="1">
        <v>21918.3</v>
      </c>
      <c r="M111" s="7">
        <v>190201963.33200002</v>
      </c>
      <c r="N111" s="7">
        <v>-13647531.718893908</v>
      </c>
      <c r="O111" s="7">
        <f t="shared" si="8"/>
        <v>176554431.6131061</v>
      </c>
      <c r="P111" s="7">
        <v>43827750.859999999</v>
      </c>
      <c r="Q111" s="7">
        <v>5884150.3602</v>
      </c>
      <c r="R111" s="7">
        <f t="shared" si="9"/>
        <v>126842530.3929061</v>
      </c>
      <c r="S111" s="7">
        <v>0</v>
      </c>
      <c r="T111" s="14">
        <f>O111/L111</f>
        <v>8055.1152057005384</v>
      </c>
      <c r="U111" s="1">
        <f>L111-C111</f>
        <v>0</v>
      </c>
      <c r="V111" s="7">
        <f>M111-D111</f>
        <v>-62.033999979496002</v>
      </c>
      <c r="W111" s="7">
        <f>N111-E111</f>
        <v>597330.10683389567</v>
      </c>
      <c r="X111" s="7">
        <f>O111-F111</f>
        <v>597268.07283389568</v>
      </c>
      <c r="Y111" s="7">
        <f>P111-G111</f>
        <v>0</v>
      </c>
      <c r="Z111" s="7">
        <f>Q111-H111</f>
        <v>0</v>
      </c>
      <c r="AA111" s="7">
        <f>R111-I111</f>
        <v>597268.07283389568</v>
      </c>
      <c r="AB111" s="7">
        <f>S111-J111</f>
        <v>0</v>
      </c>
      <c r="AC111" s="14">
        <f>T111-K111</f>
        <v>27.249744406906757</v>
      </c>
    </row>
    <row r="112" spans="1:29" x14ac:dyDescent="0.25">
      <c r="A112" s="7" t="s">
        <v>149</v>
      </c>
      <c r="B112" s="7" t="s">
        <v>150</v>
      </c>
      <c r="C112" s="1">
        <v>91.6</v>
      </c>
      <c r="D112" s="7">
        <v>1657464.94</v>
      </c>
      <c r="E112" s="7">
        <v>-124133.05802530506</v>
      </c>
      <c r="F112" s="7">
        <f t="shared" si="5"/>
        <v>1533331.8819746948</v>
      </c>
      <c r="G112" s="7">
        <v>863819.62</v>
      </c>
      <c r="H112" s="7">
        <v>89201.584399999992</v>
      </c>
      <c r="I112" s="7">
        <f t="shared" si="6"/>
        <v>580310.67757469486</v>
      </c>
      <c r="J112" s="7">
        <v>0</v>
      </c>
      <c r="K112" s="14">
        <f t="shared" si="7"/>
        <v>16739.431025924616</v>
      </c>
      <c r="L112" s="1">
        <v>91.6</v>
      </c>
      <c r="M112" s="7">
        <v>1657464.94</v>
      </c>
      <c r="N112" s="7">
        <v>-118927.82253840644</v>
      </c>
      <c r="O112" s="7">
        <f t="shared" si="8"/>
        <v>1538537.1174615936</v>
      </c>
      <c r="P112" s="7">
        <v>863819.62</v>
      </c>
      <c r="Q112" s="7">
        <v>89201.584399999992</v>
      </c>
      <c r="R112" s="7">
        <f t="shared" si="9"/>
        <v>585515.91306159366</v>
      </c>
      <c r="S112" s="7">
        <v>0</v>
      </c>
      <c r="T112" s="14">
        <f>O112/L112</f>
        <v>16796.256740847093</v>
      </c>
      <c r="U112" s="1">
        <f>L112-C112</f>
        <v>0</v>
      </c>
      <c r="V112" s="7">
        <f>M112-D112</f>
        <v>0</v>
      </c>
      <c r="W112" s="7">
        <f>N112-E112</f>
        <v>5205.2354868986149</v>
      </c>
      <c r="X112" s="7">
        <f>O112-F112</f>
        <v>5205.2354868988041</v>
      </c>
      <c r="Y112" s="7">
        <f>P112-G112</f>
        <v>0</v>
      </c>
      <c r="Z112" s="7">
        <f>Q112-H112</f>
        <v>0</v>
      </c>
      <c r="AA112" s="7">
        <f>R112-I112</f>
        <v>5205.2354868988041</v>
      </c>
      <c r="AB112" s="7">
        <f>S112-J112</f>
        <v>0</v>
      </c>
      <c r="AC112" s="14">
        <f>T112-K112</f>
        <v>56.825714922477346</v>
      </c>
    </row>
    <row r="113" spans="1:29" x14ac:dyDescent="0.25">
      <c r="A113" s="7" t="s">
        <v>151</v>
      </c>
      <c r="B113" s="7" t="s">
        <v>151</v>
      </c>
      <c r="C113" s="1">
        <v>2112.6999999999998</v>
      </c>
      <c r="D113" s="7">
        <v>18334052.853999998</v>
      </c>
      <c r="E113" s="7">
        <v>-1373098.1523896316</v>
      </c>
      <c r="F113" s="7">
        <f t="shared" si="5"/>
        <v>16960954.701610368</v>
      </c>
      <c r="G113" s="7">
        <v>8267680.4900000002</v>
      </c>
      <c r="H113" s="7">
        <v>816438.79060000007</v>
      </c>
      <c r="I113" s="7">
        <f t="shared" si="6"/>
        <v>7876835.4210103676</v>
      </c>
      <c r="J113" s="7">
        <v>0</v>
      </c>
      <c r="K113" s="14">
        <f t="shared" si="7"/>
        <v>8028.0942403608506</v>
      </c>
      <c r="L113" s="1">
        <v>2112.6999999999998</v>
      </c>
      <c r="M113" s="7">
        <v>18334095.107999999</v>
      </c>
      <c r="N113" s="7">
        <v>-1315523.4580144358</v>
      </c>
      <c r="O113" s="7">
        <f t="shared" si="8"/>
        <v>17018571.649985563</v>
      </c>
      <c r="P113" s="7">
        <v>8267680.4900000002</v>
      </c>
      <c r="Q113" s="7">
        <v>816438.79060000007</v>
      </c>
      <c r="R113" s="7">
        <f t="shared" si="9"/>
        <v>7934452.3693855628</v>
      </c>
      <c r="S113" s="7">
        <v>0</v>
      </c>
      <c r="T113" s="14">
        <f>O113/L113</f>
        <v>8055.3659535123606</v>
      </c>
      <c r="U113" s="1">
        <f>L113-C113</f>
        <v>0</v>
      </c>
      <c r="V113" s="7">
        <f>M113-D113</f>
        <v>42.254000000655651</v>
      </c>
      <c r="W113" s="7">
        <f>N113-E113</f>
        <v>57574.694375195773</v>
      </c>
      <c r="X113" s="7">
        <f>O113-F113</f>
        <v>57616.948375195265</v>
      </c>
      <c r="Y113" s="7">
        <f>P113-G113</f>
        <v>0</v>
      </c>
      <c r="Z113" s="7">
        <f>Q113-H113</f>
        <v>0</v>
      </c>
      <c r="AA113" s="7">
        <f>R113-I113</f>
        <v>57616.948375195265</v>
      </c>
      <c r="AB113" s="7">
        <f>S113-J113</f>
        <v>0</v>
      </c>
      <c r="AC113" s="14">
        <f>T113-K113</f>
        <v>27.271713151510085</v>
      </c>
    </row>
    <row r="114" spans="1:29" x14ac:dyDescent="0.25">
      <c r="A114" s="7" t="s">
        <v>152</v>
      </c>
      <c r="B114" s="7" t="s">
        <v>152</v>
      </c>
      <c r="C114" s="1">
        <v>2697.4</v>
      </c>
      <c r="D114" s="7">
        <v>23875126.82</v>
      </c>
      <c r="E114" s="7">
        <v>-1788087.5977434414</v>
      </c>
      <c r="F114" s="7">
        <f t="shared" si="5"/>
        <v>22087039.22225656</v>
      </c>
      <c r="G114" s="7">
        <v>10503881.27</v>
      </c>
      <c r="H114" s="7">
        <v>981637.96709999989</v>
      </c>
      <c r="I114" s="7">
        <f t="shared" si="6"/>
        <v>10601519.98515656</v>
      </c>
      <c r="J114" s="7">
        <v>0</v>
      </c>
      <c r="K114" s="14">
        <f t="shared" si="7"/>
        <v>8188.2698977743603</v>
      </c>
      <c r="L114" s="1">
        <v>2697.4</v>
      </c>
      <c r="M114" s="7">
        <v>23874884.310000002</v>
      </c>
      <c r="N114" s="7">
        <v>-1713090.8387990787</v>
      </c>
      <c r="O114" s="7">
        <f t="shared" si="8"/>
        <v>22161793.471200924</v>
      </c>
      <c r="P114" s="7">
        <v>10503881.27</v>
      </c>
      <c r="Q114" s="7">
        <v>981637.96710000001</v>
      </c>
      <c r="R114" s="7">
        <f t="shared" si="9"/>
        <v>10676274.234100925</v>
      </c>
      <c r="S114" s="7">
        <v>0</v>
      </c>
      <c r="T114" s="14">
        <f>O114/L114</f>
        <v>8215.9833436646113</v>
      </c>
      <c r="U114" s="1">
        <f>L114-C114</f>
        <v>0</v>
      </c>
      <c r="V114" s="7">
        <f>M114-D114</f>
        <v>-242.50999999791384</v>
      </c>
      <c r="W114" s="7">
        <f>N114-E114</f>
        <v>74996.758944362635</v>
      </c>
      <c r="X114" s="7">
        <f>O114-F114</f>
        <v>74754.248944364488</v>
      </c>
      <c r="Y114" s="7">
        <f>P114-G114</f>
        <v>0</v>
      </c>
      <c r="Z114" s="7">
        <f>Q114-H114</f>
        <v>0</v>
      </c>
      <c r="AA114" s="7">
        <f>R114-I114</f>
        <v>74754.248944364488</v>
      </c>
      <c r="AB114" s="7">
        <f>S114-J114</f>
        <v>0</v>
      </c>
      <c r="AC114" s="14">
        <f>T114-K114</f>
        <v>27.713445890251023</v>
      </c>
    </row>
    <row r="115" spans="1:29" x14ac:dyDescent="0.25">
      <c r="A115" s="7" t="s">
        <v>152</v>
      </c>
      <c r="B115" s="7" t="s">
        <v>71</v>
      </c>
      <c r="C115" s="1">
        <v>672.2</v>
      </c>
      <c r="D115" s="7">
        <v>6626094.8500000006</v>
      </c>
      <c r="E115" s="7">
        <v>-496250.26547845115</v>
      </c>
      <c r="F115" s="7">
        <f t="shared" si="5"/>
        <v>6129844.5845215498</v>
      </c>
      <c r="G115" s="7">
        <v>1196948.03</v>
      </c>
      <c r="H115" s="7">
        <v>112725.67199999999</v>
      </c>
      <c r="I115" s="7">
        <f t="shared" si="6"/>
        <v>4820170.8825215492</v>
      </c>
      <c r="J115" s="7">
        <v>0</v>
      </c>
      <c r="K115" s="14">
        <f t="shared" si="7"/>
        <v>9119.078525024619</v>
      </c>
      <c r="L115" s="1">
        <v>672.2</v>
      </c>
      <c r="M115" s="7">
        <v>6625973.5300000003</v>
      </c>
      <c r="N115" s="7">
        <v>-475432.44210041541</v>
      </c>
      <c r="O115" s="7">
        <f t="shared" si="8"/>
        <v>6150541.0878995853</v>
      </c>
      <c r="P115" s="7">
        <v>1196948.03</v>
      </c>
      <c r="Q115" s="7">
        <v>112725.67199999999</v>
      </c>
      <c r="R115" s="7">
        <f t="shared" si="9"/>
        <v>4840867.3858995847</v>
      </c>
      <c r="S115" s="7">
        <v>0</v>
      </c>
      <c r="T115" s="14">
        <f>O115/L115</f>
        <v>9149.8677296929254</v>
      </c>
      <c r="U115" s="1">
        <f>L115-C115</f>
        <v>0</v>
      </c>
      <c r="V115" s="7">
        <f>M115-D115</f>
        <v>-121.32000000029802</v>
      </c>
      <c r="W115" s="7">
        <f>N115-E115</f>
        <v>20817.82337803574</v>
      </c>
      <c r="X115" s="7">
        <f>O115-F115</f>
        <v>20696.503378035501</v>
      </c>
      <c r="Y115" s="7">
        <f>P115-G115</f>
        <v>0</v>
      </c>
      <c r="Z115" s="7">
        <f>Q115-H115</f>
        <v>0</v>
      </c>
      <c r="AA115" s="7">
        <f>R115-I115</f>
        <v>20696.503378035501</v>
      </c>
      <c r="AB115" s="7">
        <f>S115-J115</f>
        <v>0</v>
      </c>
      <c r="AC115" s="14">
        <f>T115-K115</f>
        <v>30.789204668306411</v>
      </c>
    </row>
    <row r="116" spans="1:29" x14ac:dyDescent="0.25">
      <c r="A116" s="7" t="s">
        <v>152</v>
      </c>
      <c r="B116" s="7" t="s">
        <v>153</v>
      </c>
      <c r="C116" s="1">
        <v>457.2</v>
      </c>
      <c r="D116" s="7">
        <v>4658823.99</v>
      </c>
      <c r="E116" s="7">
        <v>-348914.81244867435</v>
      </c>
      <c r="F116" s="7">
        <f t="shared" si="5"/>
        <v>4309909.1775513254</v>
      </c>
      <c r="G116" s="7">
        <v>701790.66</v>
      </c>
      <c r="H116" s="7">
        <v>86205.293799999999</v>
      </c>
      <c r="I116" s="7">
        <f t="shared" si="6"/>
        <v>3521913.2237513252</v>
      </c>
      <c r="J116" s="7">
        <v>0</v>
      </c>
      <c r="K116" s="14">
        <f t="shared" si="7"/>
        <v>9426.7479823957256</v>
      </c>
      <c r="L116" s="1">
        <v>457.2</v>
      </c>
      <c r="M116" s="7">
        <v>4658823.99</v>
      </c>
      <c r="N116" s="7">
        <v>-334283.86890668748</v>
      </c>
      <c r="O116" s="7">
        <f t="shared" si="8"/>
        <v>4324540.1210933123</v>
      </c>
      <c r="P116" s="7">
        <v>701790.66</v>
      </c>
      <c r="Q116" s="7">
        <v>86205.293800000014</v>
      </c>
      <c r="R116" s="7">
        <f t="shared" si="9"/>
        <v>3536544.167293312</v>
      </c>
      <c r="S116" s="7">
        <v>0</v>
      </c>
      <c r="T116" s="14">
        <f>O116/L116</f>
        <v>9458.7491712452156</v>
      </c>
      <c r="U116" s="1">
        <f>L116-C116</f>
        <v>0</v>
      </c>
      <c r="V116" s="7">
        <f>M116-D116</f>
        <v>0</v>
      </c>
      <c r="W116" s="7">
        <f>N116-E116</f>
        <v>14630.943541986868</v>
      </c>
      <c r="X116" s="7">
        <f>O116-F116</f>
        <v>14630.943541986868</v>
      </c>
      <c r="Y116" s="7">
        <f>P116-G116</f>
        <v>0</v>
      </c>
      <c r="Z116" s="7">
        <f>Q116-H116</f>
        <v>0</v>
      </c>
      <c r="AA116" s="7">
        <f>R116-I116</f>
        <v>14630.943541986868</v>
      </c>
      <c r="AB116" s="7">
        <f>S116-J116</f>
        <v>0</v>
      </c>
      <c r="AC116" s="14">
        <f>T116-K116</f>
        <v>32.001188849490063</v>
      </c>
    </row>
    <row r="117" spans="1:29" x14ac:dyDescent="0.25">
      <c r="A117" s="7" t="s">
        <v>154</v>
      </c>
      <c r="B117" s="7" t="s">
        <v>154</v>
      </c>
      <c r="C117" s="1">
        <v>5852.2</v>
      </c>
      <c r="D117" s="7">
        <v>53338410.649999999</v>
      </c>
      <c r="E117" s="7">
        <v>-3994690.8464887342</v>
      </c>
      <c r="F117" s="7">
        <f t="shared" si="5"/>
        <v>49343719.803511262</v>
      </c>
      <c r="G117" s="7">
        <v>11639931.359999999</v>
      </c>
      <c r="H117" s="7">
        <v>1578718.1933000002</v>
      </c>
      <c r="I117" s="7">
        <f t="shared" si="6"/>
        <v>36125070.250211261</v>
      </c>
      <c r="J117" s="7">
        <v>0</v>
      </c>
      <c r="K117" s="14">
        <f t="shared" si="7"/>
        <v>8431.6530199773188</v>
      </c>
      <c r="L117" s="1">
        <v>5852.2</v>
      </c>
      <c r="M117" s="7">
        <v>53337522.049999997</v>
      </c>
      <c r="N117" s="7">
        <v>-3827118.875287184</v>
      </c>
      <c r="O117" s="7">
        <f t="shared" si="8"/>
        <v>49510403.174712814</v>
      </c>
      <c r="P117" s="7">
        <v>11639931.359999999</v>
      </c>
      <c r="Q117" s="7">
        <v>1578718.1933000002</v>
      </c>
      <c r="R117" s="7">
        <f t="shared" si="9"/>
        <v>36291753.621412814</v>
      </c>
      <c r="S117" s="7">
        <v>0</v>
      </c>
      <c r="T117" s="14">
        <f>O117/L117</f>
        <v>8460.1351926989537</v>
      </c>
      <c r="U117" s="1">
        <f>L117-C117</f>
        <v>0</v>
      </c>
      <c r="V117" s="7">
        <f>M117-D117</f>
        <v>-888.60000000149012</v>
      </c>
      <c r="W117" s="7">
        <f>N117-E117</f>
        <v>167571.97120155022</v>
      </c>
      <c r="X117" s="7">
        <f>O117-F117</f>
        <v>166683.37120155245</v>
      </c>
      <c r="Y117" s="7">
        <f>P117-G117</f>
        <v>0</v>
      </c>
      <c r="Z117" s="7">
        <f>Q117-H117</f>
        <v>0</v>
      </c>
      <c r="AA117" s="7">
        <f>R117-I117</f>
        <v>166683.37120155245</v>
      </c>
      <c r="AB117" s="7">
        <f>S117-J117</f>
        <v>0</v>
      </c>
      <c r="AC117" s="14">
        <f>T117-K117</f>
        <v>28.482172721634925</v>
      </c>
    </row>
    <row r="118" spans="1:29" x14ac:dyDescent="0.25">
      <c r="A118" s="7" t="s">
        <v>154</v>
      </c>
      <c r="B118" s="7" t="s">
        <v>155</v>
      </c>
      <c r="C118" s="1">
        <v>271.2</v>
      </c>
      <c r="D118" s="7">
        <v>3889649.93</v>
      </c>
      <c r="E118" s="7">
        <v>-291308.81070631504</v>
      </c>
      <c r="F118" s="7">
        <f t="shared" si="5"/>
        <v>3598341.1192936851</v>
      </c>
      <c r="G118" s="7">
        <v>696377.42</v>
      </c>
      <c r="H118" s="7">
        <v>114934.36279999999</v>
      </c>
      <c r="I118" s="7">
        <f t="shared" si="6"/>
        <v>2787029.3364936854</v>
      </c>
      <c r="J118" s="7">
        <v>0</v>
      </c>
      <c r="K118" s="14">
        <f t="shared" si="7"/>
        <v>13268.219466422142</v>
      </c>
      <c r="L118" s="1">
        <v>271.2</v>
      </c>
      <c r="M118" s="7">
        <v>3889649.93</v>
      </c>
      <c r="N118" s="7">
        <v>-279093.44291262358</v>
      </c>
      <c r="O118" s="7">
        <f t="shared" si="8"/>
        <v>3610556.4870873764</v>
      </c>
      <c r="P118" s="7">
        <v>696377.42</v>
      </c>
      <c r="Q118" s="7">
        <v>114934.3628</v>
      </c>
      <c r="R118" s="7">
        <f t="shared" si="9"/>
        <v>2799244.7042873763</v>
      </c>
      <c r="S118" s="7">
        <v>0</v>
      </c>
      <c r="T118" s="14">
        <f>O118/L118</f>
        <v>13313.261383065548</v>
      </c>
      <c r="U118" s="1">
        <f>L118-C118</f>
        <v>0</v>
      </c>
      <c r="V118" s="7">
        <f>M118-D118</f>
        <v>0</v>
      </c>
      <c r="W118" s="7">
        <f>N118-E118</f>
        <v>12215.367793691461</v>
      </c>
      <c r="X118" s="7">
        <f>O118-F118</f>
        <v>12215.367793691345</v>
      </c>
      <c r="Y118" s="7">
        <f>P118-G118</f>
        <v>0</v>
      </c>
      <c r="Z118" s="7">
        <f>Q118-H118</f>
        <v>0</v>
      </c>
      <c r="AA118" s="7">
        <f>R118-I118</f>
        <v>12215.367793690879</v>
      </c>
      <c r="AB118" s="7">
        <f>S118-J118</f>
        <v>0</v>
      </c>
      <c r="AC118" s="14">
        <f>T118-K118</f>
        <v>45.041916643405784</v>
      </c>
    </row>
    <row r="119" spans="1:29" x14ac:dyDescent="0.25">
      <c r="A119" s="7" t="s">
        <v>156</v>
      </c>
      <c r="B119" s="7" t="s">
        <v>157</v>
      </c>
      <c r="C119" s="1">
        <v>1445.2</v>
      </c>
      <c r="D119" s="7">
        <v>13658022.379999999</v>
      </c>
      <c r="E119" s="7">
        <v>-1022894.689167576</v>
      </c>
      <c r="F119" s="7">
        <f t="shared" si="5"/>
        <v>12635127.690832423</v>
      </c>
      <c r="G119" s="7">
        <v>6759606.0599999996</v>
      </c>
      <c r="H119" s="7">
        <v>662641.16819999996</v>
      </c>
      <c r="I119" s="7">
        <f t="shared" si="6"/>
        <v>5212880.4626324233</v>
      </c>
      <c r="J119" s="7">
        <v>0</v>
      </c>
      <c r="K119" s="14">
        <f t="shared" si="7"/>
        <v>8742.8229247387371</v>
      </c>
      <c r="L119" s="1">
        <v>1445.2</v>
      </c>
      <c r="M119" s="7">
        <v>13657771.76</v>
      </c>
      <c r="N119" s="7">
        <v>-979983.96041085431</v>
      </c>
      <c r="O119" s="7">
        <f t="shared" si="8"/>
        <v>12677787.799589146</v>
      </c>
      <c r="P119" s="7">
        <v>6759606.0599999996</v>
      </c>
      <c r="Q119" s="7">
        <v>662641.16819999996</v>
      </c>
      <c r="R119" s="7">
        <f t="shared" si="9"/>
        <v>5255540.5713891461</v>
      </c>
      <c r="S119" s="7">
        <v>0</v>
      </c>
      <c r="T119" s="14">
        <f>O119/L119</f>
        <v>8772.3414057494774</v>
      </c>
      <c r="U119" s="1">
        <f>L119-C119</f>
        <v>0</v>
      </c>
      <c r="V119" s="7">
        <f>M119-D119</f>
        <v>-250.61999999918044</v>
      </c>
      <c r="W119" s="7">
        <f>N119-E119</f>
        <v>42910.728756721714</v>
      </c>
      <c r="X119" s="7">
        <f>O119-F119</f>
        <v>42660.108756722882</v>
      </c>
      <c r="Y119" s="7">
        <f>P119-G119</f>
        <v>0</v>
      </c>
      <c r="Z119" s="7">
        <f>Q119-H119</f>
        <v>0</v>
      </c>
      <c r="AA119" s="7">
        <f>R119-I119</f>
        <v>42660.108756722882</v>
      </c>
      <c r="AB119" s="7">
        <f>S119-J119</f>
        <v>0</v>
      </c>
      <c r="AC119" s="14">
        <f>T119-K119</f>
        <v>29.518481010740288</v>
      </c>
    </row>
    <row r="120" spans="1:29" x14ac:dyDescent="0.25">
      <c r="A120" s="7" t="s">
        <v>156</v>
      </c>
      <c r="B120" s="7" t="s">
        <v>158</v>
      </c>
      <c r="C120" s="1">
        <v>3256.3</v>
      </c>
      <c r="D120" s="7">
        <v>29947821.780000001</v>
      </c>
      <c r="E120" s="7">
        <v>-2242891.9062072197</v>
      </c>
      <c r="F120" s="7">
        <f t="shared" si="5"/>
        <v>27704929.873792782</v>
      </c>
      <c r="G120" s="7">
        <v>7042241.6900000004</v>
      </c>
      <c r="H120" s="7">
        <v>711646.67299999995</v>
      </c>
      <c r="I120" s="7">
        <f t="shared" si="6"/>
        <v>19951041.510792781</v>
      </c>
      <c r="J120" s="7">
        <v>0</v>
      </c>
      <c r="K120" s="14">
        <f t="shared" si="7"/>
        <v>8508.1011804172776</v>
      </c>
      <c r="L120" s="1">
        <v>3256.3</v>
      </c>
      <c r="M120" s="7">
        <v>29947562.609999999</v>
      </c>
      <c r="N120" s="7">
        <v>-2148822.7748213462</v>
      </c>
      <c r="O120" s="7">
        <f t="shared" si="8"/>
        <v>27798739.835178655</v>
      </c>
      <c r="P120" s="7">
        <v>7042241.6900000004</v>
      </c>
      <c r="Q120" s="7">
        <v>711646.67299999995</v>
      </c>
      <c r="R120" s="7">
        <f t="shared" si="9"/>
        <v>20044851.472178653</v>
      </c>
      <c r="S120" s="7">
        <v>0</v>
      </c>
      <c r="T120" s="14">
        <f>O120/L120</f>
        <v>8536.9099392496555</v>
      </c>
      <c r="U120" s="1">
        <f>L120-C120</f>
        <v>0</v>
      </c>
      <c r="V120" s="7">
        <f>M120-D120</f>
        <v>-259.17000000178814</v>
      </c>
      <c r="W120" s="7">
        <f>N120-E120</f>
        <v>94069.131385873538</v>
      </c>
      <c r="X120" s="7">
        <f>O120-F120</f>
        <v>93809.961385872215</v>
      </c>
      <c r="Y120" s="7">
        <f>P120-G120</f>
        <v>0</v>
      </c>
      <c r="Z120" s="7">
        <f>Q120-H120</f>
        <v>0</v>
      </c>
      <c r="AA120" s="7">
        <f>R120-I120</f>
        <v>93809.961385872215</v>
      </c>
      <c r="AB120" s="7">
        <f>S120-J120</f>
        <v>0</v>
      </c>
      <c r="AC120" s="14">
        <f>T120-K120</f>
        <v>28.808758832377862</v>
      </c>
    </row>
    <row r="121" spans="1:29" x14ac:dyDescent="0.25">
      <c r="A121" s="7" t="s">
        <v>156</v>
      </c>
      <c r="B121" s="7" t="s">
        <v>159</v>
      </c>
      <c r="C121" s="1">
        <v>205.1</v>
      </c>
      <c r="D121" s="7">
        <v>3033727.04</v>
      </c>
      <c r="E121" s="7">
        <v>-227205.900771124</v>
      </c>
      <c r="F121" s="7">
        <f t="shared" si="5"/>
        <v>2806521.1392288762</v>
      </c>
      <c r="G121" s="7">
        <v>429186.28</v>
      </c>
      <c r="H121" s="7">
        <v>46899.412300000004</v>
      </c>
      <c r="I121" s="7">
        <f t="shared" si="6"/>
        <v>2330435.4469288765</v>
      </c>
      <c r="J121" s="7">
        <v>0</v>
      </c>
      <c r="K121" s="14">
        <f t="shared" si="7"/>
        <v>13683.672058648835</v>
      </c>
      <c r="L121" s="1">
        <v>205.1</v>
      </c>
      <c r="M121" s="7">
        <v>3033727.04</v>
      </c>
      <c r="N121" s="7">
        <v>-217678.5416909543</v>
      </c>
      <c r="O121" s="7">
        <f t="shared" si="8"/>
        <v>2816048.4983090456</v>
      </c>
      <c r="P121" s="7">
        <v>429186.28</v>
      </c>
      <c r="Q121" s="7">
        <v>46899.412300000004</v>
      </c>
      <c r="R121" s="7">
        <f t="shared" si="9"/>
        <v>2339962.8060090458</v>
      </c>
      <c r="S121" s="7">
        <v>0</v>
      </c>
      <c r="T121" s="14">
        <f>O121/L121</f>
        <v>13730.124321350782</v>
      </c>
      <c r="U121" s="1">
        <f>L121-C121</f>
        <v>0</v>
      </c>
      <c r="V121" s="7">
        <f>M121-D121</f>
        <v>0</v>
      </c>
      <c r="W121" s="7">
        <f>N121-E121</f>
        <v>9527.3590801696992</v>
      </c>
      <c r="X121" s="7">
        <f>O121-F121</f>
        <v>9527.3590801693499</v>
      </c>
      <c r="Y121" s="7">
        <f>P121-G121</f>
        <v>0</v>
      </c>
      <c r="Z121" s="7">
        <f>Q121-H121</f>
        <v>0</v>
      </c>
      <c r="AA121" s="7">
        <f>R121-I121</f>
        <v>9527.3590801693499</v>
      </c>
      <c r="AB121" s="7">
        <f>S121-J121</f>
        <v>0</v>
      </c>
      <c r="AC121" s="14">
        <f>T121-K121</f>
        <v>46.452262701946893</v>
      </c>
    </row>
    <row r="122" spans="1:29" x14ac:dyDescent="0.25">
      <c r="A122" s="7" t="s">
        <v>156</v>
      </c>
      <c r="B122" s="7" t="s">
        <v>160</v>
      </c>
      <c r="C122" s="1">
        <v>647</v>
      </c>
      <c r="D122" s="7">
        <v>6367008.21</v>
      </c>
      <c r="E122" s="7">
        <v>-476846.40592127619</v>
      </c>
      <c r="F122" s="7">
        <f t="shared" si="5"/>
        <v>5890161.8040787242</v>
      </c>
      <c r="G122" s="7">
        <v>3671503.34</v>
      </c>
      <c r="H122" s="7">
        <v>360781.76679999998</v>
      </c>
      <c r="I122" s="7">
        <f t="shared" si="6"/>
        <v>1857876.6972787245</v>
      </c>
      <c r="J122" s="7">
        <v>0</v>
      </c>
      <c r="K122" s="14">
        <f t="shared" si="7"/>
        <v>9103.8049522082292</v>
      </c>
      <c r="L122" s="1">
        <v>647</v>
      </c>
      <c r="M122" s="7">
        <v>6367008.21</v>
      </c>
      <c r="N122" s="7">
        <v>-456850.94400817726</v>
      </c>
      <c r="O122" s="7">
        <f t="shared" si="8"/>
        <v>5910157.2659918228</v>
      </c>
      <c r="P122" s="7">
        <v>3671503.34</v>
      </c>
      <c r="Q122" s="7">
        <v>360781.76679999998</v>
      </c>
      <c r="R122" s="7">
        <f t="shared" si="9"/>
        <v>1877872.1591918231</v>
      </c>
      <c r="S122" s="7">
        <v>0</v>
      </c>
      <c r="T122" s="14">
        <f>O122/L122</f>
        <v>9134.7098392454755</v>
      </c>
      <c r="U122" s="1">
        <f>L122-C122</f>
        <v>0</v>
      </c>
      <c r="V122" s="7">
        <f>M122-D122</f>
        <v>0</v>
      </c>
      <c r="W122" s="7">
        <f>N122-E122</f>
        <v>19995.46191309893</v>
      </c>
      <c r="X122" s="7">
        <f>O122-F122</f>
        <v>19995.461913098581</v>
      </c>
      <c r="Y122" s="7">
        <f>P122-G122</f>
        <v>0</v>
      </c>
      <c r="Z122" s="7">
        <f>Q122-H122</f>
        <v>0</v>
      </c>
      <c r="AA122" s="7">
        <f>R122-I122</f>
        <v>19995.461913098581</v>
      </c>
      <c r="AB122" s="7">
        <f>S122-J122</f>
        <v>0</v>
      </c>
      <c r="AC122" s="14">
        <f>T122-K122</f>
        <v>30.904887037246226</v>
      </c>
    </row>
    <row r="123" spans="1:29" x14ac:dyDescent="0.25">
      <c r="A123" s="7" t="s">
        <v>161</v>
      </c>
      <c r="B123" s="7" t="s">
        <v>162</v>
      </c>
      <c r="C123" s="1">
        <v>1413.6</v>
      </c>
      <c r="D123" s="7">
        <v>13528023.280000001</v>
      </c>
      <c r="E123" s="7">
        <v>-1013158.6245099808</v>
      </c>
      <c r="F123" s="7">
        <f t="shared" si="5"/>
        <v>12514864.65549002</v>
      </c>
      <c r="G123" s="7">
        <v>1751892.43</v>
      </c>
      <c r="H123" s="7">
        <v>379467.9547</v>
      </c>
      <c r="I123" s="7">
        <f t="shared" si="6"/>
        <v>10383504.27079002</v>
      </c>
      <c r="J123" s="7">
        <v>0</v>
      </c>
      <c r="K123" s="14">
        <f t="shared" si="7"/>
        <v>8853.1866549872811</v>
      </c>
      <c r="L123" s="1">
        <v>1413.6</v>
      </c>
      <c r="M123" s="7">
        <v>13527932.949999999</v>
      </c>
      <c r="N123" s="7">
        <v>-970667.65658950293</v>
      </c>
      <c r="O123" s="7">
        <f t="shared" si="8"/>
        <v>12557265.293410497</v>
      </c>
      <c r="P123" s="7">
        <v>1751892.43</v>
      </c>
      <c r="Q123" s="7">
        <v>379467.9547</v>
      </c>
      <c r="R123" s="7">
        <f t="shared" si="9"/>
        <v>10425904.908710497</v>
      </c>
      <c r="S123" s="7">
        <v>0</v>
      </c>
      <c r="T123" s="14">
        <f>O123/L123</f>
        <v>8883.1814469513993</v>
      </c>
      <c r="U123" s="1">
        <f>L123-C123</f>
        <v>0</v>
      </c>
      <c r="V123" s="7">
        <f>M123-D123</f>
        <v>-90.330000001937151</v>
      </c>
      <c r="W123" s="7">
        <f>N123-E123</f>
        <v>42490.967920477851</v>
      </c>
      <c r="X123" s="7">
        <f>O123-F123</f>
        <v>42400.637920476496</v>
      </c>
      <c r="Y123" s="7">
        <f>P123-G123</f>
        <v>0</v>
      </c>
      <c r="Z123" s="7">
        <f>Q123-H123</f>
        <v>0</v>
      </c>
      <c r="AA123" s="7">
        <f>R123-I123</f>
        <v>42400.637920476496</v>
      </c>
      <c r="AB123" s="7">
        <f>S123-J123</f>
        <v>0</v>
      </c>
      <c r="AC123" s="14">
        <f>T123-K123</f>
        <v>29.994791964118122</v>
      </c>
    </row>
    <row r="124" spans="1:29" x14ac:dyDescent="0.25">
      <c r="A124" s="7" t="s">
        <v>161</v>
      </c>
      <c r="B124" s="7" t="s">
        <v>163</v>
      </c>
      <c r="C124" s="1">
        <v>788.3</v>
      </c>
      <c r="D124" s="7">
        <v>7989718.5300000003</v>
      </c>
      <c r="E124" s="7">
        <v>-598376.57494604087</v>
      </c>
      <c r="F124" s="7">
        <f t="shared" si="5"/>
        <v>7391341.955053959</v>
      </c>
      <c r="G124" s="7">
        <v>969056.28</v>
      </c>
      <c r="H124" s="7">
        <v>197191.06920000003</v>
      </c>
      <c r="I124" s="7">
        <f t="shared" si="6"/>
        <v>6225094.605853959</v>
      </c>
      <c r="J124" s="7">
        <v>0</v>
      </c>
      <c r="K124" s="14">
        <f t="shared" si="7"/>
        <v>9376.3059178662425</v>
      </c>
      <c r="L124" s="1">
        <v>788.3</v>
      </c>
      <c r="M124" s="7">
        <v>7989616.79</v>
      </c>
      <c r="N124" s="7">
        <v>-573277.72360059246</v>
      </c>
      <c r="O124" s="7">
        <f t="shared" si="8"/>
        <v>7416339.0663994076</v>
      </c>
      <c r="P124" s="7">
        <v>969056.28</v>
      </c>
      <c r="Q124" s="7">
        <v>197191.06920000003</v>
      </c>
      <c r="R124" s="7">
        <f t="shared" si="9"/>
        <v>6250091.7171994075</v>
      </c>
      <c r="S124" s="7">
        <v>0</v>
      </c>
      <c r="T124" s="14">
        <f>O124/L124</f>
        <v>9408.0160679936671</v>
      </c>
      <c r="U124" s="1">
        <f>L124-C124</f>
        <v>0</v>
      </c>
      <c r="V124" s="7">
        <f>M124-D124</f>
        <v>-101.74000000022352</v>
      </c>
      <c r="W124" s="7">
        <f>N124-E124</f>
        <v>25098.851345448405</v>
      </c>
      <c r="X124" s="7">
        <f>O124-F124</f>
        <v>24997.111345448531</v>
      </c>
      <c r="Y124" s="7">
        <f>P124-G124</f>
        <v>0</v>
      </c>
      <c r="Z124" s="7">
        <f>Q124-H124</f>
        <v>0</v>
      </c>
      <c r="AA124" s="7">
        <f>R124-I124</f>
        <v>24997.111345448531</v>
      </c>
      <c r="AB124" s="7">
        <f>S124-J124</f>
        <v>0</v>
      </c>
      <c r="AC124" s="14">
        <f>T124-K124</f>
        <v>31.71015012742464</v>
      </c>
    </row>
    <row r="125" spans="1:29" x14ac:dyDescent="0.25">
      <c r="A125" s="7" t="s">
        <v>161</v>
      </c>
      <c r="B125" s="7" t="s">
        <v>164</v>
      </c>
      <c r="C125" s="1">
        <v>138</v>
      </c>
      <c r="D125" s="7">
        <v>2353743.61</v>
      </c>
      <c r="E125" s="7">
        <v>-176279.6817390424</v>
      </c>
      <c r="F125" s="7">
        <f t="shared" si="5"/>
        <v>2177463.9282609574</v>
      </c>
      <c r="G125" s="7">
        <v>229373.43</v>
      </c>
      <c r="H125" s="7">
        <v>43485.899599999997</v>
      </c>
      <c r="I125" s="7">
        <f t="shared" si="6"/>
        <v>1904604.5986609575</v>
      </c>
      <c r="J125" s="7">
        <v>0</v>
      </c>
      <c r="K125" s="14">
        <f t="shared" si="7"/>
        <v>15778.724117833024</v>
      </c>
      <c r="L125" s="1">
        <v>138</v>
      </c>
      <c r="M125" s="7">
        <v>2353743.61</v>
      </c>
      <c r="N125" s="7">
        <v>-168887.79701788933</v>
      </c>
      <c r="O125" s="7">
        <f t="shared" si="8"/>
        <v>2184855.8129821103</v>
      </c>
      <c r="P125" s="7">
        <v>229373.43</v>
      </c>
      <c r="Q125" s="7">
        <v>43275.614800000003</v>
      </c>
      <c r="R125" s="7">
        <f t="shared" si="9"/>
        <v>1912206.7681821103</v>
      </c>
      <c r="S125" s="7">
        <v>0</v>
      </c>
      <c r="T125" s="14">
        <f>O125/L125</f>
        <v>15832.288499870365</v>
      </c>
      <c r="U125" s="1">
        <f>L125-C125</f>
        <v>0</v>
      </c>
      <c r="V125" s="7">
        <f>M125-D125</f>
        <v>0</v>
      </c>
      <c r="W125" s="7">
        <f>N125-E125</f>
        <v>7391.8847211530665</v>
      </c>
      <c r="X125" s="7">
        <f>O125-F125</f>
        <v>7391.8847211529501</v>
      </c>
      <c r="Y125" s="7">
        <f>P125-G125</f>
        <v>0</v>
      </c>
      <c r="Z125" s="7">
        <f>Q125-H125</f>
        <v>-210.28479999999399</v>
      </c>
      <c r="AA125" s="7">
        <f>R125-I125</f>
        <v>7602.1695211527403</v>
      </c>
      <c r="AB125" s="7">
        <f>S125-J125</f>
        <v>0</v>
      </c>
      <c r="AC125" s="14">
        <f>T125-K125</f>
        <v>53.564382037340692</v>
      </c>
    </row>
    <row r="126" spans="1:29" x14ac:dyDescent="0.25">
      <c r="A126" s="7" t="s">
        <v>161</v>
      </c>
      <c r="B126" s="7" t="s">
        <v>165</v>
      </c>
      <c r="C126" s="1">
        <v>388.2</v>
      </c>
      <c r="D126" s="7">
        <v>4258141.82</v>
      </c>
      <c r="E126" s="7">
        <v>-318906.39304988144</v>
      </c>
      <c r="F126" s="7">
        <f t="shared" si="5"/>
        <v>3939235.426950119</v>
      </c>
      <c r="G126" s="7">
        <v>678438.67</v>
      </c>
      <c r="H126" s="7">
        <v>108586.49339999999</v>
      </c>
      <c r="I126" s="7">
        <f t="shared" si="6"/>
        <v>3152210.263550119</v>
      </c>
      <c r="J126" s="7">
        <v>0</v>
      </c>
      <c r="K126" s="14">
        <f t="shared" si="7"/>
        <v>10147.437988021946</v>
      </c>
      <c r="L126" s="1">
        <v>388.2</v>
      </c>
      <c r="M126" s="7">
        <v>4258141.82</v>
      </c>
      <c r="N126" s="7">
        <v>-305533.78384723305</v>
      </c>
      <c r="O126" s="7">
        <f t="shared" si="8"/>
        <v>3952608.036152767</v>
      </c>
      <c r="P126" s="7">
        <v>678438.67</v>
      </c>
      <c r="Q126" s="7">
        <v>108586.49340000001</v>
      </c>
      <c r="R126" s="7">
        <f t="shared" si="9"/>
        <v>3165582.8727527671</v>
      </c>
      <c r="S126" s="7">
        <v>0</v>
      </c>
      <c r="T126" s="14">
        <f>O126/L126</f>
        <v>10181.885719095228</v>
      </c>
      <c r="U126" s="1">
        <f>L126-C126</f>
        <v>0</v>
      </c>
      <c r="V126" s="7">
        <f>M126-D126</f>
        <v>0</v>
      </c>
      <c r="W126" s="7">
        <f>N126-E126</f>
        <v>13372.609202648397</v>
      </c>
      <c r="X126" s="7">
        <f>O126-F126</f>
        <v>13372.609202648047</v>
      </c>
      <c r="Y126" s="7">
        <f>P126-G126</f>
        <v>0</v>
      </c>
      <c r="Z126" s="7">
        <f>Q126-H126</f>
        <v>0</v>
      </c>
      <c r="AA126" s="7">
        <f>R126-I126</f>
        <v>13372.609202648047</v>
      </c>
      <c r="AB126" s="7">
        <f>S126-J126</f>
        <v>0</v>
      </c>
      <c r="AC126" s="14">
        <f>T126-K126</f>
        <v>34.44773107328183</v>
      </c>
    </row>
    <row r="127" spans="1:29" x14ac:dyDescent="0.25">
      <c r="A127" s="7" t="s">
        <v>161</v>
      </c>
      <c r="B127" s="7" t="s">
        <v>166</v>
      </c>
      <c r="C127" s="1">
        <v>207.3</v>
      </c>
      <c r="D127" s="7">
        <v>2962120.11</v>
      </c>
      <c r="E127" s="7">
        <v>-221843.01979416411</v>
      </c>
      <c r="F127" s="7">
        <f t="shared" si="5"/>
        <v>2740277.0902058356</v>
      </c>
      <c r="G127" s="7">
        <v>206717.5</v>
      </c>
      <c r="H127" s="7">
        <v>38257.918299999998</v>
      </c>
      <c r="I127" s="7">
        <f t="shared" si="6"/>
        <v>2495301.6719058356</v>
      </c>
      <c r="J127" s="7">
        <v>0</v>
      </c>
      <c r="K127" s="14">
        <f t="shared" si="7"/>
        <v>13218.895755937459</v>
      </c>
      <c r="L127" s="1">
        <v>207.3</v>
      </c>
      <c r="M127" s="7">
        <v>2962120.11</v>
      </c>
      <c r="N127" s="7">
        <v>-212540.54084518069</v>
      </c>
      <c r="O127" s="7">
        <f t="shared" si="8"/>
        <v>2749579.569154819</v>
      </c>
      <c r="P127" s="7">
        <v>206717.5</v>
      </c>
      <c r="Q127" s="7">
        <v>38257.918300000005</v>
      </c>
      <c r="R127" s="7">
        <f t="shared" si="9"/>
        <v>2504604.150854819</v>
      </c>
      <c r="S127" s="7">
        <v>0</v>
      </c>
      <c r="T127" s="14">
        <f>O127/L127</f>
        <v>13263.770232295316</v>
      </c>
      <c r="U127" s="1">
        <f>L127-C127</f>
        <v>0</v>
      </c>
      <c r="V127" s="7">
        <f>M127-D127</f>
        <v>0</v>
      </c>
      <c r="W127" s="7">
        <f>N127-E127</f>
        <v>9302.478948983422</v>
      </c>
      <c r="X127" s="7">
        <f>O127-F127</f>
        <v>9302.4789489833638</v>
      </c>
      <c r="Y127" s="7">
        <f>P127-G127</f>
        <v>0</v>
      </c>
      <c r="Z127" s="7">
        <f>Q127-H127</f>
        <v>0</v>
      </c>
      <c r="AA127" s="7">
        <f>R127-I127</f>
        <v>9302.4789489833638</v>
      </c>
      <c r="AB127" s="7">
        <f>S127-J127</f>
        <v>0</v>
      </c>
      <c r="AC127" s="14">
        <f>T127-K127</f>
        <v>44.874476357856111</v>
      </c>
    </row>
    <row r="128" spans="1:29" x14ac:dyDescent="0.25">
      <c r="A128" s="7" t="s">
        <v>161</v>
      </c>
      <c r="B128" s="7" t="s">
        <v>167</v>
      </c>
      <c r="C128" s="1">
        <v>351.9</v>
      </c>
      <c r="D128" s="7">
        <v>3996560.7399999998</v>
      </c>
      <c r="E128" s="7">
        <v>-299315.71659070876</v>
      </c>
      <c r="F128" s="7">
        <f t="shared" si="5"/>
        <v>3697245.0234092912</v>
      </c>
      <c r="G128" s="7">
        <v>410601.28</v>
      </c>
      <c r="H128" s="7">
        <v>83554.228300000002</v>
      </c>
      <c r="I128" s="7">
        <f t="shared" si="6"/>
        <v>3203089.5151092908</v>
      </c>
      <c r="J128" s="7">
        <v>0</v>
      </c>
      <c r="K128" s="14">
        <f t="shared" si="7"/>
        <v>10506.521805653001</v>
      </c>
      <c r="L128" s="1">
        <v>351.9</v>
      </c>
      <c r="M128" s="7">
        <v>3996560.7399999998</v>
      </c>
      <c r="N128" s="7">
        <v>-286764.59753693629</v>
      </c>
      <c r="O128" s="7">
        <f t="shared" si="8"/>
        <v>3709796.1424630634</v>
      </c>
      <c r="P128" s="7">
        <v>410601.28</v>
      </c>
      <c r="Q128" s="7">
        <v>83554.228300000002</v>
      </c>
      <c r="R128" s="7">
        <f t="shared" si="9"/>
        <v>3215640.6341630635</v>
      </c>
      <c r="S128" s="7">
        <v>0</v>
      </c>
      <c r="T128" s="14">
        <f>O128/L128</f>
        <v>10542.188526465086</v>
      </c>
      <c r="U128" s="1">
        <f>L128-C128</f>
        <v>0</v>
      </c>
      <c r="V128" s="7">
        <f>M128-D128</f>
        <v>0</v>
      </c>
      <c r="W128" s="7">
        <f>N128-E128</f>
        <v>12551.119053772476</v>
      </c>
      <c r="X128" s="7">
        <f>O128-F128</f>
        <v>12551.119053772185</v>
      </c>
      <c r="Y128" s="7">
        <f>P128-G128</f>
        <v>0</v>
      </c>
      <c r="Z128" s="7">
        <f>Q128-H128</f>
        <v>0</v>
      </c>
      <c r="AA128" s="7">
        <f>R128-I128</f>
        <v>12551.119053772651</v>
      </c>
      <c r="AB128" s="7">
        <f>S128-J128</f>
        <v>0</v>
      </c>
      <c r="AC128" s="14">
        <f>T128-K128</f>
        <v>35.666720812085259</v>
      </c>
    </row>
    <row r="129" spans="1:29" x14ac:dyDescent="0.25">
      <c r="A129" s="7" t="s">
        <v>168</v>
      </c>
      <c r="B129" s="7" t="s">
        <v>168</v>
      </c>
      <c r="C129" s="1">
        <v>164.1</v>
      </c>
      <c r="D129" s="7">
        <v>2880321.69</v>
      </c>
      <c r="E129" s="7">
        <v>-215716.86425917083</v>
      </c>
      <c r="F129" s="7">
        <f t="shared" si="5"/>
        <v>2664604.8257408291</v>
      </c>
      <c r="G129" s="7">
        <v>1096122.1299999999</v>
      </c>
      <c r="H129" s="7">
        <v>79270.849700000006</v>
      </c>
      <c r="I129" s="7">
        <f t="shared" si="6"/>
        <v>1489211.8460408293</v>
      </c>
      <c r="J129" s="7">
        <v>0</v>
      </c>
      <c r="K129" s="14">
        <f t="shared" si="7"/>
        <v>16237.689370754597</v>
      </c>
      <c r="L129" s="1">
        <v>164.1</v>
      </c>
      <c r="M129" s="7">
        <v>2880321.69</v>
      </c>
      <c r="N129" s="7">
        <v>-206671.27161184049</v>
      </c>
      <c r="O129" s="7">
        <f t="shared" si="8"/>
        <v>2673650.4183881595</v>
      </c>
      <c r="P129" s="7">
        <v>1096122.1299999999</v>
      </c>
      <c r="Q129" s="7">
        <v>79270.849700000006</v>
      </c>
      <c r="R129" s="7">
        <f t="shared" si="9"/>
        <v>1498257.4386881597</v>
      </c>
      <c r="S129" s="7">
        <v>0</v>
      </c>
      <c r="T129" s="14">
        <f>O129/L129</f>
        <v>16292.811812237414</v>
      </c>
      <c r="U129" s="1">
        <f>L129-C129</f>
        <v>0</v>
      </c>
      <c r="V129" s="7">
        <f>M129-D129</f>
        <v>0</v>
      </c>
      <c r="W129" s="7">
        <f>N129-E129</f>
        <v>9045.5926473303407</v>
      </c>
      <c r="X129" s="7">
        <f>O129-F129</f>
        <v>9045.5926473303698</v>
      </c>
      <c r="Y129" s="7">
        <f>P129-G129</f>
        <v>0</v>
      </c>
      <c r="Z129" s="7">
        <f>Q129-H129</f>
        <v>0</v>
      </c>
      <c r="AA129" s="7">
        <f>R129-I129</f>
        <v>9045.5926473303698</v>
      </c>
      <c r="AB129" s="7">
        <f>S129-J129</f>
        <v>0</v>
      </c>
      <c r="AC129" s="14">
        <f>T129-K129</f>
        <v>55.122441482817521</v>
      </c>
    </row>
    <row r="130" spans="1:29" x14ac:dyDescent="0.25">
      <c r="A130" s="7" t="s">
        <v>168</v>
      </c>
      <c r="B130" s="7" t="s">
        <v>169</v>
      </c>
      <c r="C130" s="1">
        <v>344.5</v>
      </c>
      <c r="D130" s="7">
        <v>4306977.1000000006</v>
      </c>
      <c r="E130" s="7">
        <v>-322563.82947560883</v>
      </c>
      <c r="F130" s="7">
        <f t="shared" si="5"/>
        <v>3984413.2705243919</v>
      </c>
      <c r="G130" s="7">
        <v>1250852.8600000001</v>
      </c>
      <c r="H130" s="7">
        <v>128429.1756</v>
      </c>
      <c r="I130" s="7">
        <f t="shared" si="6"/>
        <v>2605131.2349243914</v>
      </c>
      <c r="J130" s="7">
        <v>0</v>
      </c>
      <c r="K130" s="14">
        <f t="shared" si="7"/>
        <v>11565.78598120288</v>
      </c>
      <c r="L130" s="1">
        <v>344.5</v>
      </c>
      <c r="M130" s="7">
        <v>4306977.1000000006</v>
      </c>
      <c r="N130" s="7">
        <v>-309037.85405305796</v>
      </c>
      <c r="O130" s="7">
        <f t="shared" si="8"/>
        <v>3997939.2459469428</v>
      </c>
      <c r="P130" s="7">
        <v>1250852.8600000001</v>
      </c>
      <c r="Q130" s="7">
        <v>128429.1756</v>
      </c>
      <c r="R130" s="7">
        <f t="shared" si="9"/>
        <v>2618657.2103469423</v>
      </c>
      <c r="S130" s="7">
        <v>0</v>
      </c>
      <c r="T130" s="14">
        <f>O130/L130</f>
        <v>11605.048609425088</v>
      </c>
      <c r="U130" s="1">
        <f>L130-C130</f>
        <v>0</v>
      </c>
      <c r="V130" s="7">
        <f>M130-D130</f>
        <v>0</v>
      </c>
      <c r="W130" s="7">
        <f>N130-E130</f>
        <v>13525.975422550866</v>
      </c>
      <c r="X130" s="7">
        <f>O130-F130</f>
        <v>13525.975422550924</v>
      </c>
      <c r="Y130" s="7">
        <f>P130-G130</f>
        <v>0</v>
      </c>
      <c r="Z130" s="7">
        <f>Q130-H130</f>
        <v>0</v>
      </c>
      <c r="AA130" s="7">
        <f>R130-I130</f>
        <v>13525.975422550924</v>
      </c>
      <c r="AB130" s="7">
        <f>S130-J130</f>
        <v>0</v>
      </c>
      <c r="AC130" s="14">
        <f>T130-K130</f>
        <v>39.26262822220815</v>
      </c>
    </row>
    <row r="131" spans="1:29" x14ac:dyDescent="0.25">
      <c r="A131" s="7" t="s">
        <v>170</v>
      </c>
      <c r="B131" s="7" t="s">
        <v>171</v>
      </c>
      <c r="C131" s="1">
        <v>873.2</v>
      </c>
      <c r="D131" s="7">
        <v>8587261.1500000004</v>
      </c>
      <c r="E131" s="7">
        <v>-643128.52772101352</v>
      </c>
      <c r="F131" s="7">
        <f t="shared" si="5"/>
        <v>7944132.6222789865</v>
      </c>
      <c r="G131" s="7">
        <v>2513103.7599999998</v>
      </c>
      <c r="H131" s="7">
        <v>300308.30379999999</v>
      </c>
      <c r="I131" s="7">
        <f t="shared" si="6"/>
        <v>5130720.5584789868</v>
      </c>
      <c r="J131" s="7">
        <v>0</v>
      </c>
      <c r="K131" s="14">
        <f t="shared" si="7"/>
        <v>9097.7240291788657</v>
      </c>
      <c r="L131" s="1">
        <v>873.2</v>
      </c>
      <c r="M131" s="7">
        <v>8587236.1500000004</v>
      </c>
      <c r="N131" s="7">
        <v>-616158.61204436014</v>
      </c>
      <c r="O131" s="7">
        <f t="shared" si="8"/>
        <v>7971077.5379556399</v>
      </c>
      <c r="P131" s="7">
        <v>2513103.7599999998</v>
      </c>
      <c r="Q131" s="7">
        <v>300308.30380000005</v>
      </c>
      <c r="R131" s="7">
        <f t="shared" si="9"/>
        <v>5157665.4741556402</v>
      </c>
      <c r="S131" s="7">
        <v>0</v>
      </c>
      <c r="T131" s="14">
        <f>O131/L131</f>
        <v>9128.5816971548775</v>
      </c>
      <c r="U131" s="1">
        <f>L131-C131</f>
        <v>0</v>
      </c>
      <c r="V131" s="7">
        <f>M131-D131</f>
        <v>-25</v>
      </c>
      <c r="W131" s="7">
        <f>N131-E131</f>
        <v>26969.915676653385</v>
      </c>
      <c r="X131" s="7">
        <f>O131-F131</f>
        <v>26944.915676653385</v>
      </c>
      <c r="Y131" s="7">
        <f>P131-G131</f>
        <v>0</v>
      </c>
      <c r="Z131" s="7">
        <f>Q131-H131</f>
        <v>0</v>
      </c>
      <c r="AA131" s="7">
        <f>R131-I131</f>
        <v>26944.915676653385</v>
      </c>
      <c r="AB131" s="7">
        <f>S131-J131</f>
        <v>0</v>
      </c>
      <c r="AC131" s="14">
        <f>T131-K131</f>
        <v>30.857667976011726</v>
      </c>
    </row>
    <row r="132" spans="1:29" x14ac:dyDescent="0.25">
      <c r="A132" s="7" t="s">
        <v>170</v>
      </c>
      <c r="B132" s="7" t="s">
        <v>170</v>
      </c>
      <c r="C132" s="1">
        <v>643.1</v>
      </c>
      <c r="D132" s="7">
        <v>6538488.9399999995</v>
      </c>
      <c r="E132" s="7">
        <v>-489689.16771587054</v>
      </c>
      <c r="F132" s="7">
        <f t="shared" si="5"/>
        <v>6048799.7722841287</v>
      </c>
      <c r="G132" s="7">
        <v>3831444.78</v>
      </c>
      <c r="H132" s="7">
        <v>626752.57949999999</v>
      </c>
      <c r="I132" s="7">
        <f t="shared" si="6"/>
        <v>1590602.4127841289</v>
      </c>
      <c r="J132" s="7">
        <v>0</v>
      </c>
      <c r="K132" s="14">
        <f t="shared" si="7"/>
        <v>9405.6908292398202</v>
      </c>
      <c r="L132" s="1">
        <v>643.1</v>
      </c>
      <c r="M132" s="7">
        <v>6538488.9399999995</v>
      </c>
      <c r="N132" s="7">
        <v>-469155.17400063568</v>
      </c>
      <c r="O132" s="7">
        <f t="shared" si="8"/>
        <v>6069333.7659993637</v>
      </c>
      <c r="P132" s="7">
        <v>3831444.78</v>
      </c>
      <c r="Q132" s="7">
        <v>626752.57949999999</v>
      </c>
      <c r="R132" s="7">
        <f t="shared" si="9"/>
        <v>1611136.4064993639</v>
      </c>
      <c r="S132" s="7">
        <v>0</v>
      </c>
      <c r="T132" s="14">
        <f>O132/L132</f>
        <v>9437.6205349080446</v>
      </c>
      <c r="U132" s="1">
        <f>L132-C132</f>
        <v>0</v>
      </c>
      <c r="V132" s="7">
        <f>M132-D132</f>
        <v>0</v>
      </c>
      <c r="W132" s="7">
        <f>N132-E132</f>
        <v>20533.993715234858</v>
      </c>
      <c r="X132" s="7">
        <f>O132-F132</f>
        <v>20533.993715235032</v>
      </c>
      <c r="Y132" s="7">
        <f>P132-G132</f>
        <v>0</v>
      </c>
      <c r="Z132" s="7">
        <f>Q132-H132</f>
        <v>0</v>
      </c>
      <c r="AA132" s="7">
        <f>R132-I132</f>
        <v>20533.993715235032</v>
      </c>
      <c r="AB132" s="7">
        <f>S132-J132</f>
        <v>0</v>
      </c>
      <c r="AC132" s="14">
        <f>T132-K132</f>
        <v>31.929705668224415</v>
      </c>
    </row>
    <row r="133" spans="1:29" x14ac:dyDescent="0.25">
      <c r="A133" s="7" t="s">
        <v>172</v>
      </c>
      <c r="B133" s="7" t="s">
        <v>173</v>
      </c>
      <c r="C133" s="1">
        <v>584.9</v>
      </c>
      <c r="D133" s="7">
        <v>5671163.8399999999</v>
      </c>
      <c r="E133" s="7">
        <v>-424732.30837795691</v>
      </c>
      <c r="F133" s="7">
        <f t="shared" ref="F133:F181" si="10">D133+E133</f>
        <v>5246431.5316220429</v>
      </c>
      <c r="G133" s="7">
        <v>2135904.09</v>
      </c>
      <c r="H133" s="7">
        <v>228513.36920000002</v>
      </c>
      <c r="I133" s="7">
        <f t="shared" ref="I133:I181" si="11">F133-G133-H133</f>
        <v>2882014.072422043</v>
      </c>
      <c r="J133" s="7">
        <v>0</v>
      </c>
      <c r="K133" s="14">
        <f t="shared" ref="K133:K181" si="12">F133/C133</f>
        <v>8969.7923262472959</v>
      </c>
      <c r="L133" s="1">
        <v>584.9</v>
      </c>
      <c r="M133" s="7">
        <v>5671130.46</v>
      </c>
      <c r="N133" s="7">
        <v>-406919.73667873256</v>
      </c>
      <c r="O133" s="7">
        <f t="shared" ref="O133:O181" si="13">M133+N133</f>
        <v>5264210.7233212674</v>
      </c>
      <c r="P133" s="7">
        <v>2135904.09</v>
      </c>
      <c r="Q133" s="7">
        <v>228513.36920000002</v>
      </c>
      <c r="R133" s="7">
        <f t="shared" ref="R133:R181" si="14">O133-P133-Q133</f>
        <v>2899793.2641212675</v>
      </c>
      <c r="S133" s="7">
        <v>0</v>
      </c>
      <c r="T133" s="14">
        <f>O133/L133</f>
        <v>9000.1893029941311</v>
      </c>
      <c r="U133" s="1">
        <f>L133-C133</f>
        <v>0</v>
      </c>
      <c r="V133" s="7">
        <f>M133-D133</f>
        <v>-33.379999999888241</v>
      </c>
      <c r="W133" s="7">
        <f>N133-E133</f>
        <v>17812.571699224354</v>
      </c>
      <c r="X133" s="7">
        <f>O133-F133</f>
        <v>17779.191699224524</v>
      </c>
      <c r="Y133" s="7">
        <f>P133-G133</f>
        <v>0</v>
      </c>
      <c r="Z133" s="7">
        <f>Q133-H133</f>
        <v>0</v>
      </c>
      <c r="AA133" s="7">
        <f>R133-I133</f>
        <v>17779.191699224524</v>
      </c>
      <c r="AB133" s="7">
        <f>S133-J133</f>
        <v>0</v>
      </c>
      <c r="AC133" s="14">
        <f>T133-K133</f>
        <v>30.396976746835207</v>
      </c>
    </row>
    <row r="134" spans="1:29" x14ac:dyDescent="0.25">
      <c r="A134" s="7" t="s">
        <v>172</v>
      </c>
      <c r="B134" s="7" t="s">
        <v>174</v>
      </c>
      <c r="C134" s="1">
        <v>328</v>
      </c>
      <c r="D134" s="7">
        <v>3635099.07</v>
      </c>
      <c r="E134" s="7">
        <v>-272244.65078823472</v>
      </c>
      <c r="F134" s="7">
        <f t="shared" si="10"/>
        <v>3362854.4192117653</v>
      </c>
      <c r="G134" s="7">
        <v>893921.99</v>
      </c>
      <c r="H134" s="7">
        <v>87734.988000000012</v>
      </c>
      <c r="I134" s="7">
        <f t="shared" si="11"/>
        <v>2381197.4412117656</v>
      </c>
      <c r="J134" s="7">
        <v>0</v>
      </c>
      <c r="K134" s="14">
        <f t="shared" si="12"/>
        <v>10252.604936621236</v>
      </c>
      <c r="L134" s="1">
        <v>328</v>
      </c>
      <c r="M134" s="7">
        <v>3635099.07</v>
      </c>
      <c r="N134" s="7">
        <v>-260828.69487814704</v>
      </c>
      <c r="O134" s="7">
        <f t="shared" si="13"/>
        <v>3374270.3751218528</v>
      </c>
      <c r="P134" s="7">
        <v>893921.99</v>
      </c>
      <c r="Q134" s="7">
        <v>87734.988000000012</v>
      </c>
      <c r="R134" s="7">
        <f t="shared" si="14"/>
        <v>2392613.3971218532</v>
      </c>
      <c r="S134" s="7">
        <v>0</v>
      </c>
      <c r="T134" s="14">
        <f>O134/L134</f>
        <v>10287.409680249551</v>
      </c>
      <c r="U134" s="1">
        <f>L134-C134</f>
        <v>0</v>
      </c>
      <c r="V134" s="7">
        <f>M134-D134</f>
        <v>0</v>
      </c>
      <c r="W134" s="7">
        <f>N134-E134</f>
        <v>11415.95591008768</v>
      </c>
      <c r="X134" s="7">
        <f>O134-F134</f>
        <v>11415.955910087563</v>
      </c>
      <c r="Y134" s="7">
        <f>P134-G134</f>
        <v>0</v>
      </c>
      <c r="Z134" s="7">
        <f>Q134-H134</f>
        <v>0</v>
      </c>
      <c r="AA134" s="7">
        <f>R134-I134</f>
        <v>11415.955910087563</v>
      </c>
      <c r="AB134" s="7">
        <f>S134-J134</f>
        <v>0</v>
      </c>
      <c r="AC134" s="14">
        <f>T134-K134</f>
        <v>34.804743628315919</v>
      </c>
    </row>
    <row r="135" spans="1:29" x14ac:dyDescent="0.25">
      <c r="A135" s="7" t="s">
        <v>175</v>
      </c>
      <c r="B135" s="7" t="s">
        <v>176</v>
      </c>
      <c r="C135" s="1">
        <v>1646.1</v>
      </c>
      <c r="D135" s="7">
        <v>19475621.759999998</v>
      </c>
      <c r="E135" s="7">
        <v>-1458594.0418220693</v>
      </c>
      <c r="F135" s="7">
        <f t="shared" si="10"/>
        <v>18017027.71817793</v>
      </c>
      <c r="G135" s="7">
        <v>13280350.550000001</v>
      </c>
      <c r="H135" s="7">
        <v>479559.11109999998</v>
      </c>
      <c r="I135" s="7">
        <f t="shared" si="11"/>
        <v>4257118.0570779284</v>
      </c>
      <c r="J135" s="7">
        <v>0</v>
      </c>
      <c r="K135" s="14">
        <f t="shared" si="12"/>
        <v>10945.281403425022</v>
      </c>
      <c r="L135" s="1">
        <v>1646.1</v>
      </c>
      <c r="M135" s="7">
        <v>19475621.759999998</v>
      </c>
      <c r="N135" s="7">
        <v>-1397431.2412897293</v>
      </c>
      <c r="O135" s="7">
        <f t="shared" si="13"/>
        <v>18078190.518710271</v>
      </c>
      <c r="P135" s="7">
        <v>13280350.550000001</v>
      </c>
      <c r="Q135" s="7">
        <v>474789.06780000002</v>
      </c>
      <c r="R135" s="7">
        <f t="shared" si="14"/>
        <v>4323050.9009102695</v>
      </c>
      <c r="S135" s="7">
        <v>0</v>
      </c>
      <c r="T135" s="14">
        <f>O135/L135</f>
        <v>10982.437591100341</v>
      </c>
      <c r="U135" s="1">
        <f>L135-C135</f>
        <v>0</v>
      </c>
      <c r="V135" s="7">
        <f>M135-D135</f>
        <v>0</v>
      </c>
      <c r="W135" s="7">
        <f>N135-E135</f>
        <v>61162.800532340072</v>
      </c>
      <c r="X135" s="7">
        <f>O135-F135</f>
        <v>61162.800532341003</v>
      </c>
      <c r="Y135" s="7">
        <f>P135-G135</f>
        <v>0</v>
      </c>
      <c r="Z135" s="7">
        <f>Q135-H135</f>
        <v>-4770.0432999999612</v>
      </c>
      <c r="AA135" s="7">
        <f>R135-I135</f>
        <v>65932.843832341023</v>
      </c>
      <c r="AB135" s="7">
        <f>S135-J135</f>
        <v>0</v>
      </c>
      <c r="AC135" s="14">
        <f>T135-K135</f>
        <v>37.156187675318506</v>
      </c>
    </row>
    <row r="136" spans="1:29" x14ac:dyDescent="0.25">
      <c r="A136" s="7" t="s">
        <v>177</v>
      </c>
      <c r="B136" s="7" t="s">
        <v>178</v>
      </c>
      <c r="C136" s="1">
        <v>194.3</v>
      </c>
      <c r="D136" s="7">
        <v>2814879.99</v>
      </c>
      <c r="E136" s="7">
        <v>-210815.71784736525</v>
      </c>
      <c r="F136" s="7">
        <f t="shared" si="10"/>
        <v>2604064.2721526348</v>
      </c>
      <c r="G136" s="7">
        <v>439360.71</v>
      </c>
      <c r="H136" s="7">
        <v>66022.660099999994</v>
      </c>
      <c r="I136" s="7">
        <f t="shared" si="11"/>
        <v>2098680.9020526349</v>
      </c>
      <c r="J136" s="7">
        <v>0</v>
      </c>
      <c r="K136" s="14">
        <f t="shared" si="12"/>
        <v>13402.286526776297</v>
      </c>
      <c r="L136" s="1">
        <v>194.3</v>
      </c>
      <c r="M136" s="7">
        <v>2814779.99</v>
      </c>
      <c r="N136" s="7">
        <v>-201968.46826538452</v>
      </c>
      <c r="O136" s="7">
        <f t="shared" si="13"/>
        <v>2612811.5217346158</v>
      </c>
      <c r="P136" s="7">
        <v>439360.71</v>
      </c>
      <c r="Q136" s="7">
        <v>66022.660099999994</v>
      </c>
      <c r="R136" s="7">
        <f t="shared" si="14"/>
        <v>2107428.1516346158</v>
      </c>
      <c r="S136" s="7">
        <v>0</v>
      </c>
      <c r="T136" s="14">
        <f>O136/L136</f>
        <v>13447.305824676354</v>
      </c>
      <c r="U136" s="1">
        <f>L136-C136</f>
        <v>0</v>
      </c>
      <c r="V136" s="7">
        <f>M136-D136</f>
        <v>-100</v>
      </c>
      <c r="W136" s="7">
        <f>N136-E136</f>
        <v>8847.2495819807227</v>
      </c>
      <c r="X136" s="7">
        <f>O136-F136</f>
        <v>8747.2495819809847</v>
      </c>
      <c r="Y136" s="7">
        <f>P136-G136</f>
        <v>0</v>
      </c>
      <c r="Z136" s="7">
        <f>Q136-H136</f>
        <v>0</v>
      </c>
      <c r="AA136" s="7">
        <f>R136-I136</f>
        <v>8747.2495819809847</v>
      </c>
      <c r="AB136" s="7">
        <f>S136-J136</f>
        <v>0</v>
      </c>
      <c r="AC136" s="14">
        <f>T136-K136</f>
        <v>45.019297900056699</v>
      </c>
    </row>
    <row r="137" spans="1:29" x14ac:dyDescent="0.25">
      <c r="A137" s="7" t="s">
        <v>177</v>
      </c>
      <c r="B137" s="7" t="s">
        <v>179</v>
      </c>
      <c r="C137" s="1">
        <v>1484.3</v>
      </c>
      <c r="D137" s="7">
        <v>13628899.08</v>
      </c>
      <c r="E137" s="7">
        <v>-1020713.5484378131</v>
      </c>
      <c r="F137" s="7">
        <f t="shared" si="10"/>
        <v>12608185.531562187</v>
      </c>
      <c r="G137" s="7">
        <v>1618612.55</v>
      </c>
      <c r="H137" s="7">
        <v>271418.92560000002</v>
      </c>
      <c r="I137" s="7">
        <f t="shared" si="11"/>
        <v>10718154.055962186</v>
      </c>
      <c r="J137" s="7">
        <v>0</v>
      </c>
      <c r="K137" s="14">
        <f t="shared" si="12"/>
        <v>8494.3647049533029</v>
      </c>
      <c r="L137" s="1">
        <v>1484.3</v>
      </c>
      <c r="M137" s="7">
        <v>13628679.74</v>
      </c>
      <c r="N137" s="7">
        <v>-977896.52525108331</v>
      </c>
      <c r="O137" s="7">
        <f t="shared" si="13"/>
        <v>12650783.214748917</v>
      </c>
      <c r="P137" s="7">
        <v>1618612.55</v>
      </c>
      <c r="Q137" s="7">
        <v>271418.92560000002</v>
      </c>
      <c r="R137" s="7">
        <f t="shared" si="14"/>
        <v>10760751.739148917</v>
      </c>
      <c r="S137" s="7">
        <v>0</v>
      </c>
      <c r="T137" s="14">
        <f>O137/L137</f>
        <v>8523.0635415676861</v>
      </c>
      <c r="U137" s="1">
        <f>L137-C137</f>
        <v>0</v>
      </c>
      <c r="V137" s="7">
        <f>M137-D137</f>
        <v>-219.33999999985099</v>
      </c>
      <c r="W137" s="7">
        <f>N137-E137</f>
        <v>42817.023186729755</v>
      </c>
      <c r="X137" s="7">
        <f>O137-F137</f>
        <v>42597.68318673037</v>
      </c>
      <c r="Y137" s="7">
        <f>P137-G137</f>
        <v>0</v>
      </c>
      <c r="Z137" s="7">
        <f>Q137-H137</f>
        <v>0</v>
      </c>
      <c r="AA137" s="7">
        <f>R137-I137</f>
        <v>42597.68318673037</v>
      </c>
      <c r="AB137" s="7">
        <f>S137-J137</f>
        <v>0</v>
      </c>
      <c r="AC137" s="14">
        <f>T137-K137</f>
        <v>28.698836614383254</v>
      </c>
    </row>
    <row r="138" spans="1:29" x14ac:dyDescent="0.25">
      <c r="A138" s="7" t="s">
        <v>177</v>
      </c>
      <c r="B138" s="7" t="s">
        <v>180</v>
      </c>
      <c r="C138" s="1">
        <v>283.89999999999998</v>
      </c>
      <c r="D138" s="7">
        <v>3320949.03</v>
      </c>
      <c r="E138" s="7">
        <v>-248716.9101990601</v>
      </c>
      <c r="F138" s="7">
        <f t="shared" si="10"/>
        <v>3072232.1198009397</v>
      </c>
      <c r="G138" s="7">
        <v>654686.68000000005</v>
      </c>
      <c r="H138" s="7">
        <v>90191.795500000007</v>
      </c>
      <c r="I138" s="7">
        <f t="shared" si="11"/>
        <v>2327353.6443009395</v>
      </c>
      <c r="J138" s="7">
        <v>0</v>
      </c>
      <c r="K138" s="14">
        <f t="shared" si="12"/>
        <v>10821.52912927418</v>
      </c>
      <c r="L138" s="1">
        <v>283.89999999999998</v>
      </c>
      <c r="M138" s="7">
        <v>3320949.0300000003</v>
      </c>
      <c r="N138" s="7">
        <v>-238287.53620509949</v>
      </c>
      <c r="O138" s="7">
        <f t="shared" si="13"/>
        <v>3082661.4937949008</v>
      </c>
      <c r="P138" s="7">
        <v>654686.68000000005</v>
      </c>
      <c r="Q138" s="7">
        <v>100627.4259</v>
      </c>
      <c r="R138" s="7">
        <f t="shared" si="14"/>
        <v>2327347.3878949005</v>
      </c>
      <c r="S138" s="7">
        <v>0</v>
      </c>
      <c r="T138" s="14">
        <f>O138/L138</f>
        <v>10858.265212380771</v>
      </c>
      <c r="U138" s="1">
        <f>L138-C138</f>
        <v>0</v>
      </c>
      <c r="V138" s="7">
        <f>M138-D138</f>
        <v>0</v>
      </c>
      <c r="W138" s="7">
        <f>N138-E138</f>
        <v>10429.373993960617</v>
      </c>
      <c r="X138" s="7">
        <f>O138-F138</f>
        <v>10429.373993961141</v>
      </c>
      <c r="Y138" s="7">
        <f>P138-G138</f>
        <v>0</v>
      </c>
      <c r="Z138" s="7">
        <f>Q138-H138</f>
        <v>10435.630399999995</v>
      </c>
      <c r="AA138" s="7">
        <f>R138-I138</f>
        <v>-6.2564060389995575</v>
      </c>
      <c r="AB138" s="7">
        <f>S138-J138</f>
        <v>0</v>
      </c>
      <c r="AC138" s="14">
        <f>T138-K138</f>
        <v>36.73608310659074</v>
      </c>
    </row>
    <row r="139" spans="1:29" x14ac:dyDescent="0.25">
      <c r="A139" s="7" t="s">
        <v>177</v>
      </c>
      <c r="B139" s="7" t="s">
        <v>181</v>
      </c>
      <c r="C139" s="1">
        <v>230.1</v>
      </c>
      <c r="D139" s="7">
        <v>2993023.98</v>
      </c>
      <c r="E139" s="7">
        <v>-224157.51332904183</v>
      </c>
      <c r="F139" s="7">
        <f t="shared" si="10"/>
        <v>2768866.4666709583</v>
      </c>
      <c r="G139" s="7">
        <v>347676.3</v>
      </c>
      <c r="H139" s="7">
        <v>46524.955800000003</v>
      </c>
      <c r="I139" s="7">
        <f t="shared" si="11"/>
        <v>2374665.2108709584</v>
      </c>
      <c r="J139" s="7">
        <v>0</v>
      </c>
      <c r="K139" s="14">
        <f t="shared" si="12"/>
        <v>12033.31797770951</v>
      </c>
      <c r="L139" s="1">
        <v>230.1</v>
      </c>
      <c r="M139" s="7">
        <v>2992973.98</v>
      </c>
      <c r="N139" s="7">
        <v>-214754.39375236983</v>
      </c>
      <c r="O139" s="7">
        <f t="shared" si="13"/>
        <v>2778219.58624763</v>
      </c>
      <c r="P139" s="7">
        <v>347676.3</v>
      </c>
      <c r="Q139" s="7">
        <v>46524.955800000003</v>
      </c>
      <c r="R139" s="7">
        <f t="shared" si="14"/>
        <v>2384018.33044763</v>
      </c>
      <c r="S139" s="7">
        <v>0</v>
      </c>
      <c r="T139" s="14">
        <f>O139/L139</f>
        <v>12073.966041927988</v>
      </c>
      <c r="U139" s="1">
        <f>L139-C139</f>
        <v>0</v>
      </c>
      <c r="V139" s="7">
        <f>M139-D139</f>
        <v>-50</v>
      </c>
      <c r="W139" s="7">
        <f>N139-E139</f>
        <v>9403.1195766720048</v>
      </c>
      <c r="X139" s="7">
        <f>O139-F139</f>
        <v>9353.1195766716264</v>
      </c>
      <c r="Y139" s="7">
        <f>P139-G139</f>
        <v>0</v>
      </c>
      <c r="Z139" s="7">
        <f>Q139-H139</f>
        <v>0</v>
      </c>
      <c r="AA139" s="7">
        <f>R139-I139</f>
        <v>9353.1195766716264</v>
      </c>
      <c r="AB139" s="7">
        <f>S139-J139</f>
        <v>0</v>
      </c>
      <c r="AC139" s="14">
        <f>T139-K139</f>
        <v>40.648064218477884</v>
      </c>
    </row>
    <row r="140" spans="1:29" x14ac:dyDescent="0.25">
      <c r="A140" s="7" t="s">
        <v>182</v>
      </c>
      <c r="B140" s="7" t="s">
        <v>183</v>
      </c>
      <c r="C140" s="1">
        <v>16095.1</v>
      </c>
      <c r="D140" s="7">
        <v>151704734.61000001</v>
      </c>
      <c r="E140" s="7">
        <v>-11361671.773314636</v>
      </c>
      <c r="F140" s="7">
        <f t="shared" si="10"/>
        <v>140343062.83668539</v>
      </c>
      <c r="G140" s="7">
        <v>28130190.469999999</v>
      </c>
      <c r="H140" s="7">
        <v>2866405.4267000002</v>
      </c>
      <c r="I140" s="7">
        <f t="shared" si="11"/>
        <v>109346466.93998539</v>
      </c>
      <c r="J140" s="7">
        <v>0</v>
      </c>
      <c r="K140" s="14">
        <f t="shared" si="12"/>
        <v>8719.6142202710998</v>
      </c>
      <c r="L140" s="1">
        <v>16095.1</v>
      </c>
      <c r="M140" s="7">
        <v>151702999.69</v>
      </c>
      <c r="N140" s="7">
        <v>-10885121.603643844</v>
      </c>
      <c r="O140" s="7">
        <f t="shared" si="13"/>
        <v>140817878.08635616</v>
      </c>
      <c r="P140" s="7">
        <v>28130190.469999999</v>
      </c>
      <c r="Q140" s="7">
        <v>2210187.0088999998</v>
      </c>
      <c r="R140" s="7">
        <f t="shared" si="14"/>
        <v>110477500.60745616</v>
      </c>
      <c r="S140" s="7">
        <v>0</v>
      </c>
      <c r="T140" s="14">
        <f>O140/L140</f>
        <v>8749.1148291316094</v>
      </c>
      <c r="U140" s="1">
        <f>L140-C140</f>
        <v>0</v>
      </c>
      <c r="V140" s="7">
        <f>M140-D140</f>
        <v>-1734.9200000166893</v>
      </c>
      <c r="W140" s="7">
        <f>N140-E140</f>
        <v>476550.1696707923</v>
      </c>
      <c r="X140" s="7">
        <f>O140-F140</f>
        <v>474815.24967077374</v>
      </c>
      <c r="Y140" s="7">
        <f>P140-G140</f>
        <v>0</v>
      </c>
      <c r="Z140" s="7">
        <f>Q140-H140</f>
        <v>-656218.4178000004</v>
      </c>
      <c r="AA140" s="7">
        <f>R140-I140</f>
        <v>1131033.6674707681</v>
      </c>
      <c r="AB140" s="7">
        <f>S140-J140</f>
        <v>0</v>
      </c>
      <c r="AC140" s="14">
        <f>T140-K140</f>
        <v>29.500608860509601</v>
      </c>
    </row>
    <row r="141" spans="1:29" x14ac:dyDescent="0.25">
      <c r="A141" s="7" t="s">
        <v>182</v>
      </c>
      <c r="B141" s="7" t="s">
        <v>184</v>
      </c>
      <c r="C141" s="1">
        <v>9579.7000000000007</v>
      </c>
      <c r="D141" s="7">
        <v>83077675.624000013</v>
      </c>
      <c r="E141" s="7">
        <v>-6221963.2403455032</v>
      </c>
      <c r="F141" s="7">
        <f t="shared" si="10"/>
        <v>76855712.383654505</v>
      </c>
      <c r="G141" s="7">
        <v>19454642.34</v>
      </c>
      <c r="H141" s="7">
        <v>1901541.8954</v>
      </c>
      <c r="I141" s="7">
        <f t="shared" si="11"/>
        <v>55499528.148254499</v>
      </c>
      <c r="J141" s="7">
        <v>0</v>
      </c>
      <c r="K141" s="14">
        <f t="shared" si="12"/>
        <v>8022.7681851889411</v>
      </c>
      <c r="L141" s="1">
        <v>9579.7000000000007</v>
      </c>
      <c r="M141" s="7">
        <v>83072775.648000017</v>
      </c>
      <c r="N141" s="7">
        <v>-5960707.8747850908</v>
      </c>
      <c r="O141" s="7">
        <f t="shared" si="13"/>
        <v>77112067.773214921</v>
      </c>
      <c r="P141" s="7">
        <v>19454642.34</v>
      </c>
      <c r="Q141" s="7">
        <v>1901541.8954</v>
      </c>
      <c r="R141" s="7">
        <f t="shared" si="14"/>
        <v>55755883.537814915</v>
      </c>
      <c r="S141" s="7">
        <v>0</v>
      </c>
      <c r="T141" s="14">
        <f>O141/L141</f>
        <v>8049.528458429274</v>
      </c>
      <c r="U141" s="1">
        <f>L141-C141</f>
        <v>0</v>
      </c>
      <c r="V141" s="7">
        <f>M141-D141</f>
        <v>-4899.9759999960661</v>
      </c>
      <c r="W141" s="7">
        <f>N141-E141</f>
        <v>261255.36556041241</v>
      </c>
      <c r="X141" s="7">
        <f>O141-F141</f>
        <v>256355.38956041634</v>
      </c>
      <c r="Y141" s="7">
        <f>P141-G141</f>
        <v>0</v>
      </c>
      <c r="Z141" s="7">
        <f>Q141-H141</f>
        <v>0</v>
      </c>
      <c r="AA141" s="7">
        <f>R141-I141</f>
        <v>256355.38956041634</v>
      </c>
      <c r="AB141" s="7">
        <f>S141-J141</f>
        <v>0</v>
      </c>
      <c r="AC141" s="14">
        <f>T141-K141</f>
        <v>26.760273240332936</v>
      </c>
    </row>
    <row r="142" spans="1:29" x14ac:dyDescent="0.25">
      <c r="A142" s="7" t="s">
        <v>185</v>
      </c>
      <c r="B142" s="7" t="s">
        <v>186</v>
      </c>
      <c r="C142" s="1">
        <v>708.3</v>
      </c>
      <c r="D142" s="7">
        <v>6693770.96</v>
      </c>
      <c r="E142" s="7">
        <v>-501318.75428133155</v>
      </c>
      <c r="F142" s="7">
        <f t="shared" si="10"/>
        <v>6192452.2057186682</v>
      </c>
      <c r="G142" s="7">
        <v>3468433.31</v>
      </c>
      <c r="H142" s="7">
        <v>140083.6874</v>
      </c>
      <c r="I142" s="7">
        <f t="shared" si="11"/>
        <v>2583935.208318668</v>
      </c>
      <c r="J142" s="7">
        <v>0</v>
      </c>
      <c r="K142" s="14">
        <f t="shared" si="12"/>
        <v>8742.6968879269643</v>
      </c>
      <c r="L142" s="1">
        <v>708.3</v>
      </c>
      <c r="M142" s="7">
        <v>6693770.96</v>
      </c>
      <c r="N142" s="7">
        <v>-480297.10048866464</v>
      </c>
      <c r="O142" s="7">
        <f t="shared" si="13"/>
        <v>6213473.8595113354</v>
      </c>
      <c r="P142" s="7">
        <v>3468433.31</v>
      </c>
      <c r="Q142" s="7">
        <v>140083.6874</v>
      </c>
      <c r="R142" s="7">
        <f t="shared" si="14"/>
        <v>2604956.8621113352</v>
      </c>
      <c r="S142" s="7">
        <v>0</v>
      </c>
      <c r="T142" s="14">
        <f>O142/L142</f>
        <v>8772.3759134707543</v>
      </c>
      <c r="U142" s="1">
        <f>L142-C142</f>
        <v>0</v>
      </c>
      <c r="V142" s="7">
        <f>M142-D142</f>
        <v>0</v>
      </c>
      <c r="W142" s="7">
        <f>N142-E142</f>
        <v>21021.653792666912</v>
      </c>
      <c r="X142" s="7">
        <f>O142-F142</f>
        <v>21021.653792667203</v>
      </c>
      <c r="Y142" s="7">
        <f>P142-G142</f>
        <v>0</v>
      </c>
      <c r="Z142" s="7">
        <f>Q142-H142</f>
        <v>0</v>
      </c>
      <c r="AA142" s="7">
        <f>R142-I142</f>
        <v>21021.653792667203</v>
      </c>
      <c r="AB142" s="7">
        <f>S142-J142</f>
        <v>0</v>
      </c>
      <c r="AC142" s="14">
        <f>T142-K142</f>
        <v>29.679025543789976</v>
      </c>
    </row>
    <row r="143" spans="1:29" x14ac:dyDescent="0.25">
      <c r="A143" s="7" t="s">
        <v>185</v>
      </c>
      <c r="B143" s="7" t="s">
        <v>187</v>
      </c>
      <c r="C143" s="1">
        <v>481</v>
      </c>
      <c r="D143" s="7">
        <v>4612522.6900000004</v>
      </c>
      <c r="E143" s="7">
        <v>-345447.1542069579</v>
      </c>
      <c r="F143" s="7">
        <f t="shared" si="10"/>
        <v>4267075.5357930427</v>
      </c>
      <c r="G143" s="7">
        <v>510468.68</v>
      </c>
      <c r="H143" s="7">
        <v>47516.361700000001</v>
      </c>
      <c r="I143" s="7">
        <f t="shared" si="11"/>
        <v>3709090.4940930428</v>
      </c>
      <c r="J143" s="7">
        <v>0</v>
      </c>
      <c r="K143" s="14">
        <f t="shared" si="12"/>
        <v>8871.2589101726462</v>
      </c>
      <c r="L143" s="1">
        <v>481</v>
      </c>
      <c r="M143" s="7">
        <v>4612522.6900000004</v>
      </c>
      <c r="N143" s="7">
        <v>-330961.61897137511</v>
      </c>
      <c r="O143" s="7">
        <f t="shared" si="13"/>
        <v>4281561.0710286256</v>
      </c>
      <c r="P143" s="7">
        <v>510468.68</v>
      </c>
      <c r="Q143" s="7">
        <v>47516.361700000001</v>
      </c>
      <c r="R143" s="7">
        <f t="shared" si="14"/>
        <v>3723576.0293286256</v>
      </c>
      <c r="S143" s="7">
        <v>0</v>
      </c>
      <c r="T143" s="14">
        <f>O143/L143</f>
        <v>8901.3743680428815</v>
      </c>
      <c r="U143" s="1">
        <f>L143-C143</f>
        <v>0</v>
      </c>
      <c r="V143" s="7">
        <f>M143-D143</f>
        <v>0</v>
      </c>
      <c r="W143" s="7">
        <f>N143-E143</f>
        <v>14485.535235582793</v>
      </c>
      <c r="X143" s="7">
        <f>O143-F143</f>
        <v>14485.535235582851</v>
      </c>
      <c r="Y143" s="7">
        <f>P143-G143</f>
        <v>0</v>
      </c>
      <c r="Z143" s="7">
        <f>Q143-H143</f>
        <v>0</v>
      </c>
      <c r="AA143" s="7">
        <f>R143-I143</f>
        <v>14485.535235582851</v>
      </c>
      <c r="AB143" s="7">
        <f>S143-J143</f>
        <v>0</v>
      </c>
      <c r="AC143" s="14">
        <f>T143-K143</f>
        <v>30.115457870235332</v>
      </c>
    </row>
    <row r="144" spans="1:29" x14ac:dyDescent="0.25">
      <c r="A144" s="7" t="s">
        <v>188</v>
      </c>
      <c r="B144" s="7" t="s">
        <v>189</v>
      </c>
      <c r="C144" s="1">
        <v>434.2</v>
      </c>
      <c r="D144" s="7">
        <v>4446844.7399999993</v>
      </c>
      <c r="E144" s="7">
        <v>-333038.98189239681</v>
      </c>
      <c r="F144" s="7">
        <f t="shared" si="10"/>
        <v>4113805.7581076026</v>
      </c>
      <c r="G144" s="7">
        <v>1495955.52</v>
      </c>
      <c r="H144" s="7">
        <v>153122.82819999999</v>
      </c>
      <c r="I144" s="7">
        <f t="shared" si="11"/>
        <v>2464727.4099076027</v>
      </c>
      <c r="J144" s="7">
        <v>0</v>
      </c>
      <c r="K144" s="14">
        <f t="shared" si="12"/>
        <v>9474.4490053146073</v>
      </c>
      <c r="L144" s="1">
        <v>434.2</v>
      </c>
      <c r="M144" s="7">
        <v>4490090.63</v>
      </c>
      <c r="N144" s="7">
        <v>-322176.77052402782</v>
      </c>
      <c r="O144" s="7">
        <f t="shared" si="13"/>
        <v>4167913.8594759721</v>
      </c>
      <c r="P144" s="7">
        <v>1495955.52</v>
      </c>
      <c r="Q144" s="7">
        <v>153122.82820000002</v>
      </c>
      <c r="R144" s="7">
        <f t="shared" si="14"/>
        <v>2518835.5112759722</v>
      </c>
      <c r="S144" s="7">
        <v>0</v>
      </c>
      <c r="T144" s="14">
        <f>O144/L144</f>
        <v>9599.0646233900789</v>
      </c>
      <c r="U144" s="1">
        <f>L144-C144</f>
        <v>0</v>
      </c>
      <c r="V144" s="7">
        <f>M144-D144</f>
        <v>43245.890000000596</v>
      </c>
      <c r="W144" s="7">
        <f>N144-E144</f>
        <v>10862.211368368997</v>
      </c>
      <c r="X144" s="7">
        <f>O144-F144</f>
        <v>54108.101368369535</v>
      </c>
      <c r="Y144" s="7">
        <f>P144-G144</f>
        <v>0</v>
      </c>
      <c r="Z144" s="7">
        <f>Q144-H144</f>
        <v>0</v>
      </c>
      <c r="AA144" s="7">
        <f>R144-I144</f>
        <v>54108.101368369535</v>
      </c>
      <c r="AB144" s="7">
        <f>S144-J144</f>
        <v>0</v>
      </c>
      <c r="AC144" s="14">
        <f>T144-K144</f>
        <v>124.6156180754715</v>
      </c>
    </row>
    <row r="145" spans="1:29" x14ac:dyDescent="0.25">
      <c r="A145" s="7" t="s">
        <v>188</v>
      </c>
      <c r="B145" s="7" t="s">
        <v>190</v>
      </c>
      <c r="C145" s="1">
        <v>1099.8</v>
      </c>
      <c r="D145" s="7">
        <v>10198552.360000001</v>
      </c>
      <c r="E145" s="7">
        <v>-763803.48164588748</v>
      </c>
      <c r="F145" s="7">
        <f t="shared" si="10"/>
        <v>9434748.8783541135</v>
      </c>
      <c r="G145" s="7">
        <v>1609021.59</v>
      </c>
      <c r="H145" s="7">
        <v>206276.20480000001</v>
      </c>
      <c r="I145" s="7">
        <f t="shared" si="11"/>
        <v>7619451.0835541133</v>
      </c>
      <c r="J145" s="7">
        <v>0</v>
      </c>
      <c r="K145" s="14">
        <f t="shared" si="12"/>
        <v>8578.6041810821189</v>
      </c>
      <c r="L145" s="1">
        <v>1099.8</v>
      </c>
      <c r="M145" s="7">
        <v>10195590.49</v>
      </c>
      <c r="N145" s="7">
        <v>-731562.60938405397</v>
      </c>
      <c r="O145" s="7">
        <f t="shared" si="13"/>
        <v>9464027.8806159459</v>
      </c>
      <c r="P145" s="7">
        <v>1609021.59</v>
      </c>
      <c r="Q145" s="7">
        <v>206276.20480000001</v>
      </c>
      <c r="R145" s="7">
        <f t="shared" si="14"/>
        <v>7648730.0858159456</v>
      </c>
      <c r="S145" s="7">
        <v>0</v>
      </c>
      <c r="T145" s="14">
        <f>O145/L145</f>
        <v>8605.2262962501791</v>
      </c>
      <c r="U145" s="1">
        <f>L145-C145</f>
        <v>0</v>
      </c>
      <c r="V145" s="7">
        <f>M145-D145</f>
        <v>-2961.8700000010431</v>
      </c>
      <c r="W145" s="7">
        <f>N145-E145</f>
        <v>32240.872261833516</v>
      </c>
      <c r="X145" s="7">
        <f>O145-F145</f>
        <v>29279.002261832356</v>
      </c>
      <c r="Y145" s="7">
        <f>P145-G145</f>
        <v>0</v>
      </c>
      <c r="Z145" s="7">
        <f>Q145-H145</f>
        <v>0</v>
      </c>
      <c r="AA145" s="7">
        <f>R145-I145</f>
        <v>29279.002261832356</v>
      </c>
      <c r="AB145" s="7">
        <f>S145-J145</f>
        <v>0</v>
      </c>
      <c r="AC145" s="14">
        <f>T145-K145</f>
        <v>26.622115168060191</v>
      </c>
    </row>
    <row r="146" spans="1:29" x14ac:dyDescent="0.25">
      <c r="A146" s="7" t="s">
        <v>188</v>
      </c>
      <c r="B146" s="7" t="s">
        <v>191</v>
      </c>
      <c r="C146" s="1">
        <v>372.7</v>
      </c>
      <c r="D146" s="7">
        <v>4052998.0300000003</v>
      </c>
      <c r="E146" s="7">
        <v>-303542.49281100155</v>
      </c>
      <c r="F146" s="7">
        <f t="shared" si="10"/>
        <v>3749455.5371889989</v>
      </c>
      <c r="G146" s="7">
        <v>1213984.06</v>
      </c>
      <c r="H146" s="7">
        <v>143986.40890000001</v>
      </c>
      <c r="I146" s="7">
        <f t="shared" si="11"/>
        <v>2391485.0682889987</v>
      </c>
      <c r="J146" s="7">
        <v>0</v>
      </c>
      <c r="K146" s="14">
        <f t="shared" si="12"/>
        <v>10060.25097179769</v>
      </c>
      <c r="L146" s="1">
        <v>372.7</v>
      </c>
      <c r="M146" s="7">
        <v>4052998.0300000003</v>
      </c>
      <c r="N146" s="7">
        <v>-290814.13357699796</v>
      </c>
      <c r="O146" s="7">
        <f t="shared" si="13"/>
        <v>3762183.8964230022</v>
      </c>
      <c r="P146" s="7">
        <v>1213984.06</v>
      </c>
      <c r="Q146" s="7">
        <v>143986.40890000001</v>
      </c>
      <c r="R146" s="7">
        <f t="shared" si="14"/>
        <v>2404213.427523002</v>
      </c>
      <c r="S146" s="7">
        <v>0</v>
      </c>
      <c r="T146" s="14">
        <f>O146/L146</f>
        <v>10094.402727188093</v>
      </c>
      <c r="U146" s="1">
        <f>L146-C146</f>
        <v>0</v>
      </c>
      <c r="V146" s="7">
        <f>M146-D146</f>
        <v>0</v>
      </c>
      <c r="W146" s="7">
        <f>N146-E146</f>
        <v>12728.359234003583</v>
      </c>
      <c r="X146" s="7">
        <f>O146-F146</f>
        <v>12728.35923400335</v>
      </c>
      <c r="Y146" s="7">
        <f>P146-G146</f>
        <v>0</v>
      </c>
      <c r="Z146" s="7">
        <f>Q146-H146</f>
        <v>0</v>
      </c>
      <c r="AA146" s="7">
        <f>R146-I146</f>
        <v>12728.35923400335</v>
      </c>
      <c r="AB146" s="7">
        <f>S146-J146</f>
        <v>0</v>
      </c>
      <c r="AC146" s="14">
        <f>T146-K146</f>
        <v>34.151755390403196</v>
      </c>
    </row>
    <row r="147" spans="1:29" x14ac:dyDescent="0.25">
      <c r="A147" s="7" t="s">
        <v>192</v>
      </c>
      <c r="B147" s="7" t="s">
        <v>193</v>
      </c>
      <c r="C147" s="1">
        <v>390.7</v>
      </c>
      <c r="D147" s="7">
        <v>4545284.6000000006</v>
      </c>
      <c r="E147" s="7">
        <v>-340411.47017765912</v>
      </c>
      <c r="F147" s="7">
        <f t="shared" si="10"/>
        <v>4204873.1298223417</v>
      </c>
      <c r="G147" s="7">
        <v>2590999.36</v>
      </c>
      <c r="H147" s="7">
        <v>232362.46890000001</v>
      </c>
      <c r="I147" s="7">
        <f t="shared" si="11"/>
        <v>1381511.3009223419</v>
      </c>
      <c r="J147" s="7">
        <v>0</v>
      </c>
      <c r="K147" s="14">
        <f t="shared" si="12"/>
        <v>10762.408829849865</v>
      </c>
      <c r="L147" s="1">
        <v>390.7</v>
      </c>
      <c r="M147" s="7">
        <v>4545284.6000000006</v>
      </c>
      <c r="N147" s="7">
        <v>-326137.09481864021</v>
      </c>
      <c r="O147" s="7">
        <f t="shared" si="13"/>
        <v>4219147.5051813601</v>
      </c>
      <c r="P147" s="7">
        <v>2590999.36</v>
      </c>
      <c r="Q147" s="7">
        <v>232917.6286</v>
      </c>
      <c r="R147" s="7">
        <f t="shared" si="14"/>
        <v>1395230.5165813603</v>
      </c>
      <c r="S147" s="7">
        <v>0</v>
      </c>
      <c r="T147" s="14">
        <f>O147/L147</f>
        <v>10798.944215974814</v>
      </c>
      <c r="U147" s="1">
        <f>L147-C147</f>
        <v>0</v>
      </c>
      <c r="V147" s="7">
        <f>M147-D147</f>
        <v>0</v>
      </c>
      <c r="W147" s="7">
        <f>N147-E147</f>
        <v>14274.375359018915</v>
      </c>
      <c r="X147" s="7">
        <f>O147-F147</f>
        <v>14274.375359018333</v>
      </c>
      <c r="Y147" s="7">
        <f>P147-G147</f>
        <v>0</v>
      </c>
      <c r="Z147" s="7">
        <f>Q147-H147</f>
        <v>555.15969999998924</v>
      </c>
      <c r="AA147" s="7">
        <f>R147-I147</f>
        <v>13719.215659018373</v>
      </c>
      <c r="AB147" s="7">
        <f>S147-J147</f>
        <v>0</v>
      </c>
      <c r="AC147" s="14">
        <f>T147-K147</f>
        <v>36.535386124949582</v>
      </c>
    </row>
    <row r="148" spans="1:29" x14ac:dyDescent="0.25">
      <c r="A148" s="7" t="s">
        <v>192</v>
      </c>
      <c r="B148" s="7" t="s">
        <v>194</v>
      </c>
      <c r="C148" s="1">
        <v>2752.4</v>
      </c>
      <c r="D148" s="7">
        <v>25094874.510000002</v>
      </c>
      <c r="E148" s="7">
        <v>-1879438.5561407888</v>
      </c>
      <c r="F148" s="7">
        <f t="shared" si="10"/>
        <v>23215435.953859214</v>
      </c>
      <c r="G148" s="7">
        <v>9060314.8399999999</v>
      </c>
      <c r="H148" s="7">
        <v>976109.39060000004</v>
      </c>
      <c r="I148" s="7">
        <f t="shared" si="11"/>
        <v>13179011.723259214</v>
      </c>
      <c r="J148" s="7">
        <v>0</v>
      </c>
      <c r="K148" s="14">
        <f t="shared" si="12"/>
        <v>8434.6155914326446</v>
      </c>
      <c r="L148" s="1">
        <v>2752.4</v>
      </c>
      <c r="M148" s="7">
        <v>25094874.510000002</v>
      </c>
      <c r="N148" s="7">
        <v>-1800628.6047588189</v>
      </c>
      <c r="O148" s="7">
        <f t="shared" si="13"/>
        <v>23294245.905241184</v>
      </c>
      <c r="P148" s="7">
        <v>9060314.8399999999</v>
      </c>
      <c r="Q148" s="7">
        <v>976109.39060000004</v>
      </c>
      <c r="R148" s="7">
        <f t="shared" si="14"/>
        <v>13257821.674641185</v>
      </c>
      <c r="S148" s="7">
        <v>0</v>
      </c>
      <c r="T148" s="14">
        <f>O148/L148</f>
        <v>8463.2487666186535</v>
      </c>
      <c r="U148" s="1">
        <f>L148-C148</f>
        <v>0</v>
      </c>
      <c r="V148" s="7">
        <f>M148-D148</f>
        <v>0</v>
      </c>
      <c r="W148" s="7">
        <f>N148-E148</f>
        <v>78809.951381969964</v>
      </c>
      <c r="X148" s="7">
        <f>O148-F148</f>
        <v>78809.951381970197</v>
      </c>
      <c r="Y148" s="7">
        <f>P148-G148</f>
        <v>0</v>
      </c>
      <c r="Z148" s="7">
        <f>Q148-H148</f>
        <v>0</v>
      </c>
      <c r="AA148" s="7">
        <f>R148-I148</f>
        <v>78809.951381970197</v>
      </c>
      <c r="AB148" s="7">
        <f>S148-J148</f>
        <v>0</v>
      </c>
      <c r="AC148" s="14">
        <f>T148-K148</f>
        <v>28.633175186008884</v>
      </c>
    </row>
    <row r="149" spans="1:29" x14ac:dyDescent="0.25">
      <c r="A149" s="7" t="s">
        <v>192</v>
      </c>
      <c r="B149" s="7" t="s">
        <v>195</v>
      </c>
      <c r="C149" s="1">
        <v>319.39999999999998</v>
      </c>
      <c r="D149" s="7">
        <v>4092992.2</v>
      </c>
      <c r="E149" s="7">
        <v>-306537.78912495193</v>
      </c>
      <c r="F149" s="7">
        <f t="shared" si="10"/>
        <v>3786454.4108750485</v>
      </c>
      <c r="G149" s="7">
        <v>1867629.13</v>
      </c>
      <c r="H149" s="7">
        <v>167681.6722</v>
      </c>
      <c r="I149" s="7">
        <f t="shared" si="11"/>
        <v>1751143.6086750487</v>
      </c>
      <c r="J149" s="7">
        <v>0</v>
      </c>
      <c r="K149" s="14">
        <f t="shared" si="12"/>
        <v>11854.897967673916</v>
      </c>
      <c r="L149" s="1">
        <v>319.39999999999998</v>
      </c>
      <c r="M149" s="7">
        <v>4092954.7</v>
      </c>
      <c r="N149" s="7">
        <v>-293681.13826850336</v>
      </c>
      <c r="O149" s="7">
        <f t="shared" si="13"/>
        <v>3799273.5617314968</v>
      </c>
      <c r="P149" s="7">
        <v>1867629.13</v>
      </c>
      <c r="Q149" s="7">
        <v>167681.6722</v>
      </c>
      <c r="R149" s="7">
        <f t="shared" si="14"/>
        <v>1763962.759531497</v>
      </c>
      <c r="S149" s="7">
        <v>0</v>
      </c>
      <c r="T149" s="14">
        <f>O149/L149</f>
        <v>11895.033067412327</v>
      </c>
      <c r="U149" s="1">
        <f>L149-C149</f>
        <v>0</v>
      </c>
      <c r="V149" s="7">
        <f>M149-D149</f>
        <v>-37.5</v>
      </c>
      <c r="W149" s="7">
        <f>N149-E149</f>
        <v>12856.65085644857</v>
      </c>
      <c r="X149" s="7">
        <f>O149-F149</f>
        <v>12819.150856448337</v>
      </c>
      <c r="Y149" s="7">
        <f>P149-G149</f>
        <v>0</v>
      </c>
      <c r="Z149" s="7">
        <f>Q149-H149</f>
        <v>0</v>
      </c>
      <c r="AA149" s="7">
        <f>R149-I149</f>
        <v>12819.150856448337</v>
      </c>
      <c r="AB149" s="7">
        <f>S149-J149</f>
        <v>0</v>
      </c>
      <c r="AC149" s="14">
        <f>T149-K149</f>
        <v>40.135099738410645</v>
      </c>
    </row>
    <row r="150" spans="1:29" x14ac:dyDescent="0.25">
      <c r="A150" s="7" t="s">
        <v>196</v>
      </c>
      <c r="B150" s="7" t="s">
        <v>197</v>
      </c>
      <c r="C150" s="1">
        <v>130.4</v>
      </c>
      <c r="D150" s="7">
        <v>2160585.1599999997</v>
      </c>
      <c r="E150" s="7">
        <v>-161813.40344664725</v>
      </c>
      <c r="F150" s="7">
        <f t="shared" si="10"/>
        <v>1998771.7565533523</v>
      </c>
      <c r="G150" s="7">
        <v>483562.59</v>
      </c>
      <c r="H150" s="7">
        <v>57587.248499999994</v>
      </c>
      <c r="I150" s="7">
        <f t="shared" si="11"/>
        <v>1457621.9180533523</v>
      </c>
      <c r="J150" s="7">
        <v>0</v>
      </c>
      <c r="K150" s="14">
        <f t="shared" si="12"/>
        <v>15328.00426804718</v>
      </c>
      <c r="L150" s="1">
        <v>130.4</v>
      </c>
      <c r="M150" s="7">
        <v>2160585.1599999997</v>
      </c>
      <c r="N150" s="7">
        <v>-155028.12897363273</v>
      </c>
      <c r="O150" s="7">
        <f t="shared" si="13"/>
        <v>2005557.0310263669</v>
      </c>
      <c r="P150" s="7">
        <v>483562.59</v>
      </c>
      <c r="Q150" s="7">
        <v>57587.248500000002</v>
      </c>
      <c r="R150" s="7">
        <f t="shared" si="14"/>
        <v>1464407.1925263668</v>
      </c>
      <c r="S150" s="7">
        <v>0</v>
      </c>
      <c r="T150" s="14">
        <f>O150/L150</f>
        <v>15380.038581490542</v>
      </c>
      <c r="U150" s="1">
        <f>L150-C150</f>
        <v>0</v>
      </c>
      <c r="V150" s="7">
        <f>M150-D150</f>
        <v>0</v>
      </c>
      <c r="W150" s="7">
        <f>N150-E150</f>
        <v>6785.2744730145205</v>
      </c>
      <c r="X150" s="7">
        <f>O150-F150</f>
        <v>6785.2744730145205</v>
      </c>
      <c r="Y150" s="7">
        <f>P150-G150</f>
        <v>0</v>
      </c>
      <c r="Z150" s="7">
        <f>Q150-H150</f>
        <v>0</v>
      </c>
      <c r="AA150" s="7">
        <f>R150-I150</f>
        <v>6785.2744730145205</v>
      </c>
      <c r="AB150" s="7">
        <f>S150-J150</f>
        <v>0</v>
      </c>
      <c r="AC150" s="14">
        <f>T150-K150</f>
        <v>52.034313443362407</v>
      </c>
    </row>
    <row r="151" spans="1:29" x14ac:dyDescent="0.25">
      <c r="A151" s="7" t="s">
        <v>196</v>
      </c>
      <c r="B151" s="7" t="s">
        <v>151</v>
      </c>
      <c r="C151" s="1">
        <v>219.7</v>
      </c>
      <c r="D151" s="7">
        <v>3502174.32</v>
      </c>
      <c r="E151" s="7">
        <v>-262289.47447859339</v>
      </c>
      <c r="F151" s="7">
        <f t="shared" si="10"/>
        <v>3239884.8455214063</v>
      </c>
      <c r="G151" s="7">
        <v>556128.29</v>
      </c>
      <c r="H151" s="7">
        <v>91167.813200000004</v>
      </c>
      <c r="I151" s="7">
        <f t="shared" si="11"/>
        <v>2592588.742321406</v>
      </c>
      <c r="J151" s="7">
        <v>0</v>
      </c>
      <c r="K151" s="14">
        <f t="shared" si="12"/>
        <v>14746.858650529843</v>
      </c>
      <c r="L151" s="1">
        <v>219.7</v>
      </c>
      <c r="M151" s="7">
        <v>3502149.32</v>
      </c>
      <c r="N151" s="7">
        <v>-251289.1722656654</v>
      </c>
      <c r="O151" s="7">
        <f t="shared" si="13"/>
        <v>3250860.1477343342</v>
      </c>
      <c r="P151" s="7">
        <v>556128.29</v>
      </c>
      <c r="Q151" s="7">
        <v>91167.813200000004</v>
      </c>
      <c r="R151" s="7">
        <f t="shared" si="14"/>
        <v>2603564.044534334</v>
      </c>
      <c r="S151" s="7">
        <v>0</v>
      </c>
      <c r="T151" s="14">
        <f>O151/L151</f>
        <v>14796.814509487185</v>
      </c>
      <c r="U151" s="1">
        <f>L151-C151</f>
        <v>0</v>
      </c>
      <c r="V151" s="7">
        <f>M151-D151</f>
        <v>-25</v>
      </c>
      <c r="W151" s="7">
        <f>N151-E151</f>
        <v>11000.302212927985</v>
      </c>
      <c r="X151" s="7">
        <f>O151-F151</f>
        <v>10975.302212927956</v>
      </c>
      <c r="Y151" s="7">
        <f>P151-G151</f>
        <v>0</v>
      </c>
      <c r="Z151" s="7">
        <f>Q151-H151</f>
        <v>0</v>
      </c>
      <c r="AA151" s="7">
        <f>R151-I151</f>
        <v>10975.302212927956</v>
      </c>
      <c r="AB151" s="7">
        <f>S151-J151</f>
        <v>0</v>
      </c>
      <c r="AC151" s="14">
        <f>T151-K151</f>
        <v>49.955858957342571</v>
      </c>
    </row>
    <row r="152" spans="1:29" x14ac:dyDescent="0.25">
      <c r="A152" s="7" t="s">
        <v>196</v>
      </c>
      <c r="B152" s="7" t="s">
        <v>198</v>
      </c>
      <c r="C152" s="1">
        <v>651.5</v>
      </c>
      <c r="D152" s="7">
        <v>6673388.1300000008</v>
      </c>
      <c r="E152" s="7">
        <v>-499792.21639926342</v>
      </c>
      <c r="F152" s="7">
        <f t="shared" si="10"/>
        <v>6173595.9136007372</v>
      </c>
      <c r="G152" s="7">
        <v>957672.73</v>
      </c>
      <c r="H152" s="7">
        <v>149970.39989999999</v>
      </c>
      <c r="I152" s="7">
        <f t="shared" si="11"/>
        <v>5065952.7837007372</v>
      </c>
      <c r="J152" s="7">
        <v>0</v>
      </c>
      <c r="K152" s="14">
        <f t="shared" si="12"/>
        <v>9475.9722388345926</v>
      </c>
      <c r="L152" s="1">
        <v>652</v>
      </c>
      <c r="M152" s="7">
        <v>6677312.96</v>
      </c>
      <c r="N152" s="7">
        <v>-479116.1921894296</v>
      </c>
      <c r="O152" s="7">
        <f t="shared" si="13"/>
        <v>6198196.7678105701</v>
      </c>
      <c r="P152" s="7">
        <v>957672.73</v>
      </c>
      <c r="Q152" s="7">
        <v>149970.39989999999</v>
      </c>
      <c r="R152" s="7">
        <f t="shared" si="14"/>
        <v>5090553.63791057</v>
      </c>
      <c r="S152" s="7">
        <v>0</v>
      </c>
      <c r="T152" s="14">
        <f>O152/L152</f>
        <v>9506.4367604456602</v>
      </c>
      <c r="U152" s="1">
        <f>L152-C152</f>
        <v>0.5</v>
      </c>
      <c r="V152" s="7">
        <f>M152-D152</f>
        <v>3924.8299999991432</v>
      </c>
      <c r="W152" s="7">
        <f>N152-E152</f>
        <v>20676.02420983382</v>
      </c>
      <c r="X152" s="7">
        <f>O152-F152</f>
        <v>24600.854209832847</v>
      </c>
      <c r="Y152" s="7">
        <f>P152-G152</f>
        <v>0</v>
      </c>
      <c r="Z152" s="7">
        <f>Q152-H152</f>
        <v>0</v>
      </c>
      <c r="AA152" s="7">
        <f>R152-I152</f>
        <v>24600.854209832847</v>
      </c>
      <c r="AB152" s="7">
        <f>S152-J152</f>
        <v>0</v>
      </c>
      <c r="AC152" s="14">
        <f>T152-K152</f>
        <v>30.464521611067539</v>
      </c>
    </row>
    <row r="153" spans="1:29" x14ac:dyDescent="0.25">
      <c r="A153" s="7" t="s">
        <v>199</v>
      </c>
      <c r="B153" s="7" t="s">
        <v>200</v>
      </c>
      <c r="C153" s="1">
        <v>66.900000000000006</v>
      </c>
      <c r="D153" s="7">
        <v>1309375.1399999999</v>
      </c>
      <c r="E153" s="7">
        <v>-98063.456009218469</v>
      </c>
      <c r="F153" s="7">
        <f t="shared" si="10"/>
        <v>1211311.6839907814</v>
      </c>
      <c r="G153" s="7">
        <v>479807.98</v>
      </c>
      <c r="H153" s="7">
        <v>36647.018899999995</v>
      </c>
      <c r="I153" s="7">
        <f t="shared" si="11"/>
        <v>694856.68509078142</v>
      </c>
      <c r="J153" s="7">
        <v>0</v>
      </c>
      <c r="K153" s="14">
        <f t="shared" si="12"/>
        <v>18106.303198666388</v>
      </c>
      <c r="L153" s="1">
        <v>66.900000000000006</v>
      </c>
      <c r="M153" s="7">
        <v>1309375.1400000001</v>
      </c>
      <c r="N153" s="7">
        <v>-93951.389575770518</v>
      </c>
      <c r="O153" s="7">
        <f t="shared" si="13"/>
        <v>1215423.7504242295</v>
      </c>
      <c r="P153" s="7">
        <v>479807.98</v>
      </c>
      <c r="Q153" s="7">
        <v>39877.088600000003</v>
      </c>
      <c r="R153" s="7">
        <f t="shared" si="14"/>
        <v>695738.68182422954</v>
      </c>
      <c r="S153" s="7">
        <v>0</v>
      </c>
      <c r="T153" s="14">
        <f>O153/L153</f>
        <v>18167.76906463721</v>
      </c>
      <c r="U153" s="1">
        <f>L153-C153</f>
        <v>0</v>
      </c>
      <c r="V153" s="7">
        <f>M153-D153</f>
        <v>0</v>
      </c>
      <c r="W153" s="7">
        <f>N153-E153</f>
        <v>4112.0664334479516</v>
      </c>
      <c r="X153" s="7">
        <f>O153-F153</f>
        <v>4112.0664334481116</v>
      </c>
      <c r="Y153" s="7">
        <f>P153-G153</f>
        <v>0</v>
      </c>
      <c r="Z153" s="7">
        <f>Q153-H153</f>
        <v>3230.0697000000073</v>
      </c>
      <c r="AA153" s="7">
        <f>R153-I153</f>
        <v>881.9967334481189</v>
      </c>
      <c r="AB153" s="7">
        <f>S153-J153</f>
        <v>0</v>
      </c>
      <c r="AC153" s="14">
        <f>T153-K153</f>
        <v>61.465865970822051</v>
      </c>
    </row>
    <row r="154" spans="1:29" x14ac:dyDescent="0.25">
      <c r="A154" s="7" t="s">
        <v>201</v>
      </c>
      <c r="B154" s="7" t="s">
        <v>202</v>
      </c>
      <c r="C154" s="1">
        <v>917.6</v>
      </c>
      <c r="D154" s="7">
        <v>11139493.389999999</v>
      </c>
      <c r="E154" s="7">
        <v>-834273.68264777423</v>
      </c>
      <c r="F154" s="7">
        <f t="shared" si="10"/>
        <v>10305219.707352225</v>
      </c>
      <c r="G154" s="7">
        <v>4877726.34</v>
      </c>
      <c r="H154" s="7">
        <v>233676.74890000001</v>
      </c>
      <c r="I154" s="7">
        <f t="shared" si="11"/>
        <v>5193816.6184522249</v>
      </c>
      <c r="J154" s="7">
        <v>0</v>
      </c>
      <c r="K154" s="14">
        <f t="shared" si="12"/>
        <v>11230.623046373392</v>
      </c>
      <c r="L154" s="1">
        <v>917.6</v>
      </c>
      <c r="M154" s="7">
        <v>11139493.389999999</v>
      </c>
      <c r="N154" s="7">
        <v>-799290.326499257</v>
      </c>
      <c r="O154" s="7">
        <f t="shared" si="13"/>
        <v>10340203.063500741</v>
      </c>
      <c r="P154" s="7">
        <v>4877726.34</v>
      </c>
      <c r="Q154" s="7">
        <v>233676.74890000001</v>
      </c>
      <c r="R154" s="7">
        <f t="shared" si="14"/>
        <v>5228799.9746007416</v>
      </c>
      <c r="S154" s="7">
        <v>0</v>
      </c>
      <c r="T154" s="14">
        <f>O154/L154</f>
        <v>11268.747889604121</v>
      </c>
      <c r="U154" s="1">
        <f>L154-C154</f>
        <v>0</v>
      </c>
      <c r="V154" s="7">
        <f>M154-D154</f>
        <v>0</v>
      </c>
      <c r="W154" s="7">
        <f>N154-E154</f>
        <v>34983.356148517225</v>
      </c>
      <c r="X154" s="7">
        <f>O154-F154</f>
        <v>34983.356148516759</v>
      </c>
      <c r="Y154" s="7">
        <f>P154-G154</f>
        <v>0</v>
      </c>
      <c r="Z154" s="7">
        <f>Q154-H154</f>
        <v>0</v>
      </c>
      <c r="AA154" s="7">
        <f>R154-I154</f>
        <v>34983.356148516759</v>
      </c>
      <c r="AB154" s="7">
        <f>S154-J154</f>
        <v>0</v>
      </c>
      <c r="AC154" s="14">
        <f>T154-K154</f>
        <v>38.124843230729311</v>
      </c>
    </row>
    <row r="155" spans="1:29" x14ac:dyDescent="0.25">
      <c r="A155" s="7" t="s">
        <v>201</v>
      </c>
      <c r="B155" s="7" t="s">
        <v>203</v>
      </c>
      <c r="C155" s="1">
        <v>216.1</v>
      </c>
      <c r="D155" s="7">
        <v>3229138.59</v>
      </c>
      <c r="E155" s="7">
        <v>-241840.92121081112</v>
      </c>
      <c r="F155" s="7">
        <f t="shared" si="10"/>
        <v>2987297.6687891888</v>
      </c>
      <c r="G155" s="7">
        <v>173799.3</v>
      </c>
      <c r="H155" s="7">
        <v>10886.6983</v>
      </c>
      <c r="I155" s="7">
        <f t="shared" si="11"/>
        <v>2802611.6704891892</v>
      </c>
      <c r="J155" s="7">
        <v>0</v>
      </c>
      <c r="K155" s="14">
        <f t="shared" si="12"/>
        <v>13823.681947196617</v>
      </c>
      <c r="L155" s="1">
        <v>216.1</v>
      </c>
      <c r="M155" s="7">
        <v>3229138.59</v>
      </c>
      <c r="N155" s="7">
        <v>-231699.87606702559</v>
      </c>
      <c r="O155" s="7">
        <f t="shared" si="13"/>
        <v>2997438.7139329743</v>
      </c>
      <c r="P155" s="7">
        <v>173799.3</v>
      </c>
      <c r="Q155" s="7">
        <v>10886.6983</v>
      </c>
      <c r="R155" s="7">
        <f t="shared" si="14"/>
        <v>2812752.7156329746</v>
      </c>
      <c r="S155" s="7">
        <v>0</v>
      </c>
      <c r="T155" s="14">
        <f>O155/L155</f>
        <v>13870.609504548702</v>
      </c>
      <c r="U155" s="1">
        <f>L155-C155</f>
        <v>0</v>
      </c>
      <c r="V155" s="7">
        <f>M155-D155</f>
        <v>0</v>
      </c>
      <c r="W155" s="7">
        <f>N155-E155</f>
        <v>10141.045143785537</v>
      </c>
      <c r="X155" s="7">
        <f>O155-F155</f>
        <v>10141.045143785421</v>
      </c>
      <c r="Y155" s="7">
        <f>P155-G155</f>
        <v>0</v>
      </c>
      <c r="Z155" s="7">
        <f>Q155-H155</f>
        <v>0</v>
      </c>
      <c r="AA155" s="7">
        <f>R155-I155</f>
        <v>10141.045143785421</v>
      </c>
      <c r="AB155" s="7">
        <f>S155-J155</f>
        <v>0</v>
      </c>
      <c r="AC155" s="14">
        <f>T155-K155</f>
        <v>46.927557352084477</v>
      </c>
    </row>
    <row r="156" spans="1:29" x14ac:dyDescent="0.25">
      <c r="A156" s="7" t="s">
        <v>204</v>
      </c>
      <c r="B156" s="7" t="s">
        <v>205</v>
      </c>
      <c r="C156" s="1">
        <v>520.29999999999995</v>
      </c>
      <c r="D156" s="7">
        <v>4777870.0699999994</v>
      </c>
      <c r="E156" s="7">
        <v>-357830.56903555273</v>
      </c>
      <c r="F156" s="7">
        <f t="shared" si="10"/>
        <v>4420039.5009644469</v>
      </c>
      <c r="G156" s="7">
        <v>916815.97</v>
      </c>
      <c r="H156" s="7">
        <v>99073.876900000003</v>
      </c>
      <c r="I156" s="7">
        <f t="shared" si="11"/>
        <v>3404149.6540644472</v>
      </c>
      <c r="J156" s="7">
        <v>0</v>
      </c>
      <c r="K156" s="14">
        <f t="shared" si="12"/>
        <v>8495.1749009503128</v>
      </c>
      <c r="L156" s="1">
        <v>520.29999999999995</v>
      </c>
      <c r="M156" s="7">
        <v>4771270.0699999994</v>
      </c>
      <c r="N156" s="7">
        <v>-342352.19489334716</v>
      </c>
      <c r="O156" s="7">
        <f t="shared" si="13"/>
        <v>4428917.8751066523</v>
      </c>
      <c r="P156" s="7">
        <v>916815.97</v>
      </c>
      <c r="Q156" s="7">
        <v>102235.69880000001</v>
      </c>
      <c r="R156" s="7">
        <f t="shared" si="14"/>
        <v>3409866.2063066526</v>
      </c>
      <c r="S156" s="7">
        <v>0</v>
      </c>
      <c r="T156" s="14">
        <f>O156/L156</f>
        <v>8512.2388527900293</v>
      </c>
      <c r="U156" s="1">
        <f>L156-C156</f>
        <v>0</v>
      </c>
      <c r="V156" s="7">
        <f>M156-D156</f>
        <v>-6600</v>
      </c>
      <c r="W156" s="7">
        <f>N156-E156</f>
        <v>15478.374142205575</v>
      </c>
      <c r="X156" s="7">
        <f>O156-F156</f>
        <v>8878.3741422053427</v>
      </c>
      <c r="Y156" s="7">
        <f>P156-G156</f>
        <v>0</v>
      </c>
      <c r="Z156" s="7">
        <f>Q156-H156</f>
        <v>3161.8219000000099</v>
      </c>
      <c r="AA156" s="7">
        <f>R156-I156</f>
        <v>5716.5522422054783</v>
      </c>
      <c r="AB156" s="7">
        <f>S156-J156</f>
        <v>0</v>
      </c>
      <c r="AC156" s="14">
        <f>T156-K156</f>
        <v>17.063951839716538</v>
      </c>
    </row>
    <row r="157" spans="1:29" x14ac:dyDescent="0.25">
      <c r="A157" s="7" t="s">
        <v>204</v>
      </c>
      <c r="B157" s="7" t="s">
        <v>206</v>
      </c>
      <c r="C157" s="1">
        <v>136.4</v>
      </c>
      <c r="D157" s="7">
        <v>2220157.13</v>
      </c>
      <c r="E157" s="7">
        <v>-166274.94627040785</v>
      </c>
      <c r="F157" s="7">
        <f t="shared" si="10"/>
        <v>2053882.183729592</v>
      </c>
      <c r="G157" s="7">
        <v>625242.68999999994</v>
      </c>
      <c r="H157" s="7">
        <v>123050.36109999999</v>
      </c>
      <c r="I157" s="7">
        <f t="shared" si="11"/>
        <v>1305589.132629592</v>
      </c>
      <c r="J157" s="7">
        <v>0</v>
      </c>
      <c r="K157" s="14">
        <f t="shared" si="12"/>
        <v>15057.78727074481</v>
      </c>
      <c r="L157" s="1">
        <v>136.4</v>
      </c>
      <c r="M157" s="7">
        <v>2220157.13</v>
      </c>
      <c r="N157" s="7">
        <v>-159302.58721733067</v>
      </c>
      <c r="O157" s="7">
        <f t="shared" si="13"/>
        <v>2060854.5427826692</v>
      </c>
      <c r="P157" s="7">
        <v>625242.68999999994</v>
      </c>
      <c r="Q157" s="7">
        <v>123050.36109999999</v>
      </c>
      <c r="R157" s="7">
        <f t="shared" si="14"/>
        <v>1312561.4916826691</v>
      </c>
      <c r="S157" s="7">
        <v>0</v>
      </c>
      <c r="T157" s="14">
        <f>O157/L157</f>
        <v>15108.904272600214</v>
      </c>
      <c r="U157" s="1">
        <f>L157-C157</f>
        <v>0</v>
      </c>
      <c r="V157" s="7">
        <f>M157-D157</f>
        <v>0</v>
      </c>
      <c r="W157" s="7">
        <f>N157-E157</f>
        <v>6972.3590530771762</v>
      </c>
      <c r="X157" s="7">
        <f>O157-F157</f>
        <v>6972.3590530771762</v>
      </c>
      <c r="Y157" s="7">
        <f>P157-G157</f>
        <v>0</v>
      </c>
      <c r="Z157" s="7">
        <f>Q157-H157</f>
        <v>0</v>
      </c>
      <c r="AA157" s="7">
        <f>R157-I157</f>
        <v>6972.3590530771762</v>
      </c>
      <c r="AB157" s="7">
        <f>S157-J157</f>
        <v>0</v>
      </c>
      <c r="AC157" s="14">
        <f>T157-K157</f>
        <v>51.117001855403942</v>
      </c>
    </row>
    <row r="158" spans="1:29" x14ac:dyDescent="0.25">
      <c r="A158" s="7" t="s">
        <v>207</v>
      </c>
      <c r="B158" s="7" t="s">
        <v>207</v>
      </c>
      <c r="C158" s="1">
        <v>3441</v>
      </c>
      <c r="D158" s="7">
        <v>32617217.16</v>
      </c>
      <c r="E158" s="7">
        <v>-2442811.7980862125</v>
      </c>
      <c r="F158" s="7">
        <f t="shared" si="10"/>
        <v>30174405.361913789</v>
      </c>
      <c r="G158" s="7">
        <v>20865675.379999999</v>
      </c>
      <c r="H158" s="7">
        <v>1503164.3252000001</v>
      </c>
      <c r="I158" s="7">
        <f t="shared" si="11"/>
        <v>7805565.6567137903</v>
      </c>
      <c r="J158" s="7">
        <v>0</v>
      </c>
      <c r="K158" s="14">
        <f t="shared" si="12"/>
        <v>8769.080314418421</v>
      </c>
      <c r="L158" s="1">
        <v>3441</v>
      </c>
      <c r="M158" s="7">
        <v>32617192.16</v>
      </c>
      <c r="N158" s="7">
        <v>-2340376.286273411</v>
      </c>
      <c r="O158" s="7">
        <f t="shared" si="13"/>
        <v>30276815.873726588</v>
      </c>
      <c r="P158" s="7">
        <v>20865675.379999999</v>
      </c>
      <c r="Q158" s="7">
        <v>1503164.3252000001</v>
      </c>
      <c r="R158" s="7">
        <f t="shared" si="14"/>
        <v>7907976.1685265889</v>
      </c>
      <c r="S158" s="7">
        <v>0</v>
      </c>
      <c r="T158" s="14">
        <f>O158/L158</f>
        <v>8798.8421603390252</v>
      </c>
      <c r="U158" s="1">
        <f>L158-C158</f>
        <v>0</v>
      </c>
      <c r="V158" s="7">
        <f>M158-D158</f>
        <v>-25</v>
      </c>
      <c r="W158" s="7">
        <f>N158-E158</f>
        <v>102435.51181280147</v>
      </c>
      <c r="X158" s="7">
        <f>O158-F158</f>
        <v>102410.51181279868</v>
      </c>
      <c r="Y158" s="7">
        <f>P158-G158</f>
        <v>0</v>
      </c>
      <c r="Z158" s="7">
        <f>Q158-H158</f>
        <v>0</v>
      </c>
      <c r="AA158" s="7">
        <f>R158-I158</f>
        <v>102410.51181279868</v>
      </c>
      <c r="AB158" s="7">
        <f>S158-J158</f>
        <v>0</v>
      </c>
      <c r="AC158" s="14">
        <f>T158-K158</f>
        <v>29.761845920604173</v>
      </c>
    </row>
    <row r="159" spans="1:29" x14ac:dyDescent="0.25">
      <c r="A159" s="7" t="s">
        <v>208</v>
      </c>
      <c r="B159" s="7" t="s">
        <v>209</v>
      </c>
      <c r="C159" s="1">
        <v>361.2</v>
      </c>
      <c r="D159" s="7">
        <v>4178878.23</v>
      </c>
      <c r="E159" s="7">
        <v>-108.77660000015749</v>
      </c>
      <c r="F159" s="7">
        <f t="shared" si="10"/>
        <v>4178769.4534</v>
      </c>
      <c r="G159" s="7">
        <v>3787973.26</v>
      </c>
      <c r="H159" s="7">
        <v>390796.19340000005</v>
      </c>
      <c r="I159" s="7">
        <f t="shared" si="11"/>
        <v>0</v>
      </c>
      <c r="J159" s="7">
        <v>45359.600000000006</v>
      </c>
      <c r="K159" s="14">
        <f t="shared" si="12"/>
        <v>11569.129162236988</v>
      </c>
      <c r="L159" s="1">
        <v>361.2</v>
      </c>
      <c r="M159" s="7">
        <v>4178878.23</v>
      </c>
      <c r="N159" s="7">
        <v>-193.91589999996359</v>
      </c>
      <c r="O159" s="7">
        <f t="shared" si="13"/>
        <v>4178684.3141000001</v>
      </c>
      <c r="P159" s="7">
        <v>3876395.31</v>
      </c>
      <c r="Q159" s="7">
        <v>302289.00409999996</v>
      </c>
      <c r="R159" s="7">
        <f t="shared" si="14"/>
        <v>0</v>
      </c>
      <c r="S159" s="7">
        <v>-107795.01000000001</v>
      </c>
      <c r="T159" s="14">
        <f>O159/L159</f>
        <v>11568.89344988926</v>
      </c>
      <c r="U159" s="1">
        <f>L159-C159</f>
        <v>0</v>
      </c>
      <c r="V159" s="7">
        <f>M159-D159</f>
        <v>0</v>
      </c>
      <c r="W159" s="7">
        <f>N159-E159</f>
        <v>-85.139299999806099</v>
      </c>
      <c r="X159" s="7">
        <f>O159-F159</f>
        <v>-85.139299999922514</v>
      </c>
      <c r="Y159" s="7">
        <f>P159-G159</f>
        <v>88422.050000000279</v>
      </c>
      <c r="Z159" s="7">
        <f>Q159-H159</f>
        <v>-88507.189300000085</v>
      </c>
      <c r="AA159" s="7">
        <f>R159-I159</f>
        <v>0</v>
      </c>
      <c r="AB159" s="7">
        <f>S159-J159</f>
        <v>-153154.61000000002</v>
      </c>
      <c r="AC159" s="14">
        <f>T159-K159</f>
        <v>-0.23571234772862226</v>
      </c>
    </row>
    <row r="160" spans="1:29" x14ac:dyDescent="0.25">
      <c r="A160" s="7" t="s">
        <v>208</v>
      </c>
      <c r="B160" s="7" t="s">
        <v>210</v>
      </c>
      <c r="C160" s="1">
        <v>2279.6999999999998</v>
      </c>
      <c r="D160" s="7">
        <v>20033717.040000003</v>
      </c>
      <c r="E160" s="7">
        <v>-1500391.6521992092</v>
      </c>
      <c r="F160" s="7">
        <f t="shared" si="10"/>
        <v>18533325.387800794</v>
      </c>
      <c r="G160" s="7">
        <v>6067654.5099999998</v>
      </c>
      <c r="H160" s="7">
        <v>757858.85900000005</v>
      </c>
      <c r="I160" s="7">
        <f t="shared" si="11"/>
        <v>11707812.018800795</v>
      </c>
      <c r="J160" s="7">
        <v>0</v>
      </c>
      <c r="K160" s="14">
        <f t="shared" si="12"/>
        <v>8129.7211860335992</v>
      </c>
      <c r="L160" s="1">
        <v>2279.6999999999998</v>
      </c>
      <c r="M160" s="7">
        <v>20033692.040000003</v>
      </c>
      <c r="N160" s="7">
        <v>-1437474.3707834966</v>
      </c>
      <c r="O160" s="7">
        <f t="shared" si="13"/>
        <v>18596217.669216506</v>
      </c>
      <c r="P160" s="7">
        <v>6067654.5099999998</v>
      </c>
      <c r="Q160" s="7">
        <v>757858.85900000005</v>
      </c>
      <c r="R160" s="7">
        <f t="shared" si="14"/>
        <v>11770704.300216507</v>
      </c>
      <c r="S160" s="7">
        <v>0</v>
      </c>
      <c r="T160" s="14">
        <f>O160/L160</f>
        <v>8157.3091499831153</v>
      </c>
      <c r="U160" s="1">
        <f>L160-C160</f>
        <v>0</v>
      </c>
      <c r="V160" s="7">
        <f>M160-D160</f>
        <v>-25</v>
      </c>
      <c r="W160" s="7">
        <f>N160-E160</f>
        <v>62917.281415712554</v>
      </c>
      <c r="X160" s="7">
        <f>O160-F160</f>
        <v>62892.281415712088</v>
      </c>
      <c r="Y160" s="7">
        <f>P160-G160</f>
        <v>0</v>
      </c>
      <c r="Z160" s="7">
        <f>Q160-H160</f>
        <v>0</v>
      </c>
      <c r="AA160" s="7">
        <f>R160-I160</f>
        <v>62892.281415712088</v>
      </c>
      <c r="AB160" s="7">
        <f>S160-J160</f>
        <v>0</v>
      </c>
      <c r="AC160" s="14">
        <f>T160-K160</f>
        <v>27.587963949516052</v>
      </c>
    </row>
    <row r="161" spans="1:29" x14ac:dyDescent="0.25">
      <c r="A161" s="7" t="s">
        <v>211</v>
      </c>
      <c r="B161" s="7" t="s">
        <v>212</v>
      </c>
      <c r="C161" s="1">
        <v>364.5</v>
      </c>
      <c r="D161" s="7">
        <v>4165223.69</v>
      </c>
      <c r="E161" s="7">
        <v>-311947.44547606859</v>
      </c>
      <c r="F161" s="7">
        <f t="shared" si="10"/>
        <v>3853276.2445239313</v>
      </c>
      <c r="G161" s="7">
        <v>944587.42</v>
      </c>
      <c r="H161" s="7">
        <v>125349.6816</v>
      </c>
      <c r="I161" s="7">
        <f t="shared" si="11"/>
        <v>2783339.1429239316</v>
      </c>
      <c r="J161" s="7">
        <v>0</v>
      </c>
      <c r="K161" s="14">
        <f t="shared" si="12"/>
        <v>10571.402591286505</v>
      </c>
      <c r="L161" s="1">
        <v>364.5</v>
      </c>
      <c r="M161" s="7">
        <v>4165223.69</v>
      </c>
      <c r="N161" s="7">
        <v>-298866.64380188123</v>
      </c>
      <c r="O161" s="7">
        <f t="shared" si="13"/>
        <v>3866357.0461981185</v>
      </c>
      <c r="P161" s="7">
        <v>944587.42</v>
      </c>
      <c r="Q161" s="7">
        <v>125349.68160000001</v>
      </c>
      <c r="R161" s="7">
        <f t="shared" si="14"/>
        <v>2796419.9445981188</v>
      </c>
      <c r="S161" s="7">
        <v>0</v>
      </c>
      <c r="T161" s="14">
        <f>O161/L161</f>
        <v>10607.289564329543</v>
      </c>
      <c r="U161" s="1">
        <f>L161-C161</f>
        <v>0</v>
      </c>
      <c r="V161" s="7">
        <f>M161-D161</f>
        <v>0</v>
      </c>
      <c r="W161" s="7">
        <f>N161-E161</f>
        <v>13080.801674187358</v>
      </c>
      <c r="X161" s="7">
        <f>O161-F161</f>
        <v>13080.801674187183</v>
      </c>
      <c r="Y161" s="7">
        <f>P161-G161</f>
        <v>0</v>
      </c>
      <c r="Z161" s="7">
        <f>Q161-H161</f>
        <v>0</v>
      </c>
      <c r="AA161" s="7">
        <f>R161-I161</f>
        <v>13080.801674187183</v>
      </c>
      <c r="AB161" s="7">
        <f>S161-J161</f>
        <v>0</v>
      </c>
      <c r="AC161" s="14">
        <f>T161-K161</f>
        <v>35.88697304303787</v>
      </c>
    </row>
    <row r="162" spans="1:29" x14ac:dyDescent="0.25">
      <c r="A162" s="7" t="s">
        <v>211</v>
      </c>
      <c r="B162" s="7" t="s">
        <v>213</v>
      </c>
      <c r="C162" s="1">
        <v>103.6</v>
      </c>
      <c r="D162" s="7">
        <v>1825433.55</v>
      </c>
      <c r="E162" s="7">
        <v>-136712.78548039068</v>
      </c>
      <c r="F162" s="7">
        <f t="shared" si="10"/>
        <v>1688720.7645196093</v>
      </c>
      <c r="G162" s="7">
        <v>467600.57</v>
      </c>
      <c r="H162" s="7">
        <v>61047.842499999999</v>
      </c>
      <c r="I162" s="7">
        <f t="shared" si="11"/>
        <v>1160072.3520196092</v>
      </c>
      <c r="J162" s="7">
        <v>0</v>
      </c>
      <c r="K162" s="14">
        <f t="shared" si="12"/>
        <v>16300.39347991901</v>
      </c>
      <c r="L162" s="1">
        <v>103.6</v>
      </c>
      <c r="M162" s="7">
        <v>1825433.55</v>
      </c>
      <c r="N162" s="7">
        <v>-130980.04793395707</v>
      </c>
      <c r="O162" s="7">
        <f t="shared" si="13"/>
        <v>1694453.502066043</v>
      </c>
      <c r="P162" s="7">
        <v>467600.57</v>
      </c>
      <c r="Q162" s="7">
        <v>61047.842499999999</v>
      </c>
      <c r="R162" s="7">
        <f t="shared" si="14"/>
        <v>1165805.0895660429</v>
      </c>
      <c r="S162" s="7">
        <v>0</v>
      </c>
      <c r="T162" s="14">
        <f>O162/L162</f>
        <v>16355.728784421264</v>
      </c>
      <c r="U162" s="1">
        <f>L162-C162</f>
        <v>0</v>
      </c>
      <c r="V162" s="7">
        <f>M162-D162</f>
        <v>0</v>
      </c>
      <c r="W162" s="7">
        <f>N162-E162</f>
        <v>5732.7375464336073</v>
      </c>
      <c r="X162" s="7">
        <f>O162-F162</f>
        <v>5732.7375464336947</v>
      </c>
      <c r="Y162" s="7">
        <f>P162-G162</f>
        <v>0</v>
      </c>
      <c r="Z162" s="7">
        <f>Q162-H162</f>
        <v>0</v>
      </c>
      <c r="AA162" s="7">
        <f>R162-I162</f>
        <v>5732.7375464336947</v>
      </c>
      <c r="AB162" s="7">
        <f>S162-J162</f>
        <v>0</v>
      </c>
      <c r="AC162" s="14">
        <f>T162-K162</f>
        <v>55.335304502254075</v>
      </c>
    </row>
    <row r="163" spans="1:29" x14ac:dyDescent="0.25">
      <c r="A163" s="7" t="s">
        <v>211</v>
      </c>
      <c r="B163" s="7" t="s">
        <v>214</v>
      </c>
      <c r="C163" s="1">
        <v>223.4</v>
      </c>
      <c r="D163" s="7">
        <v>3135242.56</v>
      </c>
      <c r="E163" s="7">
        <v>-234808.7354558981</v>
      </c>
      <c r="F163" s="7">
        <f t="shared" si="10"/>
        <v>2900433.824544102</v>
      </c>
      <c r="G163" s="7">
        <v>470510.51</v>
      </c>
      <c r="H163" s="7">
        <v>62230.818099999997</v>
      </c>
      <c r="I163" s="7">
        <f t="shared" si="11"/>
        <v>2367692.4964441024</v>
      </c>
      <c r="J163" s="7">
        <v>0</v>
      </c>
      <c r="K163" s="14">
        <f t="shared" si="12"/>
        <v>12983.141560179507</v>
      </c>
      <c r="L163" s="1">
        <v>223.4</v>
      </c>
      <c r="M163" s="7">
        <v>3135242.56</v>
      </c>
      <c r="N163" s="7">
        <v>-224962.56891596096</v>
      </c>
      <c r="O163" s="7">
        <f t="shared" si="13"/>
        <v>2910279.9910840392</v>
      </c>
      <c r="P163" s="7">
        <v>470510.51</v>
      </c>
      <c r="Q163" s="7">
        <v>62230.818099999997</v>
      </c>
      <c r="R163" s="7">
        <f t="shared" si="14"/>
        <v>2377538.6629840396</v>
      </c>
      <c r="S163" s="7">
        <v>0</v>
      </c>
      <c r="T163" s="14">
        <f>O163/L163</f>
        <v>13027.2157165803</v>
      </c>
      <c r="U163" s="1">
        <f>L163-C163</f>
        <v>0</v>
      </c>
      <c r="V163" s="7">
        <f>M163-D163</f>
        <v>0</v>
      </c>
      <c r="W163" s="7">
        <f>N163-E163</f>
        <v>9846.1665399371414</v>
      </c>
      <c r="X163" s="7">
        <f>O163-F163</f>
        <v>9846.1665399372578</v>
      </c>
      <c r="Y163" s="7">
        <f>P163-G163</f>
        <v>0</v>
      </c>
      <c r="Z163" s="7">
        <f>Q163-H163</f>
        <v>0</v>
      </c>
      <c r="AA163" s="7">
        <f>R163-I163</f>
        <v>9846.1665399372578</v>
      </c>
      <c r="AB163" s="7">
        <f>S163-J163</f>
        <v>0</v>
      </c>
      <c r="AC163" s="14">
        <f>T163-K163</f>
        <v>44.074156400793072</v>
      </c>
    </row>
    <row r="164" spans="1:29" x14ac:dyDescent="0.25">
      <c r="A164" s="7" t="s">
        <v>211</v>
      </c>
      <c r="B164" s="7" t="s">
        <v>215</v>
      </c>
      <c r="C164" s="1">
        <v>119.3</v>
      </c>
      <c r="D164" s="7">
        <v>2048419.25</v>
      </c>
      <c r="E164" s="7">
        <v>-153412.92565766242</v>
      </c>
      <c r="F164" s="7">
        <f t="shared" si="10"/>
        <v>1895006.3243423377</v>
      </c>
      <c r="G164" s="7">
        <v>331313.06</v>
      </c>
      <c r="H164" s="7">
        <v>34091.032699999996</v>
      </c>
      <c r="I164" s="7">
        <f t="shared" si="11"/>
        <v>1529602.2316423375</v>
      </c>
      <c r="J164" s="7">
        <v>0</v>
      </c>
      <c r="K164" s="14">
        <f t="shared" si="12"/>
        <v>15884.378242601322</v>
      </c>
      <c r="L164" s="1">
        <v>119.3</v>
      </c>
      <c r="M164" s="7">
        <v>2048419.25</v>
      </c>
      <c r="N164" s="7">
        <v>-146979.90598115194</v>
      </c>
      <c r="O164" s="7">
        <f t="shared" si="13"/>
        <v>1901439.3440188481</v>
      </c>
      <c r="P164" s="7">
        <v>331313.06</v>
      </c>
      <c r="Q164" s="7">
        <v>34091.032699999996</v>
      </c>
      <c r="R164" s="7">
        <f t="shared" si="14"/>
        <v>1536035.251318848</v>
      </c>
      <c r="S164" s="7">
        <v>0</v>
      </c>
      <c r="T164" s="14">
        <f>O164/L164</f>
        <v>15938.30129102136</v>
      </c>
      <c r="U164" s="1">
        <f>L164-C164</f>
        <v>0</v>
      </c>
      <c r="V164" s="7">
        <f>M164-D164</f>
        <v>0</v>
      </c>
      <c r="W164" s="7">
        <f>N164-E164</f>
        <v>6433.0196765104774</v>
      </c>
      <c r="X164" s="7">
        <f>O164-F164</f>
        <v>6433.0196765104774</v>
      </c>
      <c r="Y164" s="7">
        <f>P164-G164</f>
        <v>0</v>
      </c>
      <c r="Z164" s="7">
        <f>Q164-H164</f>
        <v>0</v>
      </c>
      <c r="AA164" s="7">
        <f>R164-I164</f>
        <v>6433.0196765104774</v>
      </c>
      <c r="AB164" s="7">
        <f>S164-J164</f>
        <v>0</v>
      </c>
      <c r="AC164" s="14">
        <f>T164-K164</f>
        <v>53.923048420037958</v>
      </c>
    </row>
    <row r="165" spans="1:29" x14ac:dyDescent="0.25">
      <c r="A165" s="7" t="s">
        <v>211</v>
      </c>
      <c r="B165" s="7" t="s">
        <v>216</v>
      </c>
      <c r="C165" s="1">
        <v>93.4</v>
      </c>
      <c r="D165" s="7">
        <v>1669387.87</v>
      </c>
      <c r="E165" s="7">
        <v>-125026.00587946702</v>
      </c>
      <c r="F165" s="7">
        <f t="shared" si="10"/>
        <v>1544361.864120533</v>
      </c>
      <c r="G165" s="7">
        <v>877355.34</v>
      </c>
      <c r="H165" s="7">
        <v>97254.773300000001</v>
      </c>
      <c r="I165" s="7">
        <f t="shared" si="11"/>
        <v>569751.75082053302</v>
      </c>
      <c r="J165" s="7">
        <v>0</v>
      </c>
      <c r="K165" s="14">
        <f t="shared" si="12"/>
        <v>16534.92359872091</v>
      </c>
      <c r="L165" s="1">
        <v>93.4</v>
      </c>
      <c r="M165" s="7">
        <v>1669387.87</v>
      </c>
      <c r="N165" s="7">
        <v>-119783.32666941862</v>
      </c>
      <c r="O165" s="7">
        <f t="shared" si="13"/>
        <v>1549604.5433305814</v>
      </c>
      <c r="P165" s="7">
        <v>877355.34</v>
      </c>
      <c r="Q165" s="7">
        <v>97254.773300000001</v>
      </c>
      <c r="R165" s="7">
        <f t="shared" si="14"/>
        <v>574994.43003058142</v>
      </c>
      <c r="S165" s="7">
        <v>0</v>
      </c>
      <c r="T165" s="14">
        <f>O165/L165</f>
        <v>16591.055067779242</v>
      </c>
      <c r="U165" s="1">
        <f>L165-C165</f>
        <v>0</v>
      </c>
      <c r="V165" s="7">
        <f>M165-D165</f>
        <v>0</v>
      </c>
      <c r="W165" s="7">
        <f>N165-E165</f>
        <v>5242.6792100484017</v>
      </c>
      <c r="X165" s="7">
        <f>O165-F165</f>
        <v>5242.6792100484017</v>
      </c>
      <c r="Y165" s="7">
        <f>P165-G165</f>
        <v>0</v>
      </c>
      <c r="Z165" s="7">
        <f>Q165-H165</f>
        <v>0</v>
      </c>
      <c r="AA165" s="7">
        <f>R165-I165</f>
        <v>5242.6792100484017</v>
      </c>
      <c r="AB165" s="7">
        <f>S165-J165</f>
        <v>0</v>
      </c>
      <c r="AC165" s="14">
        <f>T165-K165</f>
        <v>56.131469058331277</v>
      </c>
    </row>
    <row r="166" spans="1:29" x14ac:dyDescent="0.25">
      <c r="A166" s="7" t="s">
        <v>217</v>
      </c>
      <c r="B166" s="7" t="s">
        <v>218</v>
      </c>
      <c r="C166" s="1">
        <v>1851.9</v>
      </c>
      <c r="D166" s="7">
        <v>16680022.83</v>
      </c>
      <c r="E166" s="7">
        <v>-1249222.3466396842</v>
      </c>
      <c r="F166" s="7">
        <f t="shared" si="10"/>
        <v>15430800.483360317</v>
      </c>
      <c r="G166" s="7">
        <v>6828089.4800000004</v>
      </c>
      <c r="H166" s="7">
        <v>565846.12510000006</v>
      </c>
      <c r="I166" s="7">
        <f t="shared" si="11"/>
        <v>8036864.8782603163</v>
      </c>
      <c r="J166" s="7">
        <v>0</v>
      </c>
      <c r="K166" s="14">
        <f t="shared" si="12"/>
        <v>8332.4156182084971</v>
      </c>
      <c r="L166" s="1">
        <v>1851.9</v>
      </c>
      <c r="M166" s="7">
        <v>16680010.25</v>
      </c>
      <c r="N166" s="7">
        <v>-1196838.16597098</v>
      </c>
      <c r="O166" s="7">
        <f t="shared" si="13"/>
        <v>15483172.084029021</v>
      </c>
      <c r="P166" s="7">
        <v>6828089.4800000004</v>
      </c>
      <c r="Q166" s="7">
        <v>565846.12510000006</v>
      </c>
      <c r="R166" s="7">
        <f t="shared" si="14"/>
        <v>8089236.4789290205</v>
      </c>
      <c r="S166" s="7">
        <v>0</v>
      </c>
      <c r="T166" s="14">
        <f>O166/L166</f>
        <v>8360.6955472914415</v>
      </c>
      <c r="U166" s="1">
        <f>L166-C166</f>
        <v>0</v>
      </c>
      <c r="V166" s="7">
        <f>M166-D166</f>
        <v>-12.580000000074506</v>
      </c>
      <c r="W166" s="7">
        <f>N166-E166</f>
        <v>52384.180668704212</v>
      </c>
      <c r="X166" s="7">
        <f>O166-F166</f>
        <v>52371.600668704137</v>
      </c>
      <c r="Y166" s="7">
        <f>P166-G166</f>
        <v>0</v>
      </c>
      <c r="Z166" s="7">
        <f>Q166-H166</f>
        <v>0</v>
      </c>
      <c r="AA166" s="7">
        <f>R166-I166</f>
        <v>52371.600668704137</v>
      </c>
      <c r="AB166" s="7">
        <f>S166-J166</f>
        <v>0</v>
      </c>
      <c r="AC166" s="14">
        <f>T166-K166</f>
        <v>28.279929082944363</v>
      </c>
    </row>
    <row r="167" spans="1:29" x14ac:dyDescent="0.25">
      <c r="A167" s="7" t="s">
        <v>217</v>
      </c>
      <c r="B167" s="7" t="s">
        <v>219</v>
      </c>
      <c r="C167" s="1">
        <v>1932.1</v>
      </c>
      <c r="D167" s="7">
        <v>16937167.890000001</v>
      </c>
      <c r="E167" s="7">
        <v>-1268480.7948177196</v>
      </c>
      <c r="F167" s="7">
        <f t="shared" si="10"/>
        <v>15668687.095182281</v>
      </c>
      <c r="G167" s="7">
        <v>10927156.35</v>
      </c>
      <c r="H167" s="7">
        <v>559816.68019999994</v>
      </c>
      <c r="I167" s="7">
        <f t="shared" si="11"/>
        <v>4181714.0649822815</v>
      </c>
      <c r="J167" s="7">
        <v>0</v>
      </c>
      <c r="K167" s="14">
        <f t="shared" si="12"/>
        <v>8109.666733182693</v>
      </c>
      <c r="L167" s="1">
        <v>1932.1</v>
      </c>
      <c r="M167" s="7">
        <v>16937167.890000001</v>
      </c>
      <c r="N167" s="7">
        <v>-1215289.9578829799</v>
      </c>
      <c r="O167" s="7">
        <f t="shared" si="13"/>
        <v>15721877.932117021</v>
      </c>
      <c r="P167" s="7">
        <v>10927156.35</v>
      </c>
      <c r="Q167" s="7">
        <v>559816.68019999994</v>
      </c>
      <c r="R167" s="7">
        <f t="shared" si="14"/>
        <v>4234904.9019170208</v>
      </c>
      <c r="S167" s="7">
        <v>0</v>
      </c>
      <c r="T167" s="14">
        <f>O167/L167</f>
        <v>8137.1967973277888</v>
      </c>
      <c r="U167" s="1">
        <f>L167-C167</f>
        <v>0</v>
      </c>
      <c r="V167" s="7">
        <f>M167-D167</f>
        <v>0</v>
      </c>
      <c r="W167" s="7">
        <f>N167-E167</f>
        <v>53190.836934739724</v>
      </c>
      <c r="X167" s="7">
        <f>O167-F167</f>
        <v>53190.836934739724</v>
      </c>
      <c r="Y167" s="7">
        <f>P167-G167</f>
        <v>0</v>
      </c>
      <c r="Z167" s="7">
        <f>Q167-H167</f>
        <v>0</v>
      </c>
      <c r="AA167" s="7">
        <f>R167-I167</f>
        <v>53190.836934739258</v>
      </c>
      <c r="AB167" s="7">
        <f>S167-J167</f>
        <v>0</v>
      </c>
      <c r="AC167" s="14">
        <f>T167-K167</f>
        <v>27.530064145095821</v>
      </c>
    </row>
    <row r="168" spans="1:29" x14ac:dyDescent="0.25">
      <c r="A168" s="7" t="s">
        <v>217</v>
      </c>
      <c r="B168" s="7" t="s">
        <v>220</v>
      </c>
      <c r="C168" s="1">
        <v>2404.1</v>
      </c>
      <c r="D168" s="7">
        <v>21032468.870000001</v>
      </c>
      <c r="E168" s="7">
        <v>-1575191.4961502189</v>
      </c>
      <c r="F168" s="7">
        <f t="shared" si="10"/>
        <v>19457277.373849783</v>
      </c>
      <c r="G168" s="7">
        <v>13395604.07</v>
      </c>
      <c r="H168" s="7">
        <v>783253.01459999999</v>
      </c>
      <c r="I168" s="7">
        <f t="shared" si="11"/>
        <v>5278420.2892497825</v>
      </c>
      <c r="J168" s="7">
        <v>0</v>
      </c>
      <c r="K168" s="14">
        <f t="shared" si="12"/>
        <v>8093.3727273615004</v>
      </c>
      <c r="L168" s="1">
        <v>2404.1</v>
      </c>
      <c r="M168" s="7">
        <v>21032468.870000001</v>
      </c>
      <c r="N168" s="7">
        <v>-1509139.4484132605</v>
      </c>
      <c r="O168" s="7">
        <f t="shared" si="13"/>
        <v>19523329.421586741</v>
      </c>
      <c r="P168" s="7">
        <v>13395604.07</v>
      </c>
      <c r="Q168" s="7">
        <v>856547.98970000003</v>
      </c>
      <c r="R168" s="7">
        <f t="shared" si="14"/>
        <v>5271177.3618867407</v>
      </c>
      <c r="S168" s="7">
        <v>0</v>
      </c>
      <c r="T168" s="14">
        <f>O168/L168</f>
        <v>8120.8474778864193</v>
      </c>
      <c r="U168" s="1">
        <f>L168-C168</f>
        <v>0</v>
      </c>
      <c r="V168" s="7">
        <f>M168-D168</f>
        <v>0</v>
      </c>
      <c r="W168" s="7">
        <f>N168-E168</f>
        <v>66052.047736958368</v>
      </c>
      <c r="X168" s="7">
        <f>O168-F168</f>
        <v>66052.047736957669</v>
      </c>
      <c r="Y168" s="7">
        <f>P168-G168</f>
        <v>0</v>
      </c>
      <c r="Z168" s="7">
        <f>Q168-H168</f>
        <v>73294.97510000004</v>
      </c>
      <c r="AA168" s="7">
        <f>R168-I168</f>
        <v>-7242.9273630417883</v>
      </c>
      <c r="AB168" s="7">
        <f>S168-J168</f>
        <v>0</v>
      </c>
      <c r="AC168" s="14">
        <f>T168-K168</f>
        <v>27.474750524918818</v>
      </c>
    </row>
    <row r="169" spans="1:29" x14ac:dyDescent="0.25">
      <c r="A169" s="7" t="s">
        <v>217</v>
      </c>
      <c r="B169" s="7" t="s">
        <v>221</v>
      </c>
      <c r="C169" s="1">
        <v>6875.6</v>
      </c>
      <c r="D169" s="7">
        <v>59666594.309999995</v>
      </c>
      <c r="E169" s="7">
        <v>-4468629.552825151</v>
      </c>
      <c r="F169" s="7">
        <f t="shared" si="10"/>
        <v>55197964.757174842</v>
      </c>
      <c r="G169" s="7">
        <v>30935607.719999999</v>
      </c>
      <c r="H169" s="7">
        <v>1472864.5061999999</v>
      </c>
      <c r="I169" s="7">
        <f t="shared" si="11"/>
        <v>22789492.530974843</v>
      </c>
      <c r="J169" s="7">
        <v>0</v>
      </c>
      <c r="K169" s="14">
        <f t="shared" si="12"/>
        <v>8028.0942400917502</v>
      </c>
      <c r="L169" s="1">
        <v>6875.6</v>
      </c>
      <c r="M169" s="7">
        <v>59666731.82</v>
      </c>
      <c r="N169" s="7">
        <v>-4281257.6737434026</v>
      </c>
      <c r="O169" s="7">
        <f t="shared" si="13"/>
        <v>55385474.146256596</v>
      </c>
      <c r="P169" s="7">
        <v>30935607.719999999</v>
      </c>
      <c r="Q169" s="7">
        <v>1472864.5062000002</v>
      </c>
      <c r="R169" s="7">
        <f t="shared" si="14"/>
        <v>22977001.920056596</v>
      </c>
      <c r="S169" s="7">
        <v>0</v>
      </c>
      <c r="T169" s="14">
        <f>O169/L169</f>
        <v>8055.3659529723363</v>
      </c>
      <c r="U169" s="1">
        <f>L169-C169</f>
        <v>0</v>
      </c>
      <c r="V169" s="7">
        <f>M169-D169</f>
        <v>137.51000000536442</v>
      </c>
      <c r="W169" s="7">
        <f>N169-E169</f>
        <v>187371.87908174843</v>
      </c>
      <c r="X169" s="7">
        <f>O169-F169</f>
        <v>187509.38908175379</v>
      </c>
      <c r="Y169" s="7">
        <f>P169-G169</f>
        <v>0</v>
      </c>
      <c r="Z169" s="7">
        <f>Q169-H169</f>
        <v>0</v>
      </c>
      <c r="AA169" s="7">
        <f>R169-I169</f>
        <v>187509.38908175379</v>
      </c>
      <c r="AB169" s="7">
        <f>S169-J169</f>
        <v>0</v>
      </c>
      <c r="AC169" s="14">
        <f>T169-K169</f>
        <v>27.271712880586165</v>
      </c>
    </row>
    <row r="170" spans="1:29" x14ac:dyDescent="0.25">
      <c r="A170" s="7" t="s">
        <v>217</v>
      </c>
      <c r="B170" s="7" t="s">
        <v>222</v>
      </c>
      <c r="C170" s="1">
        <v>3939.2</v>
      </c>
      <c r="D170" s="7">
        <v>34184456.380000003</v>
      </c>
      <c r="E170" s="7">
        <v>-2560187.552070966</v>
      </c>
      <c r="F170" s="7">
        <f t="shared" si="10"/>
        <v>31624268.827929035</v>
      </c>
      <c r="G170" s="7">
        <v>13720108.16</v>
      </c>
      <c r="H170" s="7">
        <v>535075.44160000002</v>
      </c>
      <c r="I170" s="7">
        <f t="shared" si="11"/>
        <v>17369085.226329036</v>
      </c>
      <c r="J170" s="7">
        <v>0</v>
      </c>
      <c r="K170" s="14">
        <f t="shared" si="12"/>
        <v>8028.0942394214653</v>
      </c>
      <c r="L170" s="1">
        <v>3939.2</v>
      </c>
      <c r="M170" s="7">
        <v>34184535.170000002</v>
      </c>
      <c r="N170" s="7">
        <v>-2452837.6040676152</v>
      </c>
      <c r="O170" s="7">
        <f t="shared" si="13"/>
        <v>31731697.565932386</v>
      </c>
      <c r="P170" s="7">
        <v>13720108.16</v>
      </c>
      <c r="Q170" s="7">
        <v>535075.44160000002</v>
      </c>
      <c r="R170" s="7">
        <f t="shared" si="14"/>
        <v>17476513.964332387</v>
      </c>
      <c r="S170" s="7">
        <v>0</v>
      </c>
      <c r="T170" s="14">
        <f>O170/L170</f>
        <v>8055.3659539836481</v>
      </c>
      <c r="U170" s="1">
        <f>L170-C170</f>
        <v>0</v>
      </c>
      <c r="V170" s="7">
        <f>M170-D170</f>
        <v>78.78999999910593</v>
      </c>
      <c r="W170" s="7">
        <f>N170-E170</f>
        <v>107349.94800335076</v>
      </c>
      <c r="X170" s="7">
        <f>O170-F170</f>
        <v>107428.73800335079</v>
      </c>
      <c r="Y170" s="7">
        <f>P170-G170</f>
        <v>0</v>
      </c>
      <c r="Z170" s="7">
        <f>Q170-H170</f>
        <v>0</v>
      </c>
      <c r="AA170" s="7">
        <f>R170-I170</f>
        <v>107428.73800335079</v>
      </c>
      <c r="AB170" s="7">
        <f>S170-J170</f>
        <v>0</v>
      </c>
      <c r="AC170" s="14">
        <f>T170-K170</f>
        <v>27.271714562182751</v>
      </c>
    </row>
    <row r="171" spans="1:29" x14ac:dyDescent="0.25">
      <c r="A171" s="7" t="s">
        <v>217</v>
      </c>
      <c r="B171" s="7" t="s">
        <v>223</v>
      </c>
      <c r="C171" s="1">
        <v>21874.6</v>
      </c>
      <c r="D171" s="7">
        <v>196328015.31999999</v>
      </c>
      <c r="E171" s="7">
        <v>-14703657.573420854</v>
      </c>
      <c r="F171" s="7">
        <f t="shared" si="10"/>
        <v>181624357.74657914</v>
      </c>
      <c r="G171" s="7">
        <v>56346587.859999999</v>
      </c>
      <c r="H171" s="7">
        <v>2707846.0525000002</v>
      </c>
      <c r="I171" s="7">
        <f t="shared" si="11"/>
        <v>122569923.83407915</v>
      </c>
      <c r="J171" s="7">
        <v>0</v>
      </c>
      <c r="K171" s="14">
        <f t="shared" si="12"/>
        <v>8302.9796086136048</v>
      </c>
      <c r="L171" s="1">
        <v>21874.6</v>
      </c>
      <c r="M171" s="7">
        <v>196326883.72</v>
      </c>
      <c r="N171" s="7">
        <v>-14087012.173283447</v>
      </c>
      <c r="O171" s="7">
        <f t="shared" si="13"/>
        <v>182239871.54671654</v>
      </c>
      <c r="P171" s="7">
        <v>56346587.859999999</v>
      </c>
      <c r="Q171" s="7">
        <v>2707846.0525000002</v>
      </c>
      <c r="R171" s="7">
        <f t="shared" si="14"/>
        <v>123185437.63421655</v>
      </c>
      <c r="S171" s="7">
        <v>0</v>
      </c>
      <c r="T171" s="14">
        <f>O171/L171</f>
        <v>8331.1178968628701</v>
      </c>
      <c r="U171" s="1">
        <f>L171-C171</f>
        <v>0</v>
      </c>
      <c r="V171" s="7">
        <f>M171-D171</f>
        <v>-1131.5999999940395</v>
      </c>
      <c r="W171" s="7">
        <f>N171-E171</f>
        <v>616645.40013740771</v>
      </c>
      <c r="X171" s="7">
        <f>O171-F171</f>
        <v>615513.80013740063</v>
      </c>
      <c r="Y171" s="7">
        <f>P171-G171</f>
        <v>0</v>
      </c>
      <c r="Z171" s="7">
        <f>Q171-H171</f>
        <v>0</v>
      </c>
      <c r="AA171" s="7">
        <f>R171-I171</f>
        <v>615513.80013740063</v>
      </c>
      <c r="AB171" s="7">
        <f>S171-J171</f>
        <v>0</v>
      </c>
      <c r="AC171" s="14">
        <f>T171-K171</f>
        <v>28.138288249265315</v>
      </c>
    </row>
    <row r="172" spans="1:29" x14ac:dyDescent="0.25">
      <c r="A172" s="7" t="s">
        <v>217</v>
      </c>
      <c r="B172" s="7" t="s">
        <v>206</v>
      </c>
      <c r="C172" s="1">
        <v>1110</v>
      </c>
      <c r="D172" s="7">
        <v>10353434.949999999</v>
      </c>
      <c r="E172" s="7">
        <v>-1626.0458999990369</v>
      </c>
      <c r="F172" s="7">
        <f t="shared" si="10"/>
        <v>10351808.904100001</v>
      </c>
      <c r="G172" s="7">
        <v>9832218.7400000002</v>
      </c>
      <c r="H172" s="7">
        <v>519590.16409999999</v>
      </c>
      <c r="I172" s="7">
        <f t="shared" si="11"/>
        <v>6.4028427004814148E-10</v>
      </c>
      <c r="J172" s="7">
        <v>1122.4799999999814</v>
      </c>
      <c r="K172" s="14">
        <f t="shared" si="12"/>
        <v>9325.9539676576587</v>
      </c>
      <c r="L172" s="1">
        <v>1110</v>
      </c>
      <c r="M172" s="7">
        <v>10353419.709999999</v>
      </c>
      <c r="N172" s="7">
        <v>-1610.8058999988134</v>
      </c>
      <c r="O172" s="7">
        <f t="shared" si="13"/>
        <v>10351808.904100001</v>
      </c>
      <c r="P172" s="7">
        <v>9832218.7400000002</v>
      </c>
      <c r="Q172" s="7">
        <v>519590.16409999999</v>
      </c>
      <c r="R172" s="7">
        <f t="shared" si="14"/>
        <v>6.4028427004814148E-10</v>
      </c>
      <c r="S172" s="7">
        <v>-1122.4799999999814</v>
      </c>
      <c r="T172" s="14">
        <f>O172/L172</f>
        <v>9325.9539676576587</v>
      </c>
      <c r="U172" s="1">
        <f>L172-C172</f>
        <v>0</v>
      </c>
      <c r="V172" s="7">
        <f>M172-D172</f>
        <v>-15.240000000223517</v>
      </c>
      <c r="W172" s="7">
        <f>N172-E172</f>
        <v>15.240000000223517</v>
      </c>
      <c r="X172" s="7">
        <f>O172-F172</f>
        <v>0</v>
      </c>
      <c r="Y172" s="7">
        <f>P172-G172</f>
        <v>0</v>
      </c>
      <c r="Z172" s="7">
        <f>Q172-H172</f>
        <v>0</v>
      </c>
      <c r="AA172" s="7">
        <f>R172-I172</f>
        <v>0</v>
      </c>
      <c r="AB172" s="7">
        <f>S172-J172</f>
        <v>-2244.9599999999627</v>
      </c>
      <c r="AC172" s="14">
        <f>T172-K172</f>
        <v>0</v>
      </c>
    </row>
    <row r="173" spans="1:29" x14ac:dyDescent="0.25">
      <c r="A173" s="7" t="s">
        <v>217</v>
      </c>
      <c r="B173" s="7" t="s">
        <v>224</v>
      </c>
      <c r="C173" s="1">
        <v>2368.8000000000002</v>
      </c>
      <c r="D173" s="7">
        <v>22093771.359999999</v>
      </c>
      <c r="E173" s="7">
        <v>-1654675.966918916</v>
      </c>
      <c r="F173" s="7">
        <f t="shared" si="10"/>
        <v>20439095.393081084</v>
      </c>
      <c r="G173" s="7">
        <v>18926204.16</v>
      </c>
      <c r="H173" s="7">
        <v>857178.44239999994</v>
      </c>
      <c r="I173" s="7">
        <f t="shared" si="11"/>
        <v>655712.7906810838</v>
      </c>
      <c r="J173" s="7">
        <v>0</v>
      </c>
      <c r="K173" s="14">
        <f t="shared" si="12"/>
        <v>8628.4597235229157</v>
      </c>
      <c r="L173" s="1">
        <v>2368.8000000000002</v>
      </c>
      <c r="M173" s="7">
        <v>22093184.349999998</v>
      </c>
      <c r="N173" s="7">
        <v>-1585248.8003065079</v>
      </c>
      <c r="O173" s="7">
        <f t="shared" si="13"/>
        <v>20507935.549693491</v>
      </c>
      <c r="P173" s="7">
        <v>18926204.16</v>
      </c>
      <c r="Q173" s="7">
        <v>921034.19880000001</v>
      </c>
      <c r="R173" s="7">
        <f t="shared" si="14"/>
        <v>660697.19089349115</v>
      </c>
      <c r="S173" s="7">
        <v>0</v>
      </c>
      <c r="T173" s="14">
        <f>O173/L173</f>
        <v>8657.5209176348744</v>
      </c>
      <c r="U173" s="1">
        <f>L173-C173</f>
        <v>0</v>
      </c>
      <c r="V173" s="7">
        <f>M173-D173</f>
        <v>-587.01000000163913</v>
      </c>
      <c r="W173" s="7">
        <f>N173-E173</f>
        <v>69427.166612408124</v>
      </c>
      <c r="X173" s="7">
        <f>O173-F173</f>
        <v>68840.156612407416</v>
      </c>
      <c r="Y173" s="7">
        <f>P173-G173</f>
        <v>0</v>
      </c>
      <c r="Z173" s="7">
        <f>Q173-H173</f>
        <v>63855.756400000071</v>
      </c>
      <c r="AA173" s="7">
        <f>R173-I173</f>
        <v>4984.400212407345</v>
      </c>
      <c r="AB173" s="7">
        <f>S173-J173</f>
        <v>0</v>
      </c>
      <c r="AC173" s="14">
        <f>T173-K173</f>
        <v>29.061194111958685</v>
      </c>
    </row>
    <row r="174" spans="1:29" x14ac:dyDescent="0.25">
      <c r="A174" s="7" t="s">
        <v>217</v>
      </c>
      <c r="B174" s="7" t="s">
        <v>225</v>
      </c>
      <c r="C174" s="1">
        <v>951.3</v>
      </c>
      <c r="D174" s="7">
        <v>8928169.2799999993</v>
      </c>
      <c r="E174" s="7">
        <v>-668660.27060215583</v>
      </c>
      <c r="F174" s="7">
        <f t="shared" si="10"/>
        <v>8259509.0093978439</v>
      </c>
      <c r="G174" s="7">
        <v>2936735.31</v>
      </c>
      <c r="H174" s="7">
        <v>249911.09390000001</v>
      </c>
      <c r="I174" s="7">
        <f t="shared" si="11"/>
        <v>5072862.6054978436</v>
      </c>
      <c r="J174" s="7">
        <v>0</v>
      </c>
      <c r="K174" s="14">
        <f t="shared" si="12"/>
        <v>8682.3389145357341</v>
      </c>
      <c r="L174" s="1">
        <v>951.3</v>
      </c>
      <c r="M174" s="7">
        <v>8928159.0999999996</v>
      </c>
      <c r="N174" s="7">
        <v>-640620.80314016086</v>
      </c>
      <c r="O174" s="7">
        <f t="shared" si="13"/>
        <v>8287538.296859839</v>
      </c>
      <c r="P174" s="7">
        <v>2936735.31</v>
      </c>
      <c r="Q174" s="7">
        <v>249911.09390000001</v>
      </c>
      <c r="R174" s="7">
        <f t="shared" si="14"/>
        <v>5100891.8929598397</v>
      </c>
      <c r="S174" s="7">
        <v>0</v>
      </c>
      <c r="T174" s="14">
        <f>O174/L174</f>
        <v>8711.8031082306734</v>
      </c>
      <c r="U174" s="1">
        <f>L174-C174</f>
        <v>0</v>
      </c>
      <c r="V174" s="7">
        <f>M174-D174</f>
        <v>-10.179999999701977</v>
      </c>
      <c r="W174" s="7">
        <f>N174-E174</f>
        <v>28039.467461994966</v>
      </c>
      <c r="X174" s="7">
        <f>O174-F174</f>
        <v>28029.287461995147</v>
      </c>
      <c r="Y174" s="7">
        <f>P174-G174</f>
        <v>0</v>
      </c>
      <c r="Z174" s="7">
        <f>Q174-H174</f>
        <v>0</v>
      </c>
      <c r="AA174" s="7">
        <f>R174-I174</f>
        <v>28029.287461996078</v>
      </c>
      <c r="AB174" s="7">
        <f>S174-J174</f>
        <v>0</v>
      </c>
      <c r="AC174" s="14">
        <f>T174-K174</f>
        <v>29.46419369493924</v>
      </c>
    </row>
    <row r="175" spans="1:29" x14ac:dyDescent="0.25">
      <c r="A175" s="7" t="s">
        <v>217</v>
      </c>
      <c r="B175" s="7" t="s">
        <v>226</v>
      </c>
      <c r="C175" s="1">
        <v>172.6</v>
      </c>
      <c r="D175" s="7">
        <v>2671152.7199999997</v>
      </c>
      <c r="E175" s="7">
        <v>-200051.50491220129</v>
      </c>
      <c r="F175" s="7">
        <f t="shared" si="10"/>
        <v>2471101.2150877984</v>
      </c>
      <c r="G175" s="7">
        <v>1334263.78</v>
      </c>
      <c r="H175" s="7">
        <v>124919.3682</v>
      </c>
      <c r="I175" s="7">
        <f t="shared" si="11"/>
        <v>1011918.0668877984</v>
      </c>
      <c r="J175" s="7">
        <v>0</v>
      </c>
      <c r="K175" s="14">
        <f t="shared" si="12"/>
        <v>14316.924768758972</v>
      </c>
      <c r="L175" s="1">
        <v>172.6</v>
      </c>
      <c r="M175" s="7">
        <v>2671152.7199999997</v>
      </c>
      <c r="N175" s="7">
        <v>-191662.80323078306</v>
      </c>
      <c r="O175" s="7">
        <f t="shared" si="13"/>
        <v>2479489.9167692168</v>
      </c>
      <c r="P175" s="7">
        <v>1334263.78</v>
      </c>
      <c r="Q175" s="7">
        <v>124919.36820000001</v>
      </c>
      <c r="R175" s="7">
        <f t="shared" si="14"/>
        <v>1020306.7685692167</v>
      </c>
      <c r="S175" s="7">
        <v>0</v>
      </c>
      <c r="T175" s="14">
        <f>O175/L175</f>
        <v>14365.526748373215</v>
      </c>
      <c r="U175" s="1">
        <f>L175-C175</f>
        <v>0</v>
      </c>
      <c r="V175" s="7">
        <f>M175-D175</f>
        <v>0</v>
      </c>
      <c r="W175" s="7">
        <f>N175-E175</f>
        <v>8388.701681418228</v>
      </c>
      <c r="X175" s="7">
        <f>O175-F175</f>
        <v>8388.7016814183444</v>
      </c>
      <c r="Y175" s="7">
        <f>P175-G175</f>
        <v>0</v>
      </c>
      <c r="Z175" s="7">
        <f>Q175-H175</f>
        <v>0</v>
      </c>
      <c r="AA175" s="7">
        <f>R175-I175</f>
        <v>8388.7016814183444</v>
      </c>
      <c r="AB175" s="7">
        <f>S175-J175</f>
        <v>0</v>
      </c>
      <c r="AC175" s="14">
        <f>T175-K175</f>
        <v>48.601979614242737</v>
      </c>
    </row>
    <row r="176" spans="1:29" x14ac:dyDescent="0.25">
      <c r="A176" s="7" t="s">
        <v>217</v>
      </c>
      <c r="B176" s="7" t="s">
        <v>227</v>
      </c>
      <c r="C176" s="1">
        <v>200.5</v>
      </c>
      <c r="D176" s="7">
        <v>2907541.53</v>
      </c>
      <c r="E176" s="7">
        <v>-217755.44854328819</v>
      </c>
      <c r="F176" s="7">
        <f t="shared" si="10"/>
        <v>2689786.0814567115</v>
      </c>
      <c r="G176" s="7">
        <v>2428735.2000000002</v>
      </c>
      <c r="H176" s="7">
        <v>136333.79730000001</v>
      </c>
      <c r="I176" s="7">
        <f t="shared" si="11"/>
        <v>124717.08415671132</v>
      </c>
      <c r="J176" s="7">
        <v>0</v>
      </c>
      <c r="K176" s="14">
        <f t="shared" si="12"/>
        <v>13415.391927464896</v>
      </c>
      <c r="L176" s="1">
        <v>200.5</v>
      </c>
      <c r="M176" s="7">
        <v>2907541.53</v>
      </c>
      <c r="N176" s="7">
        <v>-208624.37253296393</v>
      </c>
      <c r="O176" s="7">
        <f t="shared" si="13"/>
        <v>2698917.157467036</v>
      </c>
      <c r="P176" s="7">
        <v>2428735.2000000002</v>
      </c>
      <c r="Q176" s="7">
        <v>136333.79730000001</v>
      </c>
      <c r="R176" s="7">
        <f t="shared" si="14"/>
        <v>133848.16016703585</v>
      </c>
      <c r="S176" s="7">
        <v>0</v>
      </c>
      <c r="T176" s="14">
        <f>O176/L176</f>
        <v>13460.933453700927</v>
      </c>
      <c r="U176" s="1">
        <f>L176-C176</f>
        <v>0</v>
      </c>
      <c r="V176" s="7">
        <f>M176-D176</f>
        <v>0</v>
      </c>
      <c r="W176" s="7">
        <f>N176-E176</f>
        <v>9131.0760103242646</v>
      </c>
      <c r="X176" s="7">
        <f>O176-F176</f>
        <v>9131.0760103245266</v>
      </c>
      <c r="Y176" s="7">
        <f>P176-G176</f>
        <v>0</v>
      </c>
      <c r="Z176" s="7">
        <f>Q176-H176</f>
        <v>0</v>
      </c>
      <c r="AA176" s="7">
        <f>R176-I176</f>
        <v>9131.0760103245266</v>
      </c>
      <c r="AB176" s="7">
        <f>S176-J176</f>
        <v>0</v>
      </c>
      <c r="AC176" s="14">
        <f>T176-K176</f>
        <v>45.541526236031132</v>
      </c>
    </row>
    <row r="177" spans="1:32" x14ac:dyDescent="0.25">
      <c r="A177" s="7" t="s">
        <v>217</v>
      </c>
      <c r="B177" s="7" t="s">
        <v>228</v>
      </c>
      <c r="C177" s="1">
        <v>77.099999999999994</v>
      </c>
      <c r="D177" s="7">
        <v>1450203.06</v>
      </c>
      <c r="E177" s="7">
        <v>-56.173000000111642</v>
      </c>
      <c r="F177" s="7">
        <f t="shared" si="10"/>
        <v>1450146.8869999999</v>
      </c>
      <c r="G177" s="7">
        <v>1370466.19</v>
      </c>
      <c r="H177" s="7">
        <v>79680.697</v>
      </c>
      <c r="I177" s="7">
        <f t="shared" si="11"/>
        <v>0</v>
      </c>
      <c r="J177" s="7">
        <v>73120.34</v>
      </c>
      <c r="K177" s="14">
        <f t="shared" si="12"/>
        <v>18808.649636835278</v>
      </c>
      <c r="L177" s="1">
        <v>77.099999999999994</v>
      </c>
      <c r="M177" s="7">
        <v>1450203.06</v>
      </c>
      <c r="N177" s="7">
        <v>-56.173000000111642</v>
      </c>
      <c r="O177" s="7">
        <f t="shared" si="13"/>
        <v>1450146.8869999999</v>
      </c>
      <c r="P177" s="7">
        <v>1370466.19</v>
      </c>
      <c r="Q177" s="7">
        <v>79680.697</v>
      </c>
      <c r="R177" s="7">
        <f t="shared" si="14"/>
        <v>0</v>
      </c>
      <c r="S177" s="7">
        <v>-73120.34</v>
      </c>
      <c r="T177" s="14">
        <f>O177/L177</f>
        <v>18808.649636835278</v>
      </c>
      <c r="U177" s="1">
        <f>L177-C177</f>
        <v>0</v>
      </c>
      <c r="V177" s="7">
        <f>M177-D177</f>
        <v>0</v>
      </c>
      <c r="W177" s="7">
        <f>N177-E177</f>
        <v>0</v>
      </c>
      <c r="X177" s="7">
        <f>O177-F177</f>
        <v>0</v>
      </c>
      <c r="Y177" s="7">
        <f>P177-G177</f>
        <v>0</v>
      </c>
      <c r="Z177" s="7">
        <f>Q177-H177</f>
        <v>0</v>
      </c>
      <c r="AA177" s="7">
        <f>R177-I177</f>
        <v>0</v>
      </c>
      <c r="AB177" s="7">
        <f>S177-J177</f>
        <v>-146240.68</v>
      </c>
      <c r="AC177" s="14">
        <f>T177-K177</f>
        <v>0</v>
      </c>
    </row>
    <row r="178" spans="1:32" x14ac:dyDescent="0.25">
      <c r="A178" s="7" t="s">
        <v>229</v>
      </c>
      <c r="B178" s="7" t="s">
        <v>230</v>
      </c>
      <c r="C178" s="1">
        <v>796.5</v>
      </c>
      <c r="D178" s="7">
        <v>8084077.9100000001</v>
      </c>
      <c r="E178" s="7">
        <v>-605443.46252242103</v>
      </c>
      <c r="F178" s="7">
        <f t="shared" si="10"/>
        <v>7478634.4474775791</v>
      </c>
      <c r="G178" s="7">
        <v>2058903.27</v>
      </c>
      <c r="H178" s="7">
        <v>239882.64309999999</v>
      </c>
      <c r="I178" s="7">
        <f t="shared" si="11"/>
        <v>5179848.5343775796</v>
      </c>
      <c r="J178" s="7">
        <v>0</v>
      </c>
      <c r="K178" s="14">
        <f t="shared" si="12"/>
        <v>9389.3715599216303</v>
      </c>
      <c r="L178" s="1">
        <v>796.5</v>
      </c>
      <c r="M178" s="7">
        <v>8084021.4400000004</v>
      </c>
      <c r="N178" s="7">
        <v>-580051.5256829462</v>
      </c>
      <c r="O178" s="7">
        <f t="shared" si="13"/>
        <v>7503969.9143170547</v>
      </c>
      <c r="P178" s="7">
        <v>2058903.27</v>
      </c>
      <c r="Q178" s="7">
        <v>239882.64309999999</v>
      </c>
      <c r="R178" s="7">
        <f t="shared" si="14"/>
        <v>5205184.0012170551</v>
      </c>
      <c r="S178" s="7">
        <v>0</v>
      </c>
      <c r="T178" s="14">
        <f>O178/L178</f>
        <v>9421.1800556397429</v>
      </c>
      <c r="U178" s="1">
        <f>L178-C178</f>
        <v>0</v>
      </c>
      <c r="V178" s="7">
        <f>M178-D178</f>
        <v>-56.46999999973923</v>
      </c>
      <c r="W178" s="7">
        <f>N178-E178</f>
        <v>25391.936839474831</v>
      </c>
      <c r="X178" s="7">
        <f>O178-F178</f>
        <v>25335.466839475557</v>
      </c>
      <c r="Y178" s="7">
        <f>P178-G178</f>
        <v>0</v>
      </c>
      <c r="Z178" s="7">
        <f>Q178-H178</f>
        <v>0</v>
      </c>
      <c r="AA178" s="7">
        <f>R178-I178</f>
        <v>25335.466839475557</v>
      </c>
      <c r="AB178" s="7">
        <f>S178-J178</f>
        <v>0</v>
      </c>
      <c r="AC178" s="14">
        <f>T178-K178</f>
        <v>31.808495718112681</v>
      </c>
    </row>
    <row r="179" spans="1:32" x14ac:dyDescent="0.25">
      <c r="A179" s="7" t="s">
        <v>229</v>
      </c>
      <c r="B179" s="7" t="s">
        <v>231</v>
      </c>
      <c r="C179" s="1">
        <v>696.4</v>
      </c>
      <c r="D179" s="7">
        <v>6772264.5200000005</v>
      </c>
      <c r="E179" s="7">
        <v>-507197.3978670552</v>
      </c>
      <c r="F179" s="7">
        <f t="shared" si="10"/>
        <v>6265067.1221329449</v>
      </c>
      <c r="G179" s="7">
        <v>1525772.92</v>
      </c>
      <c r="H179" s="7">
        <v>166473.92510000002</v>
      </c>
      <c r="I179" s="7">
        <f t="shared" si="11"/>
        <v>4572820.2770329453</v>
      </c>
      <c r="J179" s="7">
        <v>0</v>
      </c>
      <c r="K179" s="14">
        <f t="shared" si="12"/>
        <v>8996.3628979508121</v>
      </c>
      <c r="L179" s="1">
        <v>696.4</v>
      </c>
      <c r="M179" s="7">
        <v>6772205.5800000001</v>
      </c>
      <c r="N179" s="7">
        <v>-485925.00750685314</v>
      </c>
      <c r="O179" s="7">
        <f t="shared" si="13"/>
        <v>6286280.5724931471</v>
      </c>
      <c r="P179" s="7">
        <v>1525772.92</v>
      </c>
      <c r="Q179" s="7">
        <v>166473.92510000002</v>
      </c>
      <c r="R179" s="7">
        <f t="shared" si="14"/>
        <v>4594033.7273931475</v>
      </c>
      <c r="S179" s="7">
        <v>0</v>
      </c>
      <c r="T179" s="14">
        <f>O179/L179</f>
        <v>9026.8244866357654</v>
      </c>
      <c r="U179" s="1">
        <f>L179-C179</f>
        <v>0</v>
      </c>
      <c r="V179" s="7">
        <f>M179-D179</f>
        <v>-58.940000000409782</v>
      </c>
      <c r="W179" s="7">
        <f>N179-E179</f>
        <v>21272.390360202058</v>
      </c>
      <c r="X179" s="7">
        <f>O179-F179</f>
        <v>21213.450360202231</v>
      </c>
      <c r="Y179" s="7">
        <f>P179-G179</f>
        <v>0</v>
      </c>
      <c r="Z179" s="7">
        <f>Q179-H179</f>
        <v>0</v>
      </c>
      <c r="AA179" s="7">
        <f>R179-I179</f>
        <v>21213.450360202231</v>
      </c>
      <c r="AB179" s="7">
        <f>S179-J179</f>
        <v>0</v>
      </c>
      <c r="AC179" s="14">
        <f>T179-K179</f>
        <v>30.461588684953313</v>
      </c>
    </row>
    <row r="180" spans="1:32" x14ac:dyDescent="0.25">
      <c r="A180" s="7" t="s">
        <v>229</v>
      </c>
      <c r="B180" s="7" t="s">
        <v>232</v>
      </c>
      <c r="C180" s="1">
        <v>197.9</v>
      </c>
      <c r="D180" s="7">
        <v>2954053.48</v>
      </c>
      <c r="E180" s="7">
        <v>-221238.88306361058</v>
      </c>
      <c r="F180" s="7">
        <f t="shared" si="10"/>
        <v>2732814.5969363893</v>
      </c>
      <c r="G180" s="7">
        <v>413303.49</v>
      </c>
      <c r="H180" s="7">
        <v>45440.437899999997</v>
      </c>
      <c r="I180" s="7">
        <f t="shared" si="11"/>
        <v>2274070.6690363898</v>
      </c>
      <c r="J180" s="7">
        <v>0</v>
      </c>
      <c r="K180" s="14">
        <f t="shared" si="12"/>
        <v>13809.068200790243</v>
      </c>
      <c r="L180" s="1">
        <v>197.9</v>
      </c>
      <c r="M180" s="7">
        <v>2954053.48</v>
      </c>
      <c r="N180" s="7">
        <v>-211961.73720477126</v>
      </c>
      <c r="O180" s="7">
        <f t="shared" si="13"/>
        <v>2742091.742795229</v>
      </c>
      <c r="P180" s="7">
        <v>413303.49</v>
      </c>
      <c r="Q180" s="7">
        <v>45440.437900000004</v>
      </c>
      <c r="R180" s="7">
        <f t="shared" si="14"/>
        <v>2283347.8148952289</v>
      </c>
      <c r="S180" s="7">
        <v>0</v>
      </c>
      <c r="T180" s="14">
        <f>O180/L180</f>
        <v>13855.94614853577</v>
      </c>
      <c r="U180" s="1">
        <f>L180-C180</f>
        <v>0</v>
      </c>
      <c r="V180" s="7">
        <f>M180-D180</f>
        <v>0</v>
      </c>
      <c r="W180" s="7">
        <f>N180-E180</f>
        <v>9277.1458588393289</v>
      </c>
      <c r="X180" s="7">
        <f>O180-F180</f>
        <v>9277.1458588396199</v>
      </c>
      <c r="Y180" s="7">
        <f>P180-G180</f>
        <v>0</v>
      </c>
      <c r="Z180" s="7">
        <f>Q180-H180</f>
        <v>0</v>
      </c>
      <c r="AA180" s="7">
        <f>R180-I180</f>
        <v>9277.1458588391542</v>
      </c>
      <c r="AB180" s="7">
        <f>S180-J180</f>
        <v>0</v>
      </c>
      <c r="AC180" s="14">
        <f>T180-K180</f>
        <v>46.877947745526399</v>
      </c>
    </row>
    <row r="181" spans="1:32" x14ac:dyDescent="0.25">
      <c r="A181" s="7" t="s">
        <v>229</v>
      </c>
      <c r="B181" s="7" t="s">
        <v>233</v>
      </c>
      <c r="C181" s="1">
        <v>60.7</v>
      </c>
      <c r="D181" s="7">
        <v>1174085.1199999999</v>
      </c>
      <c r="E181" s="7">
        <v>-87931.136768182405</v>
      </c>
      <c r="F181" s="7">
        <f t="shared" si="10"/>
        <v>1086153.9832318174</v>
      </c>
      <c r="G181" s="7">
        <v>355171.01</v>
      </c>
      <c r="H181" s="7">
        <v>45334.636299999998</v>
      </c>
      <c r="I181" s="7">
        <f t="shared" si="11"/>
        <v>685648.33693181735</v>
      </c>
      <c r="J181" s="7">
        <v>0</v>
      </c>
      <c r="K181" s="14">
        <f t="shared" si="12"/>
        <v>17893.805325071127</v>
      </c>
      <c r="L181" s="1">
        <v>60.7</v>
      </c>
      <c r="M181" s="7">
        <v>1174085.1199999999</v>
      </c>
      <c r="N181" s="7">
        <v>-84243.945936101445</v>
      </c>
      <c r="O181" s="7">
        <f t="shared" si="13"/>
        <v>1089841.1740638984</v>
      </c>
      <c r="P181" s="7">
        <v>355171.01</v>
      </c>
      <c r="Q181" s="7">
        <v>45334.636299999998</v>
      </c>
      <c r="R181" s="7">
        <f t="shared" si="14"/>
        <v>689335.52776389837</v>
      </c>
      <c r="S181" s="7">
        <v>0</v>
      </c>
      <c r="T181" s="14">
        <f>O181/L181</f>
        <v>17954.549819833581</v>
      </c>
      <c r="U181" s="1">
        <f>L181-C181</f>
        <v>0</v>
      </c>
      <c r="V181" s="7">
        <f>M181-D181</f>
        <v>0</v>
      </c>
      <c r="W181" s="7">
        <f>N181-E181</f>
        <v>3687.1908320809598</v>
      </c>
      <c r="X181" s="7">
        <f>O181-F181</f>
        <v>3687.190832081018</v>
      </c>
      <c r="Y181" s="7">
        <f>P181-G181</f>
        <v>0</v>
      </c>
      <c r="Z181" s="7">
        <f>Q181-H181</f>
        <v>0</v>
      </c>
      <c r="AA181" s="7">
        <f>R181-I181</f>
        <v>3687.190832081018</v>
      </c>
      <c r="AB181" s="7">
        <f>S181-J181</f>
        <v>0</v>
      </c>
      <c r="AC181" s="14">
        <f>T181-K181</f>
        <v>60.744494762453542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872201.29999999946</v>
      </c>
      <c r="D183" s="12">
        <f>SUM(D4:D182)</f>
        <v>7965891463.7539959</v>
      </c>
      <c r="E183" s="12">
        <f>SUM(E4:E182)</f>
        <v>-595396893.99999976</v>
      </c>
      <c r="F183" s="12">
        <f>ROUND(SUM(F4:F182),0)</f>
        <v>7370494570</v>
      </c>
      <c r="G183" s="12">
        <f>ROUND(SUM(G4:G182),0)</f>
        <v>2640290097</v>
      </c>
      <c r="H183" s="12">
        <f>ROUND(SUM(H4:H182),0)-1</f>
        <v>210577865</v>
      </c>
      <c r="I183" s="12">
        <f>ROUND(SUM(I4:I182),0)+1</f>
        <v>4519626608</v>
      </c>
      <c r="J183" s="12">
        <f>SUM(J4:J182)</f>
        <v>119602.41999999998</v>
      </c>
      <c r="K183" s="16">
        <f>F183/C183</f>
        <v>8450.4512547734157</v>
      </c>
      <c r="L183" s="4">
        <f>SUM(L4:L182)</f>
        <v>872201.79999999946</v>
      </c>
      <c r="M183" s="12">
        <f>SUM(M4:M182)</f>
        <v>7965424012.1879969</v>
      </c>
      <c r="N183" s="12">
        <f>SUM(N4:N182)</f>
        <v>-570396893.99999952</v>
      </c>
      <c r="O183" s="12">
        <f>SUM(O4:O182)</f>
        <v>7395027118.1880026</v>
      </c>
      <c r="P183" s="12">
        <f>SUM(P4:P182)</f>
        <v>2640378518.8200026</v>
      </c>
      <c r="Q183" s="12">
        <f>SUM(Q4:Q182)</f>
        <v>210680308.84509987</v>
      </c>
      <c r="R183" s="12">
        <f>SUM(R4:R182)</f>
        <v>4543968290.5229006</v>
      </c>
      <c r="S183" s="12">
        <f>SUM(S4:S182)</f>
        <v>-182037.83</v>
      </c>
      <c r="T183" s="16">
        <f>O183/L183</f>
        <v>8478.5735573900529</v>
      </c>
      <c r="U183" s="4">
        <f>SUM(U4:U182)</f>
        <v>0.5</v>
      </c>
      <c r="V183" s="12">
        <f>SUM(V4:V182)</f>
        <v>-467451.56600001873</v>
      </c>
      <c r="W183" s="12">
        <f>SUM(W4:W182)</f>
        <v>25000000.000000145</v>
      </c>
      <c r="X183" s="12">
        <f>SUM(X4:X182)</f>
        <v>24532548.434000019</v>
      </c>
      <c r="Y183" s="12">
        <f>SUM(Y4:Y182)</f>
        <v>88422.050000000279</v>
      </c>
      <c r="Z183" s="12">
        <f>SUM(Z4:Z182)</f>
        <v>102442.65670000012</v>
      </c>
      <c r="AA183" s="12">
        <f>SUM(AA4:AA182)</f>
        <v>24341683.727299977</v>
      </c>
      <c r="AB183" s="12">
        <f>SUM(AB4:AB182)</f>
        <v>-301640.25</v>
      </c>
      <c r="AC183" s="16">
        <f>T183-K183</f>
        <v>28.122302616637171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27" t="s">
        <v>240</v>
      </c>
      <c r="E185" s="28"/>
      <c r="F185" s="21">
        <f>SUM(F4:F181)</f>
        <v>7370494569.7539978</v>
      </c>
      <c r="AD185" s="13"/>
      <c r="AE185" s="13"/>
      <c r="AF185" s="13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2019-20 Gov Req to SB19-246 Int</vt:lpstr>
      <vt:lpstr>'2019-20 Gov Req to SB19-246 Int'!Print_Area</vt:lpstr>
      <vt:lpstr>'2019-20 Gov Req to SB19-246 Int'!Print_Titles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2018-04-17T15:23:09Z</cp:lastPrinted>
  <dcterms:created xsi:type="dcterms:W3CDTF">2012-04-09T19:03:04Z</dcterms:created>
  <dcterms:modified xsi:type="dcterms:W3CDTF">2019-04-18T16:40:07Z</dcterms:modified>
</cp:coreProperties>
</file>