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8-19\"/>
    </mc:Choice>
  </mc:AlternateContent>
  <bookViews>
    <workbookView xWindow="0" yWindow="0" windowWidth="24000" windowHeight="9735"/>
  </bookViews>
  <sheets>
    <sheet name="2018-19 HB18-1379 to Supp Req" sheetId="2" r:id="rId1"/>
  </sheets>
  <definedNames>
    <definedName name="_xlnm._FilterDatabase" localSheetId="0" hidden="1">'2018-19 HB18-1379 to Supp Req'!$A$2:$AC$183</definedName>
    <definedName name="_xlnm.Print_Area" localSheetId="0">'2018-19 HB18-1379 to Supp Req'!$A$1:$AC$188</definedName>
    <definedName name="_xlnm.Print_Titles" localSheetId="0">'2018-19 HB18-1379 to Supp Req'!$A:$B,'2018-19 HB18-1379 to Supp Req'!$1:$3</definedName>
  </definedNames>
  <calcPr calcId="152511"/>
</workbook>
</file>

<file path=xl/calcChain.xml><?xml version="1.0" encoding="utf-8"?>
<calcChain xmlns="http://schemas.openxmlformats.org/spreadsheetml/2006/main">
  <c r="AA183" i="2" l="1"/>
  <c r="Z183" i="2"/>
  <c r="F181" i="2" l="1"/>
  <c r="K181" i="2" s="1"/>
  <c r="F180" i="2"/>
  <c r="K180" i="2" s="1"/>
  <c r="F179" i="2"/>
  <c r="K179" i="2" s="1"/>
  <c r="F178" i="2"/>
  <c r="I178" i="2" s="1"/>
  <c r="K177" i="2"/>
  <c r="F177" i="2"/>
  <c r="I177" i="2" s="1"/>
  <c r="F176" i="2"/>
  <c r="K176" i="2" s="1"/>
  <c r="F175" i="2"/>
  <c r="K175" i="2" s="1"/>
  <c r="F174" i="2"/>
  <c r="I174" i="2" s="1"/>
  <c r="F173" i="2"/>
  <c r="K173" i="2" s="1"/>
  <c r="F172" i="2"/>
  <c r="K172" i="2" s="1"/>
  <c r="F171" i="2"/>
  <c r="K171" i="2" s="1"/>
  <c r="F170" i="2"/>
  <c r="I170" i="2" s="1"/>
  <c r="F169" i="2"/>
  <c r="K169" i="2" s="1"/>
  <c r="F168" i="2"/>
  <c r="K168" i="2" s="1"/>
  <c r="F167" i="2"/>
  <c r="K167" i="2" s="1"/>
  <c r="F166" i="2"/>
  <c r="I166" i="2" s="1"/>
  <c r="K165" i="2"/>
  <c r="F165" i="2"/>
  <c r="I165" i="2" s="1"/>
  <c r="F164" i="2"/>
  <c r="K164" i="2" s="1"/>
  <c r="F163" i="2"/>
  <c r="K163" i="2" s="1"/>
  <c r="F162" i="2"/>
  <c r="I162" i="2" s="1"/>
  <c r="F161" i="2"/>
  <c r="K161" i="2" s="1"/>
  <c r="F160" i="2"/>
  <c r="K160" i="2" s="1"/>
  <c r="F159" i="2"/>
  <c r="K159" i="2" s="1"/>
  <c r="F158" i="2"/>
  <c r="I158" i="2" s="1"/>
  <c r="I157" i="2"/>
  <c r="F157" i="2"/>
  <c r="K157" i="2" s="1"/>
  <c r="F156" i="2"/>
  <c r="K156" i="2" s="1"/>
  <c r="F155" i="2"/>
  <c r="K155" i="2" s="1"/>
  <c r="K154" i="2"/>
  <c r="F154" i="2"/>
  <c r="I154" i="2" s="1"/>
  <c r="F153" i="2"/>
  <c r="K153" i="2" s="1"/>
  <c r="F152" i="2"/>
  <c r="K152" i="2" s="1"/>
  <c r="F151" i="2"/>
  <c r="K151" i="2" s="1"/>
  <c r="F150" i="2"/>
  <c r="I150" i="2" s="1"/>
  <c r="F149" i="2"/>
  <c r="I149" i="2" s="1"/>
  <c r="F148" i="2"/>
  <c r="K148" i="2" s="1"/>
  <c r="F147" i="2"/>
  <c r="K147" i="2" s="1"/>
  <c r="F146" i="2"/>
  <c r="I146" i="2" s="1"/>
  <c r="K145" i="2"/>
  <c r="I145" i="2"/>
  <c r="F145" i="2"/>
  <c r="F144" i="2"/>
  <c r="K144" i="2" s="1"/>
  <c r="F143" i="2"/>
  <c r="K143" i="2" s="1"/>
  <c r="K142" i="2"/>
  <c r="F142" i="2"/>
  <c r="I142" i="2" s="1"/>
  <c r="F141" i="2"/>
  <c r="K141" i="2" s="1"/>
  <c r="F140" i="2"/>
  <c r="K140" i="2" s="1"/>
  <c r="F139" i="2"/>
  <c r="K139" i="2" s="1"/>
  <c r="F138" i="2"/>
  <c r="I138" i="2" s="1"/>
  <c r="F137" i="2"/>
  <c r="K137" i="2" s="1"/>
  <c r="F136" i="2"/>
  <c r="K136" i="2" s="1"/>
  <c r="F135" i="2"/>
  <c r="K135" i="2" s="1"/>
  <c r="F134" i="2"/>
  <c r="I134" i="2" s="1"/>
  <c r="K133" i="2"/>
  <c r="F133" i="2"/>
  <c r="I133" i="2" s="1"/>
  <c r="F132" i="2"/>
  <c r="K132" i="2" s="1"/>
  <c r="F131" i="2"/>
  <c r="K131" i="2" s="1"/>
  <c r="F130" i="2"/>
  <c r="I130" i="2" s="1"/>
  <c r="K129" i="2"/>
  <c r="I129" i="2"/>
  <c r="F129" i="2"/>
  <c r="F128" i="2"/>
  <c r="K128" i="2" s="1"/>
  <c r="F127" i="2"/>
  <c r="K127" i="2" s="1"/>
  <c r="K126" i="2"/>
  <c r="F126" i="2"/>
  <c r="I126" i="2" s="1"/>
  <c r="F125" i="2"/>
  <c r="K125" i="2" s="1"/>
  <c r="F124" i="2"/>
  <c r="K124" i="2" s="1"/>
  <c r="F123" i="2"/>
  <c r="K123" i="2" s="1"/>
  <c r="F122" i="2"/>
  <c r="I122" i="2" s="1"/>
  <c r="F121" i="2"/>
  <c r="K121" i="2" s="1"/>
  <c r="F120" i="2"/>
  <c r="K120" i="2" s="1"/>
  <c r="F119" i="2"/>
  <c r="K119" i="2" s="1"/>
  <c r="F118" i="2"/>
  <c r="I118" i="2" s="1"/>
  <c r="K117" i="2"/>
  <c r="F117" i="2"/>
  <c r="I117" i="2" s="1"/>
  <c r="F116" i="2"/>
  <c r="K116" i="2" s="1"/>
  <c r="F115" i="2"/>
  <c r="K115" i="2" s="1"/>
  <c r="F114" i="2"/>
  <c r="I114" i="2" s="1"/>
  <c r="F113" i="2"/>
  <c r="K113" i="2" s="1"/>
  <c r="F112" i="2"/>
  <c r="K112" i="2" s="1"/>
  <c r="F111" i="2"/>
  <c r="K111" i="2" s="1"/>
  <c r="F110" i="2"/>
  <c r="I110" i="2" s="1"/>
  <c r="F109" i="2"/>
  <c r="K109" i="2" s="1"/>
  <c r="F108" i="2"/>
  <c r="K108" i="2" s="1"/>
  <c r="F107" i="2"/>
  <c r="K107" i="2" s="1"/>
  <c r="F106" i="2"/>
  <c r="I106" i="2" s="1"/>
  <c r="F105" i="2"/>
  <c r="K105" i="2" s="1"/>
  <c r="F104" i="2"/>
  <c r="K104" i="2" s="1"/>
  <c r="F103" i="2"/>
  <c r="K103" i="2" s="1"/>
  <c r="F102" i="2"/>
  <c r="I102" i="2" s="1"/>
  <c r="F101" i="2"/>
  <c r="I101" i="2" s="1"/>
  <c r="F100" i="2"/>
  <c r="K100" i="2" s="1"/>
  <c r="F99" i="2"/>
  <c r="K99" i="2" s="1"/>
  <c r="F98" i="2"/>
  <c r="I98" i="2" s="1"/>
  <c r="K97" i="2"/>
  <c r="F97" i="2"/>
  <c r="I97" i="2" s="1"/>
  <c r="F96" i="2"/>
  <c r="K96" i="2" s="1"/>
  <c r="F95" i="2"/>
  <c r="K95" i="2" s="1"/>
  <c r="F94" i="2"/>
  <c r="I94" i="2" s="1"/>
  <c r="F93" i="2"/>
  <c r="K93" i="2" s="1"/>
  <c r="F92" i="2"/>
  <c r="K92" i="2" s="1"/>
  <c r="F91" i="2"/>
  <c r="K91" i="2" s="1"/>
  <c r="F90" i="2"/>
  <c r="I90" i="2" s="1"/>
  <c r="F89" i="2"/>
  <c r="K89" i="2" s="1"/>
  <c r="F88" i="2"/>
  <c r="K88" i="2" s="1"/>
  <c r="F87" i="2"/>
  <c r="K87" i="2" s="1"/>
  <c r="F86" i="2"/>
  <c r="I86" i="2" s="1"/>
  <c r="F85" i="2"/>
  <c r="I85" i="2" s="1"/>
  <c r="F84" i="2"/>
  <c r="K84" i="2" s="1"/>
  <c r="F83" i="2"/>
  <c r="K83" i="2" s="1"/>
  <c r="F82" i="2"/>
  <c r="I82" i="2" s="1"/>
  <c r="F81" i="2"/>
  <c r="I81" i="2" s="1"/>
  <c r="F80" i="2"/>
  <c r="K80" i="2" s="1"/>
  <c r="F79" i="2"/>
  <c r="K79" i="2" s="1"/>
  <c r="F78" i="2"/>
  <c r="I78" i="2" s="1"/>
  <c r="F77" i="2"/>
  <c r="K77" i="2" s="1"/>
  <c r="F76" i="2"/>
  <c r="K76" i="2" s="1"/>
  <c r="F75" i="2"/>
  <c r="K75" i="2" s="1"/>
  <c r="F74" i="2"/>
  <c r="I74" i="2" s="1"/>
  <c r="F73" i="2"/>
  <c r="K73" i="2" s="1"/>
  <c r="F72" i="2"/>
  <c r="K72" i="2" s="1"/>
  <c r="F71" i="2"/>
  <c r="K71" i="2" s="1"/>
  <c r="F70" i="2"/>
  <c r="I70" i="2" s="1"/>
  <c r="F69" i="2"/>
  <c r="I69" i="2" s="1"/>
  <c r="F68" i="2"/>
  <c r="K68" i="2" s="1"/>
  <c r="F67" i="2"/>
  <c r="K67" i="2" s="1"/>
  <c r="F66" i="2"/>
  <c r="I66" i="2" s="1"/>
  <c r="K65" i="2"/>
  <c r="F65" i="2"/>
  <c r="I65" i="2" s="1"/>
  <c r="F64" i="2"/>
  <c r="K64" i="2" s="1"/>
  <c r="F63" i="2"/>
  <c r="K63" i="2" s="1"/>
  <c r="F62" i="2"/>
  <c r="I62" i="2" s="1"/>
  <c r="F61" i="2"/>
  <c r="K61" i="2" s="1"/>
  <c r="F60" i="2"/>
  <c r="K60" i="2" s="1"/>
  <c r="F59" i="2"/>
  <c r="K59" i="2" s="1"/>
  <c r="F58" i="2"/>
  <c r="I58" i="2" s="1"/>
  <c r="F57" i="2"/>
  <c r="K57" i="2" s="1"/>
  <c r="F56" i="2"/>
  <c r="K56" i="2" s="1"/>
  <c r="F55" i="2"/>
  <c r="K55" i="2" s="1"/>
  <c r="F54" i="2"/>
  <c r="I54" i="2" s="1"/>
  <c r="F53" i="2"/>
  <c r="I53" i="2" s="1"/>
  <c r="F52" i="2"/>
  <c r="K52" i="2" s="1"/>
  <c r="F51" i="2"/>
  <c r="K51" i="2" s="1"/>
  <c r="F50" i="2"/>
  <c r="I50" i="2" s="1"/>
  <c r="F49" i="2"/>
  <c r="I49" i="2" s="1"/>
  <c r="F48" i="2"/>
  <c r="K48" i="2" s="1"/>
  <c r="F47" i="2"/>
  <c r="K47" i="2" s="1"/>
  <c r="F46" i="2"/>
  <c r="I46" i="2" s="1"/>
  <c r="F45" i="2"/>
  <c r="K45" i="2" s="1"/>
  <c r="F44" i="2"/>
  <c r="K44" i="2" s="1"/>
  <c r="F43" i="2"/>
  <c r="K43" i="2" s="1"/>
  <c r="F42" i="2"/>
  <c r="I42" i="2" s="1"/>
  <c r="F41" i="2"/>
  <c r="K41" i="2" s="1"/>
  <c r="F40" i="2"/>
  <c r="K40" i="2" s="1"/>
  <c r="F39" i="2"/>
  <c r="K39" i="2" s="1"/>
  <c r="F38" i="2"/>
  <c r="I38" i="2" s="1"/>
  <c r="K37" i="2"/>
  <c r="I37" i="2"/>
  <c r="F37" i="2"/>
  <c r="F36" i="2"/>
  <c r="K36" i="2" s="1"/>
  <c r="F35" i="2"/>
  <c r="K35" i="2" s="1"/>
  <c r="K34" i="2"/>
  <c r="F34" i="2"/>
  <c r="I34" i="2" s="1"/>
  <c r="F33" i="2"/>
  <c r="K33" i="2" s="1"/>
  <c r="F32" i="2"/>
  <c r="K32" i="2" s="1"/>
  <c r="F31" i="2"/>
  <c r="I31" i="2" s="1"/>
  <c r="F30" i="2"/>
  <c r="K30" i="2" s="1"/>
  <c r="F29" i="2"/>
  <c r="K29" i="2" s="1"/>
  <c r="F28" i="2"/>
  <c r="I28" i="2" s="1"/>
  <c r="F27" i="2"/>
  <c r="K27" i="2" s="1"/>
  <c r="F26" i="2"/>
  <c r="I26" i="2" s="1"/>
  <c r="F25" i="2"/>
  <c r="K25" i="2" s="1"/>
  <c r="F24" i="2"/>
  <c r="I24" i="2" s="1"/>
  <c r="F23" i="2"/>
  <c r="I23" i="2" s="1"/>
  <c r="F22" i="2"/>
  <c r="I22" i="2" s="1"/>
  <c r="F21" i="2"/>
  <c r="K21" i="2" s="1"/>
  <c r="F20" i="2"/>
  <c r="I20" i="2" s="1"/>
  <c r="F19" i="2"/>
  <c r="K19" i="2" s="1"/>
  <c r="F18" i="2"/>
  <c r="K18" i="2" s="1"/>
  <c r="F17" i="2"/>
  <c r="K17" i="2" s="1"/>
  <c r="F16" i="2"/>
  <c r="I16" i="2" s="1"/>
  <c r="K15" i="2"/>
  <c r="F15" i="2"/>
  <c r="I15" i="2" s="1"/>
  <c r="F14" i="2"/>
  <c r="K14" i="2" s="1"/>
  <c r="F13" i="2"/>
  <c r="K13" i="2" s="1"/>
  <c r="F12" i="2"/>
  <c r="I12" i="2" s="1"/>
  <c r="F11" i="2"/>
  <c r="K11" i="2" s="1"/>
  <c r="F10" i="2"/>
  <c r="K10" i="2" s="1"/>
  <c r="F9" i="2"/>
  <c r="K9" i="2" s="1"/>
  <c r="F8" i="2"/>
  <c r="I8" i="2" s="1"/>
  <c r="F7" i="2"/>
  <c r="K7" i="2" s="1"/>
  <c r="F6" i="2"/>
  <c r="I6" i="2" s="1"/>
  <c r="F5" i="2"/>
  <c r="K5" i="2" s="1"/>
  <c r="F4" i="2"/>
  <c r="I4" i="2" s="1"/>
  <c r="K46" i="2" l="1"/>
  <c r="I61" i="2"/>
  <c r="K78" i="2"/>
  <c r="I93" i="2"/>
  <c r="K101" i="2"/>
  <c r="I113" i="2"/>
  <c r="K49" i="2"/>
  <c r="K81" i="2"/>
  <c r="K122" i="2"/>
  <c r="I125" i="2"/>
  <c r="K138" i="2"/>
  <c r="I141" i="2"/>
  <c r="K149" i="2"/>
  <c r="K158" i="2"/>
  <c r="I161" i="2"/>
  <c r="K170" i="2"/>
  <c r="I173" i="2"/>
  <c r="K58" i="2"/>
  <c r="K69" i="2"/>
  <c r="K90" i="2"/>
  <c r="K110" i="2"/>
  <c r="K42" i="2"/>
  <c r="I45" i="2"/>
  <c r="K53" i="2"/>
  <c r="K62" i="2"/>
  <c r="K74" i="2"/>
  <c r="I77" i="2"/>
  <c r="K85" i="2"/>
  <c r="K94" i="2"/>
  <c r="K106" i="2"/>
  <c r="I109" i="2"/>
  <c r="K130" i="2"/>
  <c r="K8" i="2"/>
  <c r="I11" i="2"/>
  <c r="K24" i="2"/>
  <c r="I27" i="2"/>
  <c r="K38" i="2"/>
  <c r="I41" i="2"/>
  <c r="K54" i="2"/>
  <c r="I57" i="2"/>
  <c r="K70" i="2"/>
  <c r="I73" i="2"/>
  <c r="K86" i="2"/>
  <c r="I89" i="2"/>
  <c r="K102" i="2"/>
  <c r="I105" i="2"/>
  <c r="K118" i="2"/>
  <c r="I121" i="2"/>
  <c r="K134" i="2"/>
  <c r="I137" i="2"/>
  <c r="K150" i="2"/>
  <c r="I153" i="2"/>
  <c r="K166" i="2"/>
  <c r="I169" i="2"/>
  <c r="K50" i="2"/>
  <c r="K66" i="2"/>
  <c r="K82" i="2"/>
  <c r="K98" i="2"/>
  <c r="K114" i="2"/>
  <c r="K146" i="2"/>
  <c r="K162" i="2"/>
  <c r="K178" i="2"/>
  <c r="I181" i="2"/>
  <c r="K174" i="2"/>
  <c r="I7" i="2"/>
  <c r="K20" i="2"/>
  <c r="K16" i="2"/>
  <c r="I19" i="2"/>
  <c r="K23" i="2"/>
  <c r="K4" i="2"/>
  <c r="K12" i="2"/>
  <c r="K28" i="2"/>
  <c r="K31" i="2"/>
  <c r="I10" i="2"/>
  <c r="I14" i="2"/>
  <c r="I18" i="2"/>
  <c r="I30" i="2"/>
  <c r="I5" i="2"/>
  <c r="K6" i="2"/>
  <c r="I9" i="2"/>
  <c r="I13" i="2"/>
  <c r="I17" i="2"/>
  <c r="I21" i="2"/>
  <c r="K22" i="2"/>
  <c r="I25" i="2"/>
  <c r="K26" i="2"/>
  <c r="I29" i="2"/>
  <c r="I33" i="2"/>
  <c r="I32" i="2"/>
  <c r="I36" i="2"/>
  <c r="I40" i="2"/>
  <c r="I44" i="2"/>
  <c r="I48" i="2"/>
  <c r="I52" i="2"/>
  <c r="I56" i="2"/>
  <c r="I60" i="2"/>
  <c r="I64" i="2"/>
  <c r="I68" i="2"/>
  <c r="I72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35" i="2"/>
  <c r="I39" i="2"/>
  <c r="I43" i="2"/>
  <c r="I47" i="2"/>
  <c r="I51" i="2"/>
  <c r="I55" i="2"/>
  <c r="I59" i="2"/>
  <c r="I63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23" i="2"/>
  <c r="I127" i="2"/>
  <c r="I131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Q183" i="2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I183" i="2" l="1"/>
  <c r="R124" i="2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4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H183" i="2"/>
  <c r="G183" i="2"/>
  <c r="E183" i="2"/>
  <c r="D183" i="2"/>
  <c r="C183" i="2"/>
  <c r="R183" i="2" l="1"/>
  <c r="F183" i="2"/>
  <c r="K183" i="2" s="1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X183" i="2"/>
  <c r="W183" i="2"/>
  <c r="V183" i="2"/>
</calcChain>
</file>

<file path=xl/sharedStrings.xml><?xml version="1.0" encoding="utf-8"?>
<sst xmlns="http://schemas.openxmlformats.org/spreadsheetml/2006/main" count="404" uniqueCount="251">
  <si>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</si>
  <si>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</si>
  <si>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</si>
  <si>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</si>
  <si>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</si>
  <si>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</si>
  <si>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</si>
  <si>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</si>
  <si>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</si>
  <si>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</si>
  <si>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</si>
  <si>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</si>
  <si>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</si>
  <si>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</si>
  <si>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</si>
  <si>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</si>
  <si>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</si>
  <si>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</si>
  <si>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</si>
  <si>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</si>
  <si>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</si>
  <si>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</si>
  <si>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</si>
  <si>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</si>
  <si>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</si>
  <si>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</si>
  <si>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</si>
  <si>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</si>
  <si>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</si>
  <si>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</si>
  <si>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</si>
  <si>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</si>
  <si>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</si>
  <si>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</si>
  <si>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</si>
  <si>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</si>
  <si>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</si>
  <si>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</si>
  <si>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</si>
  <si>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</si>
  <si>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</si>
  <si>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</si>
  <si>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</si>
  <si>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</si>
  <si>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</si>
  <si>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</si>
  <si>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</si>
  <si>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</si>
  <si>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</si>
  <si>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</si>
  <si>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</si>
  <si>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</si>
  <si>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</si>
  <si>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</si>
  <si>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</si>
  <si>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</si>
  <si>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</si>
  <si>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</si>
  <si>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</si>
  <si>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</si>
  <si>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</si>
  <si>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</si>
  <si>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</si>
  <si>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</si>
  <si>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</si>
  <si>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</si>
  <si>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</si>
  <si>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</si>
  <si>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</si>
  <si>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</si>
  <si>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</si>
  <si>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</si>
  <si>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</si>
  <si>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</si>
  <si>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</si>
  <si>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</si>
  <si>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</si>
  <si>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</si>
  <si>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</si>
  <si>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</si>
  <si>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</si>
  <si>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</si>
  <si>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</si>
  <si>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</si>
  <si>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</si>
  <si>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</si>
  <si>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</si>
  <si>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</si>
  <si>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</si>
  <si>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</si>
  <si>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</si>
  <si>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</si>
  <si>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</si>
  <si>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</si>
  <si>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</si>
  <si>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</si>
  <si>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</si>
  <si>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</si>
  <si>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</si>
  <si>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</si>
  <si>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</si>
  <si>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</si>
  <si>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</si>
  <si>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</si>
  <si>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</si>
  <si>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</si>
  <si>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</si>
  <si>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</si>
  <si>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</si>
  <si>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</si>
  <si>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</si>
  <si>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</si>
  <si>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</si>
  <si>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</si>
  <si>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</si>
  <si>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</si>
  <si>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</si>
  <si>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</si>
  <si>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</si>
  <si>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</si>
  <si>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</si>
  <si>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</si>
  <si>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</si>
  <si>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</si>
  <si>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</si>
  <si>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</si>
  <si>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</si>
  <si>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</si>
  <si>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</si>
  <si>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</si>
  <si>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</si>
  <si>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</si>
  <si>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</si>
  <si>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</si>
  <si>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</si>
  <si>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</si>
  <si>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</si>
  <si>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</si>
  <si>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</si>
  <si>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</si>
  <si>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</si>
  <si>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</si>
  <si>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</si>
  <si>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</si>
  <si>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</si>
  <si>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</si>
  <si>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</si>
  <si>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</si>
  <si>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</si>
  <si>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</si>
  <si>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</si>
  <si>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</si>
  <si>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</si>
  <si>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</si>
  <si>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</si>
  <si>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</si>
  <si>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</si>
  <si>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</si>
  <si>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</si>
  <si>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</si>
  <si>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</si>
  <si>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</si>
  <si>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</si>
  <si>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</si>
  <si>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</si>
  <si>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</si>
  <si>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</si>
  <si>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</si>
  <si>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</si>
  <si>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</si>
  <si>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</si>
  <si>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</si>
  <si>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</si>
  <si>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</si>
  <si>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</si>
  <si>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</si>
  <si>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</si>
  <si>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</si>
  <si>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</si>
  <si>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</si>
  <si>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</si>
  <si>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</si>
  <si>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</si>
  <si>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</si>
  <si>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</si>
  <si>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</si>
  <si>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</si>
  <si>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</si>
  <si>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</si>
  <si>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</si>
  <si>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</si>
  <si>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</si>
  <si>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</si>
  <si>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</si>
  <si>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</si>
  <si>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</si>
  <si>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</si>
  <si>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</si>
  <si>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</si>
  <si>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</si>
  <si>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</si>
  <si>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</si>
  <si>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</si>
  <si>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</si>
  <si>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</si>
  <si>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</si>
  <si>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</si>
  <si>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</si>
  <si>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</si>
  <si>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</si>
  <si>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</si>
  <si>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</si>
  <si>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</si>
  <si>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</si>
  <si>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</si>
  <si>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</si>
  <si>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</si>
  <si>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</si>
  <si>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</si>
  <si>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</si>
  <si>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</si>
  <si>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</si>
  <si>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</si>
  <si>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</si>
  <si>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</si>
  <si>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</si>
  <si>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</si>
  <si>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</si>
  <si>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</si>
  <si>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</si>
  <si>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</si>
  <si>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</si>
  <si>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</si>
  <si>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</si>
  <si>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</si>
  <si>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</si>
  <si>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</si>
  <si>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ESTIMATED FUNDED PUPIL COUNTS</t>
  </si>
  <si>
    <t xml:space="preserve">2018-19 ESTIMATED FULLY FUNDED TOTAL PROGRAM </t>
  </si>
  <si>
    <t>2018-19 ESTIMATED BUDGET STABILIZATION FACTOR</t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</si>
  <si>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</si>
  <si>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</si>
  <si>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</si>
  <si>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</si>
  <si>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</si>
  <si>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2018-19 School Finance Act Bill HB18-1379</t>
  </si>
  <si>
    <t>2018-19 FUNDED PUPIL COUNTS</t>
  </si>
  <si>
    <t xml:space="preserve">2018-19 FULLY FUNDED TOTAL PROGRAM </t>
  </si>
  <si>
    <t>2018-19 BUDGET STABILIZATION FACTOR</t>
  </si>
  <si>
    <t>2018-19 School Finance Act Bill Supplemental Request - January 2019 Pending Approval</t>
  </si>
  <si>
    <t>Estimated Change - 2018-19 HB18-1379 and Supplemental Request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</si>
</sst>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7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4" t="s">
        <v>245</v>
      </c>
      <c r="D1" s="34"/>
      <c r="E1" s="34"/>
      <c r="F1" s="34"/>
      <c r="G1" s="34"/>
      <c r="H1" s="34"/>
      <c r="I1" s="34"/>
      <c r="J1" s="34"/>
      <c r="K1" s="34"/>
      <c r="L1" s="35" t="s">
        <v>249</v>
      </c>
      <c r="M1" s="35"/>
      <c r="N1" s="35"/>
      <c r="O1" s="35"/>
      <c r="P1" s="35"/>
      <c r="Q1" s="35"/>
      <c r="R1" s="35"/>
      <c r="S1" s="35"/>
      <c r="T1" s="35"/>
      <c r="U1" s="36" t="s">
        <v>250</v>
      </c>
      <c r="V1" s="36"/>
      <c r="W1" s="36"/>
      <c r="X1" s="36"/>
      <c r="Y1" s="36"/>
      <c r="Z1" s="36"/>
      <c r="AA1" s="36"/>
      <c r="AB1" s="36"/>
      <c r="AC1" s="36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2" t="s">
        <v>237</v>
      </c>
      <c r="D2" s="23" t="s">
        <v>238</v>
      </c>
      <c r="E2" s="23" t="s">
        <v>239</v>
      </c>
      <c r="F2" s="23" t="s">
        <v>240</v>
      </c>
      <c r="G2" s="23" t="s">
        <v>2</v>
      </c>
      <c r="H2" s="23" t="s">
        <v>3</v>
      </c>
      <c r="I2" s="23" t="s">
        <v>4</v>
      </c>
      <c r="J2" s="23" t="s">
        <v>5</v>
      </c>
      <c r="K2" s="24" t="s">
        <v>241</v>
      </c>
      <c r="L2" s="27" t="s">
        <v>246</v>
      </c>
      <c r="M2" s="28" t="s">
        <v>247</v>
      </c>
      <c r="N2" s="28" t="s">
        <v>248</v>
      </c>
      <c r="O2" s="28" t="s">
        <v>240</v>
      </c>
      <c r="P2" s="28" t="s">
        <v>2</v>
      </c>
      <c r="Q2" s="28" t="s">
        <v>3</v>
      </c>
      <c r="R2" s="28" t="s">
        <v>4</v>
      </c>
      <c r="S2" s="28" t="s">
        <v>5</v>
      </c>
      <c r="T2" s="29" t="s">
        <v>241</v>
      </c>
      <c r="U2" s="2" t="s">
        <v>6</v>
      </c>
      <c r="V2" s="9" t="s">
        <v>7</v>
      </c>
      <c r="W2" s="9" t="s">
        <v>242</v>
      </c>
      <c r="X2" s="9" t="s">
        <v>243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5"/>
      <c r="D3" s="26" t="s">
        <v>236</v>
      </c>
      <c r="E3" s="23"/>
      <c r="F3" s="23" t="s">
        <v>13</v>
      </c>
      <c r="G3" s="23"/>
      <c r="H3" s="23"/>
      <c r="I3" s="23"/>
      <c r="J3" s="23"/>
      <c r="K3" s="24"/>
      <c r="L3" s="30"/>
      <c r="M3" s="31" t="s">
        <v>236</v>
      </c>
      <c r="N3" s="28"/>
      <c r="O3" s="28" t="s">
        <v>13</v>
      </c>
      <c r="P3" s="28"/>
      <c r="Q3" s="28"/>
      <c r="R3" s="28"/>
      <c r="S3" s="28"/>
      <c r="T3" s="29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8649.7000000000007</v>
      </c>
      <c r="D4" s="7">
        <v>76646453.140000001</v>
      </c>
      <c r="E4" s="7">
        <v>-6640834.6990325833</v>
      </c>
      <c r="F4" s="7">
        <f>D4+E4</f>
        <v>70005618.440967411</v>
      </c>
      <c r="G4" s="7">
        <v>18299498.170000002</v>
      </c>
      <c r="H4" s="7">
        <v>1123097.1000000001</v>
      </c>
      <c r="I4" s="7">
        <f>F4-G4-H4</f>
        <v>50583023.170967408</v>
      </c>
      <c r="J4" s="7">
        <v>0</v>
      </c>
      <c r="K4" s="14">
        <f>F4/C4</f>
        <v>8093.4157763815401</v>
      </c>
      <c r="L4" s="1">
        <v>8443.4</v>
      </c>
      <c r="M4" s="7">
        <v>74636882.719999999</v>
      </c>
      <c r="N4" s="7">
        <v>-6496545.279065433</v>
      </c>
      <c r="O4" s="7">
        <f>M4+N4</f>
        <v>68140337.440934569</v>
      </c>
      <c r="P4" s="7">
        <v>17747486.16</v>
      </c>
      <c r="Q4" s="7">
        <v>1553209.99</v>
      </c>
      <c r="R4" s="7">
        <f>O4-P4-Q4</f>
        <v>48839641.29093457</v>
      </c>
      <c r="S4" s="7">
        <v>0</v>
      </c>
      <c r="T4" s="14">
        <f>O4/L4</f>
        <v>8070.2486487593351</v>
      </c>
      <c r="U4" s="1">
        <f t="shared" ref="U4:AC32" si="0">L4-C4</f>
        <v>-206.30000000000109</v>
      </c>
      <c r="V4" s="7">
        <f t="shared" si="0"/>
        <v>-2009570.4200000018</v>
      </c>
      <c r="W4" s="7">
        <f t="shared" si="0"/>
        <v>144289.41996715032</v>
      </c>
      <c r="X4" s="7">
        <f t="shared" si="0"/>
        <v>-1865281.0000328422</v>
      </c>
      <c r="Y4" s="7">
        <f t="shared" si="0"/>
        <v>-552012.01000000164</v>
      </c>
      <c r="Z4" s="7">
        <f t="shared" si="0"/>
        <v>430112.8899999999</v>
      </c>
      <c r="AA4" s="7">
        <f t="shared" si="0"/>
        <v>-1743381.8800328374</v>
      </c>
      <c r="AB4" s="7">
        <f t="shared" si="0"/>
        <v>0</v>
      </c>
      <c r="AC4" s="14">
        <f t="shared" si="0"/>
        <v>-23.167127622205044</v>
      </c>
    </row>
    <row r="5" spans="1:34" x14ac:dyDescent="0.25">
      <c r="A5" s="7" t="s">
        <v>23</v>
      </c>
      <c r="B5" s="7" t="s">
        <v>25</v>
      </c>
      <c r="C5" s="1">
        <v>41894.700000000004</v>
      </c>
      <c r="D5" s="7">
        <v>365457362.19999999</v>
      </c>
      <c r="E5" s="7">
        <v>-31664112.721324533</v>
      </c>
      <c r="F5" s="7">
        <f t="shared" ref="F5:F68" si="1">D5+E5</f>
        <v>333793249.47867548</v>
      </c>
      <c r="G5" s="7">
        <v>69418416.549999997</v>
      </c>
      <c r="H5" s="7">
        <v>5172520.76</v>
      </c>
      <c r="I5" s="7">
        <f t="shared" ref="I5:I68" si="2">F5-G5-H5</f>
        <v>259202312.16867548</v>
      </c>
      <c r="J5" s="7">
        <v>0</v>
      </c>
      <c r="K5" s="14">
        <f t="shared" ref="K5:K68" si="3">F5/C5</f>
        <v>7967.4338157016391</v>
      </c>
      <c r="L5" s="1">
        <v>41888.300000000003</v>
      </c>
      <c r="M5" s="7">
        <v>364338782.17000002</v>
      </c>
      <c r="N5" s="7">
        <v>-31712784.73896803</v>
      </c>
      <c r="O5" s="7">
        <f t="shared" ref="O5:O68" si="4">M5+N5</f>
        <v>332625997.431032</v>
      </c>
      <c r="P5" s="7">
        <v>68305986.209999993</v>
      </c>
      <c r="Q5" s="7">
        <v>5994851.2000000002</v>
      </c>
      <c r="R5" s="7">
        <f t="shared" ref="R5:R68" si="5">O5-P5-Q5</f>
        <v>258325160.02103204</v>
      </c>
      <c r="S5" s="7">
        <v>0</v>
      </c>
      <c r="T5" s="14">
        <f t="shared" ref="T5:T68" si="6">O5/L5</f>
        <v>7940.785313107287</v>
      </c>
      <c r="U5" s="1">
        <f t="shared" si="0"/>
        <v>-6.4000000000014552</v>
      </c>
      <c r="V5" s="7">
        <f t="shared" si="0"/>
        <v>-1118580.0299999714</v>
      </c>
      <c r="W5" s="7">
        <f t="shared" si="0"/>
        <v>-48672.017643496394</v>
      </c>
      <c r="X5" s="7">
        <f t="shared" si="0"/>
        <v>-1167252.0476434827</v>
      </c>
      <c r="Y5" s="7">
        <f t="shared" si="0"/>
        <v>-1112430.3400000036</v>
      </c>
      <c r="Z5" s="7">
        <f t="shared" si="0"/>
        <v>822330.44000000041</v>
      </c>
      <c r="AA5" s="7">
        <f t="shared" si="0"/>
        <v>-877152.14764344692</v>
      </c>
      <c r="AB5" s="7">
        <f t="shared" si="0"/>
        <v>0</v>
      </c>
      <c r="AC5" s="14">
        <f t="shared" si="0"/>
        <v>-26.648502594352067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8008.6999999999989</v>
      </c>
      <c r="D6" s="7">
        <v>74522365.609999999</v>
      </c>
      <c r="E6" s="7">
        <v>-6456798.6008814871</v>
      </c>
      <c r="F6" s="7">
        <f t="shared" si="1"/>
        <v>68065567.009118512</v>
      </c>
      <c r="G6" s="7">
        <v>18694032.739999998</v>
      </c>
      <c r="H6" s="7">
        <v>1521058.01</v>
      </c>
      <c r="I6" s="7">
        <f t="shared" si="2"/>
        <v>47850476.25911852</v>
      </c>
      <c r="J6" s="7">
        <v>0</v>
      </c>
      <c r="K6" s="14">
        <f t="shared" si="3"/>
        <v>8498.9532644647097</v>
      </c>
      <c r="L6" s="1">
        <v>7866.5</v>
      </c>
      <c r="M6" s="7">
        <v>72698665.680000007</v>
      </c>
      <c r="N6" s="7">
        <v>-6327838.9464570107</v>
      </c>
      <c r="O6" s="7">
        <f t="shared" si="4"/>
        <v>66370826.733542994</v>
      </c>
      <c r="P6" s="7">
        <v>18111796.949999999</v>
      </c>
      <c r="Q6" s="7">
        <v>1640273.42</v>
      </c>
      <c r="R6" s="7">
        <f t="shared" si="5"/>
        <v>46618756.363542989</v>
      </c>
      <c r="S6" s="7">
        <v>0</v>
      </c>
      <c r="T6" s="14">
        <f t="shared" si="6"/>
        <v>8437.1482531676083</v>
      </c>
      <c r="U6" s="1">
        <f t="shared" si="0"/>
        <v>-142.19999999999891</v>
      </c>
      <c r="V6" s="7">
        <f t="shared" si="0"/>
        <v>-1823699.9299999923</v>
      </c>
      <c r="W6" s="7">
        <f t="shared" si="0"/>
        <v>128959.65442447644</v>
      </c>
      <c r="X6" s="7">
        <f t="shared" si="0"/>
        <v>-1694740.2755755186</v>
      </c>
      <c r="Y6" s="7">
        <f t="shared" si="0"/>
        <v>-582235.78999999911</v>
      </c>
      <c r="Z6" s="7">
        <f t="shared" si="0"/>
        <v>119215.40999999992</v>
      </c>
      <c r="AA6" s="7">
        <f t="shared" si="0"/>
        <v>-1231719.8955755308</v>
      </c>
      <c r="AB6" s="7">
        <f t="shared" si="0"/>
        <v>0</v>
      </c>
      <c r="AC6" s="14">
        <f t="shared" si="0"/>
        <v>-61.805011297101373</v>
      </c>
    </row>
    <row r="7" spans="1:34" x14ac:dyDescent="0.25">
      <c r="A7" s="7" t="s">
        <v>23</v>
      </c>
      <c r="B7" s="7" t="s">
        <v>27</v>
      </c>
      <c r="C7" s="1">
        <v>18317.5</v>
      </c>
      <c r="D7" s="7">
        <v>157540665.06</v>
      </c>
      <c r="E7" s="7">
        <v>-13649705.526857967</v>
      </c>
      <c r="F7" s="7">
        <f t="shared" si="1"/>
        <v>143890959.53314203</v>
      </c>
      <c r="G7" s="7">
        <v>32016265.109999999</v>
      </c>
      <c r="H7" s="7">
        <v>2649715.12</v>
      </c>
      <c r="I7" s="7">
        <f t="shared" si="2"/>
        <v>109224979.30314203</v>
      </c>
      <c r="J7" s="7">
        <v>0</v>
      </c>
      <c r="K7" s="14">
        <f t="shared" si="3"/>
        <v>7855.3819862504179</v>
      </c>
      <c r="L7" s="1">
        <v>18591.399999999998</v>
      </c>
      <c r="M7" s="7">
        <v>159686578.85999998</v>
      </c>
      <c r="N7" s="7">
        <v>-13899442.905659484</v>
      </c>
      <c r="O7" s="7">
        <f t="shared" si="4"/>
        <v>145787135.95434049</v>
      </c>
      <c r="P7" s="7">
        <v>33909115.229999997</v>
      </c>
      <c r="Q7" s="7">
        <v>2477121.84</v>
      </c>
      <c r="R7" s="7">
        <f t="shared" si="5"/>
        <v>109400898.88434049</v>
      </c>
      <c r="S7" s="7">
        <v>0</v>
      </c>
      <c r="T7" s="14">
        <f t="shared" si="6"/>
        <v>7841.6437683197883</v>
      </c>
      <c r="U7" s="1">
        <f t="shared" si="0"/>
        <v>273.89999999999782</v>
      </c>
      <c r="V7" s="7">
        <f t="shared" si="0"/>
        <v>2145913.7999999821</v>
      </c>
      <c r="W7" s="7">
        <f t="shared" si="0"/>
        <v>-249737.37880151719</v>
      </c>
      <c r="X7" s="7">
        <f t="shared" si="0"/>
        <v>1896176.4211984575</v>
      </c>
      <c r="Y7" s="7">
        <f t="shared" si="0"/>
        <v>1892850.1199999973</v>
      </c>
      <c r="Z7" s="7">
        <f t="shared" si="0"/>
        <v>-172593.28000000026</v>
      </c>
      <c r="AA7" s="7">
        <f t="shared" si="0"/>
        <v>175919.5811984688</v>
      </c>
      <c r="AB7" s="7">
        <f t="shared" si="0"/>
        <v>0</v>
      </c>
      <c r="AC7" s="14">
        <f t="shared" si="0"/>
        <v>-13.738217930629617</v>
      </c>
    </row>
    <row r="8" spans="1:34" x14ac:dyDescent="0.25">
      <c r="A8" s="7" t="s">
        <v>23</v>
      </c>
      <c r="B8" s="7" t="s">
        <v>28</v>
      </c>
      <c r="C8" s="1">
        <v>1049.3</v>
      </c>
      <c r="D8" s="7">
        <v>9707647.4800000004</v>
      </c>
      <c r="E8" s="7">
        <v>-841094.13534644642</v>
      </c>
      <c r="F8" s="7">
        <f t="shared" si="1"/>
        <v>8866553.3446535543</v>
      </c>
      <c r="G8" s="7">
        <v>4183987.35</v>
      </c>
      <c r="H8" s="7">
        <v>315981.02</v>
      </c>
      <c r="I8" s="7">
        <f t="shared" si="2"/>
        <v>4366584.9746535551</v>
      </c>
      <c r="J8" s="7">
        <v>0</v>
      </c>
      <c r="K8" s="14">
        <f t="shared" si="3"/>
        <v>8449.9698319389645</v>
      </c>
      <c r="L8" s="1">
        <v>1031.8</v>
      </c>
      <c r="M8" s="7">
        <v>9519297.0800000001</v>
      </c>
      <c r="N8" s="7">
        <v>-828578.87751150387</v>
      </c>
      <c r="O8" s="7">
        <f t="shared" si="4"/>
        <v>8690718.2024884969</v>
      </c>
      <c r="P8" s="7">
        <v>3660428.69</v>
      </c>
      <c r="Q8" s="7">
        <v>301410.75</v>
      </c>
      <c r="R8" s="7">
        <f t="shared" si="5"/>
        <v>4728878.7624884974</v>
      </c>
      <c r="S8" s="7">
        <v>0</v>
      </c>
      <c r="T8" s="14">
        <f t="shared" si="6"/>
        <v>8422.8709076259911</v>
      </c>
      <c r="U8" s="1">
        <f t="shared" si="0"/>
        <v>-17.5</v>
      </c>
      <c r="V8" s="7">
        <f t="shared" si="0"/>
        <v>-188350.40000000037</v>
      </c>
      <c r="W8" s="7">
        <f t="shared" si="0"/>
        <v>12515.257834942546</v>
      </c>
      <c r="X8" s="7">
        <f t="shared" si="0"/>
        <v>-175835.14216505736</v>
      </c>
      <c r="Y8" s="7">
        <f t="shared" si="0"/>
        <v>-523558.66000000015</v>
      </c>
      <c r="Z8" s="7">
        <f t="shared" si="0"/>
        <v>-14570.270000000019</v>
      </c>
      <c r="AA8" s="7">
        <f t="shared" si="0"/>
        <v>362293.78783494234</v>
      </c>
      <c r="AB8" s="7">
        <f t="shared" si="0"/>
        <v>0</v>
      </c>
      <c r="AC8" s="14">
        <f t="shared" si="0"/>
        <v>-27.098924312973395</v>
      </c>
    </row>
    <row r="9" spans="1:34" x14ac:dyDescent="0.25">
      <c r="A9" s="7" t="s">
        <v>23</v>
      </c>
      <c r="B9" s="7" t="s">
        <v>29</v>
      </c>
      <c r="C9" s="1">
        <v>949.6</v>
      </c>
      <c r="D9" s="7">
        <v>8759260.1499999985</v>
      </c>
      <c r="E9" s="7">
        <v>-758923.555610904</v>
      </c>
      <c r="F9" s="7">
        <f t="shared" si="1"/>
        <v>8000336.594389094</v>
      </c>
      <c r="G9" s="7">
        <v>2750523.4</v>
      </c>
      <c r="H9" s="7">
        <v>228801.71</v>
      </c>
      <c r="I9" s="7">
        <f t="shared" si="2"/>
        <v>5021011.4843890937</v>
      </c>
      <c r="J9" s="7">
        <v>0</v>
      </c>
      <c r="K9" s="14">
        <f t="shared" si="3"/>
        <v>8424.9542906372099</v>
      </c>
      <c r="L9" s="1">
        <v>976.9</v>
      </c>
      <c r="M9" s="7">
        <v>8992066.6799999997</v>
      </c>
      <c r="N9" s="7">
        <v>-782687.67679041647</v>
      </c>
      <c r="O9" s="7">
        <f t="shared" si="4"/>
        <v>8209379.0032095835</v>
      </c>
      <c r="P9" s="7">
        <v>2608456.37</v>
      </c>
      <c r="Q9" s="7">
        <v>239741.75</v>
      </c>
      <c r="R9" s="7">
        <f t="shared" si="5"/>
        <v>5361180.8832095833</v>
      </c>
      <c r="S9" s="7">
        <v>0</v>
      </c>
      <c r="T9" s="14">
        <f t="shared" si="6"/>
        <v>8403.4998497385441</v>
      </c>
      <c r="U9" s="1">
        <f t="shared" si="0"/>
        <v>27.299999999999955</v>
      </c>
      <c r="V9" s="7">
        <f t="shared" si="0"/>
        <v>232806.53000000119</v>
      </c>
      <c r="W9" s="7">
        <f t="shared" si="0"/>
        <v>-23764.121179512469</v>
      </c>
      <c r="X9" s="7">
        <f t="shared" si="0"/>
        <v>209042.40882048942</v>
      </c>
      <c r="Y9" s="7">
        <f t="shared" si="0"/>
        <v>-142067.0299999998</v>
      </c>
      <c r="Z9" s="7">
        <f t="shared" si="0"/>
        <v>10940.040000000008</v>
      </c>
      <c r="AA9" s="7">
        <f t="shared" si="0"/>
        <v>340169.39882048965</v>
      </c>
      <c r="AB9" s="7">
        <f t="shared" si="0"/>
        <v>0</v>
      </c>
      <c r="AC9" s="14">
        <f t="shared" si="0"/>
        <v>-21.45444089866578</v>
      </c>
    </row>
    <row r="10" spans="1:34" x14ac:dyDescent="0.25">
      <c r="A10" s="7" t="s">
        <v>23</v>
      </c>
      <c r="B10" s="7" t="s">
        <v>30</v>
      </c>
      <c r="C10" s="1">
        <v>10345.799999999999</v>
      </c>
      <c r="D10" s="7">
        <v>96901872.039999992</v>
      </c>
      <c r="E10" s="7">
        <v>-8395813.346627187</v>
      </c>
      <c r="F10" s="7">
        <f t="shared" si="1"/>
        <v>88506058.693372801</v>
      </c>
      <c r="G10" s="7">
        <v>19183304.050000001</v>
      </c>
      <c r="H10" s="7">
        <v>1456664.6</v>
      </c>
      <c r="I10" s="7">
        <f t="shared" si="2"/>
        <v>67866090.04337281</v>
      </c>
      <c r="J10" s="7">
        <v>0</v>
      </c>
      <c r="K10" s="14">
        <f t="shared" si="3"/>
        <v>8554.7815242294273</v>
      </c>
      <c r="L10" s="1">
        <v>10394.299999999999</v>
      </c>
      <c r="M10" s="7">
        <v>94798397.439999998</v>
      </c>
      <c r="N10" s="7">
        <v>-8251444.31155043</v>
      </c>
      <c r="O10" s="7">
        <f t="shared" si="4"/>
        <v>86546953.128449574</v>
      </c>
      <c r="P10" s="7">
        <v>18301374.09</v>
      </c>
      <c r="Q10" s="7">
        <v>1728009.36</v>
      </c>
      <c r="R10" s="7">
        <f t="shared" si="5"/>
        <v>66517569.678449571</v>
      </c>
      <c r="S10" s="7">
        <v>0</v>
      </c>
      <c r="T10" s="14">
        <f t="shared" si="6"/>
        <v>8326.3859161703604</v>
      </c>
      <c r="U10" s="1">
        <f t="shared" si="0"/>
        <v>48.5</v>
      </c>
      <c r="V10" s="7">
        <f t="shared" si="0"/>
        <v>-2103474.599999994</v>
      </c>
      <c r="W10" s="7">
        <f t="shared" si="0"/>
        <v>144369.03507675696</v>
      </c>
      <c r="X10" s="7">
        <f t="shared" si="0"/>
        <v>-1959105.5649232268</v>
      </c>
      <c r="Y10" s="7">
        <f t="shared" si="0"/>
        <v>-881929.96000000089</v>
      </c>
      <c r="Z10" s="7">
        <f t="shared" si="0"/>
        <v>271344.76</v>
      </c>
      <c r="AA10" s="7">
        <f t="shared" si="0"/>
        <v>-1348520.3649232388</v>
      </c>
      <c r="AB10" s="7">
        <f t="shared" si="0"/>
        <v>0</v>
      </c>
      <c r="AC10" s="14">
        <f t="shared" si="0"/>
        <v>-228.39560805906694</v>
      </c>
    </row>
    <row r="11" spans="1:34" x14ac:dyDescent="0.25">
      <c r="A11" s="7" t="s">
        <v>31</v>
      </c>
      <c r="B11" s="7" t="s">
        <v>31</v>
      </c>
      <c r="C11" s="1">
        <v>2387.6</v>
      </c>
      <c r="D11" s="7">
        <v>20207595.859999999</v>
      </c>
      <c r="E11" s="7">
        <v>-1750835.143356187</v>
      </c>
      <c r="F11" s="7">
        <f t="shared" si="1"/>
        <v>18456760.716643814</v>
      </c>
      <c r="G11" s="7">
        <v>3633818.58</v>
      </c>
      <c r="H11" s="7">
        <v>208941.95</v>
      </c>
      <c r="I11" s="7">
        <f t="shared" si="2"/>
        <v>14614000.186643815</v>
      </c>
      <c r="J11" s="7">
        <v>0</v>
      </c>
      <c r="K11" s="14">
        <f t="shared" si="3"/>
        <v>7730.256624494813</v>
      </c>
      <c r="L11" s="1">
        <v>2367.6999999999998</v>
      </c>
      <c r="M11" s="7">
        <v>20531486.52</v>
      </c>
      <c r="N11" s="7">
        <v>-1787102.1264927445</v>
      </c>
      <c r="O11" s="7">
        <f t="shared" si="4"/>
        <v>18744384.393507253</v>
      </c>
      <c r="P11" s="7">
        <v>3609734.63</v>
      </c>
      <c r="Q11" s="7">
        <v>473101.86</v>
      </c>
      <c r="R11" s="7">
        <f t="shared" si="5"/>
        <v>14661547.903507255</v>
      </c>
      <c r="S11" s="7">
        <v>0</v>
      </c>
      <c r="T11" s="14">
        <f t="shared" si="6"/>
        <v>7916.7058299223954</v>
      </c>
      <c r="U11" s="1">
        <f t="shared" si="0"/>
        <v>-19.900000000000091</v>
      </c>
      <c r="V11" s="7">
        <f t="shared" si="0"/>
        <v>323890.66000000015</v>
      </c>
      <c r="W11" s="7">
        <f t="shared" si="0"/>
        <v>-36266.983136557508</v>
      </c>
      <c r="X11" s="7">
        <f t="shared" si="0"/>
        <v>287623.67686343938</v>
      </c>
      <c r="Y11" s="7">
        <f t="shared" si="0"/>
        <v>-24083.950000000186</v>
      </c>
      <c r="Z11" s="7">
        <f t="shared" si="0"/>
        <v>264159.90999999997</v>
      </c>
      <c r="AA11" s="7">
        <f t="shared" si="0"/>
        <v>47547.71686344035</v>
      </c>
      <c r="AB11" s="7">
        <f t="shared" si="0"/>
        <v>0</v>
      </c>
      <c r="AC11" s="14">
        <f t="shared" si="0"/>
        <v>186.44920542758246</v>
      </c>
    </row>
    <row r="12" spans="1:34" x14ac:dyDescent="0.25">
      <c r="A12" s="7" t="s">
        <v>31</v>
      </c>
      <c r="B12" s="7" t="s">
        <v>32</v>
      </c>
      <c r="C12" s="1">
        <v>295.2</v>
      </c>
      <c r="D12" s="7">
        <v>3477368.46</v>
      </c>
      <c r="E12" s="7">
        <v>-301287.6419514055</v>
      </c>
      <c r="F12" s="7">
        <f t="shared" si="1"/>
        <v>3176080.8180485945</v>
      </c>
      <c r="G12" s="7">
        <v>1198413.1599999999</v>
      </c>
      <c r="H12" s="7">
        <v>88051.81</v>
      </c>
      <c r="I12" s="7">
        <f t="shared" si="2"/>
        <v>1889615.8480485945</v>
      </c>
      <c r="J12" s="7">
        <v>0</v>
      </c>
      <c r="K12" s="14">
        <f t="shared" si="3"/>
        <v>10759.081361953235</v>
      </c>
      <c r="L12" s="1">
        <v>296.40000000000003</v>
      </c>
      <c r="M12" s="7">
        <v>3494898.62</v>
      </c>
      <c r="N12" s="7">
        <v>-304203.04684682708</v>
      </c>
      <c r="O12" s="7">
        <f t="shared" si="4"/>
        <v>3190695.5731531731</v>
      </c>
      <c r="P12" s="7">
        <v>1093544.6299999999</v>
      </c>
      <c r="Q12" s="7">
        <v>92192.94</v>
      </c>
      <c r="R12" s="7">
        <f t="shared" si="5"/>
        <v>2004958.0031531733</v>
      </c>
      <c r="S12" s="7">
        <v>0</v>
      </c>
      <c r="T12" s="14">
        <f t="shared" si="6"/>
        <v>10764.82986893783</v>
      </c>
      <c r="U12" s="1">
        <f t="shared" si="0"/>
        <v>1.2000000000000455</v>
      </c>
      <c r="V12" s="7">
        <f t="shared" si="0"/>
        <v>17530.160000000149</v>
      </c>
      <c r="W12" s="7">
        <f t="shared" si="0"/>
        <v>-2915.4048954215832</v>
      </c>
      <c r="X12" s="7">
        <f t="shared" si="0"/>
        <v>14614.755104578566</v>
      </c>
      <c r="Y12" s="7">
        <f t="shared" si="0"/>
        <v>-104868.53000000003</v>
      </c>
      <c r="Z12" s="7">
        <f t="shared" si="0"/>
        <v>4141.1300000000047</v>
      </c>
      <c r="AA12" s="7">
        <f t="shared" si="0"/>
        <v>115342.15510457871</v>
      </c>
      <c r="AB12" s="7">
        <f t="shared" si="0"/>
        <v>0</v>
      </c>
      <c r="AC12" s="14">
        <f t="shared" si="0"/>
        <v>5.7485069845952239</v>
      </c>
    </row>
    <row r="13" spans="1:34" x14ac:dyDescent="0.25">
      <c r="A13" s="7" t="s">
        <v>33</v>
      </c>
      <c r="B13" s="7" t="s">
        <v>34</v>
      </c>
      <c r="C13" s="1">
        <v>2616.8000000000002</v>
      </c>
      <c r="D13" s="7">
        <v>24240947.239999998</v>
      </c>
      <c r="E13" s="7">
        <v>-2100294.4947076533</v>
      </c>
      <c r="F13" s="7">
        <f t="shared" si="1"/>
        <v>22140652.745292343</v>
      </c>
      <c r="G13" s="7">
        <v>12206458.140000001</v>
      </c>
      <c r="H13" s="7">
        <v>752372.33</v>
      </c>
      <c r="I13" s="7">
        <f t="shared" si="2"/>
        <v>9181822.2752923425</v>
      </c>
      <c r="J13" s="7">
        <v>0</v>
      </c>
      <c r="K13" s="14">
        <f t="shared" si="3"/>
        <v>8460.9648216494734</v>
      </c>
      <c r="L13" s="1">
        <v>2590.4</v>
      </c>
      <c r="M13" s="7">
        <v>23855635.950000003</v>
      </c>
      <c r="N13" s="7">
        <v>-2076442.8183781486</v>
      </c>
      <c r="O13" s="7">
        <f t="shared" si="4"/>
        <v>21779193.131621853</v>
      </c>
      <c r="P13" s="7">
        <v>12048253.67</v>
      </c>
      <c r="Q13" s="7">
        <v>938110.08</v>
      </c>
      <c r="R13" s="7">
        <f t="shared" si="5"/>
        <v>8792829.3816218525</v>
      </c>
      <c r="S13" s="7">
        <v>0</v>
      </c>
      <c r="T13" s="14">
        <f t="shared" si="6"/>
        <v>8407.6563973215925</v>
      </c>
      <c r="U13" s="1">
        <f t="shared" si="0"/>
        <v>-26.400000000000091</v>
      </c>
      <c r="V13" s="7">
        <f t="shared" si="0"/>
        <v>-385311.28999999538</v>
      </c>
      <c r="W13" s="7">
        <f t="shared" si="0"/>
        <v>23851.676329504699</v>
      </c>
      <c r="X13" s="7">
        <f t="shared" si="0"/>
        <v>-361459.61367049068</v>
      </c>
      <c r="Y13" s="7">
        <f t="shared" si="0"/>
        <v>-158204.47000000067</v>
      </c>
      <c r="Z13" s="7">
        <f t="shared" si="0"/>
        <v>185737.75</v>
      </c>
      <c r="AA13" s="7">
        <f t="shared" si="0"/>
        <v>-388992.89367049001</v>
      </c>
      <c r="AB13" s="7">
        <f t="shared" si="0"/>
        <v>0</v>
      </c>
      <c r="AC13" s="14">
        <f t="shared" si="0"/>
        <v>-53.308424327880857</v>
      </c>
    </row>
    <row r="14" spans="1:34" x14ac:dyDescent="0.25">
      <c r="A14" s="7" t="s">
        <v>33</v>
      </c>
      <c r="B14" s="7" t="s">
        <v>35</v>
      </c>
      <c r="C14" s="1">
        <v>1329.3</v>
      </c>
      <c r="D14" s="7">
        <v>13808014.84</v>
      </c>
      <c r="E14" s="7">
        <v>-1196359.9138336964</v>
      </c>
      <c r="F14" s="7">
        <f t="shared" si="1"/>
        <v>12611654.926166303</v>
      </c>
      <c r="G14" s="7">
        <v>4259931.67</v>
      </c>
      <c r="H14" s="7">
        <v>329123.82</v>
      </c>
      <c r="I14" s="7">
        <f t="shared" si="2"/>
        <v>8022599.4361663032</v>
      </c>
      <c r="J14" s="7">
        <v>0</v>
      </c>
      <c r="K14" s="14">
        <f t="shared" si="3"/>
        <v>9487.4407027505476</v>
      </c>
      <c r="L14" s="1">
        <v>1347.5</v>
      </c>
      <c r="M14" s="7">
        <v>14103676.25</v>
      </c>
      <c r="N14" s="7">
        <v>-1227612.5156932969</v>
      </c>
      <c r="O14" s="7">
        <f t="shared" si="4"/>
        <v>12876063.734306702</v>
      </c>
      <c r="P14" s="7">
        <v>4201144.1500000004</v>
      </c>
      <c r="Q14" s="7">
        <v>383277.92</v>
      </c>
      <c r="R14" s="7">
        <f t="shared" si="5"/>
        <v>8291641.6643067021</v>
      </c>
      <c r="S14" s="7">
        <v>0</v>
      </c>
      <c r="T14" s="14">
        <f t="shared" si="6"/>
        <v>9555.5203965170331</v>
      </c>
      <c r="U14" s="1">
        <f t="shared" si="0"/>
        <v>18.200000000000045</v>
      </c>
      <c r="V14" s="7">
        <f t="shared" si="0"/>
        <v>295661.41000000015</v>
      </c>
      <c r="W14" s="7">
        <f t="shared" si="0"/>
        <v>-31252.601859600516</v>
      </c>
      <c r="X14" s="7">
        <f t="shared" si="0"/>
        <v>264408.80814039893</v>
      </c>
      <c r="Y14" s="7">
        <f t="shared" si="0"/>
        <v>-58787.519999999553</v>
      </c>
      <c r="Z14" s="7">
        <f t="shared" si="0"/>
        <v>54154.099999999977</v>
      </c>
      <c r="AA14" s="7">
        <f t="shared" si="0"/>
        <v>269042.22814039886</v>
      </c>
      <c r="AB14" s="7">
        <f t="shared" si="0"/>
        <v>0</v>
      </c>
      <c r="AC14" s="14">
        <f t="shared" si="0"/>
        <v>68.079693766485434</v>
      </c>
    </row>
    <row r="15" spans="1:34" x14ac:dyDescent="0.25">
      <c r="A15" s="7" t="s">
        <v>33</v>
      </c>
      <c r="B15" s="7" t="s">
        <v>36</v>
      </c>
      <c r="C15" s="1">
        <v>52795.1</v>
      </c>
      <c r="D15" s="7">
        <v>468550716.59999996</v>
      </c>
      <c r="E15" s="7">
        <v>-40596371.12457598</v>
      </c>
      <c r="F15" s="7">
        <f t="shared" si="1"/>
        <v>427954345.47542399</v>
      </c>
      <c r="G15" s="7">
        <v>125018869.54000001</v>
      </c>
      <c r="H15" s="7">
        <v>9918816.0800000001</v>
      </c>
      <c r="I15" s="7">
        <f t="shared" si="2"/>
        <v>293016659.85542399</v>
      </c>
      <c r="J15" s="7">
        <v>0</v>
      </c>
      <c r="K15" s="14">
        <f t="shared" si="3"/>
        <v>8105.9481935903905</v>
      </c>
      <c r="L15" s="1">
        <v>52869.7</v>
      </c>
      <c r="M15" s="7">
        <v>468612594.66000003</v>
      </c>
      <c r="N15" s="7">
        <v>-40788988.347355597</v>
      </c>
      <c r="O15" s="7">
        <f t="shared" si="4"/>
        <v>427823606.31264442</v>
      </c>
      <c r="P15" s="7">
        <v>125116347.66</v>
      </c>
      <c r="Q15" s="7">
        <v>10518009.529999999</v>
      </c>
      <c r="R15" s="7">
        <f t="shared" si="5"/>
        <v>292189249.12264442</v>
      </c>
      <c r="S15" s="7">
        <v>0</v>
      </c>
      <c r="T15" s="14">
        <f t="shared" si="6"/>
        <v>8092.0377137120968</v>
      </c>
      <c r="U15" s="1">
        <f t="shared" si="0"/>
        <v>74.599999999998545</v>
      </c>
      <c r="V15" s="7">
        <f t="shared" si="0"/>
        <v>61878.060000061989</v>
      </c>
      <c r="W15" s="7">
        <f t="shared" si="0"/>
        <v>-192617.22277961671</v>
      </c>
      <c r="X15" s="7">
        <f t="shared" si="0"/>
        <v>-130739.16277956963</v>
      </c>
      <c r="Y15" s="7">
        <f t="shared" si="0"/>
        <v>97478.119999989867</v>
      </c>
      <c r="Z15" s="7">
        <f t="shared" si="0"/>
        <v>599193.44999999925</v>
      </c>
      <c r="AA15" s="7">
        <f t="shared" si="0"/>
        <v>-827410.73277956247</v>
      </c>
      <c r="AB15" s="7">
        <f t="shared" si="0"/>
        <v>0</v>
      </c>
      <c r="AC15" s="14">
        <f t="shared" si="0"/>
        <v>-13.9104798782937</v>
      </c>
    </row>
    <row r="16" spans="1:34" x14ac:dyDescent="0.25">
      <c r="A16" s="7" t="s">
        <v>33</v>
      </c>
      <c r="B16" s="7" t="s">
        <v>37</v>
      </c>
      <c r="C16" s="1">
        <v>14654.2</v>
      </c>
      <c r="D16" s="7">
        <v>125649215.86</v>
      </c>
      <c r="E16" s="7">
        <v>-10886552.976759482</v>
      </c>
      <c r="F16" s="7">
        <f t="shared" si="1"/>
        <v>114762662.88324052</v>
      </c>
      <c r="G16" s="7">
        <v>43657764.549999997</v>
      </c>
      <c r="H16" s="7">
        <v>3392283.97</v>
      </c>
      <c r="I16" s="7">
        <f t="shared" si="2"/>
        <v>67712614.363240525</v>
      </c>
      <c r="J16" s="7">
        <v>0</v>
      </c>
      <c r="K16" s="14">
        <f t="shared" si="3"/>
        <v>7831.3836909036672</v>
      </c>
      <c r="L16" s="1">
        <v>14642.699999999999</v>
      </c>
      <c r="M16" s="7">
        <v>125450156.66</v>
      </c>
      <c r="N16" s="7">
        <v>-10919435.449427649</v>
      </c>
      <c r="O16" s="7">
        <f t="shared" si="4"/>
        <v>114530721.21057235</v>
      </c>
      <c r="P16" s="7">
        <v>43705673.869999997</v>
      </c>
      <c r="Q16" s="7">
        <v>3708821.01</v>
      </c>
      <c r="R16" s="7">
        <f t="shared" si="5"/>
        <v>67116226.330572352</v>
      </c>
      <c r="S16" s="7">
        <v>0</v>
      </c>
      <c r="T16" s="14">
        <f t="shared" si="6"/>
        <v>7821.6941691472448</v>
      </c>
      <c r="U16" s="1">
        <f t="shared" si="0"/>
        <v>-11.500000000001819</v>
      </c>
      <c r="V16" s="7">
        <f t="shared" si="0"/>
        <v>-199059.20000000298</v>
      </c>
      <c r="W16" s="7">
        <f t="shared" si="0"/>
        <v>-32882.472668167204</v>
      </c>
      <c r="X16" s="7">
        <f t="shared" si="0"/>
        <v>-231941.67266817391</v>
      </c>
      <c r="Y16" s="7">
        <f t="shared" si="0"/>
        <v>47909.320000000298</v>
      </c>
      <c r="Z16" s="7">
        <f t="shared" si="0"/>
        <v>316537.03999999957</v>
      </c>
      <c r="AA16" s="7">
        <f t="shared" si="0"/>
        <v>-596388.03266817331</v>
      </c>
      <c r="AB16" s="7">
        <f t="shared" si="0"/>
        <v>0</v>
      </c>
      <c r="AC16" s="14">
        <f t="shared" si="0"/>
        <v>-9.6895217564224367</v>
      </c>
    </row>
    <row r="17" spans="1:29" x14ac:dyDescent="0.25">
      <c r="A17" s="7" t="s">
        <v>33</v>
      </c>
      <c r="B17" s="7" t="s">
        <v>38</v>
      </c>
      <c r="C17" s="1">
        <v>180</v>
      </c>
      <c r="D17" s="7">
        <v>2889962.02</v>
      </c>
      <c r="E17" s="7">
        <v>-250393.32252266433</v>
      </c>
      <c r="F17" s="7">
        <f t="shared" si="1"/>
        <v>2639568.6974773356</v>
      </c>
      <c r="G17" s="7">
        <v>951437.06</v>
      </c>
      <c r="H17" s="7">
        <v>74918.83</v>
      </c>
      <c r="I17" s="7">
        <f t="shared" si="2"/>
        <v>1613212.8074773354</v>
      </c>
      <c r="J17" s="7">
        <v>0</v>
      </c>
      <c r="K17" s="14">
        <f t="shared" si="3"/>
        <v>14664.270541540753</v>
      </c>
      <c r="L17" s="1">
        <v>180</v>
      </c>
      <c r="M17" s="7">
        <v>2838193.37</v>
      </c>
      <c r="N17" s="7">
        <v>-247042.09322514309</v>
      </c>
      <c r="O17" s="7">
        <f t="shared" si="4"/>
        <v>2591151.2767748572</v>
      </c>
      <c r="P17" s="7">
        <v>981432.5</v>
      </c>
      <c r="Q17" s="7">
        <v>62979.99</v>
      </c>
      <c r="R17" s="7">
        <f t="shared" si="5"/>
        <v>1546738.7867748572</v>
      </c>
      <c r="S17" s="7">
        <v>0</v>
      </c>
      <c r="T17" s="14">
        <f t="shared" si="6"/>
        <v>14395.284870971429</v>
      </c>
      <c r="U17" s="1">
        <f t="shared" si="0"/>
        <v>0</v>
      </c>
      <c r="V17" s="7">
        <f t="shared" si="0"/>
        <v>-51768.649999999907</v>
      </c>
      <c r="W17" s="7">
        <f t="shared" si="0"/>
        <v>3351.2292975212331</v>
      </c>
      <c r="X17" s="7">
        <f t="shared" si="0"/>
        <v>-48417.420702478383</v>
      </c>
      <c r="Y17" s="7">
        <f t="shared" si="0"/>
        <v>29995.439999999944</v>
      </c>
      <c r="Z17" s="7">
        <f t="shared" si="0"/>
        <v>-11938.840000000004</v>
      </c>
      <c r="AA17" s="7">
        <f t="shared" si="0"/>
        <v>-66474.020702478243</v>
      </c>
      <c r="AB17" s="7">
        <f t="shared" si="0"/>
        <v>0</v>
      </c>
      <c r="AC17" s="14">
        <f t="shared" si="0"/>
        <v>-268.9856705693237</v>
      </c>
    </row>
    <row r="18" spans="1:29" x14ac:dyDescent="0.25">
      <c r="A18" s="7" t="s">
        <v>33</v>
      </c>
      <c r="B18" s="7" t="s">
        <v>39</v>
      </c>
      <c r="C18" s="1">
        <v>39793.5</v>
      </c>
      <c r="D18" s="7">
        <v>369309727.84999996</v>
      </c>
      <c r="E18" s="7">
        <v>-31997891.029828284</v>
      </c>
      <c r="F18" s="7">
        <f t="shared" si="1"/>
        <v>337311836.82017165</v>
      </c>
      <c r="G18" s="7">
        <v>68229138.010000005</v>
      </c>
      <c r="H18" s="7">
        <v>4886447.2699999996</v>
      </c>
      <c r="I18" s="7">
        <f t="shared" si="2"/>
        <v>264196251.54017165</v>
      </c>
      <c r="J18" s="7">
        <v>0</v>
      </c>
      <c r="K18" s="14">
        <f t="shared" si="3"/>
        <v>8476.5561415852244</v>
      </c>
      <c r="L18" s="1">
        <v>39653.5</v>
      </c>
      <c r="M18" s="7">
        <v>368075734.57999998</v>
      </c>
      <c r="N18" s="7">
        <v>-32038056.637425441</v>
      </c>
      <c r="O18" s="7">
        <f t="shared" si="4"/>
        <v>336037677.94257456</v>
      </c>
      <c r="P18" s="7">
        <v>68685772.739999995</v>
      </c>
      <c r="Q18" s="7">
        <v>5586544.6799999997</v>
      </c>
      <c r="R18" s="7">
        <f t="shared" si="5"/>
        <v>261765360.52257454</v>
      </c>
      <c r="S18" s="7">
        <v>0</v>
      </c>
      <c r="T18" s="14">
        <f t="shared" si="6"/>
        <v>8474.3510142250889</v>
      </c>
      <c r="U18" s="1">
        <f t="shared" si="0"/>
        <v>-140</v>
      </c>
      <c r="V18" s="7">
        <f t="shared" si="0"/>
        <v>-1233993.2699999809</v>
      </c>
      <c r="W18" s="7">
        <f t="shared" si="0"/>
        <v>-40165.607597157359</v>
      </c>
      <c r="X18" s="7">
        <f t="shared" si="0"/>
        <v>-1274158.8775970936</v>
      </c>
      <c r="Y18" s="7">
        <f t="shared" si="0"/>
        <v>456634.72999998927</v>
      </c>
      <c r="Z18" s="7">
        <f t="shared" si="0"/>
        <v>700097.41000000015</v>
      </c>
      <c r="AA18" s="7">
        <f t="shared" si="0"/>
        <v>-2430891.0175971091</v>
      </c>
      <c r="AB18" s="7">
        <f t="shared" si="0"/>
        <v>0</v>
      </c>
      <c r="AC18" s="14">
        <f t="shared" si="0"/>
        <v>-2.2051273601355206</v>
      </c>
    </row>
    <row r="19" spans="1:29" x14ac:dyDescent="0.25">
      <c r="A19" s="7" t="s">
        <v>33</v>
      </c>
      <c r="B19" s="7" t="s">
        <v>40</v>
      </c>
      <c r="C19" s="1">
        <v>2760.3</v>
      </c>
      <c r="D19" s="7">
        <v>23833782.59</v>
      </c>
      <c r="E19" s="7">
        <v>-2065016.7613596984</v>
      </c>
      <c r="F19" s="7">
        <f t="shared" si="1"/>
        <v>21768765.828640301</v>
      </c>
      <c r="G19" s="7">
        <v>1597480.05</v>
      </c>
      <c r="H19" s="7">
        <v>108609.23</v>
      </c>
      <c r="I19" s="7">
        <f t="shared" si="2"/>
        <v>20062676.5486403</v>
      </c>
      <c r="J19" s="7">
        <v>0</v>
      </c>
      <c r="K19" s="14">
        <f t="shared" si="3"/>
        <v>7886.3767810166646</v>
      </c>
      <c r="L19" s="1">
        <v>2765.5</v>
      </c>
      <c r="M19" s="7">
        <v>23521857</v>
      </c>
      <c r="N19" s="7">
        <v>-2047390.0232606367</v>
      </c>
      <c r="O19" s="7">
        <f t="shared" si="4"/>
        <v>21474466.976739362</v>
      </c>
      <c r="P19" s="7">
        <v>1546898.34</v>
      </c>
      <c r="Q19" s="7">
        <v>152284.69</v>
      </c>
      <c r="R19" s="7">
        <f t="shared" si="5"/>
        <v>19775283.946739361</v>
      </c>
      <c r="S19" s="7">
        <v>0</v>
      </c>
      <c r="T19" s="14">
        <f t="shared" si="6"/>
        <v>7765.1299861650195</v>
      </c>
      <c r="U19" s="1">
        <f t="shared" si="0"/>
        <v>5.1999999999998181</v>
      </c>
      <c r="V19" s="7">
        <f t="shared" si="0"/>
        <v>-311925.58999999985</v>
      </c>
      <c r="W19" s="7">
        <f t="shared" si="0"/>
        <v>17626.738099061651</v>
      </c>
      <c r="X19" s="7">
        <f t="shared" si="0"/>
        <v>-294298.8519009389</v>
      </c>
      <c r="Y19" s="7">
        <f t="shared" si="0"/>
        <v>-50581.709999999963</v>
      </c>
      <c r="Z19" s="7">
        <f t="shared" si="0"/>
        <v>43675.460000000006</v>
      </c>
      <c r="AA19" s="7">
        <f t="shared" si="0"/>
        <v>-287392.6019009389</v>
      </c>
      <c r="AB19" s="7">
        <f t="shared" si="0"/>
        <v>0</v>
      </c>
      <c r="AC19" s="14">
        <f t="shared" si="0"/>
        <v>-121.24679485164506</v>
      </c>
    </row>
    <row r="20" spans="1:29" x14ac:dyDescent="0.25">
      <c r="A20" s="7" t="s">
        <v>41</v>
      </c>
      <c r="B20" s="7" t="s">
        <v>41</v>
      </c>
      <c r="C20" s="1">
        <v>1687.8</v>
      </c>
      <c r="D20" s="7">
        <v>15097022.199999999</v>
      </c>
      <c r="E20" s="7">
        <v>-1308042.6395556654</v>
      </c>
      <c r="F20" s="7">
        <f t="shared" si="1"/>
        <v>13788979.560444335</v>
      </c>
      <c r="G20" s="7">
        <v>6043969.1100000003</v>
      </c>
      <c r="H20" s="7">
        <v>615944.89</v>
      </c>
      <c r="I20" s="7">
        <f t="shared" si="2"/>
        <v>7129065.5604443345</v>
      </c>
      <c r="J20" s="7">
        <v>0</v>
      </c>
      <c r="K20" s="14">
        <f t="shared" si="3"/>
        <v>8169.7947389763804</v>
      </c>
      <c r="L20" s="1">
        <v>1652.5</v>
      </c>
      <c r="M20" s="7">
        <v>14862182.039999999</v>
      </c>
      <c r="N20" s="7">
        <v>-1293634.3942818551</v>
      </c>
      <c r="O20" s="7">
        <f t="shared" si="4"/>
        <v>13568547.645718144</v>
      </c>
      <c r="P20" s="7">
        <v>6012544.7999999998</v>
      </c>
      <c r="Q20" s="7">
        <v>715902.85</v>
      </c>
      <c r="R20" s="7">
        <f t="shared" si="5"/>
        <v>6840099.9957181448</v>
      </c>
      <c r="S20" s="7">
        <v>0</v>
      </c>
      <c r="T20" s="14">
        <f t="shared" si="6"/>
        <v>8210.921419496608</v>
      </c>
      <c r="U20" s="1">
        <f t="shared" si="0"/>
        <v>-35.299999999999955</v>
      </c>
      <c r="V20" s="7">
        <f t="shared" si="0"/>
        <v>-234840.16000000015</v>
      </c>
      <c r="W20" s="7">
        <f t="shared" si="0"/>
        <v>14408.245273810346</v>
      </c>
      <c r="X20" s="7">
        <f t="shared" si="0"/>
        <v>-220431.91472619027</v>
      </c>
      <c r="Y20" s="7">
        <f t="shared" si="0"/>
        <v>-31424.310000000522</v>
      </c>
      <c r="Z20" s="7">
        <f t="shared" si="0"/>
        <v>99957.959999999963</v>
      </c>
      <c r="AA20" s="7">
        <f t="shared" si="0"/>
        <v>-288965.56472618971</v>
      </c>
      <c r="AB20" s="7">
        <f t="shared" si="0"/>
        <v>0</v>
      </c>
      <c r="AC20" s="14">
        <f t="shared" si="0"/>
        <v>41.126680520227637</v>
      </c>
    </row>
    <row r="21" spans="1:29" x14ac:dyDescent="0.25">
      <c r="A21" s="7" t="s">
        <v>42</v>
      </c>
      <c r="B21" s="7" t="s">
        <v>43</v>
      </c>
      <c r="C21" s="1">
        <v>141.80000000000001</v>
      </c>
      <c r="D21" s="7">
        <v>2206217.33</v>
      </c>
      <c r="E21" s="7">
        <v>-191152.02332859079</v>
      </c>
      <c r="F21" s="7">
        <f t="shared" si="1"/>
        <v>2015065.3066714094</v>
      </c>
      <c r="G21" s="7">
        <v>548427.62</v>
      </c>
      <c r="H21" s="7">
        <v>62533.98</v>
      </c>
      <c r="I21" s="7">
        <f t="shared" si="2"/>
        <v>1404103.7066714093</v>
      </c>
      <c r="J21" s="7">
        <v>0</v>
      </c>
      <c r="K21" s="14">
        <f t="shared" si="3"/>
        <v>14210.615702901334</v>
      </c>
      <c r="L21" s="1">
        <v>150.6</v>
      </c>
      <c r="M21" s="7">
        <v>2311127.27</v>
      </c>
      <c r="N21" s="7">
        <v>-201165.19350847136</v>
      </c>
      <c r="O21" s="7">
        <f t="shared" si="4"/>
        <v>2109962.0764915287</v>
      </c>
      <c r="P21" s="7">
        <v>526746.94999999995</v>
      </c>
      <c r="Q21" s="7">
        <v>61327.07</v>
      </c>
      <c r="R21" s="7">
        <f t="shared" si="5"/>
        <v>1521888.0564915286</v>
      </c>
      <c r="S21" s="7">
        <v>0</v>
      </c>
      <c r="T21" s="14">
        <f t="shared" si="6"/>
        <v>14010.372353861412</v>
      </c>
      <c r="U21" s="1">
        <f t="shared" si="0"/>
        <v>8.7999999999999829</v>
      </c>
      <c r="V21" s="7">
        <f t="shared" si="0"/>
        <v>104909.93999999994</v>
      </c>
      <c r="W21" s="7">
        <f t="shared" si="0"/>
        <v>-10013.170179880573</v>
      </c>
      <c r="X21" s="7">
        <f t="shared" si="0"/>
        <v>94896.769820119254</v>
      </c>
      <c r="Y21" s="7">
        <f t="shared" si="0"/>
        <v>-21680.670000000042</v>
      </c>
      <c r="Z21" s="7">
        <f t="shared" si="0"/>
        <v>-1206.9100000000035</v>
      </c>
      <c r="AA21" s="7">
        <f t="shared" si="0"/>
        <v>117784.34982011933</v>
      </c>
      <c r="AB21" s="7">
        <f t="shared" si="0"/>
        <v>0</v>
      </c>
      <c r="AC21" s="14">
        <f t="shared" si="0"/>
        <v>-200.24334903992167</v>
      </c>
    </row>
    <row r="22" spans="1:29" x14ac:dyDescent="0.25">
      <c r="A22" s="7" t="s">
        <v>42</v>
      </c>
      <c r="B22" s="7" t="s">
        <v>44</v>
      </c>
      <c r="C22" s="1">
        <v>50</v>
      </c>
      <c r="D22" s="7">
        <v>909624.3</v>
      </c>
      <c r="E22" s="7">
        <v>-78812.056749573749</v>
      </c>
      <c r="F22" s="7">
        <f t="shared" si="1"/>
        <v>830812.24325042625</v>
      </c>
      <c r="G22" s="7">
        <v>327697.74</v>
      </c>
      <c r="H22" s="7">
        <v>31963.23</v>
      </c>
      <c r="I22" s="7">
        <f t="shared" si="2"/>
        <v>471151.27325042628</v>
      </c>
      <c r="J22" s="7">
        <v>0</v>
      </c>
      <c r="K22" s="14">
        <f t="shared" si="3"/>
        <v>16616.244865008524</v>
      </c>
      <c r="L22" s="1">
        <v>51.5</v>
      </c>
      <c r="M22" s="7">
        <v>947777.03</v>
      </c>
      <c r="N22" s="7">
        <v>-82496.430256233478</v>
      </c>
      <c r="O22" s="7">
        <f t="shared" si="4"/>
        <v>865280.59974376659</v>
      </c>
      <c r="P22" s="7">
        <v>323294.57</v>
      </c>
      <c r="Q22" s="7">
        <v>36239.15</v>
      </c>
      <c r="R22" s="7">
        <f t="shared" si="5"/>
        <v>505746.87974376662</v>
      </c>
      <c r="S22" s="7">
        <v>0</v>
      </c>
      <c r="T22" s="14">
        <f t="shared" si="6"/>
        <v>16801.565043568284</v>
      </c>
      <c r="U22" s="1">
        <f t="shared" si="0"/>
        <v>1.5</v>
      </c>
      <c r="V22" s="7">
        <f t="shared" si="0"/>
        <v>38152.729999999981</v>
      </c>
      <c r="W22" s="7">
        <f t="shared" si="0"/>
        <v>-3684.3735066597292</v>
      </c>
      <c r="X22" s="7">
        <f t="shared" si="0"/>
        <v>34468.35649334034</v>
      </c>
      <c r="Y22" s="7">
        <f t="shared" si="0"/>
        <v>-4403.1699999999837</v>
      </c>
      <c r="Z22" s="7">
        <f t="shared" si="0"/>
        <v>4275.9200000000019</v>
      </c>
      <c r="AA22" s="7">
        <f t="shared" si="0"/>
        <v>34595.60649334034</v>
      </c>
      <c r="AB22" s="7">
        <f t="shared" si="0"/>
        <v>0</v>
      </c>
      <c r="AC22" s="14">
        <f t="shared" si="0"/>
        <v>185.32017855975937</v>
      </c>
    </row>
    <row r="23" spans="1:29" x14ac:dyDescent="0.25">
      <c r="A23" s="7" t="s">
        <v>42</v>
      </c>
      <c r="B23" s="7" t="s">
        <v>45</v>
      </c>
      <c r="C23" s="1">
        <v>290.89999999999998</v>
      </c>
      <c r="D23" s="7">
        <v>3388071.62</v>
      </c>
      <c r="E23" s="7">
        <v>-293550.74703595787</v>
      </c>
      <c r="F23" s="7">
        <f t="shared" si="1"/>
        <v>3094520.8729640422</v>
      </c>
      <c r="G23" s="7">
        <v>766633.02</v>
      </c>
      <c r="H23" s="7">
        <v>81176.11</v>
      </c>
      <c r="I23" s="7">
        <f t="shared" si="2"/>
        <v>2246711.7429640424</v>
      </c>
      <c r="J23" s="7">
        <v>0</v>
      </c>
      <c r="K23" s="14">
        <f t="shared" si="3"/>
        <v>10637.747930436723</v>
      </c>
      <c r="L23" s="1">
        <v>291.7</v>
      </c>
      <c r="M23" s="7">
        <v>3369674.6300000004</v>
      </c>
      <c r="N23" s="7">
        <v>-293303.29740107158</v>
      </c>
      <c r="O23" s="7">
        <f t="shared" si="4"/>
        <v>3076371.3325989288</v>
      </c>
      <c r="P23" s="7">
        <v>763096.09</v>
      </c>
      <c r="Q23" s="7">
        <v>86569.76</v>
      </c>
      <c r="R23" s="7">
        <f t="shared" si="5"/>
        <v>2226705.4825989292</v>
      </c>
      <c r="S23" s="7">
        <v>0</v>
      </c>
      <c r="T23" s="14">
        <f t="shared" si="6"/>
        <v>10546.353557075519</v>
      </c>
      <c r="U23" s="1">
        <f t="shared" si="0"/>
        <v>0.80000000000001137</v>
      </c>
      <c r="V23" s="7">
        <f t="shared" si="0"/>
        <v>-18396.989999999758</v>
      </c>
      <c r="W23" s="7">
        <f t="shared" si="0"/>
        <v>247.44963488628855</v>
      </c>
      <c r="X23" s="7">
        <f t="shared" si="0"/>
        <v>-18149.540365113411</v>
      </c>
      <c r="Y23" s="7">
        <f t="shared" si="0"/>
        <v>-3536.9300000000512</v>
      </c>
      <c r="Z23" s="7">
        <f t="shared" si="0"/>
        <v>5393.6499999999942</v>
      </c>
      <c r="AA23" s="7">
        <f t="shared" si="0"/>
        <v>-20006.26036511315</v>
      </c>
      <c r="AB23" s="7">
        <f t="shared" si="0"/>
        <v>0</v>
      </c>
      <c r="AC23" s="14">
        <f t="shared" si="0"/>
        <v>-91.394373361203179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926100.51</v>
      </c>
      <c r="E24" s="7">
        <v>-80239.595567015072</v>
      </c>
      <c r="F24" s="7">
        <f t="shared" si="1"/>
        <v>845860.91443298489</v>
      </c>
      <c r="G24" s="7">
        <v>185354.2</v>
      </c>
      <c r="H24" s="7">
        <v>21023.23</v>
      </c>
      <c r="I24" s="7">
        <f t="shared" si="2"/>
        <v>639483.48443298484</v>
      </c>
      <c r="J24" s="7">
        <v>0</v>
      </c>
      <c r="K24" s="14">
        <f t="shared" si="3"/>
        <v>16917.218288659697</v>
      </c>
      <c r="L24" s="1">
        <v>50</v>
      </c>
      <c r="M24" s="7">
        <v>910860.01</v>
      </c>
      <c r="N24" s="7">
        <v>-79283.098144040399</v>
      </c>
      <c r="O24" s="7">
        <f t="shared" si="4"/>
        <v>831576.91185595957</v>
      </c>
      <c r="P24" s="7">
        <v>179959.89</v>
      </c>
      <c r="Q24" s="7">
        <v>21464.87</v>
      </c>
      <c r="R24" s="7">
        <f t="shared" si="5"/>
        <v>630152.15185595956</v>
      </c>
      <c r="S24" s="7">
        <v>0</v>
      </c>
      <c r="T24" s="14">
        <f t="shared" si="6"/>
        <v>16631.538237119192</v>
      </c>
      <c r="U24" s="1">
        <f t="shared" si="0"/>
        <v>0</v>
      </c>
      <c r="V24" s="7">
        <f t="shared" si="0"/>
        <v>-15240.5</v>
      </c>
      <c r="W24" s="7">
        <f t="shared" si="0"/>
        <v>956.4974229746731</v>
      </c>
      <c r="X24" s="7">
        <f t="shared" si="0"/>
        <v>-14284.002577025327</v>
      </c>
      <c r="Y24" s="7">
        <f t="shared" si="0"/>
        <v>-5394.3099999999977</v>
      </c>
      <c r="Z24" s="7">
        <f t="shared" si="0"/>
        <v>441.63999999999942</v>
      </c>
      <c r="AA24" s="7">
        <f t="shared" si="0"/>
        <v>-9331.332577025285</v>
      </c>
      <c r="AB24" s="7">
        <f t="shared" si="0"/>
        <v>0</v>
      </c>
      <c r="AC24" s="14">
        <f t="shared" si="0"/>
        <v>-285.68005154050479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886969.5</v>
      </c>
      <c r="E25" s="7">
        <v>-76849.189900864614</v>
      </c>
      <c r="F25" s="7">
        <f t="shared" si="1"/>
        <v>810120.31009913539</v>
      </c>
      <c r="G25" s="7">
        <v>152581.34</v>
      </c>
      <c r="H25" s="7">
        <v>16465.57</v>
      </c>
      <c r="I25" s="7">
        <f t="shared" si="2"/>
        <v>641073.40009913547</v>
      </c>
      <c r="J25" s="7">
        <v>0</v>
      </c>
      <c r="K25" s="14">
        <f t="shared" si="3"/>
        <v>16202.406201982707</v>
      </c>
      <c r="L25" s="1">
        <v>50</v>
      </c>
      <c r="M25" s="7">
        <v>899738.57</v>
      </c>
      <c r="N25" s="7">
        <v>-78315.065505278428</v>
      </c>
      <c r="O25" s="7">
        <f t="shared" si="4"/>
        <v>821423.50449472154</v>
      </c>
      <c r="P25" s="7">
        <v>149096.75</v>
      </c>
      <c r="Q25" s="7">
        <v>17780.009999999998</v>
      </c>
      <c r="R25" s="7">
        <f t="shared" si="5"/>
        <v>654546.74449472153</v>
      </c>
      <c r="S25" s="7">
        <v>0</v>
      </c>
      <c r="T25" s="14">
        <f t="shared" si="6"/>
        <v>16428.470089894432</v>
      </c>
      <c r="U25" s="1">
        <f t="shared" si="0"/>
        <v>0</v>
      </c>
      <c r="V25" s="7">
        <f t="shared" si="0"/>
        <v>12769.069999999949</v>
      </c>
      <c r="W25" s="7">
        <f t="shared" si="0"/>
        <v>-1465.8756044138136</v>
      </c>
      <c r="X25" s="7">
        <f t="shared" si="0"/>
        <v>11303.19439558615</v>
      </c>
      <c r="Y25" s="7">
        <f t="shared" si="0"/>
        <v>-3484.5899999999965</v>
      </c>
      <c r="Z25" s="7">
        <f t="shared" si="0"/>
        <v>1314.4399999999987</v>
      </c>
      <c r="AA25" s="7">
        <f t="shared" si="0"/>
        <v>13473.344395586057</v>
      </c>
      <c r="AB25" s="7">
        <f t="shared" si="0"/>
        <v>0</v>
      </c>
      <c r="AC25" s="14">
        <f t="shared" si="0"/>
        <v>226.06388791172503</v>
      </c>
    </row>
    <row r="26" spans="1:29" x14ac:dyDescent="0.25">
      <c r="A26" s="7" t="s">
        <v>48</v>
      </c>
      <c r="B26" s="7" t="s">
        <v>49</v>
      </c>
      <c r="C26" s="1">
        <v>1687</v>
      </c>
      <c r="D26" s="7">
        <v>15748015.889999999</v>
      </c>
      <c r="E26" s="7">
        <v>-1364446.312632445</v>
      </c>
      <c r="F26" s="7">
        <f t="shared" si="1"/>
        <v>14383569.577367553</v>
      </c>
      <c r="G26" s="7">
        <v>1212422.76</v>
      </c>
      <c r="H26" s="7">
        <v>102910.62</v>
      </c>
      <c r="I26" s="7">
        <f t="shared" si="2"/>
        <v>13068236.197367555</v>
      </c>
      <c r="J26" s="7">
        <v>0</v>
      </c>
      <c r="K26" s="14">
        <f t="shared" si="3"/>
        <v>8526.1230452682594</v>
      </c>
      <c r="L26" s="1">
        <v>2292.5</v>
      </c>
      <c r="M26" s="7">
        <v>20693512.939999998</v>
      </c>
      <c r="N26" s="7">
        <v>-1801205.2339052516</v>
      </c>
      <c r="O26" s="7">
        <f t="shared" si="4"/>
        <v>18892307.706094746</v>
      </c>
      <c r="P26" s="7">
        <v>1205589.22</v>
      </c>
      <c r="Q26" s="7">
        <v>104437.56</v>
      </c>
      <c r="R26" s="7">
        <f t="shared" si="5"/>
        <v>17582280.926094748</v>
      </c>
      <c r="S26" s="7">
        <v>0</v>
      </c>
      <c r="T26" s="14">
        <f t="shared" si="6"/>
        <v>8240.9193919715362</v>
      </c>
      <c r="U26" s="1">
        <f t="shared" si="0"/>
        <v>605.5</v>
      </c>
      <c r="V26" s="7">
        <f t="shared" si="0"/>
        <v>4945497.0499999989</v>
      </c>
      <c r="W26" s="7">
        <f t="shared" si="0"/>
        <v>-436758.92127280659</v>
      </c>
      <c r="X26" s="7">
        <f t="shared" si="0"/>
        <v>4508738.1287271921</v>
      </c>
      <c r="Y26" s="7">
        <f t="shared" si="0"/>
        <v>-6833.5400000000373</v>
      </c>
      <c r="Z26" s="7">
        <f t="shared" si="0"/>
        <v>1526.9400000000023</v>
      </c>
      <c r="AA26" s="7">
        <f t="shared" si="0"/>
        <v>4514044.7287271935</v>
      </c>
      <c r="AB26" s="7">
        <f t="shared" si="0"/>
        <v>0</v>
      </c>
      <c r="AC26" s="14">
        <f t="shared" si="0"/>
        <v>-285.20365329672313</v>
      </c>
    </row>
    <row r="27" spans="1:29" x14ac:dyDescent="0.25">
      <c r="A27" s="7" t="s">
        <v>48</v>
      </c>
      <c r="B27" s="7" t="s">
        <v>50</v>
      </c>
      <c r="C27" s="1">
        <v>243</v>
      </c>
      <c r="D27" s="7">
        <v>3011753.23</v>
      </c>
      <c r="E27" s="7">
        <v>-260945.60850943846</v>
      </c>
      <c r="F27" s="7">
        <f t="shared" si="1"/>
        <v>2750807.6214905614</v>
      </c>
      <c r="G27" s="7">
        <v>442569.81</v>
      </c>
      <c r="H27" s="7">
        <v>46441.93</v>
      </c>
      <c r="I27" s="7">
        <f t="shared" si="2"/>
        <v>2261795.8814905612</v>
      </c>
      <c r="J27" s="7">
        <v>0</v>
      </c>
      <c r="K27" s="14">
        <f t="shared" si="3"/>
        <v>11320.195973212187</v>
      </c>
      <c r="L27" s="1">
        <v>244.5</v>
      </c>
      <c r="M27" s="7">
        <v>3007950.13</v>
      </c>
      <c r="N27" s="7">
        <v>-261818.0650714582</v>
      </c>
      <c r="O27" s="7">
        <f t="shared" si="4"/>
        <v>2746132.0649285419</v>
      </c>
      <c r="P27" s="7">
        <v>430452.44</v>
      </c>
      <c r="Q27" s="7">
        <v>47728.83</v>
      </c>
      <c r="R27" s="7">
        <f t="shared" si="5"/>
        <v>2267950.7949285419</v>
      </c>
      <c r="S27" s="7">
        <v>0</v>
      </c>
      <c r="T27" s="14">
        <f t="shared" si="6"/>
        <v>11231.623987437799</v>
      </c>
      <c r="U27" s="1">
        <f t="shared" si="0"/>
        <v>1.5</v>
      </c>
      <c r="V27" s="7">
        <f t="shared" si="0"/>
        <v>-3803.1000000000931</v>
      </c>
      <c r="W27" s="7">
        <f t="shared" si="0"/>
        <v>-872.45656201973907</v>
      </c>
      <c r="X27" s="7">
        <f t="shared" si="0"/>
        <v>-4675.5565620195121</v>
      </c>
      <c r="Y27" s="7">
        <f t="shared" si="0"/>
        <v>-12117.369999999995</v>
      </c>
      <c r="Z27" s="7">
        <f t="shared" si="0"/>
        <v>1286.9000000000015</v>
      </c>
      <c r="AA27" s="7">
        <f t="shared" si="0"/>
        <v>6154.9134379806928</v>
      </c>
      <c r="AB27" s="7">
        <f t="shared" si="0"/>
        <v>0</v>
      </c>
      <c r="AC27" s="14">
        <f t="shared" si="0"/>
        <v>-88.57198577438794</v>
      </c>
    </row>
    <row r="28" spans="1:29" x14ac:dyDescent="0.25">
      <c r="A28" s="7" t="s">
        <v>51</v>
      </c>
      <c r="B28" s="7" t="s">
        <v>52</v>
      </c>
      <c r="C28" s="1">
        <v>30234.400000000001</v>
      </c>
      <c r="D28" s="7">
        <v>263266849.22</v>
      </c>
      <c r="E28" s="7">
        <v>-22810078.689639352</v>
      </c>
      <c r="F28" s="7">
        <f t="shared" si="1"/>
        <v>240456770.53036064</v>
      </c>
      <c r="G28" s="7">
        <v>83628063.799999997</v>
      </c>
      <c r="H28" s="7">
        <v>4623007.47</v>
      </c>
      <c r="I28" s="7">
        <f t="shared" si="2"/>
        <v>152205699.26036063</v>
      </c>
      <c r="J28" s="7">
        <v>0</v>
      </c>
      <c r="K28" s="14">
        <f t="shared" si="3"/>
        <v>7953.085575713777</v>
      </c>
      <c r="L28" s="1">
        <v>30188.5</v>
      </c>
      <c r="M28" s="7">
        <v>261780157.72</v>
      </c>
      <c r="N28" s="7">
        <v>-22785874.567791305</v>
      </c>
      <c r="O28" s="7">
        <f t="shared" si="4"/>
        <v>238994283.15220869</v>
      </c>
      <c r="P28" s="7">
        <v>85984070.620000005</v>
      </c>
      <c r="Q28" s="7">
        <v>5189595.55</v>
      </c>
      <c r="R28" s="7">
        <f t="shared" si="5"/>
        <v>147820616.98220867</v>
      </c>
      <c r="S28" s="7">
        <v>0</v>
      </c>
      <c r="T28" s="14">
        <f t="shared" si="6"/>
        <v>7916.7326350169333</v>
      </c>
      <c r="U28" s="1">
        <f t="shared" si="0"/>
        <v>-45.900000000001455</v>
      </c>
      <c r="V28" s="7">
        <f t="shared" si="0"/>
        <v>-1486691.5</v>
      </c>
      <c r="W28" s="7">
        <f t="shared" si="0"/>
        <v>24204.12184804678</v>
      </c>
      <c r="X28" s="7">
        <f t="shared" si="0"/>
        <v>-1462487.3781519532</v>
      </c>
      <c r="Y28" s="7">
        <f t="shared" si="0"/>
        <v>2356006.8200000077</v>
      </c>
      <c r="Z28" s="7">
        <f t="shared" si="0"/>
        <v>566588.08000000007</v>
      </c>
      <c r="AA28" s="7">
        <f t="shared" si="0"/>
        <v>-4385082.2781519592</v>
      </c>
      <c r="AB28" s="7">
        <f t="shared" si="0"/>
        <v>0</v>
      </c>
      <c r="AC28" s="14">
        <f t="shared" si="0"/>
        <v>-36.352940696843689</v>
      </c>
    </row>
    <row r="29" spans="1:29" x14ac:dyDescent="0.25">
      <c r="A29" s="7" t="s">
        <v>51</v>
      </c>
      <c r="B29" s="7" t="s">
        <v>51</v>
      </c>
      <c r="C29" s="1">
        <v>30144.5</v>
      </c>
      <c r="D29" s="7">
        <v>265651138.37</v>
      </c>
      <c r="E29" s="7">
        <v>-23016659.287582032</v>
      </c>
      <c r="F29" s="7">
        <f t="shared" si="1"/>
        <v>242634479.08241796</v>
      </c>
      <c r="G29" s="7">
        <v>171666140.03</v>
      </c>
      <c r="H29" s="7">
        <v>8869680.9600000009</v>
      </c>
      <c r="I29" s="7">
        <f t="shared" si="2"/>
        <v>62098658.092417963</v>
      </c>
      <c r="J29" s="7">
        <v>0</v>
      </c>
      <c r="K29" s="14">
        <f t="shared" si="3"/>
        <v>8049.0463959401541</v>
      </c>
      <c r="L29" s="1">
        <v>29794.2</v>
      </c>
      <c r="M29" s="7">
        <v>263061532.63</v>
      </c>
      <c r="N29" s="7">
        <v>-22897408.032465905</v>
      </c>
      <c r="O29" s="7">
        <f t="shared" si="4"/>
        <v>240164124.59753409</v>
      </c>
      <c r="P29" s="7">
        <v>166276674.09999999</v>
      </c>
      <c r="Q29" s="7">
        <v>10699520.5</v>
      </c>
      <c r="R29" s="7">
        <f t="shared" si="5"/>
        <v>63187929.997534096</v>
      </c>
      <c r="S29" s="7">
        <v>0</v>
      </c>
      <c r="T29" s="14">
        <f t="shared" si="6"/>
        <v>8060.7676862454464</v>
      </c>
      <c r="U29" s="1">
        <f t="shared" si="0"/>
        <v>-350.29999999999927</v>
      </c>
      <c r="V29" s="7">
        <f t="shared" si="0"/>
        <v>-2589605.7400000095</v>
      </c>
      <c r="W29" s="7">
        <f t="shared" si="0"/>
        <v>119251.25511612743</v>
      </c>
      <c r="X29" s="7">
        <f t="shared" si="0"/>
        <v>-2470354.4848838747</v>
      </c>
      <c r="Y29" s="7">
        <f t="shared" si="0"/>
        <v>-5389465.9300000072</v>
      </c>
      <c r="Z29" s="7">
        <f t="shared" si="0"/>
        <v>1829839.5399999991</v>
      </c>
      <c r="AA29" s="7">
        <f t="shared" si="0"/>
        <v>1089271.9051161334</v>
      </c>
      <c r="AB29" s="7">
        <f t="shared" si="0"/>
        <v>0</v>
      </c>
      <c r="AC29" s="14">
        <f t="shared" si="0"/>
        <v>11.721290305292314</v>
      </c>
    </row>
    <row r="30" spans="1:29" x14ac:dyDescent="0.25">
      <c r="A30" s="7" t="s">
        <v>53</v>
      </c>
      <c r="B30" s="7" t="s">
        <v>54</v>
      </c>
      <c r="C30" s="1">
        <v>968</v>
      </c>
      <c r="D30" s="7">
        <v>8788667.6199999992</v>
      </c>
      <c r="E30" s="7">
        <v>-761471.49017520878</v>
      </c>
      <c r="F30" s="7">
        <f t="shared" si="1"/>
        <v>8027196.1298247902</v>
      </c>
      <c r="G30" s="7">
        <v>3136526.72</v>
      </c>
      <c r="H30" s="7">
        <v>394070.57</v>
      </c>
      <c r="I30" s="7">
        <f t="shared" si="2"/>
        <v>4496598.8398247901</v>
      </c>
      <c r="J30" s="7">
        <v>0</v>
      </c>
      <c r="K30" s="14">
        <f t="shared" si="3"/>
        <v>8292.5579853561885</v>
      </c>
      <c r="L30" s="1">
        <v>1002.5</v>
      </c>
      <c r="M30" s="7">
        <v>9036791.7799999993</v>
      </c>
      <c r="N30" s="7">
        <v>-786580.63998330268</v>
      </c>
      <c r="O30" s="7">
        <f t="shared" si="4"/>
        <v>8250211.1400166964</v>
      </c>
      <c r="P30" s="7">
        <v>3117598.99</v>
      </c>
      <c r="Q30" s="7">
        <v>371893.19</v>
      </c>
      <c r="R30" s="7">
        <f t="shared" si="5"/>
        <v>4760718.9600166958</v>
      </c>
      <c r="S30" s="7">
        <v>0</v>
      </c>
      <c r="T30" s="14">
        <f t="shared" si="6"/>
        <v>8229.6370473982006</v>
      </c>
      <c r="U30" s="1">
        <f t="shared" si="0"/>
        <v>34.5</v>
      </c>
      <c r="V30" s="7">
        <f t="shared" si="0"/>
        <v>248124.16000000015</v>
      </c>
      <c r="W30" s="7">
        <f t="shared" si="0"/>
        <v>-25109.149808093905</v>
      </c>
      <c r="X30" s="7">
        <f t="shared" si="0"/>
        <v>223015.01019190624</v>
      </c>
      <c r="Y30" s="7">
        <f t="shared" si="0"/>
        <v>-18927.729999999981</v>
      </c>
      <c r="Z30" s="7">
        <f t="shared" si="0"/>
        <v>-22177.380000000005</v>
      </c>
      <c r="AA30" s="7">
        <f t="shared" si="0"/>
        <v>264120.12019190565</v>
      </c>
      <c r="AB30" s="7">
        <f t="shared" si="0"/>
        <v>0</v>
      </c>
      <c r="AC30" s="14">
        <f t="shared" si="0"/>
        <v>-62.920937957987917</v>
      </c>
    </row>
    <row r="31" spans="1:29" x14ac:dyDescent="0.25">
      <c r="A31" s="7" t="s">
        <v>53</v>
      </c>
      <c r="B31" s="7" t="s">
        <v>55</v>
      </c>
      <c r="C31" s="1">
        <v>1301.5</v>
      </c>
      <c r="D31" s="7">
        <v>11432270.779999999</v>
      </c>
      <c r="E31" s="7">
        <v>-990519.68322510028</v>
      </c>
      <c r="F31" s="7">
        <f t="shared" si="1"/>
        <v>10441751.096774898</v>
      </c>
      <c r="G31" s="7">
        <v>3456181.83</v>
      </c>
      <c r="H31" s="7">
        <v>402036.51</v>
      </c>
      <c r="I31" s="7">
        <f t="shared" si="2"/>
        <v>6583532.7567748986</v>
      </c>
      <c r="J31" s="7">
        <v>0</v>
      </c>
      <c r="K31" s="14">
        <f t="shared" si="3"/>
        <v>8022.8590831923921</v>
      </c>
      <c r="L31" s="1">
        <v>1289</v>
      </c>
      <c r="M31" s="7">
        <v>11293714.279999999</v>
      </c>
      <c r="N31" s="7">
        <v>-983027.74064259394</v>
      </c>
      <c r="O31" s="7">
        <f t="shared" si="4"/>
        <v>10310686.539357405</v>
      </c>
      <c r="P31" s="7">
        <v>3400429.99</v>
      </c>
      <c r="Q31" s="7">
        <v>452144.79</v>
      </c>
      <c r="R31" s="7">
        <f t="shared" si="5"/>
        <v>6458111.7593574049</v>
      </c>
      <c r="S31" s="7">
        <v>0</v>
      </c>
      <c r="T31" s="14">
        <f t="shared" si="6"/>
        <v>7998.9810235511286</v>
      </c>
      <c r="U31" s="1">
        <f t="shared" si="0"/>
        <v>-12.5</v>
      </c>
      <c r="V31" s="7">
        <f t="shared" si="0"/>
        <v>-138556.5</v>
      </c>
      <c r="W31" s="7">
        <f t="shared" si="0"/>
        <v>7491.9425825063372</v>
      </c>
      <c r="X31" s="7">
        <f t="shared" si="0"/>
        <v>-131064.55741749331</v>
      </c>
      <c r="Y31" s="7">
        <f t="shared" si="0"/>
        <v>-55751.839999999851</v>
      </c>
      <c r="Z31" s="7">
        <f t="shared" si="0"/>
        <v>50108.27999999997</v>
      </c>
      <c r="AA31" s="7">
        <f t="shared" si="0"/>
        <v>-125420.99741749372</v>
      </c>
      <c r="AB31" s="7">
        <f t="shared" si="0"/>
        <v>0</v>
      </c>
      <c r="AC31" s="14">
        <f t="shared" si="0"/>
        <v>-23.878059641263462</v>
      </c>
    </row>
    <row r="32" spans="1:29" x14ac:dyDescent="0.25">
      <c r="A32" s="7" t="s">
        <v>56</v>
      </c>
      <c r="B32" s="7" t="s">
        <v>57</v>
      </c>
      <c r="C32" s="1">
        <v>110.7</v>
      </c>
      <c r="D32" s="7">
        <v>1797331.52</v>
      </c>
      <c r="E32" s="7">
        <v>-155725.16450147345</v>
      </c>
      <c r="F32" s="7">
        <f t="shared" si="1"/>
        <v>1641606.3554985265</v>
      </c>
      <c r="G32" s="7">
        <v>310369.44</v>
      </c>
      <c r="H32" s="7">
        <v>37462.230000000003</v>
      </c>
      <c r="I32" s="7">
        <f t="shared" si="2"/>
        <v>1293774.6854985266</v>
      </c>
      <c r="J32" s="7">
        <v>0</v>
      </c>
      <c r="K32" s="14">
        <f t="shared" si="3"/>
        <v>14829.325704593735</v>
      </c>
      <c r="L32" s="1">
        <v>105</v>
      </c>
      <c r="M32" s="7">
        <v>1704762.76</v>
      </c>
      <c r="N32" s="7">
        <v>-148385.9997469701</v>
      </c>
      <c r="O32" s="7">
        <f t="shared" si="4"/>
        <v>1556376.7602530299</v>
      </c>
      <c r="P32" s="7">
        <v>320682.73</v>
      </c>
      <c r="Q32" s="7">
        <v>44890.68</v>
      </c>
      <c r="R32" s="7">
        <f t="shared" si="5"/>
        <v>1190803.35025303</v>
      </c>
      <c r="S32" s="7">
        <v>0</v>
      </c>
      <c r="T32" s="14">
        <f t="shared" si="6"/>
        <v>14822.635811933618</v>
      </c>
      <c r="U32" s="1">
        <f t="shared" si="0"/>
        <v>-5.7000000000000028</v>
      </c>
      <c r="V32" s="7">
        <f t="shared" si="0"/>
        <v>-92568.760000000009</v>
      </c>
      <c r="W32" s="7">
        <f t="shared" si="0"/>
        <v>7339.1647545033484</v>
      </c>
      <c r="X32" s="7">
        <f t="shared" ref="X32:AC63" si="7">O32-F32</f>
        <v>-85229.595245496603</v>
      </c>
      <c r="Y32" s="7">
        <f t="shared" si="7"/>
        <v>10313.289999999979</v>
      </c>
      <c r="Z32" s="7">
        <f t="shared" si="7"/>
        <v>7428.4499999999971</v>
      </c>
      <c r="AA32" s="7">
        <f t="shared" si="7"/>
        <v>-102971.33524549659</v>
      </c>
      <c r="AB32" s="7">
        <f t="shared" si="7"/>
        <v>0</v>
      </c>
      <c r="AC32" s="14">
        <f t="shared" si="7"/>
        <v>-6.6898926601170388</v>
      </c>
    </row>
    <row r="33" spans="1:29" x14ac:dyDescent="0.25">
      <c r="A33" s="7" t="s">
        <v>56</v>
      </c>
      <c r="B33" s="7" t="s">
        <v>56</v>
      </c>
      <c r="C33" s="1">
        <v>166.1</v>
      </c>
      <c r="D33" s="7">
        <v>2530986.34</v>
      </c>
      <c r="E33" s="7">
        <v>-219290.7984763335</v>
      </c>
      <c r="F33" s="7">
        <f t="shared" si="1"/>
        <v>2311695.5415236661</v>
      </c>
      <c r="G33" s="7">
        <v>508159.81</v>
      </c>
      <c r="H33" s="7">
        <v>56081.66</v>
      </c>
      <c r="I33" s="7">
        <f t="shared" si="2"/>
        <v>1747454.0715236661</v>
      </c>
      <c r="J33" s="7">
        <v>0</v>
      </c>
      <c r="K33" s="14">
        <f t="shared" si="3"/>
        <v>13917.492724404974</v>
      </c>
      <c r="L33" s="1">
        <v>168.4</v>
      </c>
      <c r="M33" s="7">
        <v>2545050.1799999997</v>
      </c>
      <c r="N33" s="7">
        <v>-221526.31687326755</v>
      </c>
      <c r="O33" s="7">
        <f t="shared" si="4"/>
        <v>2323523.8631267319</v>
      </c>
      <c r="P33" s="7">
        <v>530569.39</v>
      </c>
      <c r="Q33" s="7">
        <v>58953.08</v>
      </c>
      <c r="R33" s="7">
        <f t="shared" si="5"/>
        <v>1734001.3931267317</v>
      </c>
      <c r="S33" s="7">
        <v>0</v>
      </c>
      <c r="T33" s="14">
        <f t="shared" si="6"/>
        <v>13797.647643270378</v>
      </c>
      <c r="U33" s="1">
        <f t="shared" ref="U33:AC64" si="8">L33-C33</f>
        <v>2.3000000000000114</v>
      </c>
      <c r="V33" s="7">
        <f t="shared" si="8"/>
        <v>14063.839999999851</v>
      </c>
      <c r="W33" s="7">
        <f t="shared" si="8"/>
        <v>-2235.5183969340578</v>
      </c>
      <c r="X33" s="7">
        <f t="shared" si="7"/>
        <v>11828.321603065822</v>
      </c>
      <c r="Y33" s="7">
        <f t="shared" si="7"/>
        <v>22409.580000000016</v>
      </c>
      <c r="Z33" s="7">
        <f t="shared" si="7"/>
        <v>2871.4199999999983</v>
      </c>
      <c r="AA33" s="7">
        <f t="shared" si="7"/>
        <v>-13452.678396934411</v>
      </c>
      <c r="AB33" s="7">
        <f t="shared" si="7"/>
        <v>0</v>
      </c>
      <c r="AC33" s="14">
        <f t="shared" si="7"/>
        <v>-119.8450811345956</v>
      </c>
    </row>
    <row r="34" spans="1:29" x14ac:dyDescent="0.25">
      <c r="A34" s="7" t="s">
        <v>58</v>
      </c>
      <c r="B34" s="7" t="s">
        <v>58</v>
      </c>
      <c r="C34" s="1">
        <v>775.6</v>
      </c>
      <c r="D34" s="7">
        <v>7455783.7299999995</v>
      </c>
      <c r="E34" s="7">
        <v>-645987.19541827159</v>
      </c>
      <c r="F34" s="7">
        <f t="shared" si="1"/>
        <v>6809796.5345817283</v>
      </c>
      <c r="G34" s="7">
        <v>5331495.9800000004</v>
      </c>
      <c r="H34" s="7">
        <v>310685.7</v>
      </c>
      <c r="I34" s="7">
        <f t="shared" si="2"/>
        <v>1167614.8545817279</v>
      </c>
      <c r="J34" s="7">
        <v>0</v>
      </c>
      <c r="K34" s="14">
        <f t="shared" si="3"/>
        <v>8780.0367903322949</v>
      </c>
      <c r="L34" s="1">
        <v>765.69999999999993</v>
      </c>
      <c r="M34" s="7">
        <v>7330007.8700000001</v>
      </c>
      <c r="N34" s="7">
        <v>-638018.71525109385</v>
      </c>
      <c r="O34" s="7">
        <f t="shared" si="4"/>
        <v>6691989.1547489064</v>
      </c>
      <c r="P34" s="7">
        <v>4940438.5999999996</v>
      </c>
      <c r="Q34" s="7">
        <v>335100.06</v>
      </c>
      <c r="R34" s="7">
        <f t="shared" si="5"/>
        <v>1416450.4947489067</v>
      </c>
      <c r="S34" s="7">
        <v>0</v>
      </c>
      <c r="T34" s="14">
        <f t="shared" si="6"/>
        <v>8739.7011293573287</v>
      </c>
      <c r="U34" s="1">
        <f t="shared" si="8"/>
        <v>-9.9000000000000909</v>
      </c>
      <c r="V34" s="7">
        <f t="shared" si="8"/>
        <v>-125775.8599999994</v>
      </c>
      <c r="W34" s="7">
        <f t="shared" si="8"/>
        <v>7968.4801671777386</v>
      </c>
      <c r="X34" s="7">
        <f t="shared" si="7"/>
        <v>-117807.3798328219</v>
      </c>
      <c r="Y34" s="7">
        <f t="shared" si="7"/>
        <v>-391057.38000000082</v>
      </c>
      <c r="Z34" s="7">
        <f t="shared" si="7"/>
        <v>24414.359999999986</v>
      </c>
      <c r="AA34" s="7">
        <f t="shared" si="7"/>
        <v>248835.64016717882</v>
      </c>
      <c r="AB34" s="7">
        <f t="shared" si="7"/>
        <v>0</v>
      </c>
      <c r="AC34" s="14">
        <f t="shared" si="7"/>
        <v>-40.335660974966231</v>
      </c>
    </row>
    <row r="35" spans="1:29" x14ac:dyDescent="0.25">
      <c r="A35" s="7" t="s">
        <v>59</v>
      </c>
      <c r="B35" s="7" t="s">
        <v>60</v>
      </c>
      <c r="C35" s="1">
        <v>1014.9</v>
      </c>
      <c r="D35" s="7">
        <v>8976827.7100000009</v>
      </c>
      <c r="E35" s="7">
        <v>-777774.13698344049</v>
      </c>
      <c r="F35" s="7">
        <f t="shared" si="1"/>
        <v>8199053.5730165606</v>
      </c>
      <c r="G35" s="7">
        <v>554419.31000000006</v>
      </c>
      <c r="H35" s="7">
        <v>160449.46</v>
      </c>
      <c r="I35" s="7">
        <f t="shared" si="2"/>
        <v>7484184.8030165611</v>
      </c>
      <c r="J35" s="7">
        <v>0</v>
      </c>
      <c r="K35" s="14">
        <f t="shared" si="3"/>
        <v>8078.6812227968876</v>
      </c>
      <c r="L35" s="1">
        <v>1037.8</v>
      </c>
      <c r="M35" s="7">
        <v>9169405.8800000008</v>
      </c>
      <c r="N35" s="7">
        <v>-798123.63955530466</v>
      </c>
      <c r="O35" s="7">
        <f t="shared" si="4"/>
        <v>8371282.2404446965</v>
      </c>
      <c r="P35" s="7">
        <v>549569.71</v>
      </c>
      <c r="Q35" s="7">
        <v>136541.87</v>
      </c>
      <c r="R35" s="7">
        <f t="shared" si="5"/>
        <v>7685170.6604446964</v>
      </c>
      <c r="S35" s="7">
        <v>0</v>
      </c>
      <c r="T35" s="14">
        <f t="shared" si="6"/>
        <v>8066.3733286227571</v>
      </c>
      <c r="U35" s="1">
        <f t="shared" si="8"/>
        <v>22.899999999999977</v>
      </c>
      <c r="V35" s="7">
        <f t="shared" si="8"/>
        <v>192578.16999999993</v>
      </c>
      <c r="W35" s="7">
        <f t="shared" si="8"/>
        <v>-20349.50257186417</v>
      </c>
      <c r="X35" s="7">
        <f t="shared" si="7"/>
        <v>172228.66742813587</v>
      </c>
      <c r="Y35" s="7">
        <f t="shared" si="7"/>
        <v>-4849.6000000000931</v>
      </c>
      <c r="Z35" s="7">
        <f t="shared" si="7"/>
        <v>-23907.589999999997</v>
      </c>
      <c r="AA35" s="7">
        <f t="shared" si="7"/>
        <v>200985.85742813535</v>
      </c>
      <c r="AB35" s="7">
        <f t="shared" si="7"/>
        <v>0</v>
      </c>
      <c r="AC35" s="14">
        <f t="shared" si="7"/>
        <v>-12.307894174130524</v>
      </c>
    </row>
    <row r="36" spans="1:29" x14ac:dyDescent="0.25">
      <c r="A36" s="7" t="s">
        <v>59</v>
      </c>
      <c r="B36" s="7" t="s">
        <v>61</v>
      </c>
      <c r="C36" s="1">
        <v>360.2</v>
      </c>
      <c r="D36" s="7">
        <v>3880231.94</v>
      </c>
      <c r="E36" s="7">
        <v>-336192.71149285324</v>
      </c>
      <c r="F36" s="7">
        <f t="shared" si="1"/>
        <v>3544039.2285071467</v>
      </c>
      <c r="G36" s="7">
        <v>217882.43</v>
      </c>
      <c r="H36" s="7">
        <v>37316.239999999998</v>
      </c>
      <c r="I36" s="7">
        <f t="shared" si="2"/>
        <v>3288840.5585071463</v>
      </c>
      <c r="J36" s="7">
        <v>0</v>
      </c>
      <c r="K36" s="14">
        <f t="shared" si="3"/>
        <v>9839.087252934889</v>
      </c>
      <c r="L36" s="1">
        <v>359.8</v>
      </c>
      <c r="M36" s="7">
        <v>3898405.74</v>
      </c>
      <c r="N36" s="7">
        <v>-339325.12295683118</v>
      </c>
      <c r="O36" s="7">
        <f t="shared" si="4"/>
        <v>3559080.6170431692</v>
      </c>
      <c r="P36" s="7">
        <v>222154.92</v>
      </c>
      <c r="Q36" s="7">
        <v>41282.339999999997</v>
      </c>
      <c r="R36" s="7">
        <f t="shared" si="5"/>
        <v>3295643.3570431694</v>
      </c>
      <c r="S36" s="7">
        <v>0</v>
      </c>
      <c r="T36" s="14">
        <f t="shared" si="6"/>
        <v>9891.8305087358785</v>
      </c>
      <c r="U36" s="1">
        <f t="shared" si="8"/>
        <v>-0.39999999999997726</v>
      </c>
      <c r="V36" s="7">
        <f t="shared" si="8"/>
        <v>18173.800000000279</v>
      </c>
      <c r="W36" s="7">
        <f t="shared" si="8"/>
        <v>-3132.4114639779436</v>
      </c>
      <c r="X36" s="7">
        <f t="shared" si="7"/>
        <v>15041.38853602251</v>
      </c>
      <c r="Y36" s="7">
        <f t="shared" si="7"/>
        <v>4272.4900000000198</v>
      </c>
      <c r="Z36" s="7">
        <f t="shared" si="7"/>
        <v>3966.0999999999985</v>
      </c>
      <c r="AA36" s="7">
        <f t="shared" si="7"/>
        <v>6802.7985360231251</v>
      </c>
      <c r="AB36" s="7">
        <f t="shared" si="7"/>
        <v>0</v>
      </c>
      <c r="AC36" s="14">
        <f t="shared" si="7"/>
        <v>52.743255800989573</v>
      </c>
    </row>
    <row r="37" spans="1:29" x14ac:dyDescent="0.25">
      <c r="A37" s="7" t="s">
        <v>59</v>
      </c>
      <c r="B37" s="7" t="s">
        <v>62</v>
      </c>
      <c r="C37" s="1">
        <v>199.6</v>
      </c>
      <c r="D37" s="7">
        <v>2883838.82</v>
      </c>
      <c r="E37" s="7">
        <v>-249862.79361541217</v>
      </c>
      <c r="F37" s="7">
        <f t="shared" si="1"/>
        <v>2633976.0263845879</v>
      </c>
      <c r="G37" s="7">
        <v>535397.61</v>
      </c>
      <c r="H37" s="7">
        <v>69113.16</v>
      </c>
      <c r="I37" s="7">
        <f t="shared" si="2"/>
        <v>2029465.2563845881</v>
      </c>
      <c r="J37" s="7">
        <v>0</v>
      </c>
      <c r="K37" s="14">
        <f t="shared" si="3"/>
        <v>13196.272677277495</v>
      </c>
      <c r="L37" s="1">
        <v>193.79999999999998</v>
      </c>
      <c r="M37" s="7">
        <v>2790267.4699999997</v>
      </c>
      <c r="N37" s="7">
        <v>-242870.52592432211</v>
      </c>
      <c r="O37" s="7">
        <f t="shared" si="4"/>
        <v>2547396.9440756775</v>
      </c>
      <c r="P37" s="7">
        <v>530854.31999999995</v>
      </c>
      <c r="Q37" s="7">
        <v>68151.75</v>
      </c>
      <c r="R37" s="7">
        <f t="shared" si="5"/>
        <v>1948390.8740756777</v>
      </c>
      <c r="S37" s="7">
        <v>0</v>
      </c>
      <c r="T37" s="14">
        <f t="shared" si="6"/>
        <v>13144.463075725891</v>
      </c>
      <c r="U37" s="1">
        <f t="shared" si="8"/>
        <v>-5.8000000000000114</v>
      </c>
      <c r="V37" s="7">
        <f t="shared" si="8"/>
        <v>-93571.350000000093</v>
      </c>
      <c r="W37" s="7">
        <f t="shared" si="8"/>
        <v>6992.2676910900627</v>
      </c>
      <c r="X37" s="7">
        <f t="shared" si="7"/>
        <v>-86579.082308910321</v>
      </c>
      <c r="Y37" s="7">
        <f t="shared" si="7"/>
        <v>-4543.2900000000373</v>
      </c>
      <c r="Z37" s="7">
        <f t="shared" si="7"/>
        <v>-961.41000000000349</v>
      </c>
      <c r="AA37" s="7">
        <f t="shared" si="7"/>
        <v>-81074.382308910368</v>
      </c>
      <c r="AB37" s="7">
        <f t="shared" si="7"/>
        <v>0</v>
      </c>
      <c r="AC37" s="14">
        <f t="shared" si="7"/>
        <v>-51.809601551603919</v>
      </c>
    </row>
    <row r="38" spans="1:29" x14ac:dyDescent="0.25">
      <c r="A38" s="7" t="s">
        <v>63</v>
      </c>
      <c r="B38" s="7" t="s">
        <v>64</v>
      </c>
      <c r="C38" s="1">
        <v>216.3</v>
      </c>
      <c r="D38" s="7">
        <v>3024521.52</v>
      </c>
      <c r="E38" s="7">
        <v>-262051.88414002027</v>
      </c>
      <c r="F38" s="7">
        <f t="shared" si="1"/>
        <v>2762469.6358599798</v>
      </c>
      <c r="G38" s="7">
        <v>1066551.92</v>
      </c>
      <c r="H38" s="7">
        <v>18884.37</v>
      </c>
      <c r="I38" s="7">
        <f t="shared" si="2"/>
        <v>1677033.3458599797</v>
      </c>
      <c r="J38" s="7">
        <v>0</v>
      </c>
      <c r="K38" s="14">
        <f t="shared" si="3"/>
        <v>12771.473120018398</v>
      </c>
      <c r="L38" s="1">
        <v>216.9</v>
      </c>
      <c r="M38" s="7">
        <v>3016303.29</v>
      </c>
      <c r="N38" s="7">
        <v>-262545.14101817022</v>
      </c>
      <c r="O38" s="7">
        <f t="shared" si="4"/>
        <v>2753758.1489818296</v>
      </c>
      <c r="P38" s="7">
        <v>1025396.04</v>
      </c>
      <c r="Q38" s="7">
        <v>56876.800000000003</v>
      </c>
      <c r="R38" s="7">
        <f t="shared" si="5"/>
        <v>1671485.3089818296</v>
      </c>
      <c r="S38" s="7">
        <v>0</v>
      </c>
      <c r="T38" s="14">
        <f t="shared" si="6"/>
        <v>12695.980401022727</v>
      </c>
      <c r="U38" s="1">
        <f t="shared" si="8"/>
        <v>0.59999999999999432</v>
      </c>
      <c r="V38" s="7">
        <f t="shared" si="8"/>
        <v>-8218.2299999999814</v>
      </c>
      <c r="W38" s="7">
        <f t="shared" si="8"/>
        <v>-493.25687814995763</v>
      </c>
      <c r="X38" s="7">
        <f t="shared" si="7"/>
        <v>-8711.4868781501427</v>
      </c>
      <c r="Y38" s="7">
        <f t="shared" si="7"/>
        <v>-41155.879999999888</v>
      </c>
      <c r="Z38" s="7">
        <f t="shared" si="7"/>
        <v>37992.430000000008</v>
      </c>
      <c r="AA38" s="7">
        <f t="shared" si="7"/>
        <v>-5548.0368781501893</v>
      </c>
      <c r="AB38" s="7">
        <f t="shared" si="7"/>
        <v>0</v>
      </c>
      <c r="AC38" s="14">
        <f t="shared" si="7"/>
        <v>-75.492718995670657</v>
      </c>
    </row>
    <row r="39" spans="1:29" x14ac:dyDescent="0.25">
      <c r="A39" s="7" t="s">
        <v>63</v>
      </c>
      <c r="B39" s="7" t="s">
        <v>65</v>
      </c>
      <c r="C39" s="1">
        <v>276.60000000000002</v>
      </c>
      <c r="D39" s="7">
        <v>3420154.93</v>
      </c>
      <c r="E39" s="7">
        <v>-296330.52287135954</v>
      </c>
      <c r="F39" s="7">
        <f t="shared" si="1"/>
        <v>3123824.4071286405</v>
      </c>
      <c r="G39" s="7">
        <v>1624492.87</v>
      </c>
      <c r="H39" s="7">
        <v>119341.64</v>
      </c>
      <c r="I39" s="7">
        <f t="shared" si="2"/>
        <v>1379989.8971286404</v>
      </c>
      <c r="J39" s="7">
        <v>0</v>
      </c>
      <c r="K39" s="14">
        <f t="shared" si="3"/>
        <v>11293.652954188865</v>
      </c>
      <c r="L39" s="1">
        <v>278</v>
      </c>
      <c r="M39" s="7">
        <v>3413878.2600000002</v>
      </c>
      <c r="N39" s="7">
        <v>-297150.87079010735</v>
      </c>
      <c r="O39" s="7">
        <f t="shared" si="4"/>
        <v>3116727.3892098931</v>
      </c>
      <c r="P39" s="7">
        <v>1862642.25</v>
      </c>
      <c r="Q39" s="7">
        <v>127028.92</v>
      </c>
      <c r="R39" s="7">
        <f t="shared" si="5"/>
        <v>1127056.2192098931</v>
      </c>
      <c r="S39" s="7">
        <v>0</v>
      </c>
      <c r="T39" s="14">
        <f t="shared" si="6"/>
        <v>11211.249601474436</v>
      </c>
      <c r="U39" s="1">
        <f t="shared" si="8"/>
        <v>1.3999999999999773</v>
      </c>
      <c r="V39" s="7">
        <f t="shared" si="8"/>
        <v>-6276.6699999999255</v>
      </c>
      <c r="W39" s="7">
        <f t="shared" si="8"/>
        <v>-820.34791874780785</v>
      </c>
      <c r="X39" s="7">
        <f t="shared" si="7"/>
        <v>-7097.0179187473841</v>
      </c>
      <c r="Y39" s="7">
        <f t="shared" si="7"/>
        <v>238149.37999999989</v>
      </c>
      <c r="Z39" s="7">
        <f t="shared" si="7"/>
        <v>7687.2799999999988</v>
      </c>
      <c r="AA39" s="7">
        <f t="shared" si="7"/>
        <v>-252933.6779187473</v>
      </c>
      <c r="AB39" s="7">
        <f t="shared" si="7"/>
        <v>0</v>
      </c>
      <c r="AC39" s="14">
        <f t="shared" si="7"/>
        <v>-82.403352714429275</v>
      </c>
    </row>
    <row r="40" spans="1:29" x14ac:dyDescent="0.25">
      <c r="A40" s="7" t="s">
        <v>66</v>
      </c>
      <c r="B40" s="7" t="s">
        <v>66</v>
      </c>
      <c r="C40" s="1">
        <v>447.3</v>
      </c>
      <c r="D40" s="7">
        <v>4413196.3600000003</v>
      </c>
      <c r="E40" s="7">
        <v>-382370.04219360929</v>
      </c>
      <c r="F40" s="7">
        <f t="shared" si="1"/>
        <v>4030826.317806391</v>
      </c>
      <c r="G40" s="7">
        <v>774109.32</v>
      </c>
      <c r="H40" s="7">
        <v>85506.46</v>
      </c>
      <c r="I40" s="7">
        <f t="shared" si="2"/>
        <v>3171210.5378063913</v>
      </c>
      <c r="J40" s="7">
        <v>0</v>
      </c>
      <c r="K40" s="14">
        <f t="shared" si="3"/>
        <v>9011.4605808325305</v>
      </c>
      <c r="L40" s="1">
        <v>445.59999999999997</v>
      </c>
      <c r="M40" s="7">
        <v>4425597.3199999994</v>
      </c>
      <c r="N40" s="7">
        <v>-385212.94470657693</v>
      </c>
      <c r="O40" s="7">
        <f t="shared" si="4"/>
        <v>4040384.3752934225</v>
      </c>
      <c r="P40" s="7">
        <v>703672.51</v>
      </c>
      <c r="Q40" s="7">
        <v>69245.899999999994</v>
      </c>
      <c r="R40" s="7">
        <f t="shared" si="5"/>
        <v>3267465.9652934228</v>
      </c>
      <c r="S40" s="7">
        <v>0</v>
      </c>
      <c r="T40" s="14">
        <f t="shared" si="6"/>
        <v>9067.2898906943956</v>
      </c>
      <c r="U40" s="1">
        <f t="shared" si="8"/>
        <v>-1.7000000000000455</v>
      </c>
      <c r="V40" s="7">
        <f t="shared" si="8"/>
        <v>12400.959999999031</v>
      </c>
      <c r="W40" s="7">
        <f t="shared" si="8"/>
        <v>-2842.9025129676447</v>
      </c>
      <c r="X40" s="7">
        <f t="shared" si="7"/>
        <v>9558.0574870314449</v>
      </c>
      <c r="Y40" s="7">
        <f t="shared" si="7"/>
        <v>-70436.809999999939</v>
      </c>
      <c r="Z40" s="7">
        <f t="shared" si="7"/>
        <v>-16260.560000000012</v>
      </c>
      <c r="AA40" s="7">
        <f t="shared" si="7"/>
        <v>96255.427487031557</v>
      </c>
      <c r="AB40" s="7">
        <f t="shared" si="7"/>
        <v>0</v>
      </c>
      <c r="AC40" s="14">
        <f t="shared" si="7"/>
        <v>55.829309861865113</v>
      </c>
    </row>
    <row r="41" spans="1:29" x14ac:dyDescent="0.25">
      <c r="A41" s="7" t="s">
        <v>67</v>
      </c>
      <c r="B41" s="7" t="s">
        <v>68</v>
      </c>
      <c r="C41" s="1">
        <v>353</v>
      </c>
      <c r="D41" s="7">
        <v>3967491.1</v>
      </c>
      <c r="E41" s="7">
        <v>-343753.05686823535</v>
      </c>
      <c r="F41" s="7">
        <f t="shared" si="1"/>
        <v>3623738.043131765</v>
      </c>
      <c r="G41" s="7">
        <v>2234484.2200000002</v>
      </c>
      <c r="H41" s="7">
        <v>315899.5</v>
      </c>
      <c r="I41" s="7">
        <f t="shared" si="2"/>
        <v>1073354.3231317648</v>
      </c>
      <c r="J41" s="7">
        <v>0</v>
      </c>
      <c r="K41" s="14">
        <f t="shared" si="3"/>
        <v>10265.546864395934</v>
      </c>
      <c r="L41" s="1">
        <v>360.1</v>
      </c>
      <c r="M41" s="7">
        <v>4007450.47</v>
      </c>
      <c r="N41" s="7">
        <v>-348816.59687792294</v>
      </c>
      <c r="O41" s="7">
        <f t="shared" si="4"/>
        <v>3658633.8731220774</v>
      </c>
      <c r="P41" s="7">
        <v>2228495.34</v>
      </c>
      <c r="Q41" s="7">
        <v>327433.28999999998</v>
      </c>
      <c r="R41" s="7">
        <f t="shared" si="5"/>
        <v>1102705.2431220775</v>
      </c>
      <c r="S41" s="7">
        <v>0</v>
      </c>
      <c r="T41" s="14">
        <f t="shared" si="6"/>
        <v>10160.049633774166</v>
      </c>
      <c r="U41" s="1">
        <f t="shared" si="8"/>
        <v>7.1000000000000227</v>
      </c>
      <c r="V41" s="7">
        <f t="shared" si="8"/>
        <v>39959.370000000112</v>
      </c>
      <c r="W41" s="7">
        <f t="shared" si="8"/>
        <v>-5063.5400096875965</v>
      </c>
      <c r="X41" s="7">
        <f t="shared" si="7"/>
        <v>34895.829990312457</v>
      </c>
      <c r="Y41" s="7">
        <f t="shared" si="7"/>
        <v>-5988.8800000003539</v>
      </c>
      <c r="Z41" s="7">
        <f t="shared" si="7"/>
        <v>11533.789999999979</v>
      </c>
      <c r="AA41" s="7">
        <f t="shared" si="7"/>
        <v>29350.919990312774</v>
      </c>
      <c r="AB41" s="7">
        <f t="shared" si="7"/>
        <v>0</v>
      </c>
      <c r="AC41" s="14">
        <f t="shared" si="7"/>
        <v>-105.49723062176781</v>
      </c>
    </row>
    <row r="42" spans="1:29" x14ac:dyDescent="0.25">
      <c r="A42" s="7" t="s">
        <v>69</v>
      </c>
      <c r="B42" s="7" t="s">
        <v>69</v>
      </c>
      <c r="C42" s="1">
        <v>4678.8999999999996</v>
      </c>
      <c r="D42" s="7">
        <v>40451232.609999999</v>
      </c>
      <c r="E42" s="7">
        <v>-3504792.9568828889</v>
      </c>
      <c r="F42" s="7">
        <f t="shared" si="1"/>
        <v>36946439.653117113</v>
      </c>
      <c r="G42" s="7">
        <v>6258769.0999999996</v>
      </c>
      <c r="H42" s="7">
        <v>1244432.01</v>
      </c>
      <c r="I42" s="7">
        <f t="shared" si="2"/>
        <v>29443238.54311711</v>
      </c>
      <c r="J42" s="7">
        <v>0</v>
      </c>
      <c r="K42" s="14">
        <f t="shared" si="3"/>
        <v>7896.3943775496627</v>
      </c>
      <c r="L42" s="1">
        <v>4680.7000000000007</v>
      </c>
      <c r="M42" s="7">
        <v>40255240.900000006</v>
      </c>
      <c r="N42" s="7">
        <v>-3503897.6132970089</v>
      </c>
      <c r="O42" s="7">
        <f t="shared" si="4"/>
        <v>36751343.286702998</v>
      </c>
      <c r="P42" s="7">
        <v>7817765.4500000002</v>
      </c>
      <c r="Q42" s="7">
        <v>1317394.1200000001</v>
      </c>
      <c r="R42" s="7">
        <f t="shared" si="5"/>
        <v>27616183.716702998</v>
      </c>
      <c r="S42" s="7">
        <v>0</v>
      </c>
      <c r="T42" s="14">
        <f t="shared" si="6"/>
        <v>7851.6767335447676</v>
      </c>
      <c r="U42" s="1">
        <f t="shared" si="8"/>
        <v>1.8000000000010914</v>
      </c>
      <c r="V42" s="7">
        <f t="shared" si="8"/>
        <v>-195991.70999999344</v>
      </c>
      <c r="W42" s="7">
        <f t="shared" si="8"/>
        <v>895.34358588000759</v>
      </c>
      <c r="X42" s="7">
        <f t="shared" si="7"/>
        <v>-195096.36641411483</v>
      </c>
      <c r="Y42" s="7">
        <f t="shared" si="7"/>
        <v>1558996.3500000006</v>
      </c>
      <c r="Z42" s="7">
        <f t="shared" si="7"/>
        <v>72962.110000000102</v>
      </c>
      <c r="AA42" s="7">
        <f t="shared" si="7"/>
        <v>-1827054.826414112</v>
      </c>
      <c r="AB42" s="7">
        <f t="shared" si="7"/>
        <v>0</v>
      </c>
      <c r="AC42" s="14">
        <f t="shared" si="7"/>
        <v>-44.717644004895192</v>
      </c>
    </row>
    <row r="43" spans="1:29" x14ac:dyDescent="0.25">
      <c r="A43" s="7" t="s">
        <v>70</v>
      </c>
      <c r="B43" s="7" t="s">
        <v>70</v>
      </c>
      <c r="C43" s="1">
        <v>87980.5</v>
      </c>
      <c r="D43" s="7">
        <v>811630550.96999991</v>
      </c>
      <c r="E43" s="7">
        <v>-70321640.530860305</v>
      </c>
      <c r="F43" s="7">
        <f t="shared" si="1"/>
        <v>741308910.4391396</v>
      </c>
      <c r="G43" s="7">
        <v>413060257.43000001</v>
      </c>
      <c r="H43" s="7">
        <v>23868619.489999998</v>
      </c>
      <c r="I43" s="7">
        <f t="shared" si="2"/>
        <v>304380033.51913959</v>
      </c>
      <c r="J43" s="7">
        <v>0</v>
      </c>
      <c r="K43" s="14">
        <f t="shared" si="3"/>
        <v>8425.8319791219601</v>
      </c>
      <c r="L43" s="1">
        <v>87643.7</v>
      </c>
      <c r="M43" s="7">
        <v>807552982.95000005</v>
      </c>
      <c r="N43" s="7">
        <v>-70291045.496373743</v>
      </c>
      <c r="O43" s="7">
        <f t="shared" si="4"/>
        <v>737261937.45362628</v>
      </c>
      <c r="P43" s="7">
        <v>429708453.16000003</v>
      </c>
      <c r="Q43" s="7">
        <v>27978619.109999999</v>
      </c>
      <c r="R43" s="7">
        <f t="shared" si="5"/>
        <v>279574865.18362623</v>
      </c>
      <c r="S43" s="7">
        <v>0</v>
      </c>
      <c r="T43" s="14">
        <f t="shared" si="6"/>
        <v>8412.0357476193531</v>
      </c>
      <c r="U43" s="1">
        <f t="shared" si="8"/>
        <v>-336.80000000000291</v>
      </c>
      <c r="V43" s="7">
        <f t="shared" si="8"/>
        <v>-4077568.0199998617</v>
      </c>
      <c r="W43" s="7">
        <f t="shared" si="8"/>
        <v>30595.034486562014</v>
      </c>
      <c r="X43" s="7">
        <f t="shared" si="7"/>
        <v>-4046972.9855133295</v>
      </c>
      <c r="Y43" s="7">
        <f t="shared" si="7"/>
        <v>16648195.730000019</v>
      </c>
      <c r="Z43" s="7">
        <f t="shared" si="7"/>
        <v>4109999.620000001</v>
      </c>
      <c r="AA43" s="7">
        <f t="shared" si="7"/>
        <v>-24805168.335513353</v>
      </c>
      <c r="AB43" s="7">
        <f t="shared" si="7"/>
        <v>0</v>
      </c>
      <c r="AC43" s="14">
        <f t="shared" si="7"/>
        <v>-13.796231502607043</v>
      </c>
    </row>
    <row r="44" spans="1:29" x14ac:dyDescent="0.25">
      <c r="A44" s="7" t="s">
        <v>71</v>
      </c>
      <c r="B44" s="7" t="s">
        <v>71</v>
      </c>
      <c r="C44" s="1">
        <v>278.79999999999995</v>
      </c>
      <c r="D44" s="7">
        <v>3311502.41</v>
      </c>
      <c r="E44" s="7">
        <v>-286916.60487002187</v>
      </c>
      <c r="F44" s="7">
        <f t="shared" si="1"/>
        <v>3024585.8051299783</v>
      </c>
      <c r="G44" s="7">
        <v>2146896.35</v>
      </c>
      <c r="H44" s="7">
        <v>88458.91</v>
      </c>
      <c r="I44" s="7">
        <f t="shared" si="2"/>
        <v>789230.54512997821</v>
      </c>
      <c r="J44" s="7">
        <v>0</v>
      </c>
      <c r="K44" s="14">
        <f t="shared" si="3"/>
        <v>10848.586101613984</v>
      </c>
      <c r="L44" s="1">
        <v>237.6</v>
      </c>
      <c r="M44" s="7">
        <v>3225697.71</v>
      </c>
      <c r="N44" s="7">
        <v>-280771.25498674199</v>
      </c>
      <c r="O44" s="7">
        <f t="shared" si="4"/>
        <v>2944926.4550132579</v>
      </c>
      <c r="P44" s="7">
        <v>2004128.39</v>
      </c>
      <c r="Q44" s="7">
        <v>90100.01</v>
      </c>
      <c r="R44" s="7">
        <f t="shared" si="5"/>
        <v>850698.05501325801</v>
      </c>
      <c r="S44" s="7">
        <v>0</v>
      </c>
      <c r="T44" s="14">
        <f t="shared" si="6"/>
        <v>12394.471612008661</v>
      </c>
      <c r="U44" s="1">
        <f t="shared" si="8"/>
        <v>-41.19999999999996</v>
      </c>
      <c r="V44" s="7">
        <f t="shared" si="8"/>
        <v>-85804.700000000186</v>
      </c>
      <c r="W44" s="7">
        <f t="shared" si="8"/>
        <v>6145.3498832798796</v>
      </c>
      <c r="X44" s="7">
        <f t="shared" si="7"/>
        <v>-79659.350116720423</v>
      </c>
      <c r="Y44" s="7">
        <f t="shared" si="7"/>
        <v>-142767.9600000002</v>
      </c>
      <c r="Z44" s="7">
        <f t="shared" si="7"/>
        <v>1641.0999999999913</v>
      </c>
      <c r="AA44" s="7">
        <f t="shared" si="7"/>
        <v>61467.509883279796</v>
      </c>
      <c r="AB44" s="7">
        <f t="shared" si="7"/>
        <v>0</v>
      </c>
      <c r="AC44" s="14">
        <f t="shared" si="7"/>
        <v>1545.8855103946771</v>
      </c>
    </row>
    <row r="45" spans="1:29" x14ac:dyDescent="0.25">
      <c r="A45" s="7" t="s">
        <v>72</v>
      </c>
      <c r="B45" s="7" t="s">
        <v>72</v>
      </c>
      <c r="C45" s="1">
        <v>65216.4</v>
      </c>
      <c r="D45" s="7">
        <v>560644623.65999997</v>
      </c>
      <c r="E45" s="7">
        <v>-48575610.717782415</v>
      </c>
      <c r="F45" s="7">
        <f t="shared" si="1"/>
        <v>512069012.94221753</v>
      </c>
      <c r="G45" s="7">
        <v>166137377.59</v>
      </c>
      <c r="H45" s="7">
        <v>15335836.18</v>
      </c>
      <c r="I45" s="7">
        <f t="shared" si="2"/>
        <v>330595799.17221755</v>
      </c>
      <c r="J45" s="7">
        <v>0</v>
      </c>
      <c r="K45" s="14">
        <f t="shared" si="3"/>
        <v>7851.8442131460415</v>
      </c>
      <c r="L45" s="1">
        <v>64513.8</v>
      </c>
      <c r="M45" s="7">
        <v>554568375.36000001</v>
      </c>
      <c r="N45" s="7">
        <v>-48270753.407263882</v>
      </c>
      <c r="O45" s="7">
        <f t="shared" si="4"/>
        <v>506297621.95273614</v>
      </c>
      <c r="P45" s="7">
        <v>164858783.50999999</v>
      </c>
      <c r="Q45" s="7">
        <v>17376337.800000001</v>
      </c>
      <c r="R45" s="7">
        <f t="shared" si="5"/>
        <v>324062500.64273614</v>
      </c>
      <c r="S45" s="7">
        <v>0</v>
      </c>
      <c r="T45" s="14">
        <f t="shared" si="6"/>
        <v>7847.8964493292306</v>
      </c>
      <c r="U45" s="1">
        <f t="shared" si="8"/>
        <v>-702.59999999999854</v>
      </c>
      <c r="V45" s="7">
        <f t="shared" si="8"/>
        <v>-6076248.2999999523</v>
      </c>
      <c r="W45" s="7">
        <f t="shared" si="8"/>
        <v>304857.31051853299</v>
      </c>
      <c r="X45" s="7">
        <f t="shared" si="7"/>
        <v>-5771390.9894813895</v>
      </c>
      <c r="Y45" s="7">
        <f t="shared" si="7"/>
        <v>-1278594.0800000131</v>
      </c>
      <c r="Z45" s="7">
        <f t="shared" si="7"/>
        <v>2040501.620000001</v>
      </c>
      <c r="AA45" s="7">
        <f t="shared" si="7"/>
        <v>-6533298.529481411</v>
      </c>
      <c r="AB45" s="7">
        <f t="shared" si="7"/>
        <v>0</v>
      </c>
      <c r="AC45" s="14">
        <f t="shared" si="7"/>
        <v>-3.9477638168109479</v>
      </c>
    </row>
    <row r="46" spans="1:29" x14ac:dyDescent="0.25">
      <c r="A46" s="7" t="s">
        <v>73</v>
      </c>
      <c r="B46" s="7" t="s">
        <v>73</v>
      </c>
      <c r="C46" s="1">
        <v>6900.6</v>
      </c>
      <c r="D46" s="7">
        <v>63722646.649999999</v>
      </c>
      <c r="E46" s="7">
        <v>-5521084.7423632313</v>
      </c>
      <c r="F46" s="7">
        <f t="shared" si="1"/>
        <v>58201561.907636769</v>
      </c>
      <c r="G46" s="7">
        <v>34043730.520000003</v>
      </c>
      <c r="H46" s="7">
        <v>1642606.86</v>
      </c>
      <c r="I46" s="7">
        <f t="shared" si="2"/>
        <v>22515224.527636766</v>
      </c>
      <c r="J46" s="7">
        <v>0</v>
      </c>
      <c r="K46" s="14">
        <f t="shared" si="3"/>
        <v>8434.2755568554567</v>
      </c>
      <c r="L46" s="1">
        <v>6902.8</v>
      </c>
      <c r="M46" s="7">
        <v>63786376.090000004</v>
      </c>
      <c r="N46" s="7">
        <v>-5552095.2289870996</v>
      </c>
      <c r="O46" s="7">
        <f t="shared" si="4"/>
        <v>58234280.861012906</v>
      </c>
      <c r="P46" s="7">
        <v>33756425.579999998</v>
      </c>
      <c r="Q46" s="7">
        <v>1921223.28</v>
      </c>
      <c r="R46" s="7">
        <f t="shared" si="5"/>
        <v>22556632.001012906</v>
      </c>
      <c r="S46" s="7">
        <v>0</v>
      </c>
      <c r="T46" s="14">
        <f t="shared" si="6"/>
        <v>8436.3274122114071</v>
      </c>
      <c r="U46" s="1">
        <f t="shared" si="8"/>
        <v>2.1999999999998181</v>
      </c>
      <c r="V46" s="7">
        <f t="shared" si="8"/>
        <v>63729.440000005066</v>
      </c>
      <c r="W46" s="7">
        <f t="shared" si="8"/>
        <v>-31010.486623868346</v>
      </c>
      <c r="X46" s="7">
        <f t="shared" si="7"/>
        <v>32718.95337613672</v>
      </c>
      <c r="Y46" s="7">
        <f t="shared" si="7"/>
        <v>-287304.94000000507</v>
      </c>
      <c r="Z46" s="7">
        <f t="shared" si="7"/>
        <v>278616.41999999993</v>
      </c>
      <c r="AA46" s="7">
        <f t="shared" si="7"/>
        <v>41407.473376139998</v>
      </c>
      <c r="AB46" s="7">
        <f t="shared" si="7"/>
        <v>0</v>
      </c>
      <c r="AC46" s="14">
        <f t="shared" si="7"/>
        <v>2.0518553559504653</v>
      </c>
    </row>
    <row r="47" spans="1:29" x14ac:dyDescent="0.25">
      <c r="A47" s="7" t="s">
        <v>74</v>
      </c>
      <c r="B47" s="7" t="s">
        <v>75</v>
      </c>
      <c r="C47" s="1">
        <v>2406.2000000000003</v>
      </c>
      <c r="D47" s="7">
        <v>21126251.629999999</v>
      </c>
      <c r="E47" s="7">
        <v>-1830429.708583351</v>
      </c>
      <c r="F47" s="7">
        <f t="shared" si="1"/>
        <v>19295821.921416648</v>
      </c>
      <c r="G47" s="7">
        <v>5737207.2300000004</v>
      </c>
      <c r="H47" s="7">
        <v>878028.94</v>
      </c>
      <c r="I47" s="7">
        <f t="shared" si="2"/>
        <v>12680585.751416648</v>
      </c>
      <c r="J47" s="7">
        <v>0</v>
      </c>
      <c r="K47" s="14">
        <f t="shared" si="3"/>
        <v>8019.2095093577618</v>
      </c>
      <c r="L47" s="1">
        <v>2284.4</v>
      </c>
      <c r="M47" s="7">
        <v>20139100.669999998</v>
      </c>
      <c r="N47" s="7">
        <v>-1752948.0682243581</v>
      </c>
      <c r="O47" s="7">
        <f t="shared" si="4"/>
        <v>18386152.601775639</v>
      </c>
      <c r="P47" s="7">
        <v>5670966.7999999998</v>
      </c>
      <c r="Q47" s="7">
        <v>925236.21</v>
      </c>
      <c r="R47" s="7">
        <f t="shared" si="5"/>
        <v>11789949.591775637</v>
      </c>
      <c r="S47" s="7">
        <v>0</v>
      </c>
      <c r="T47" s="14">
        <f t="shared" si="6"/>
        <v>8048.56969084908</v>
      </c>
      <c r="U47" s="1">
        <f t="shared" si="8"/>
        <v>-121.80000000000018</v>
      </c>
      <c r="V47" s="7">
        <f t="shared" si="8"/>
        <v>-987150.96000000089</v>
      </c>
      <c r="W47" s="7">
        <f t="shared" si="8"/>
        <v>77481.640358992852</v>
      </c>
      <c r="X47" s="7">
        <f t="shared" si="7"/>
        <v>-909669.31964100897</v>
      </c>
      <c r="Y47" s="7">
        <f t="shared" si="7"/>
        <v>-66240.430000000633</v>
      </c>
      <c r="Z47" s="7">
        <f t="shared" si="7"/>
        <v>47207.270000000019</v>
      </c>
      <c r="AA47" s="7">
        <f t="shared" si="7"/>
        <v>-890636.15964101069</v>
      </c>
      <c r="AB47" s="7">
        <f t="shared" si="7"/>
        <v>0</v>
      </c>
      <c r="AC47" s="14">
        <f t="shared" si="7"/>
        <v>29.360181491318144</v>
      </c>
    </row>
    <row r="48" spans="1:29" x14ac:dyDescent="0.25">
      <c r="A48" s="7" t="s">
        <v>74</v>
      </c>
      <c r="B48" s="7" t="s">
        <v>76</v>
      </c>
      <c r="C48" s="1">
        <v>250.6</v>
      </c>
      <c r="D48" s="7">
        <v>3386561.1700000004</v>
      </c>
      <c r="E48" s="7">
        <v>-293419.87798252847</v>
      </c>
      <c r="F48" s="7">
        <f t="shared" si="1"/>
        <v>3093141.292017472</v>
      </c>
      <c r="G48" s="7">
        <v>761613.23</v>
      </c>
      <c r="H48" s="7">
        <v>109479.74</v>
      </c>
      <c r="I48" s="7">
        <f t="shared" si="2"/>
        <v>2222048.3220174718</v>
      </c>
      <c r="J48" s="7">
        <v>0</v>
      </c>
      <c r="K48" s="14">
        <f t="shared" si="3"/>
        <v>12342.942107013057</v>
      </c>
      <c r="L48" s="1">
        <v>248.8</v>
      </c>
      <c r="M48" s="7">
        <v>3357323.63</v>
      </c>
      <c r="N48" s="7">
        <v>-292228.24137223454</v>
      </c>
      <c r="O48" s="7">
        <f t="shared" si="4"/>
        <v>3065095.3886277652</v>
      </c>
      <c r="P48" s="7">
        <v>743800.18</v>
      </c>
      <c r="Q48" s="7">
        <v>128503.39</v>
      </c>
      <c r="R48" s="7">
        <f t="shared" si="5"/>
        <v>2192791.8186277649</v>
      </c>
      <c r="S48" s="7">
        <v>0</v>
      </c>
      <c r="T48" s="14">
        <f t="shared" si="6"/>
        <v>12319.515227603557</v>
      </c>
      <c r="U48" s="1">
        <f t="shared" si="8"/>
        <v>-1.7999999999999829</v>
      </c>
      <c r="V48" s="7">
        <f t="shared" si="8"/>
        <v>-29237.540000000503</v>
      </c>
      <c r="W48" s="7">
        <f t="shared" si="8"/>
        <v>1191.6366102939355</v>
      </c>
      <c r="X48" s="7">
        <f t="shared" si="7"/>
        <v>-28045.903389706742</v>
      </c>
      <c r="Y48" s="7">
        <f t="shared" si="7"/>
        <v>-17813.04999999993</v>
      </c>
      <c r="Z48" s="7">
        <f t="shared" si="7"/>
        <v>19023.649999999994</v>
      </c>
      <c r="AA48" s="7">
        <f t="shared" si="7"/>
        <v>-29256.503389706835</v>
      </c>
      <c r="AB48" s="7">
        <f t="shared" si="7"/>
        <v>0</v>
      </c>
      <c r="AC48" s="14">
        <f t="shared" si="7"/>
        <v>-23.426879409500543</v>
      </c>
    </row>
    <row r="49" spans="1:29" x14ac:dyDescent="0.25">
      <c r="A49" s="7" t="s">
        <v>74</v>
      </c>
      <c r="B49" s="7" t="s">
        <v>77</v>
      </c>
      <c r="C49" s="1">
        <v>300.89999999999998</v>
      </c>
      <c r="D49" s="7">
        <v>3724384.1999999997</v>
      </c>
      <c r="E49" s="7">
        <v>-322689.68510143779</v>
      </c>
      <c r="F49" s="7">
        <f t="shared" si="1"/>
        <v>3401694.5148985619</v>
      </c>
      <c r="G49" s="7">
        <v>454556.21</v>
      </c>
      <c r="H49" s="7">
        <v>71476.13</v>
      </c>
      <c r="I49" s="7">
        <f t="shared" si="2"/>
        <v>2875662.174898562</v>
      </c>
      <c r="J49" s="7">
        <v>0</v>
      </c>
      <c r="K49" s="14">
        <f t="shared" si="3"/>
        <v>11305.066516778206</v>
      </c>
      <c r="L49" s="1">
        <v>299.60000000000002</v>
      </c>
      <c r="M49" s="7">
        <v>3696776.42</v>
      </c>
      <c r="N49" s="7">
        <v>-321774.89900279441</v>
      </c>
      <c r="O49" s="7">
        <f t="shared" si="4"/>
        <v>3375001.5209972057</v>
      </c>
      <c r="P49" s="7">
        <v>458489.71</v>
      </c>
      <c r="Q49" s="7">
        <v>79200.88</v>
      </c>
      <c r="R49" s="7">
        <f t="shared" si="5"/>
        <v>2837310.9309972059</v>
      </c>
      <c r="S49" s="7">
        <v>0</v>
      </c>
      <c r="T49" s="14">
        <f t="shared" si="6"/>
        <v>11265.025103461967</v>
      </c>
      <c r="U49" s="1">
        <f t="shared" si="8"/>
        <v>-1.2999999999999545</v>
      </c>
      <c r="V49" s="7">
        <f t="shared" si="8"/>
        <v>-27607.779999999795</v>
      </c>
      <c r="W49" s="7">
        <f t="shared" si="8"/>
        <v>914.78609864338068</v>
      </c>
      <c r="X49" s="7">
        <f t="shared" si="7"/>
        <v>-26692.993901356123</v>
      </c>
      <c r="Y49" s="7">
        <f t="shared" si="7"/>
        <v>3933.5</v>
      </c>
      <c r="Z49" s="7">
        <f t="shared" si="7"/>
        <v>7724.75</v>
      </c>
      <c r="AA49" s="7">
        <f t="shared" si="7"/>
        <v>-38351.243901356123</v>
      </c>
      <c r="AB49" s="7">
        <f t="shared" si="7"/>
        <v>0</v>
      </c>
      <c r="AC49" s="14">
        <f t="shared" si="7"/>
        <v>-40.041413316239414</v>
      </c>
    </row>
    <row r="50" spans="1:29" x14ac:dyDescent="0.25">
      <c r="A50" s="7" t="s">
        <v>74</v>
      </c>
      <c r="B50" s="7" t="s">
        <v>74</v>
      </c>
      <c r="C50" s="1">
        <v>212.9</v>
      </c>
      <c r="D50" s="7">
        <v>3061021.0100000002</v>
      </c>
      <c r="E50" s="7">
        <v>-265214.28852742561</v>
      </c>
      <c r="F50" s="7">
        <f t="shared" si="1"/>
        <v>2795806.7214725744</v>
      </c>
      <c r="G50" s="7">
        <v>454053.78</v>
      </c>
      <c r="H50" s="7">
        <v>74854.77</v>
      </c>
      <c r="I50" s="7">
        <f t="shared" si="2"/>
        <v>2266898.1714725741</v>
      </c>
      <c r="J50" s="7">
        <v>0</v>
      </c>
      <c r="K50" s="14">
        <f t="shared" si="3"/>
        <v>13132.01841931693</v>
      </c>
      <c r="L50" s="1">
        <v>223.4</v>
      </c>
      <c r="M50" s="7">
        <v>3149591.81</v>
      </c>
      <c r="N50" s="7">
        <v>-274146.84347147465</v>
      </c>
      <c r="O50" s="7">
        <f t="shared" si="4"/>
        <v>2875444.9665285256</v>
      </c>
      <c r="P50" s="7">
        <v>444917.88</v>
      </c>
      <c r="Q50" s="7">
        <v>83646.63</v>
      </c>
      <c r="R50" s="7">
        <f t="shared" si="5"/>
        <v>2346880.4565285258</v>
      </c>
      <c r="S50" s="7">
        <v>0</v>
      </c>
      <c r="T50" s="14">
        <f t="shared" si="6"/>
        <v>12871.284541309426</v>
      </c>
      <c r="U50" s="1">
        <f t="shared" si="8"/>
        <v>10.5</v>
      </c>
      <c r="V50" s="7">
        <f t="shared" si="8"/>
        <v>88570.799999999814</v>
      </c>
      <c r="W50" s="7">
        <f t="shared" si="8"/>
        <v>-8932.5549440490431</v>
      </c>
      <c r="X50" s="7">
        <f t="shared" si="7"/>
        <v>79638.245055951178</v>
      </c>
      <c r="Y50" s="7">
        <f t="shared" si="7"/>
        <v>-9135.9000000000233</v>
      </c>
      <c r="Z50" s="7">
        <f t="shared" si="7"/>
        <v>8791.86</v>
      </c>
      <c r="AA50" s="7">
        <f t="shared" si="7"/>
        <v>79982.285055951681</v>
      </c>
      <c r="AB50" s="7">
        <f t="shared" si="7"/>
        <v>0</v>
      </c>
      <c r="AC50" s="14">
        <f t="shared" si="7"/>
        <v>-260.73387800750425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945973.04999999993</v>
      </c>
      <c r="E51" s="7">
        <v>-81961.400657576261</v>
      </c>
      <c r="F51" s="7">
        <f t="shared" si="1"/>
        <v>864011.64934242365</v>
      </c>
      <c r="G51" s="7">
        <v>285192.75</v>
      </c>
      <c r="H51" s="7">
        <v>47280.92</v>
      </c>
      <c r="I51" s="7">
        <f t="shared" si="2"/>
        <v>531537.97934242361</v>
      </c>
      <c r="J51" s="7">
        <v>0</v>
      </c>
      <c r="K51" s="14">
        <f t="shared" si="3"/>
        <v>17280.232986848474</v>
      </c>
      <c r="L51" s="1">
        <v>50</v>
      </c>
      <c r="M51" s="7">
        <v>986893.94</v>
      </c>
      <c r="N51" s="7">
        <v>-85901.245244896316</v>
      </c>
      <c r="O51" s="7">
        <f t="shared" si="4"/>
        <v>900992.69475510367</v>
      </c>
      <c r="P51" s="7">
        <v>277876.03999999998</v>
      </c>
      <c r="Q51" s="7">
        <v>52426.62</v>
      </c>
      <c r="R51" s="7">
        <f t="shared" si="5"/>
        <v>570690.03475510364</v>
      </c>
      <c r="S51" s="7">
        <v>0</v>
      </c>
      <c r="T51" s="14">
        <f t="shared" si="6"/>
        <v>18019.853895102075</v>
      </c>
      <c r="U51" s="1">
        <f t="shared" si="8"/>
        <v>0</v>
      </c>
      <c r="V51" s="7">
        <f t="shared" si="8"/>
        <v>40920.890000000014</v>
      </c>
      <c r="W51" s="7">
        <f t="shared" si="8"/>
        <v>-3939.8445873200544</v>
      </c>
      <c r="X51" s="7">
        <f t="shared" si="7"/>
        <v>36981.045412680018</v>
      </c>
      <c r="Y51" s="7">
        <f t="shared" si="7"/>
        <v>-7316.710000000021</v>
      </c>
      <c r="Z51" s="7">
        <f t="shared" si="7"/>
        <v>5145.7000000000044</v>
      </c>
      <c r="AA51" s="7">
        <f t="shared" si="7"/>
        <v>39152.055412680027</v>
      </c>
      <c r="AB51" s="7">
        <f t="shared" si="7"/>
        <v>0</v>
      </c>
      <c r="AC51" s="14">
        <f t="shared" si="7"/>
        <v>739.62090825360065</v>
      </c>
    </row>
    <row r="52" spans="1:29" x14ac:dyDescent="0.25">
      <c r="A52" s="7" t="s">
        <v>79</v>
      </c>
      <c r="B52" s="7" t="s">
        <v>80</v>
      </c>
      <c r="C52" s="1">
        <v>486</v>
      </c>
      <c r="D52" s="7">
        <v>4957057.46</v>
      </c>
      <c r="E52" s="7">
        <v>-429491.48769268574</v>
      </c>
      <c r="F52" s="7">
        <f t="shared" si="1"/>
        <v>4527565.9723073142</v>
      </c>
      <c r="G52" s="7">
        <v>1096917.33</v>
      </c>
      <c r="H52" s="7">
        <v>94962.559999999998</v>
      </c>
      <c r="I52" s="7">
        <f t="shared" si="2"/>
        <v>3335686.082307314</v>
      </c>
      <c r="J52" s="7">
        <v>0</v>
      </c>
      <c r="K52" s="14">
        <f t="shared" si="3"/>
        <v>9315.9793668874772</v>
      </c>
      <c r="L52" s="1">
        <v>458.7</v>
      </c>
      <c r="M52" s="7">
        <v>4708668.3899999997</v>
      </c>
      <c r="N52" s="7">
        <v>-409852.02335549967</v>
      </c>
      <c r="O52" s="7">
        <f t="shared" si="4"/>
        <v>4298816.3666444998</v>
      </c>
      <c r="P52" s="7">
        <v>1075618.6000000001</v>
      </c>
      <c r="Q52" s="7">
        <v>122234.92</v>
      </c>
      <c r="R52" s="7">
        <f t="shared" si="5"/>
        <v>3100962.8466444998</v>
      </c>
      <c r="S52" s="7">
        <v>0</v>
      </c>
      <c r="T52" s="14">
        <f t="shared" si="6"/>
        <v>9371.7383183878355</v>
      </c>
      <c r="U52" s="1">
        <f t="shared" si="8"/>
        <v>-27.300000000000011</v>
      </c>
      <c r="V52" s="7">
        <f t="shared" si="8"/>
        <v>-248389.0700000003</v>
      </c>
      <c r="W52" s="7">
        <f t="shared" si="8"/>
        <v>19639.464337186073</v>
      </c>
      <c r="X52" s="7">
        <f t="shared" si="7"/>
        <v>-228749.60566281434</v>
      </c>
      <c r="Y52" s="7">
        <f t="shared" si="7"/>
        <v>-21298.729999999981</v>
      </c>
      <c r="Z52" s="7">
        <f t="shared" si="7"/>
        <v>27272.36</v>
      </c>
      <c r="AA52" s="7">
        <f t="shared" si="7"/>
        <v>-234723.23566281423</v>
      </c>
      <c r="AB52" s="7">
        <f t="shared" si="7"/>
        <v>0</v>
      </c>
      <c r="AC52" s="14">
        <f t="shared" si="7"/>
        <v>55.758951500358307</v>
      </c>
    </row>
    <row r="53" spans="1:29" x14ac:dyDescent="0.25">
      <c r="A53" s="7" t="s">
        <v>79</v>
      </c>
      <c r="B53" s="7" t="s">
        <v>81</v>
      </c>
      <c r="C53" s="1">
        <v>11392.9</v>
      </c>
      <c r="D53" s="7">
        <v>103246410.69</v>
      </c>
      <c r="E53" s="7">
        <v>-8945519.5716408156</v>
      </c>
      <c r="F53" s="7">
        <f t="shared" si="1"/>
        <v>94300891.118359178</v>
      </c>
      <c r="G53" s="7">
        <v>10896206.130000001</v>
      </c>
      <c r="H53" s="7">
        <v>1332875.6599999999</v>
      </c>
      <c r="I53" s="7">
        <f t="shared" si="2"/>
        <v>82071809.328359187</v>
      </c>
      <c r="J53" s="7">
        <v>0</v>
      </c>
      <c r="K53" s="14">
        <f t="shared" si="3"/>
        <v>8277.163068082682</v>
      </c>
      <c r="L53" s="1">
        <v>11449.3</v>
      </c>
      <c r="M53" s="7">
        <v>103764537.84</v>
      </c>
      <c r="N53" s="7">
        <v>-9031875.312474981</v>
      </c>
      <c r="O53" s="7">
        <f t="shared" si="4"/>
        <v>94732662.527525023</v>
      </c>
      <c r="P53" s="7">
        <v>10620305.789999999</v>
      </c>
      <c r="Q53" s="7">
        <v>1390780.72</v>
      </c>
      <c r="R53" s="7">
        <f t="shared" si="5"/>
        <v>82721576.017525017</v>
      </c>
      <c r="S53" s="7">
        <v>0</v>
      </c>
      <c r="T53" s="14">
        <f t="shared" si="6"/>
        <v>8274.1008207947234</v>
      </c>
      <c r="U53" s="1">
        <f t="shared" si="8"/>
        <v>56.399999999999636</v>
      </c>
      <c r="V53" s="7">
        <f t="shared" si="8"/>
        <v>518127.15000000596</v>
      </c>
      <c r="W53" s="7">
        <f t="shared" si="8"/>
        <v>-86355.740834165365</v>
      </c>
      <c r="X53" s="7">
        <f t="shared" si="7"/>
        <v>431771.40916584432</v>
      </c>
      <c r="Y53" s="7">
        <f t="shared" si="7"/>
        <v>-275900.34000000171</v>
      </c>
      <c r="Z53" s="7">
        <f t="shared" si="7"/>
        <v>57905.060000000056</v>
      </c>
      <c r="AA53" s="7">
        <f t="shared" si="7"/>
        <v>649766.68916583061</v>
      </c>
      <c r="AB53" s="7">
        <f t="shared" si="7"/>
        <v>0</v>
      </c>
      <c r="AC53" s="14">
        <f t="shared" si="7"/>
        <v>-3.0622472879585985</v>
      </c>
    </row>
    <row r="54" spans="1:29" x14ac:dyDescent="0.25">
      <c r="A54" s="7" t="s">
        <v>79</v>
      </c>
      <c r="B54" s="7" t="s">
        <v>82</v>
      </c>
      <c r="C54" s="1">
        <v>9151.7999999999993</v>
      </c>
      <c r="D54" s="7">
        <v>77456808.409999996</v>
      </c>
      <c r="E54" s="7">
        <v>-6711045.8461254612</v>
      </c>
      <c r="F54" s="7">
        <f t="shared" si="1"/>
        <v>70745762.563874543</v>
      </c>
      <c r="G54" s="7">
        <v>8200826.7000000002</v>
      </c>
      <c r="H54" s="7">
        <v>828950.81</v>
      </c>
      <c r="I54" s="7">
        <f t="shared" si="2"/>
        <v>61715985.053874537</v>
      </c>
      <c r="J54" s="7">
        <v>0</v>
      </c>
      <c r="K54" s="14">
        <f t="shared" si="3"/>
        <v>7730.2566231642459</v>
      </c>
      <c r="L54" s="1">
        <v>9018.5</v>
      </c>
      <c r="M54" s="7">
        <v>76224114.414999992</v>
      </c>
      <c r="N54" s="7">
        <v>-6634701.1371231554</v>
      </c>
      <c r="O54" s="7">
        <f t="shared" si="4"/>
        <v>69589413.277876839</v>
      </c>
      <c r="P54" s="7">
        <v>8369651.2400000002</v>
      </c>
      <c r="Q54" s="7">
        <v>762469.87</v>
      </c>
      <c r="R54" s="7">
        <f t="shared" si="5"/>
        <v>60457292.16787684</v>
      </c>
      <c r="S54" s="7">
        <v>0</v>
      </c>
      <c r="T54" s="14">
        <f t="shared" si="6"/>
        <v>7716.2957562651036</v>
      </c>
      <c r="U54" s="1">
        <f t="shared" si="8"/>
        <v>-133.29999999999927</v>
      </c>
      <c r="V54" s="7">
        <f t="shared" si="8"/>
        <v>-1232693.9950000048</v>
      </c>
      <c r="W54" s="7">
        <f t="shared" si="8"/>
        <v>76344.709002305754</v>
      </c>
      <c r="X54" s="7">
        <f t="shared" si="7"/>
        <v>-1156349.2859977037</v>
      </c>
      <c r="Y54" s="7">
        <f t="shared" si="7"/>
        <v>168824.54000000004</v>
      </c>
      <c r="Z54" s="7">
        <f t="shared" si="7"/>
        <v>-66480.940000000061</v>
      </c>
      <c r="AA54" s="7">
        <f t="shared" si="7"/>
        <v>-1258692.8859976977</v>
      </c>
      <c r="AB54" s="7">
        <f t="shared" si="7"/>
        <v>0</v>
      </c>
      <c r="AC54" s="14">
        <f t="shared" si="7"/>
        <v>-13.960866899142275</v>
      </c>
    </row>
    <row r="55" spans="1:29" x14ac:dyDescent="0.25">
      <c r="A55" s="7" t="s">
        <v>79</v>
      </c>
      <c r="B55" s="7" t="s">
        <v>83</v>
      </c>
      <c r="C55" s="1">
        <v>7806</v>
      </c>
      <c r="D55" s="7">
        <v>66066549.359999999</v>
      </c>
      <c r="E55" s="7">
        <v>-5724166.1611379934</v>
      </c>
      <c r="F55" s="7">
        <f t="shared" si="1"/>
        <v>60342383.198862009</v>
      </c>
      <c r="G55" s="7">
        <v>2968510.15</v>
      </c>
      <c r="H55" s="7">
        <v>365577.28</v>
      </c>
      <c r="I55" s="7">
        <f t="shared" si="2"/>
        <v>57008295.768862009</v>
      </c>
      <c r="J55" s="7">
        <v>0</v>
      </c>
      <c r="K55" s="14">
        <f t="shared" si="3"/>
        <v>7730.2566229646436</v>
      </c>
      <c r="L55" s="1">
        <v>7807</v>
      </c>
      <c r="M55" s="7">
        <v>65986269.379999995</v>
      </c>
      <c r="N55" s="7">
        <v>-5743578.3918251358</v>
      </c>
      <c r="O55" s="7">
        <f t="shared" si="4"/>
        <v>60242690.988174856</v>
      </c>
      <c r="P55" s="7">
        <v>2967423.63</v>
      </c>
      <c r="Q55" s="7">
        <v>379078.92</v>
      </c>
      <c r="R55" s="7">
        <f t="shared" si="5"/>
        <v>56896188.438174851</v>
      </c>
      <c r="S55" s="7">
        <v>0</v>
      </c>
      <c r="T55" s="14">
        <f t="shared" si="6"/>
        <v>7716.4968602760155</v>
      </c>
      <c r="U55" s="1">
        <f t="shared" si="8"/>
        <v>1</v>
      </c>
      <c r="V55" s="7">
        <f t="shared" si="8"/>
        <v>-80279.980000004172</v>
      </c>
      <c r="W55" s="7">
        <f t="shared" si="8"/>
        <v>-19412.23068714235</v>
      </c>
      <c r="X55" s="7">
        <f t="shared" si="7"/>
        <v>-99692.210687153041</v>
      </c>
      <c r="Y55" s="7">
        <f t="shared" si="7"/>
        <v>-1086.5200000000186</v>
      </c>
      <c r="Z55" s="7">
        <f t="shared" si="7"/>
        <v>13501.639999999956</v>
      </c>
      <c r="AA55" s="7">
        <f t="shared" si="7"/>
        <v>-112107.33068715781</v>
      </c>
      <c r="AB55" s="7">
        <f t="shared" si="7"/>
        <v>0</v>
      </c>
      <c r="AC55" s="14">
        <f t="shared" si="7"/>
        <v>-13.759762688628143</v>
      </c>
    </row>
    <row r="56" spans="1:29" x14ac:dyDescent="0.25">
      <c r="A56" s="7" t="s">
        <v>79</v>
      </c>
      <c r="B56" s="7" t="s">
        <v>84</v>
      </c>
      <c r="C56" s="1">
        <v>30363.200000000001</v>
      </c>
      <c r="D56" s="7">
        <v>267221117.74000001</v>
      </c>
      <c r="E56" s="7">
        <v>-23152686.110088974</v>
      </c>
      <c r="F56" s="7">
        <f t="shared" si="1"/>
        <v>244068431.62991104</v>
      </c>
      <c r="G56" s="7">
        <v>60325540.409999996</v>
      </c>
      <c r="H56" s="7">
        <v>7519915.2300000004</v>
      </c>
      <c r="I56" s="7">
        <f t="shared" si="2"/>
        <v>176222975.98991105</v>
      </c>
      <c r="J56" s="7">
        <v>0</v>
      </c>
      <c r="K56" s="14">
        <f t="shared" si="3"/>
        <v>8038.297400468693</v>
      </c>
      <c r="L56" s="1">
        <v>30009.399999999998</v>
      </c>
      <c r="M56" s="7">
        <v>263323939.22</v>
      </c>
      <c r="N56" s="7">
        <v>-22920248.432966761</v>
      </c>
      <c r="O56" s="7">
        <f t="shared" si="4"/>
        <v>240403690.78703323</v>
      </c>
      <c r="P56" s="7">
        <v>59869872.060000002</v>
      </c>
      <c r="Q56" s="7">
        <v>6409153.3099999996</v>
      </c>
      <c r="R56" s="7">
        <f t="shared" si="5"/>
        <v>174124665.41703323</v>
      </c>
      <c r="S56" s="7">
        <v>0</v>
      </c>
      <c r="T56" s="14">
        <f t="shared" si="6"/>
        <v>8010.9462630720127</v>
      </c>
      <c r="U56" s="1">
        <f t="shared" si="8"/>
        <v>-353.80000000000291</v>
      </c>
      <c r="V56" s="7">
        <f t="shared" si="8"/>
        <v>-3897178.5200000107</v>
      </c>
      <c r="W56" s="7">
        <f t="shared" si="8"/>
        <v>232437.67712221295</v>
      </c>
      <c r="X56" s="7">
        <f t="shared" si="7"/>
        <v>-3664740.8428778052</v>
      </c>
      <c r="Y56" s="7">
        <f t="shared" si="7"/>
        <v>-455668.34999999404</v>
      </c>
      <c r="Z56" s="7">
        <f t="shared" si="7"/>
        <v>-1110761.9200000009</v>
      </c>
      <c r="AA56" s="7">
        <f t="shared" si="7"/>
        <v>-2098310.5728778243</v>
      </c>
      <c r="AB56" s="7">
        <f t="shared" si="7"/>
        <v>0</v>
      </c>
      <c r="AC56" s="14">
        <f t="shared" si="7"/>
        <v>-27.351137396680315</v>
      </c>
    </row>
    <row r="57" spans="1:29" x14ac:dyDescent="0.25">
      <c r="A57" s="7" t="s">
        <v>79</v>
      </c>
      <c r="B57" s="7" t="s">
        <v>85</v>
      </c>
      <c r="C57" s="1">
        <v>4963.3</v>
      </c>
      <c r="D57" s="7">
        <v>42007187.349999994</v>
      </c>
      <c r="E57" s="7">
        <v>-3639604.6514128698</v>
      </c>
      <c r="F57" s="7">
        <f t="shared" si="1"/>
        <v>38367582.698587127</v>
      </c>
      <c r="G57" s="7">
        <v>10438656.039999999</v>
      </c>
      <c r="H57" s="7">
        <v>1336389.44</v>
      </c>
      <c r="I57" s="7">
        <f t="shared" si="2"/>
        <v>26592537.218587127</v>
      </c>
      <c r="J57" s="7">
        <v>0</v>
      </c>
      <c r="K57" s="14">
        <f t="shared" si="3"/>
        <v>7730.256623332687</v>
      </c>
      <c r="L57" s="1">
        <v>4995.3</v>
      </c>
      <c r="M57" s="7">
        <v>42221424.519000001</v>
      </c>
      <c r="N57" s="7">
        <v>-3675038.2135242396</v>
      </c>
      <c r="O57" s="7">
        <f t="shared" si="4"/>
        <v>38546386.305475764</v>
      </c>
      <c r="P57" s="7">
        <v>10376563.59</v>
      </c>
      <c r="Q57" s="7">
        <v>1333313.1000000001</v>
      </c>
      <c r="R57" s="7">
        <f t="shared" si="5"/>
        <v>26836509.615475763</v>
      </c>
      <c r="S57" s="7">
        <v>0</v>
      </c>
      <c r="T57" s="14">
        <f t="shared" si="6"/>
        <v>7716.5308000471969</v>
      </c>
      <c r="U57" s="1">
        <f t="shared" si="8"/>
        <v>32</v>
      </c>
      <c r="V57" s="7">
        <f t="shared" si="8"/>
        <v>214237.16900000721</v>
      </c>
      <c r="W57" s="7">
        <f t="shared" si="8"/>
        <v>-35433.5621113698</v>
      </c>
      <c r="X57" s="7">
        <f t="shared" si="7"/>
        <v>178803.60688863695</v>
      </c>
      <c r="Y57" s="7">
        <f t="shared" si="7"/>
        <v>-62092.449999999255</v>
      </c>
      <c r="Z57" s="7">
        <f t="shared" si="7"/>
        <v>-3076.339999999851</v>
      </c>
      <c r="AA57" s="7">
        <f t="shared" si="7"/>
        <v>243972.39688863605</v>
      </c>
      <c r="AB57" s="7">
        <f t="shared" si="7"/>
        <v>0</v>
      </c>
      <c r="AC57" s="14">
        <f t="shared" si="7"/>
        <v>-13.725823285490151</v>
      </c>
    </row>
    <row r="58" spans="1:29" x14ac:dyDescent="0.25">
      <c r="A58" s="7" t="s">
        <v>79</v>
      </c>
      <c r="B58" s="7" t="s">
        <v>86</v>
      </c>
      <c r="C58" s="1">
        <v>1402</v>
      </c>
      <c r="D58" s="7">
        <v>12663778.309999999</v>
      </c>
      <c r="E58" s="7">
        <v>-1097220.4841402555</v>
      </c>
      <c r="F58" s="7">
        <f t="shared" si="1"/>
        <v>11566557.825859744</v>
      </c>
      <c r="G58" s="7">
        <v>2773627.85</v>
      </c>
      <c r="H58" s="7">
        <v>344921.59999999998</v>
      </c>
      <c r="I58" s="7">
        <f t="shared" si="2"/>
        <v>8448008.3758597448</v>
      </c>
      <c r="J58" s="7">
        <v>0</v>
      </c>
      <c r="K58" s="14">
        <f t="shared" si="3"/>
        <v>8250.0412452637265</v>
      </c>
      <c r="L58" s="1">
        <v>1431.5</v>
      </c>
      <c r="M58" s="7">
        <v>12961253.32</v>
      </c>
      <c r="N58" s="7">
        <v>-1128173.7124888483</v>
      </c>
      <c r="O58" s="7">
        <f t="shared" si="4"/>
        <v>11833079.607511152</v>
      </c>
      <c r="P58" s="7">
        <v>2659118.7799999998</v>
      </c>
      <c r="Q58" s="7">
        <v>363620.42</v>
      </c>
      <c r="R58" s="7">
        <f t="shared" si="5"/>
        <v>8810340.4075111523</v>
      </c>
      <c r="S58" s="7">
        <v>0</v>
      </c>
      <c r="T58" s="14">
        <f t="shared" si="6"/>
        <v>8266.209994768531</v>
      </c>
      <c r="U58" s="1">
        <f t="shared" si="8"/>
        <v>29.5</v>
      </c>
      <c r="V58" s="7">
        <f t="shared" si="8"/>
        <v>297475.01000000164</v>
      </c>
      <c r="W58" s="7">
        <f t="shared" si="8"/>
        <v>-30953.228348592762</v>
      </c>
      <c r="X58" s="7">
        <f t="shared" si="7"/>
        <v>266521.78165140748</v>
      </c>
      <c r="Y58" s="7">
        <f t="shared" si="7"/>
        <v>-114509.0700000003</v>
      </c>
      <c r="Z58" s="7">
        <f t="shared" si="7"/>
        <v>18698.820000000007</v>
      </c>
      <c r="AA58" s="7">
        <f t="shared" si="7"/>
        <v>362332.03165140748</v>
      </c>
      <c r="AB58" s="7">
        <f t="shared" si="7"/>
        <v>0</v>
      </c>
      <c r="AC58" s="14">
        <f t="shared" si="7"/>
        <v>16.168749504804509</v>
      </c>
    </row>
    <row r="59" spans="1:29" x14ac:dyDescent="0.25">
      <c r="A59" s="7" t="s">
        <v>79</v>
      </c>
      <c r="B59" s="7" t="s">
        <v>87</v>
      </c>
      <c r="C59" s="1">
        <v>24606.9</v>
      </c>
      <c r="D59" s="7">
        <v>208044579.95999998</v>
      </c>
      <c r="E59" s="7">
        <v>-18025487.272326332</v>
      </c>
      <c r="F59" s="7">
        <f t="shared" si="1"/>
        <v>190019092.68767366</v>
      </c>
      <c r="G59" s="7">
        <v>42195534.729999997</v>
      </c>
      <c r="H59" s="7">
        <v>5101784.2300000004</v>
      </c>
      <c r="I59" s="7">
        <f t="shared" si="2"/>
        <v>142721773.72767368</v>
      </c>
      <c r="J59" s="7">
        <v>0</v>
      </c>
      <c r="K59" s="14">
        <f t="shared" si="3"/>
        <v>7722.1873818999402</v>
      </c>
      <c r="L59" s="1">
        <v>24667.200000000001</v>
      </c>
      <c r="M59" s="7">
        <v>208268500.06599998</v>
      </c>
      <c r="N59" s="7">
        <v>-18128111.619528409</v>
      </c>
      <c r="O59" s="7">
        <f t="shared" si="4"/>
        <v>190140388.44647157</v>
      </c>
      <c r="P59" s="7">
        <v>42781311.990000002</v>
      </c>
      <c r="Q59" s="7">
        <v>5359079.04</v>
      </c>
      <c r="R59" s="7">
        <f t="shared" si="5"/>
        <v>141999997.41647157</v>
      </c>
      <c r="S59" s="7">
        <v>0</v>
      </c>
      <c r="T59" s="14">
        <f t="shared" si="6"/>
        <v>7708.2274618307538</v>
      </c>
      <c r="U59" s="1">
        <f t="shared" si="8"/>
        <v>60.299999999999272</v>
      </c>
      <c r="V59" s="7">
        <f t="shared" si="8"/>
        <v>223920.1060000062</v>
      </c>
      <c r="W59" s="7">
        <f t="shared" si="8"/>
        <v>-102624.34720207751</v>
      </c>
      <c r="X59" s="7">
        <f t="shared" si="7"/>
        <v>121295.75879791379</v>
      </c>
      <c r="Y59" s="7">
        <f t="shared" si="7"/>
        <v>585777.26000000536</v>
      </c>
      <c r="Z59" s="7">
        <f t="shared" si="7"/>
        <v>257294.80999999959</v>
      </c>
      <c r="AA59" s="7">
        <f t="shared" si="7"/>
        <v>-721776.31120210886</v>
      </c>
      <c r="AB59" s="7">
        <f t="shared" si="7"/>
        <v>0</v>
      </c>
      <c r="AC59" s="14">
        <f t="shared" si="7"/>
        <v>-13.95992006918641</v>
      </c>
    </row>
    <row r="60" spans="1:29" x14ac:dyDescent="0.25">
      <c r="A60" s="7" t="s">
        <v>79</v>
      </c>
      <c r="B60" s="7" t="s">
        <v>88</v>
      </c>
      <c r="C60" s="1">
        <v>977.6</v>
      </c>
      <c r="D60" s="7">
        <v>9260434.6800000016</v>
      </c>
      <c r="E60" s="7">
        <v>-802346.53309710487</v>
      </c>
      <c r="F60" s="7">
        <f t="shared" si="1"/>
        <v>8458088.1469028965</v>
      </c>
      <c r="G60" s="7">
        <v>861775</v>
      </c>
      <c r="H60" s="7">
        <v>177609.54</v>
      </c>
      <c r="I60" s="7">
        <f t="shared" si="2"/>
        <v>7418703.6069028964</v>
      </c>
      <c r="J60" s="7">
        <v>0</v>
      </c>
      <c r="K60" s="14">
        <f t="shared" si="3"/>
        <v>8651.8904939677741</v>
      </c>
      <c r="L60" s="1">
        <v>1032.4000000000001</v>
      </c>
      <c r="M60" s="7">
        <v>9620968.9299999997</v>
      </c>
      <c r="N60" s="7">
        <v>-837428.60104040941</v>
      </c>
      <c r="O60" s="7">
        <f t="shared" si="4"/>
        <v>8783540.3289595898</v>
      </c>
      <c r="P60" s="7">
        <v>867938.49</v>
      </c>
      <c r="Q60" s="7">
        <v>78147.03</v>
      </c>
      <c r="R60" s="7">
        <f t="shared" si="5"/>
        <v>7837454.8089595893</v>
      </c>
      <c r="S60" s="7">
        <v>0</v>
      </c>
      <c r="T60" s="14">
        <f t="shared" si="6"/>
        <v>8507.8848595114196</v>
      </c>
      <c r="U60" s="1">
        <f t="shared" si="8"/>
        <v>54.800000000000068</v>
      </c>
      <c r="V60" s="7">
        <f t="shared" si="8"/>
        <v>360534.24999999814</v>
      </c>
      <c r="W60" s="7">
        <f t="shared" si="8"/>
        <v>-35082.067943304544</v>
      </c>
      <c r="X60" s="7">
        <f t="shared" si="7"/>
        <v>325452.18205669336</v>
      </c>
      <c r="Y60" s="7">
        <f t="shared" si="7"/>
        <v>6163.4899999999907</v>
      </c>
      <c r="Z60" s="7">
        <f t="shared" si="7"/>
        <v>-99462.510000000009</v>
      </c>
      <c r="AA60" s="7">
        <f t="shared" si="7"/>
        <v>418751.20205669291</v>
      </c>
      <c r="AB60" s="7">
        <f t="shared" si="7"/>
        <v>0</v>
      </c>
      <c r="AC60" s="14">
        <f t="shared" si="7"/>
        <v>-144.00563445635453</v>
      </c>
    </row>
    <row r="61" spans="1:29" x14ac:dyDescent="0.25">
      <c r="A61" s="7" t="s">
        <v>79</v>
      </c>
      <c r="B61" s="7" t="s">
        <v>89</v>
      </c>
      <c r="C61" s="1">
        <v>625.29999999999995</v>
      </c>
      <c r="D61" s="7">
        <v>6065853.2799999993</v>
      </c>
      <c r="E61" s="7">
        <v>-525560.24826727691</v>
      </c>
      <c r="F61" s="7">
        <f t="shared" si="1"/>
        <v>5540293.0317327222</v>
      </c>
      <c r="G61" s="7">
        <v>920724.56</v>
      </c>
      <c r="H61" s="7">
        <v>111987.92</v>
      </c>
      <c r="I61" s="7">
        <f t="shared" si="2"/>
        <v>4507580.5517327227</v>
      </c>
      <c r="J61" s="7">
        <v>0</v>
      </c>
      <c r="K61" s="14">
        <f t="shared" si="3"/>
        <v>8860.2159471177401</v>
      </c>
      <c r="L61" s="1">
        <v>624.80000000000007</v>
      </c>
      <c r="M61" s="7">
        <v>6040312.2400000002</v>
      </c>
      <c r="N61" s="7">
        <v>-525760.99827301514</v>
      </c>
      <c r="O61" s="7">
        <f t="shared" si="4"/>
        <v>5514551.2417269852</v>
      </c>
      <c r="P61" s="7">
        <v>926333.84</v>
      </c>
      <c r="Q61" s="7">
        <v>286577.34000000003</v>
      </c>
      <c r="R61" s="7">
        <f t="shared" si="5"/>
        <v>4301640.0617269855</v>
      </c>
      <c r="S61" s="7">
        <v>0</v>
      </c>
      <c r="T61" s="14">
        <f t="shared" si="6"/>
        <v>8826.1063407922284</v>
      </c>
      <c r="U61" s="1">
        <f t="shared" si="8"/>
        <v>-0.49999999999988631</v>
      </c>
      <c r="V61" s="7">
        <f t="shared" si="8"/>
        <v>-25541.039999999106</v>
      </c>
      <c r="W61" s="7">
        <f t="shared" si="8"/>
        <v>-200.75000573822763</v>
      </c>
      <c r="X61" s="7">
        <f t="shared" si="7"/>
        <v>-25741.790005736984</v>
      </c>
      <c r="Y61" s="7">
        <f t="shared" si="7"/>
        <v>5609.2799999999115</v>
      </c>
      <c r="Z61" s="7">
        <f t="shared" si="7"/>
        <v>174589.42000000004</v>
      </c>
      <c r="AA61" s="7">
        <f t="shared" si="7"/>
        <v>-205940.49000573717</v>
      </c>
      <c r="AB61" s="7">
        <f t="shared" si="7"/>
        <v>0</v>
      </c>
      <c r="AC61" s="14">
        <f t="shared" si="7"/>
        <v>-34.109606325511777</v>
      </c>
    </row>
    <row r="62" spans="1:29" x14ac:dyDescent="0.25">
      <c r="A62" s="7" t="s">
        <v>79</v>
      </c>
      <c r="B62" s="7" t="s">
        <v>90</v>
      </c>
      <c r="C62" s="1">
        <v>254.4</v>
      </c>
      <c r="D62" s="7">
        <v>3410237.56</v>
      </c>
      <c r="E62" s="7">
        <v>-295471.25786794384</v>
      </c>
      <c r="F62" s="7">
        <f t="shared" si="1"/>
        <v>3114766.3021320561</v>
      </c>
      <c r="G62" s="7">
        <v>299271.73</v>
      </c>
      <c r="H62" s="7">
        <v>45435.519999999997</v>
      </c>
      <c r="I62" s="7">
        <f t="shared" si="2"/>
        <v>2770059.0521320561</v>
      </c>
      <c r="J62" s="7">
        <v>0</v>
      </c>
      <c r="K62" s="14">
        <f t="shared" si="3"/>
        <v>12243.578231651163</v>
      </c>
      <c r="L62" s="1">
        <v>243.70000000000002</v>
      </c>
      <c r="M62" s="7">
        <v>3306529.13</v>
      </c>
      <c r="N62" s="7">
        <v>-287806.98532359384</v>
      </c>
      <c r="O62" s="7">
        <f t="shared" si="4"/>
        <v>3018722.1446764059</v>
      </c>
      <c r="P62" s="7">
        <v>290298.69</v>
      </c>
      <c r="Q62" s="7">
        <v>52303.03</v>
      </c>
      <c r="R62" s="7">
        <f t="shared" si="5"/>
        <v>2676120.4246764062</v>
      </c>
      <c r="S62" s="7">
        <v>0</v>
      </c>
      <c r="T62" s="14">
        <f t="shared" si="6"/>
        <v>12387.042038064857</v>
      </c>
      <c r="U62" s="1">
        <f t="shared" si="8"/>
        <v>-10.699999999999989</v>
      </c>
      <c r="V62" s="7">
        <f t="shared" si="8"/>
        <v>-103708.43000000017</v>
      </c>
      <c r="W62" s="7">
        <f t="shared" si="8"/>
        <v>7664.2725443500094</v>
      </c>
      <c r="X62" s="7">
        <f t="shared" si="7"/>
        <v>-96044.157455650158</v>
      </c>
      <c r="Y62" s="7">
        <f t="shared" si="7"/>
        <v>-8973.039999999979</v>
      </c>
      <c r="Z62" s="7">
        <f t="shared" si="7"/>
        <v>6867.510000000002</v>
      </c>
      <c r="AA62" s="7">
        <f t="shared" si="7"/>
        <v>-93938.627455649897</v>
      </c>
      <c r="AB62" s="7">
        <f t="shared" si="7"/>
        <v>0</v>
      </c>
      <c r="AC62" s="14">
        <f t="shared" si="7"/>
        <v>143.46380641369433</v>
      </c>
    </row>
    <row r="63" spans="1:29" x14ac:dyDescent="0.25">
      <c r="A63" s="7" t="s">
        <v>79</v>
      </c>
      <c r="B63" s="7" t="s">
        <v>91</v>
      </c>
      <c r="C63" s="1">
        <v>6497</v>
      </c>
      <c r="D63" s="7">
        <v>54987749.32</v>
      </c>
      <c r="E63" s="7">
        <v>-4764272.0405987119</v>
      </c>
      <c r="F63" s="7">
        <f t="shared" si="1"/>
        <v>50223477.279401287</v>
      </c>
      <c r="G63" s="7">
        <v>11787708.82</v>
      </c>
      <c r="H63" s="7">
        <v>1363369.21</v>
      </c>
      <c r="I63" s="7">
        <f t="shared" si="2"/>
        <v>37072399.249401286</v>
      </c>
      <c r="J63" s="7">
        <v>0</v>
      </c>
      <c r="K63" s="14">
        <f t="shared" si="3"/>
        <v>7730.2566229646436</v>
      </c>
      <c r="L63" s="1">
        <v>6464</v>
      </c>
      <c r="M63" s="7">
        <v>54653085.460000001</v>
      </c>
      <c r="N63" s="7">
        <v>-4757115.1338610286</v>
      </c>
      <c r="O63" s="7">
        <f t="shared" si="4"/>
        <v>49895970.326138973</v>
      </c>
      <c r="P63" s="7">
        <v>11896363.51</v>
      </c>
      <c r="Q63" s="7">
        <v>1497508.36</v>
      </c>
      <c r="R63" s="7">
        <f t="shared" si="5"/>
        <v>36502098.456138976</v>
      </c>
      <c r="S63" s="7">
        <v>0</v>
      </c>
      <c r="T63" s="14">
        <f t="shared" si="6"/>
        <v>7719.0548153061527</v>
      </c>
      <c r="U63" s="1">
        <f t="shared" si="8"/>
        <v>-33</v>
      </c>
      <c r="V63" s="7">
        <f t="shared" si="8"/>
        <v>-334663.8599999994</v>
      </c>
      <c r="W63" s="7">
        <f t="shared" si="8"/>
        <v>7156.9067376833409</v>
      </c>
      <c r="X63" s="7">
        <f t="shared" si="7"/>
        <v>-327506.9532623142</v>
      </c>
      <c r="Y63" s="7">
        <f t="shared" si="7"/>
        <v>108654.68999999948</v>
      </c>
      <c r="Z63" s="7">
        <f t="shared" si="7"/>
        <v>134139.15000000014</v>
      </c>
      <c r="AA63" s="7">
        <f t="shared" si="7"/>
        <v>-570300.79326231033</v>
      </c>
      <c r="AB63" s="7">
        <f t="shared" si="7"/>
        <v>0</v>
      </c>
      <c r="AC63" s="14">
        <f t="shared" si="7"/>
        <v>-11.201807658490907</v>
      </c>
    </row>
    <row r="64" spans="1:29" x14ac:dyDescent="0.25">
      <c r="A64" s="7" t="s">
        <v>79</v>
      </c>
      <c r="B64" s="7" t="s">
        <v>92</v>
      </c>
      <c r="C64" s="1">
        <v>23235.800000000003</v>
      </c>
      <c r="D64" s="7">
        <v>197074239.91000003</v>
      </c>
      <c r="E64" s="7">
        <v>-17074990.388521977</v>
      </c>
      <c r="F64" s="7">
        <f t="shared" si="1"/>
        <v>179999249.52147806</v>
      </c>
      <c r="G64" s="7">
        <v>21261363.329999998</v>
      </c>
      <c r="H64" s="7">
        <v>2427716.9300000002</v>
      </c>
      <c r="I64" s="7">
        <f t="shared" si="2"/>
        <v>156310169.26147807</v>
      </c>
      <c r="J64" s="7">
        <v>0</v>
      </c>
      <c r="K64" s="14">
        <f t="shared" si="3"/>
        <v>7746.6344830596763</v>
      </c>
      <c r="L64" s="1">
        <v>23664.1</v>
      </c>
      <c r="M64" s="7">
        <v>200780060.34999999</v>
      </c>
      <c r="N64" s="7">
        <v>-17476302.675858393</v>
      </c>
      <c r="O64" s="7">
        <f t="shared" si="4"/>
        <v>183303757.67414159</v>
      </c>
      <c r="P64" s="7">
        <v>21596147.18</v>
      </c>
      <c r="Q64" s="7">
        <v>2616947.04</v>
      </c>
      <c r="R64" s="7">
        <f t="shared" si="5"/>
        <v>159090663.45414159</v>
      </c>
      <c r="S64" s="7">
        <v>0</v>
      </c>
      <c r="T64" s="14">
        <f t="shared" si="6"/>
        <v>7746.0692641656178</v>
      </c>
      <c r="U64" s="1">
        <f t="shared" si="8"/>
        <v>428.29999999999563</v>
      </c>
      <c r="V64" s="7">
        <f t="shared" si="8"/>
        <v>3705820.4399999678</v>
      </c>
      <c r="W64" s="7">
        <f t="shared" si="8"/>
        <v>-401312.28733641654</v>
      </c>
      <c r="X64" s="7">
        <f t="shared" si="8"/>
        <v>3304508.1526635289</v>
      </c>
      <c r="Y64" s="7">
        <f t="shared" si="8"/>
        <v>334783.85000000149</v>
      </c>
      <c r="Z64" s="7">
        <f t="shared" si="8"/>
        <v>189230.10999999987</v>
      </c>
      <c r="AA64" s="7">
        <f t="shared" si="8"/>
        <v>2780494.1926635206</v>
      </c>
      <c r="AB64" s="7">
        <f t="shared" si="8"/>
        <v>0</v>
      </c>
      <c r="AC64" s="14">
        <f t="shared" si="8"/>
        <v>-0.56521889405848924</v>
      </c>
    </row>
    <row r="65" spans="1:29" x14ac:dyDescent="0.25">
      <c r="A65" s="7" t="s">
        <v>79</v>
      </c>
      <c r="B65" s="7" t="s">
        <v>93</v>
      </c>
      <c r="C65" s="1">
        <v>206.20000000000002</v>
      </c>
      <c r="D65" s="7">
        <v>2977207.2499999995</v>
      </c>
      <c r="E65" s="7">
        <v>-257952.46096904221</v>
      </c>
      <c r="F65" s="7">
        <f t="shared" si="1"/>
        <v>2719254.7890309575</v>
      </c>
      <c r="G65" s="7">
        <v>155910.76999999999</v>
      </c>
      <c r="H65" s="7">
        <v>8810.33</v>
      </c>
      <c r="I65" s="7">
        <f t="shared" si="2"/>
        <v>2554533.6890309574</v>
      </c>
      <c r="J65" s="7">
        <v>0</v>
      </c>
      <c r="K65" s="14">
        <f t="shared" si="3"/>
        <v>13187.462604417833</v>
      </c>
      <c r="L65" s="1">
        <v>195.2</v>
      </c>
      <c r="M65" s="7">
        <v>2878579.29</v>
      </c>
      <c r="N65" s="7">
        <v>-250557.36541169716</v>
      </c>
      <c r="O65" s="7">
        <f t="shared" si="4"/>
        <v>2628021.9245883031</v>
      </c>
      <c r="P65" s="7">
        <v>142118.23000000001</v>
      </c>
      <c r="Q65" s="7">
        <v>11832.55</v>
      </c>
      <c r="R65" s="7">
        <f t="shared" si="5"/>
        <v>2474071.1445883033</v>
      </c>
      <c r="S65" s="7">
        <v>0</v>
      </c>
      <c r="T65" s="14">
        <f t="shared" si="6"/>
        <v>13463.227072685979</v>
      </c>
      <c r="U65" s="1">
        <f t="shared" ref="U65:AC93" si="9">L65-C65</f>
        <v>-11.000000000000028</v>
      </c>
      <c r="V65" s="7">
        <f t="shared" si="9"/>
        <v>-98627.959999999497</v>
      </c>
      <c r="W65" s="7">
        <f t="shared" si="9"/>
        <v>7395.0955573450483</v>
      </c>
      <c r="X65" s="7">
        <f t="shared" si="9"/>
        <v>-91232.86444265442</v>
      </c>
      <c r="Y65" s="7">
        <f t="shared" si="9"/>
        <v>-13792.539999999979</v>
      </c>
      <c r="Z65" s="7">
        <f t="shared" si="9"/>
        <v>3022.2199999999993</v>
      </c>
      <c r="AA65" s="7">
        <f t="shared" si="9"/>
        <v>-80462.544442654122</v>
      </c>
      <c r="AB65" s="7">
        <f t="shared" si="9"/>
        <v>0</v>
      </c>
      <c r="AC65" s="14">
        <f t="shared" si="9"/>
        <v>275.76446826814572</v>
      </c>
    </row>
    <row r="66" spans="1:29" x14ac:dyDescent="0.25">
      <c r="A66" s="7" t="s">
        <v>79</v>
      </c>
      <c r="B66" s="7" t="s">
        <v>94</v>
      </c>
      <c r="C66" s="1">
        <v>281.2</v>
      </c>
      <c r="D66" s="7">
        <v>3484099.76</v>
      </c>
      <c r="E66" s="7">
        <v>-301870.85811834206</v>
      </c>
      <c r="F66" s="7">
        <f t="shared" si="1"/>
        <v>3182228.9018816575</v>
      </c>
      <c r="G66" s="7">
        <v>478850.45</v>
      </c>
      <c r="H66" s="7">
        <v>105914.96</v>
      </c>
      <c r="I66" s="7">
        <f t="shared" si="2"/>
        <v>2597463.4918816574</v>
      </c>
      <c r="J66" s="7">
        <v>0</v>
      </c>
      <c r="K66" s="14">
        <f t="shared" si="3"/>
        <v>11316.603491755539</v>
      </c>
      <c r="L66" s="1">
        <v>283</v>
      </c>
      <c r="M66" s="7">
        <v>3497987.17</v>
      </c>
      <c r="N66" s="7">
        <v>-304471.88048765488</v>
      </c>
      <c r="O66" s="7">
        <f t="shared" si="4"/>
        <v>3193515.2895123451</v>
      </c>
      <c r="P66" s="7">
        <v>473524.13</v>
      </c>
      <c r="Q66" s="7">
        <v>57540.22</v>
      </c>
      <c r="R66" s="7">
        <f t="shared" si="5"/>
        <v>2662450.939512345</v>
      </c>
      <c r="S66" s="7">
        <v>0</v>
      </c>
      <c r="T66" s="14">
        <f t="shared" si="6"/>
        <v>11284.506323365176</v>
      </c>
      <c r="U66" s="1">
        <f t="shared" si="9"/>
        <v>1.8000000000000114</v>
      </c>
      <c r="V66" s="7">
        <f t="shared" si="9"/>
        <v>13887.410000000149</v>
      </c>
      <c r="W66" s="7">
        <f t="shared" si="9"/>
        <v>-2601.022369312821</v>
      </c>
      <c r="X66" s="7">
        <f t="shared" si="9"/>
        <v>11286.387630687561</v>
      </c>
      <c r="Y66" s="7">
        <f t="shared" si="9"/>
        <v>-5326.320000000007</v>
      </c>
      <c r="Z66" s="7">
        <f t="shared" si="9"/>
        <v>-48374.740000000005</v>
      </c>
      <c r="AA66" s="7">
        <f t="shared" si="9"/>
        <v>64987.447630687617</v>
      </c>
      <c r="AB66" s="7">
        <f t="shared" si="9"/>
        <v>0</v>
      </c>
      <c r="AC66" s="14">
        <f t="shared" si="9"/>
        <v>-32.09716839036264</v>
      </c>
    </row>
    <row r="67" spans="1:29" x14ac:dyDescent="0.25">
      <c r="A67" s="7" t="s">
        <v>95</v>
      </c>
      <c r="B67" s="7" t="s">
        <v>96</v>
      </c>
      <c r="C67" s="1">
        <v>3662.8</v>
      </c>
      <c r="D67" s="7">
        <v>31000327.57</v>
      </c>
      <c r="E67" s="7">
        <v>-2685943.6095783892</v>
      </c>
      <c r="F67" s="7">
        <f t="shared" si="1"/>
        <v>28314383.960421611</v>
      </c>
      <c r="G67" s="7">
        <v>6433663.0099999998</v>
      </c>
      <c r="H67" s="7">
        <v>998571.93</v>
      </c>
      <c r="I67" s="7">
        <f t="shared" si="2"/>
        <v>20882149.020421609</v>
      </c>
      <c r="J67" s="7">
        <v>0</v>
      </c>
      <c r="K67" s="14">
        <f t="shared" si="3"/>
        <v>7730.2566234633641</v>
      </c>
      <c r="L67" s="1">
        <v>3645.2999999999997</v>
      </c>
      <c r="M67" s="7">
        <v>30810914.018999998</v>
      </c>
      <c r="N67" s="7">
        <v>-2681844.2935879542</v>
      </c>
      <c r="O67" s="7">
        <f t="shared" si="4"/>
        <v>28129069.725412045</v>
      </c>
      <c r="P67" s="7">
        <v>6481755.1600000001</v>
      </c>
      <c r="Q67" s="7">
        <v>1005340.8</v>
      </c>
      <c r="R67" s="7">
        <f t="shared" si="5"/>
        <v>20641973.765412044</v>
      </c>
      <c r="S67" s="7">
        <v>0</v>
      </c>
      <c r="T67" s="14">
        <f t="shared" si="6"/>
        <v>7716.5308000471969</v>
      </c>
      <c r="U67" s="1">
        <f t="shared" si="9"/>
        <v>-17.500000000000455</v>
      </c>
      <c r="V67" s="7">
        <f t="shared" si="9"/>
        <v>-189413.55100000277</v>
      </c>
      <c r="W67" s="7">
        <f t="shared" si="9"/>
        <v>4099.3159904349595</v>
      </c>
      <c r="X67" s="7">
        <f t="shared" si="9"/>
        <v>-185314.23500956595</v>
      </c>
      <c r="Y67" s="7">
        <f t="shared" si="9"/>
        <v>48092.150000000373</v>
      </c>
      <c r="Z67" s="7">
        <f t="shared" si="9"/>
        <v>6768.8699999999953</v>
      </c>
      <c r="AA67" s="7">
        <f t="shared" si="9"/>
        <v>-240175.2550095655</v>
      </c>
      <c r="AB67" s="7">
        <f t="shared" si="9"/>
        <v>0</v>
      </c>
      <c r="AC67" s="14">
        <f t="shared" si="9"/>
        <v>-13.725823416167259</v>
      </c>
    </row>
    <row r="68" spans="1:29" x14ac:dyDescent="0.25">
      <c r="A68" s="7" t="s">
        <v>95</v>
      </c>
      <c r="B68" s="7" t="s">
        <v>97</v>
      </c>
      <c r="C68" s="1">
        <v>1398.6</v>
      </c>
      <c r="D68" s="7">
        <v>12361212.43</v>
      </c>
      <c r="E68" s="7">
        <v>-1071005.4420563483</v>
      </c>
      <c r="F68" s="7">
        <f t="shared" si="1"/>
        <v>11290206.987943651</v>
      </c>
      <c r="G68" s="7">
        <v>2147465.2200000002</v>
      </c>
      <c r="H68" s="7">
        <v>362815.4</v>
      </c>
      <c r="I68" s="7">
        <f t="shared" si="2"/>
        <v>8779926.3679436501</v>
      </c>
      <c r="J68" s="7">
        <v>0</v>
      </c>
      <c r="K68" s="14">
        <f t="shared" si="3"/>
        <v>8072.5060688857802</v>
      </c>
      <c r="L68" s="1">
        <v>1336.6</v>
      </c>
      <c r="M68" s="7">
        <v>11814988.950000001</v>
      </c>
      <c r="N68" s="7">
        <v>-1028400.5425747068</v>
      </c>
      <c r="O68" s="7">
        <f t="shared" si="4"/>
        <v>10786588.407425294</v>
      </c>
      <c r="P68" s="7">
        <v>2166128.38</v>
      </c>
      <c r="Q68" s="7">
        <v>395136.44</v>
      </c>
      <c r="R68" s="7">
        <f t="shared" si="5"/>
        <v>8225323.5874252925</v>
      </c>
      <c r="S68" s="7">
        <v>0</v>
      </c>
      <c r="T68" s="14">
        <f t="shared" si="6"/>
        <v>8070.1693905620941</v>
      </c>
      <c r="U68" s="1">
        <f t="shared" si="9"/>
        <v>-62</v>
      </c>
      <c r="V68" s="7">
        <f t="shared" si="9"/>
        <v>-546223.47999999858</v>
      </c>
      <c r="W68" s="7">
        <f t="shared" si="9"/>
        <v>42604.899481641478</v>
      </c>
      <c r="X68" s="7">
        <f t="shared" si="9"/>
        <v>-503618.58051835746</v>
      </c>
      <c r="Y68" s="7">
        <f t="shared" si="9"/>
        <v>18663.159999999683</v>
      </c>
      <c r="Z68" s="7">
        <f t="shared" si="9"/>
        <v>32321.039999999979</v>
      </c>
      <c r="AA68" s="7">
        <f t="shared" si="9"/>
        <v>-554602.78051835764</v>
      </c>
      <c r="AB68" s="7">
        <f t="shared" si="9"/>
        <v>0</v>
      </c>
      <c r="AC68" s="14">
        <f t="shared" si="9"/>
        <v>-2.3366783236861011</v>
      </c>
    </row>
    <row r="69" spans="1:29" x14ac:dyDescent="0.25">
      <c r="A69" s="7" t="s">
        <v>95</v>
      </c>
      <c r="B69" s="7" t="s">
        <v>98</v>
      </c>
      <c r="C69" s="1">
        <v>196.4</v>
      </c>
      <c r="D69" s="7">
        <v>2842687.13</v>
      </c>
      <c r="E69" s="7">
        <v>-246297.31133045026</v>
      </c>
      <c r="F69" s="7">
        <f t="shared" ref="F69:F132" si="10">D69+E69</f>
        <v>2596389.8186695497</v>
      </c>
      <c r="G69" s="7">
        <v>1308471.29</v>
      </c>
      <c r="H69" s="7">
        <v>197834.98</v>
      </c>
      <c r="I69" s="7">
        <f t="shared" ref="I69:I132" si="11">F69-G69-H69</f>
        <v>1090083.5486695496</v>
      </c>
      <c r="J69" s="7">
        <v>0</v>
      </c>
      <c r="K69" s="14">
        <f t="shared" ref="K69:K132" si="12">F69/C69</f>
        <v>13219.907427034366</v>
      </c>
      <c r="L69" s="1">
        <v>205.3</v>
      </c>
      <c r="M69" s="7">
        <v>2919182.6999999997</v>
      </c>
      <c r="N69" s="7">
        <v>-254091.56836788217</v>
      </c>
      <c r="O69" s="7">
        <f t="shared" ref="O69:O132" si="13">M69+N69</f>
        <v>2665091.1316321176</v>
      </c>
      <c r="P69" s="7">
        <v>1291951.2</v>
      </c>
      <c r="Q69" s="7">
        <v>220765</v>
      </c>
      <c r="R69" s="7">
        <f t="shared" ref="R69:R132" si="14">O69-P69-Q69</f>
        <v>1152374.9316321176</v>
      </c>
      <c r="S69" s="7">
        <v>0</v>
      </c>
      <c r="T69" s="14">
        <f t="shared" ref="T69:T132" si="15">O69/L69</f>
        <v>12981.447304588979</v>
      </c>
      <c r="U69" s="1">
        <f t="shared" si="9"/>
        <v>8.9000000000000057</v>
      </c>
      <c r="V69" s="7">
        <f t="shared" si="9"/>
        <v>76495.569999999832</v>
      </c>
      <c r="W69" s="7">
        <f t="shared" si="9"/>
        <v>-7794.2570374319039</v>
      </c>
      <c r="X69" s="7">
        <f t="shared" si="9"/>
        <v>68701.312962567899</v>
      </c>
      <c r="Y69" s="7">
        <f t="shared" si="9"/>
        <v>-16520.090000000084</v>
      </c>
      <c r="Z69" s="7">
        <f t="shared" si="9"/>
        <v>22930.01999999999</v>
      </c>
      <c r="AA69" s="7">
        <f t="shared" si="9"/>
        <v>62291.382962567965</v>
      </c>
      <c r="AB69" s="7">
        <f t="shared" si="9"/>
        <v>0</v>
      </c>
      <c r="AC69" s="14">
        <f t="shared" si="9"/>
        <v>-238.46012244538724</v>
      </c>
    </row>
    <row r="70" spans="1:29" x14ac:dyDescent="0.25">
      <c r="A70" s="7" t="s">
        <v>99</v>
      </c>
      <c r="B70" s="7" t="s">
        <v>100</v>
      </c>
      <c r="C70" s="1">
        <v>6104.9000000000005</v>
      </c>
      <c r="D70" s="7">
        <v>56195541.969999999</v>
      </c>
      <c r="E70" s="7">
        <v>-4868918.1267614476</v>
      </c>
      <c r="F70" s="7">
        <f t="shared" si="10"/>
        <v>51326623.843238547</v>
      </c>
      <c r="G70" s="7">
        <v>23608242.16</v>
      </c>
      <c r="H70" s="7">
        <v>1228028.17</v>
      </c>
      <c r="I70" s="7">
        <f t="shared" si="11"/>
        <v>26490353.513238549</v>
      </c>
      <c r="J70" s="7">
        <v>0</v>
      </c>
      <c r="K70" s="14">
        <f t="shared" si="12"/>
        <v>8407.4471069531919</v>
      </c>
      <c r="L70" s="1">
        <v>6133.3</v>
      </c>
      <c r="M70" s="7">
        <v>56319401.120000005</v>
      </c>
      <c r="N70" s="7">
        <v>-4902154.6202369109</v>
      </c>
      <c r="O70" s="7">
        <f t="shared" si="13"/>
        <v>51417246.499763094</v>
      </c>
      <c r="P70" s="7">
        <v>23309128.41</v>
      </c>
      <c r="Q70" s="7">
        <v>1486533.19</v>
      </c>
      <c r="R70" s="7">
        <f t="shared" si="14"/>
        <v>26621584.899763092</v>
      </c>
      <c r="S70" s="7">
        <v>0</v>
      </c>
      <c r="T70" s="14">
        <f t="shared" si="15"/>
        <v>8383.2922732889456</v>
      </c>
      <c r="U70" s="1">
        <f t="shared" si="9"/>
        <v>28.399999999999636</v>
      </c>
      <c r="V70" s="7">
        <f t="shared" si="9"/>
        <v>123859.15000000596</v>
      </c>
      <c r="W70" s="7">
        <f t="shared" si="9"/>
        <v>-33236.493475463241</v>
      </c>
      <c r="X70" s="7">
        <f t="shared" si="9"/>
        <v>90622.656524546444</v>
      </c>
      <c r="Y70" s="7">
        <f t="shared" si="9"/>
        <v>-299113.75</v>
      </c>
      <c r="Z70" s="7">
        <f t="shared" si="9"/>
        <v>258505.02000000002</v>
      </c>
      <c r="AA70" s="7">
        <f t="shared" si="9"/>
        <v>131231.38652454317</v>
      </c>
      <c r="AB70" s="7">
        <f t="shared" si="9"/>
        <v>0</v>
      </c>
      <c r="AC70" s="14">
        <f t="shared" si="9"/>
        <v>-24.154833664246325</v>
      </c>
    </row>
    <row r="71" spans="1:29" x14ac:dyDescent="0.25">
      <c r="A71" s="7" t="s">
        <v>99</v>
      </c>
      <c r="B71" s="7" t="s">
        <v>101</v>
      </c>
      <c r="C71" s="1">
        <v>4703.7</v>
      </c>
      <c r="D71" s="7">
        <v>40461835.899999999</v>
      </c>
      <c r="E71" s="7">
        <v>-3505711.6516596358</v>
      </c>
      <c r="F71" s="7">
        <f t="shared" si="10"/>
        <v>36956124.248340361</v>
      </c>
      <c r="G71" s="7">
        <v>3159388.91</v>
      </c>
      <c r="H71" s="7">
        <v>241811.8</v>
      </c>
      <c r="I71" s="7">
        <f t="shared" si="11"/>
        <v>33554923.53834036</v>
      </c>
      <c r="J71" s="7">
        <v>0</v>
      </c>
      <c r="K71" s="14">
        <f t="shared" si="12"/>
        <v>7856.8200030487405</v>
      </c>
      <c r="L71" s="1">
        <v>4740.8</v>
      </c>
      <c r="M71" s="7">
        <v>40693858.769999996</v>
      </c>
      <c r="N71" s="7">
        <v>-3542075.8001239169</v>
      </c>
      <c r="O71" s="7">
        <f t="shared" si="13"/>
        <v>37151782.969876081</v>
      </c>
      <c r="P71" s="7">
        <v>3668139.02</v>
      </c>
      <c r="Q71" s="7">
        <v>246433.76</v>
      </c>
      <c r="R71" s="7">
        <f t="shared" si="14"/>
        <v>33237210.18987608</v>
      </c>
      <c r="S71" s="7">
        <v>0</v>
      </c>
      <c r="T71" s="14">
        <f t="shared" si="15"/>
        <v>7836.6062626299527</v>
      </c>
      <c r="U71" s="1">
        <f t="shared" si="9"/>
        <v>37.100000000000364</v>
      </c>
      <c r="V71" s="7">
        <f t="shared" si="9"/>
        <v>232022.86999999732</v>
      </c>
      <c r="W71" s="7">
        <f t="shared" si="9"/>
        <v>-36364.148464281112</v>
      </c>
      <c r="X71" s="7">
        <f t="shared" si="9"/>
        <v>195658.72153571993</v>
      </c>
      <c r="Y71" s="7">
        <f t="shared" si="9"/>
        <v>508750.10999999987</v>
      </c>
      <c r="Z71" s="7">
        <f t="shared" si="9"/>
        <v>4621.960000000021</v>
      </c>
      <c r="AA71" s="7">
        <f t="shared" si="9"/>
        <v>-317713.34846428037</v>
      </c>
      <c r="AB71" s="7">
        <f t="shared" si="9"/>
        <v>0</v>
      </c>
      <c r="AC71" s="14">
        <f t="shared" si="9"/>
        <v>-20.213740418787893</v>
      </c>
    </row>
    <row r="72" spans="1:29" x14ac:dyDescent="0.25">
      <c r="A72" s="7" t="s">
        <v>99</v>
      </c>
      <c r="B72" s="7" t="s">
        <v>102</v>
      </c>
      <c r="C72" s="1">
        <v>1130.2</v>
      </c>
      <c r="D72" s="7">
        <v>10725695.870000001</v>
      </c>
      <c r="E72" s="7">
        <v>-929300.31836782373</v>
      </c>
      <c r="F72" s="7">
        <f t="shared" si="10"/>
        <v>9796395.5516321771</v>
      </c>
      <c r="G72" s="7">
        <v>1265737.68</v>
      </c>
      <c r="H72" s="7">
        <v>94391.360000000001</v>
      </c>
      <c r="I72" s="7">
        <f t="shared" si="11"/>
        <v>8436266.511632178</v>
      </c>
      <c r="J72" s="7">
        <v>0</v>
      </c>
      <c r="K72" s="14">
        <f t="shared" si="12"/>
        <v>8667.8424629553847</v>
      </c>
      <c r="L72" s="1">
        <v>1163.4000000000001</v>
      </c>
      <c r="M72" s="7">
        <v>10892898.810000001</v>
      </c>
      <c r="N72" s="7">
        <v>-948139.9511944002</v>
      </c>
      <c r="O72" s="7">
        <f t="shared" si="13"/>
        <v>9944758.8588056006</v>
      </c>
      <c r="P72" s="7">
        <v>1547996.68</v>
      </c>
      <c r="Q72" s="7">
        <v>106247.78</v>
      </c>
      <c r="R72" s="7">
        <f t="shared" si="14"/>
        <v>8290514.3988056006</v>
      </c>
      <c r="S72" s="7">
        <v>0</v>
      </c>
      <c r="T72" s="14">
        <f t="shared" si="15"/>
        <v>8548.013459520027</v>
      </c>
      <c r="U72" s="1">
        <f t="shared" si="9"/>
        <v>33.200000000000045</v>
      </c>
      <c r="V72" s="7">
        <f t="shared" si="9"/>
        <v>167202.93999999948</v>
      </c>
      <c r="W72" s="7">
        <f t="shared" si="9"/>
        <v>-18839.632826576475</v>
      </c>
      <c r="X72" s="7">
        <f t="shared" si="9"/>
        <v>148363.30717342347</v>
      </c>
      <c r="Y72" s="7">
        <f t="shared" si="9"/>
        <v>282259</v>
      </c>
      <c r="Z72" s="7">
        <f t="shared" si="9"/>
        <v>11856.419999999998</v>
      </c>
      <c r="AA72" s="7">
        <f t="shared" si="9"/>
        <v>-145752.11282657739</v>
      </c>
      <c r="AB72" s="7">
        <f t="shared" si="9"/>
        <v>0</v>
      </c>
      <c r="AC72" s="14">
        <f t="shared" si="9"/>
        <v>-119.82900343535766</v>
      </c>
    </row>
    <row r="73" spans="1:29" x14ac:dyDescent="0.25">
      <c r="A73" s="7" t="s">
        <v>103</v>
      </c>
      <c r="B73" s="7" t="s">
        <v>103</v>
      </c>
      <c r="C73" s="1">
        <v>440.3</v>
      </c>
      <c r="D73" s="7">
        <v>4669156.25</v>
      </c>
      <c r="E73" s="7">
        <v>-404547.02820453118</v>
      </c>
      <c r="F73" s="7">
        <f t="shared" si="10"/>
        <v>4264609.2217954686</v>
      </c>
      <c r="G73" s="7">
        <v>1323119.98</v>
      </c>
      <c r="H73" s="7">
        <v>94802.89</v>
      </c>
      <c r="I73" s="7">
        <f t="shared" si="11"/>
        <v>2846686.3517954685</v>
      </c>
      <c r="J73" s="7">
        <v>0</v>
      </c>
      <c r="K73" s="14">
        <f t="shared" si="12"/>
        <v>9685.6898064852794</v>
      </c>
      <c r="L73" s="1">
        <v>441.6</v>
      </c>
      <c r="M73" s="7">
        <v>4655577.1899999995</v>
      </c>
      <c r="N73" s="7">
        <v>-405230.85789212084</v>
      </c>
      <c r="O73" s="7">
        <f t="shared" si="13"/>
        <v>4250346.3321078783</v>
      </c>
      <c r="P73" s="7">
        <v>1301266.8799999999</v>
      </c>
      <c r="Q73" s="7">
        <v>99613.06</v>
      </c>
      <c r="R73" s="7">
        <f t="shared" si="14"/>
        <v>2849466.3921078783</v>
      </c>
      <c r="S73" s="7">
        <v>0</v>
      </c>
      <c r="T73" s="14">
        <f t="shared" si="15"/>
        <v>9624.8784694471869</v>
      </c>
      <c r="U73" s="1">
        <f t="shared" si="9"/>
        <v>1.3000000000000114</v>
      </c>
      <c r="V73" s="7">
        <f t="shared" si="9"/>
        <v>-13579.060000000522</v>
      </c>
      <c r="W73" s="7">
        <f t="shared" si="9"/>
        <v>-683.82968758966308</v>
      </c>
      <c r="X73" s="7">
        <f t="shared" si="9"/>
        <v>-14262.889687590301</v>
      </c>
      <c r="Y73" s="7">
        <f t="shared" si="9"/>
        <v>-21853.100000000093</v>
      </c>
      <c r="Z73" s="7">
        <f t="shared" si="9"/>
        <v>4810.1699999999983</v>
      </c>
      <c r="AA73" s="7">
        <f t="shared" si="9"/>
        <v>2780.0403124098666</v>
      </c>
      <c r="AB73" s="7">
        <f t="shared" si="9"/>
        <v>0</v>
      </c>
      <c r="AC73" s="14">
        <f t="shared" si="9"/>
        <v>-60.811337038092461</v>
      </c>
    </row>
    <row r="74" spans="1:29" x14ac:dyDescent="0.25">
      <c r="A74" s="7" t="s">
        <v>104</v>
      </c>
      <c r="B74" s="7" t="s">
        <v>105</v>
      </c>
      <c r="C74" s="1">
        <v>420.3</v>
      </c>
      <c r="D74" s="7">
        <v>4607445.22</v>
      </c>
      <c r="E74" s="7">
        <v>-399200.23481034121</v>
      </c>
      <c r="F74" s="7">
        <f t="shared" si="10"/>
        <v>4208244.9851896586</v>
      </c>
      <c r="G74" s="7">
        <v>1533111.82</v>
      </c>
      <c r="H74" s="7">
        <v>149962.60999999999</v>
      </c>
      <c r="I74" s="7">
        <f t="shared" si="11"/>
        <v>2525170.5551896584</v>
      </c>
      <c r="J74" s="7">
        <v>0</v>
      </c>
      <c r="K74" s="14">
        <f t="shared" si="12"/>
        <v>10012.479146299449</v>
      </c>
      <c r="L74" s="1">
        <v>420.8</v>
      </c>
      <c r="M74" s="7">
        <v>4566543.1399999997</v>
      </c>
      <c r="N74" s="7">
        <v>-397481.15404431289</v>
      </c>
      <c r="O74" s="7">
        <f t="shared" si="13"/>
        <v>4169061.9859556868</v>
      </c>
      <c r="P74" s="7">
        <v>1647713.48</v>
      </c>
      <c r="Q74" s="7">
        <v>130428.86</v>
      </c>
      <c r="R74" s="7">
        <f t="shared" si="14"/>
        <v>2390919.6459556869</v>
      </c>
      <c r="S74" s="7">
        <v>0</v>
      </c>
      <c r="T74" s="14">
        <f t="shared" si="15"/>
        <v>9907.4666966627537</v>
      </c>
      <c r="U74" s="1">
        <f t="shared" si="9"/>
        <v>0.5</v>
      </c>
      <c r="V74" s="7">
        <f t="shared" si="9"/>
        <v>-40902.080000000075</v>
      </c>
      <c r="W74" s="7">
        <f t="shared" si="9"/>
        <v>1719.0807660283172</v>
      </c>
      <c r="X74" s="7">
        <f t="shared" si="9"/>
        <v>-39182.999233971816</v>
      </c>
      <c r="Y74" s="7">
        <f t="shared" si="9"/>
        <v>114601.65999999992</v>
      </c>
      <c r="Z74" s="7">
        <f t="shared" si="9"/>
        <v>-19533.749999999985</v>
      </c>
      <c r="AA74" s="7">
        <f t="shared" si="9"/>
        <v>-134250.9092339715</v>
      </c>
      <c r="AB74" s="7">
        <f t="shared" si="9"/>
        <v>0</v>
      </c>
      <c r="AC74" s="14">
        <f t="shared" si="9"/>
        <v>-105.01244963669524</v>
      </c>
    </row>
    <row r="75" spans="1:29" x14ac:dyDescent="0.25">
      <c r="A75" s="7" t="s">
        <v>104</v>
      </c>
      <c r="B75" s="7" t="s">
        <v>106</v>
      </c>
      <c r="C75" s="1">
        <v>1281.5</v>
      </c>
      <c r="D75" s="7">
        <v>11431900.85</v>
      </c>
      <c r="E75" s="7">
        <v>-990487.63159218617</v>
      </c>
      <c r="F75" s="7">
        <f t="shared" si="10"/>
        <v>10441413.218407813</v>
      </c>
      <c r="G75" s="7">
        <v>6579180.3600000003</v>
      </c>
      <c r="H75" s="7">
        <v>479615.05</v>
      </c>
      <c r="I75" s="7">
        <f t="shared" si="11"/>
        <v>3382617.8084078133</v>
      </c>
      <c r="J75" s="7">
        <v>0</v>
      </c>
      <c r="K75" s="14">
        <f t="shared" si="12"/>
        <v>8147.8058668808535</v>
      </c>
      <c r="L75" s="1">
        <v>1302.5</v>
      </c>
      <c r="M75" s="7">
        <v>11679295.41</v>
      </c>
      <c r="N75" s="7">
        <v>-1016589.5023147087</v>
      </c>
      <c r="O75" s="7">
        <f t="shared" si="13"/>
        <v>10662705.907685291</v>
      </c>
      <c r="P75" s="7">
        <v>6511799.3099999996</v>
      </c>
      <c r="Q75" s="7">
        <v>532418.80000000005</v>
      </c>
      <c r="R75" s="7">
        <f t="shared" si="14"/>
        <v>3618487.7976852916</v>
      </c>
      <c r="S75" s="7">
        <v>0</v>
      </c>
      <c r="T75" s="14">
        <f t="shared" si="15"/>
        <v>8186.3385087794941</v>
      </c>
      <c r="U75" s="1">
        <f t="shared" si="9"/>
        <v>21</v>
      </c>
      <c r="V75" s="7">
        <f t="shared" si="9"/>
        <v>247394.56000000052</v>
      </c>
      <c r="W75" s="7">
        <f t="shared" si="9"/>
        <v>-26101.870722522493</v>
      </c>
      <c r="X75" s="7">
        <f t="shared" si="9"/>
        <v>221292.68927747756</v>
      </c>
      <c r="Y75" s="7">
        <f t="shared" si="9"/>
        <v>-67381.050000000745</v>
      </c>
      <c r="Z75" s="7">
        <f t="shared" si="9"/>
        <v>52803.750000000058</v>
      </c>
      <c r="AA75" s="7">
        <f t="shared" si="9"/>
        <v>235869.98927747831</v>
      </c>
      <c r="AB75" s="7">
        <f t="shared" si="9"/>
        <v>0</v>
      </c>
      <c r="AC75" s="14">
        <f t="shared" si="9"/>
        <v>38.532641898640577</v>
      </c>
    </row>
    <row r="76" spans="1:29" x14ac:dyDescent="0.25">
      <c r="A76" s="7" t="s">
        <v>107</v>
      </c>
      <c r="B76" s="7" t="s">
        <v>107</v>
      </c>
      <c r="C76" s="1">
        <v>1957.8</v>
      </c>
      <c r="D76" s="7">
        <v>17259134.060000002</v>
      </c>
      <c r="E76" s="7">
        <v>-1495373.2579321167</v>
      </c>
      <c r="F76" s="7">
        <f t="shared" si="10"/>
        <v>15763760.802067885</v>
      </c>
      <c r="G76" s="7">
        <v>8539729.9700000007</v>
      </c>
      <c r="H76" s="7">
        <v>524959.78</v>
      </c>
      <c r="I76" s="7">
        <f t="shared" si="11"/>
        <v>6699071.0520678842</v>
      </c>
      <c r="J76" s="7">
        <v>0</v>
      </c>
      <c r="K76" s="14">
        <f t="shared" si="12"/>
        <v>8051.7728072672826</v>
      </c>
      <c r="L76" s="1">
        <v>1987.7</v>
      </c>
      <c r="M76" s="7">
        <v>17502426.640000001</v>
      </c>
      <c r="N76" s="7">
        <v>-1523446.6260715378</v>
      </c>
      <c r="O76" s="7">
        <f t="shared" si="13"/>
        <v>15978980.013928462</v>
      </c>
      <c r="P76" s="7">
        <v>8458549.4900000002</v>
      </c>
      <c r="Q76" s="7">
        <v>574802.74</v>
      </c>
      <c r="R76" s="7">
        <f t="shared" si="14"/>
        <v>6945627.7839284614</v>
      </c>
      <c r="S76" s="7">
        <v>0</v>
      </c>
      <c r="T76" s="14">
        <f t="shared" si="15"/>
        <v>8038.9294229151592</v>
      </c>
      <c r="U76" s="1">
        <f t="shared" si="9"/>
        <v>29.900000000000091</v>
      </c>
      <c r="V76" s="7">
        <f t="shared" si="9"/>
        <v>243292.57999999821</v>
      </c>
      <c r="W76" s="7">
        <f t="shared" si="9"/>
        <v>-28073.368139421102</v>
      </c>
      <c r="X76" s="7">
        <f t="shared" si="9"/>
        <v>215219.21186057664</v>
      </c>
      <c r="Y76" s="7">
        <f t="shared" si="9"/>
        <v>-81180.480000000447</v>
      </c>
      <c r="Z76" s="7">
        <f t="shared" si="9"/>
        <v>49842.959999999963</v>
      </c>
      <c r="AA76" s="7">
        <f t="shared" si="9"/>
        <v>246556.73186057713</v>
      </c>
      <c r="AB76" s="7">
        <f t="shared" si="9"/>
        <v>0</v>
      </c>
      <c r="AC76" s="14">
        <f t="shared" si="9"/>
        <v>-12.843384352123394</v>
      </c>
    </row>
    <row r="77" spans="1:29" x14ac:dyDescent="0.25">
      <c r="A77" s="7" t="s">
        <v>108</v>
      </c>
      <c r="B77" s="7" t="s">
        <v>108</v>
      </c>
      <c r="C77" s="1">
        <v>102.4</v>
      </c>
      <c r="D77" s="7">
        <v>1825035.98</v>
      </c>
      <c r="E77" s="7">
        <v>-158125.54614666069</v>
      </c>
      <c r="F77" s="7">
        <f t="shared" si="10"/>
        <v>1666910.4338533394</v>
      </c>
      <c r="G77" s="7">
        <v>976759.47</v>
      </c>
      <c r="H77" s="7">
        <v>70345.94</v>
      </c>
      <c r="I77" s="7">
        <f t="shared" si="11"/>
        <v>619805.02385333949</v>
      </c>
      <c r="J77" s="7">
        <v>0</v>
      </c>
      <c r="K77" s="14">
        <f t="shared" si="12"/>
        <v>16278.422205599018</v>
      </c>
      <c r="L77" s="1">
        <v>87.3</v>
      </c>
      <c r="M77" s="7">
        <v>1587225.9700000002</v>
      </c>
      <c r="N77" s="7">
        <v>-138155.35974214054</v>
      </c>
      <c r="O77" s="7">
        <f t="shared" si="13"/>
        <v>1449070.6102578596</v>
      </c>
      <c r="P77" s="7">
        <v>978826.27</v>
      </c>
      <c r="Q77" s="7">
        <v>72253.37</v>
      </c>
      <c r="R77" s="7">
        <f t="shared" si="14"/>
        <v>397990.97025785956</v>
      </c>
      <c r="S77" s="7">
        <v>0</v>
      </c>
      <c r="T77" s="14">
        <f t="shared" si="15"/>
        <v>16598.746967443982</v>
      </c>
      <c r="U77" s="1">
        <f t="shared" si="9"/>
        <v>-15.100000000000009</v>
      </c>
      <c r="V77" s="7">
        <f t="shared" si="9"/>
        <v>-237810.00999999978</v>
      </c>
      <c r="W77" s="7">
        <f t="shared" si="9"/>
        <v>19970.186404520151</v>
      </c>
      <c r="X77" s="7">
        <f t="shared" si="9"/>
        <v>-217839.82359547983</v>
      </c>
      <c r="Y77" s="7">
        <f t="shared" si="9"/>
        <v>2066.8000000000466</v>
      </c>
      <c r="Z77" s="7">
        <f t="shared" si="9"/>
        <v>1907.429999999993</v>
      </c>
      <c r="AA77" s="7">
        <f t="shared" si="9"/>
        <v>-221814.05359547993</v>
      </c>
      <c r="AB77" s="7">
        <f t="shared" si="9"/>
        <v>0</v>
      </c>
      <c r="AC77" s="14">
        <f t="shared" si="9"/>
        <v>320.32476184496409</v>
      </c>
    </row>
    <row r="78" spans="1:29" x14ac:dyDescent="0.25">
      <c r="A78" s="7" t="s">
        <v>109</v>
      </c>
      <c r="B78" s="7" t="s">
        <v>109</v>
      </c>
      <c r="C78" s="1">
        <v>523.70000000000005</v>
      </c>
      <c r="D78" s="7">
        <v>5169081.1399999997</v>
      </c>
      <c r="E78" s="7">
        <v>-447861.73384861345</v>
      </c>
      <c r="F78" s="7">
        <f t="shared" si="10"/>
        <v>4721219.406151386</v>
      </c>
      <c r="G78" s="7">
        <v>2022925.17</v>
      </c>
      <c r="H78" s="7">
        <v>11226.38</v>
      </c>
      <c r="I78" s="7">
        <f t="shared" si="11"/>
        <v>2687067.8561513862</v>
      </c>
      <c r="J78" s="7">
        <v>0</v>
      </c>
      <c r="K78" s="14">
        <f t="shared" si="12"/>
        <v>9015.1220281676251</v>
      </c>
      <c r="L78" s="1">
        <v>517</v>
      </c>
      <c r="M78" s="7">
        <v>5076331.58</v>
      </c>
      <c r="N78" s="7">
        <v>-441854.17127801193</v>
      </c>
      <c r="O78" s="7">
        <f t="shared" si="13"/>
        <v>4634477.4087219881</v>
      </c>
      <c r="P78" s="7">
        <v>2209169.65</v>
      </c>
      <c r="Q78" s="7">
        <v>247193.77</v>
      </c>
      <c r="R78" s="7">
        <f t="shared" si="14"/>
        <v>2178113.9887219882</v>
      </c>
      <c r="S78" s="7">
        <v>0</v>
      </c>
      <c r="T78" s="14">
        <f t="shared" si="15"/>
        <v>8964.1729375667073</v>
      </c>
      <c r="U78" s="1">
        <f t="shared" si="9"/>
        <v>-6.7000000000000455</v>
      </c>
      <c r="V78" s="7">
        <f t="shared" si="9"/>
        <v>-92749.55999999959</v>
      </c>
      <c r="W78" s="7">
        <f t="shared" si="9"/>
        <v>6007.5625706015271</v>
      </c>
      <c r="X78" s="7">
        <f t="shared" si="9"/>
        <v>-86741.997429397888</v>
      </c>
      <c r="Y78" s="7">
        <f t="shared" si="9"/>
        <v>186244.47999999998</v>
      </c>
      <c r="Z78" s="7">
        <f t="shared" si="9"/>
        <v>235967.38999999998</v>
      </c>
      <c r="AA78" s="7">
        <f t="shared" si="9"/>
        <v>-508953.867429398</v>
      </c>
      <c r="AB78" s="7">
        <f t="shared" si="9"/>
        <v>0</v>
      </c>
      <c r="AC78" s="14">
        <f t="shared" si="9"/>
        <v>-50.949090600917771</v>
      </c>
    </row>
    <row r="79" spans="1:29" x14ac:dyDescent="0.25">
      <c r="A79" s="7" t="s">
        <v>109</v>
      </c>
      <c r="B79" s="7" t="s">
        <v>110</v>
      </c>
      <c r="C79" s="1">
        <v>214.1</v>
      </c>
      <c r="D79" s="7">
        <v>2873393.38</v>
      </c>
      <c r="E79" s="7">
        <v>-248957.77534572184</v>
      </c>
      <c r="F79" s="7">
        <f t="shared" si="10"/>
        <v>2624435.6046542781</v>
      </c>
      <c r="G79" s="7">
        <v>863674.32</v>
      </c>
      <c r="H79" s="7">
        <v>102739.45</v>
      </c>
      <c r="I79" s="7">
        <f t="shared" si="11"/>
        <v>1658021.8346542784</v>
      </c>
      <c r="J79" s="7">
        <v>0</v>
      </c>
      <c r="K79" s="14">
        <f t="shared" si="12"/>
        <v>12257.989746166642</v>
      </c>
      <c r="L79" s="1">
        <v>212.9</v>
      </c>
      <c r="M79" s="7">
        <v>2861583.18</v>
      </c>
      <c r="N79" s="7">
        <v>-249077.98961036312</v>
      </c>
      <c r="O79" s="7">
        <f t="shared" si="13"/>
        <v>2612505.1903896369</v>
      </c>
      <c r="P79" s="7">
        <v>856191.16</v>
      </c>
      <c r="Q79" s="7">
        <v>104061.53</v>
      </c>
      <c r="R79" s="7">
        <f t="shared" si="14"/>
        <v>1652252.5003896367</v>
      </c>
      <c r="S79" s="7">
        <v>0</v>
      </c>
      <c r="T79" s="14">
        <f t="shared" si="15"/>
        <v>12271.04363733977</v>
      </c>
      <c r="U79" s="1">
        <f t="shared" si="9"/>
        <v>-1.1999999999999886</v>
      </c>
      <c r="V79" s="7">
        <f t="shared" si="9"/>
        <v>-11810.199999999721</v>
      </c>
      <c r="W79" s="7">
        <f t="shared" si="9"/>
        <v>-120.21426464128308</v>
      </c>
      <c r="X79" s="7">
        <f t="shared" si="9"/>
        <v>-11930.414264641237</v>
      </c>
      <c r="Y79" s="7">
        <f t="shared" si="9"/>
        <v>-7483.1599999999162</v>
      </c>
      <c r="Z79" s="7">
        <f t="shared" si="9"/>
        <v>1322.0800000000017</v>
      </c>
      <c r="AA79" s="7">
        <f t="shared" si="9"/>
        <v>-5769.3342646416277</v>
      </c>
      <c r="AB79" s="7">
        <f t="shared" si="9"/>
        <v>0</v>
      </c>
      <c r="AC79" s="14">
        <f t="shared" si="9"/>
        <v>13.05389117312734</v>
      </c>
    </row>
    <row r="80" spans="1:29" x14ac:dyDescent="0.25">
      <c r="A80" s="7" t="s">
        <v>111</v>
      </c>
      <c r="B80" s="7" t="s">
        <v>112</v>
      </c>
      <c r="C80" s="1">
        <v>170.7</v>
      </c>
      <c r="D80" s="7">
        <v>2638740.1</v>
      </c>
      <c r="E80" s="7">
        <v>-228626.84573023819</v>
      </c>
      <c r="F80" s="7">
        <f t="shared" si="10"/>
        <v>2410113.254269762</v>
      </c>
      <c r="G80" s="7">
        <v>1300242.1399999999</v>
      </c>
      <c r="H80" s="7">
        <v>275529.24</v>
      </c>
      <c r="I80" s="7">
        <f t="shared" si="11"/>
        <v>834341.87426976208</v>
      </c>
      <c r="J80" s="7">
        <v>0</v>
      </c>
      <c r="K80" s="14">
        <f t="shared" si="12"/>
        <v>14118.999732101711</v>
      </c>
      <c r="L80" s="1">
        <v>169.8</v>
      </c>
      <c r="M80" s="7">
        <v>2620460.23</v>
      </c>
      <c r="N80" s="7">
        <v>-228090.16019667467</v>
      </c>
      <c r="O80" s="7">
        <f t="shared" si="13"/>
        <v>2392370.0698033255</v>
      </c>
      <c r="P80" s="7">
        <v>1423971.82</v>
      </c>
      <c r="Q80" s="7">
        <v>246623.06</v>
      </c>
      <c r="R80" s="7">
        <f t="shared" si="14"/>
        <v>721775.18980332534</v>
      </c>
      <c r="S80" s="7">
        <v>0</v>
      </c>
      <c r="T80" s="14">
        <f t="shared" si="15"/>
        <v>14089.340811562575</v>
      </c>
      <c r="U80" s="1">
        <f t="shared" si="9"/>
        <v>-0.89999999999997726</v>
      </c>
      <c r="V80" s="7">
        <f t="shared" si="9"/>
        <v>-18279.870000000112</v>
      </c>
      <c r="W80" s="7">
        <f t="shared" si="9"/>
        <v>536.68553356351913</v>
      </c>
      <c r="X80" s="7">
        <f t="shared" si="9"/>
        <v>-17743.184466436505</v>
      </c>
      <c r="Y80" s="7">
        <f t="shared" si="9"/>
        <v>123729.68000000017</v>
      </c>
      <c r="Z80" s="7">
        <f t="shared" si="9"/>
        <v>-28906.179999999993</v>
      </c>
      <c r="AA80" s="7">
        <f t="shared" si="9"/>
        <v>-112566.68446643674</v>
      </c>
      <c r="AB80" s="7">
        <f t="shared" si="9"/>
        <v>0</v>
      </c>
      <c r="AC80" s="14">
        <f t="shared" si="9"/>
        <v>-29.658920539135579</v>
      </c>
    </row>
    <row r="81" spans="1:29" x14ac:dyDescent="0.25">
      <c r="A81" s="7" t="s">
        <v>113</v>
      </c>
      <c r="B81" s="7" t="s">
        <v>113</v>
      </c>
      <c r="C81" s="1">
        <v>80984.800000000003</v>
      </c>
      <c r="D81" s="7">
        <v>704419628.79999995</v>
      </c>
      <c r="E81" s="7">
        <v>-61032626.06385874</v>
      </c>
      <c r="F81" s="7">
        <f t="shared" si="10"/>
        <v>643387002.7361412</v>
      </c>
      <c r="G81" s="7">
        <v>252389504.49000001</v>
      </c>
      <c r="H81" s="7">
        <v>19701484.23</v>
      </c>
      <c r="I81" s="7">
        <f t="shared" si="11"/>
        <v>371296014.01614118</v>
      </c>
      <c r="J81" s="7">
        <v>0</v>
      </c>
      <c r="K81" s="14">
        <f t="shared" si="12"/>
        <v>7944.5402438005794</v>
      </c>
      <c r="L81" s="1">
        <v>81294.7</v>
      </c>
      <c r="M81" s="7">
        <v>706409258.67999995</v>
      </c>
      <c r="N81" s="7">
        <v>-61487291.099523909</v>
      </c>
      <c r="O81" s="7">
        <f t="shared" si="13"/>
        <v>644921967.58047605</v>
      </c>
      <c r="P81" s="7">
        <v>247972566.31999999</v>
      </c>
      <c r="Q81" s="7">
        <v>23636893.34</v>
      </c>
      <c r="R81" s="7">
        <f t="shared" si="14"/>
        <v>373312507.92047608</v>
      </c>
      <c r="S81" s="7">
        <v>0</v>
      </c>
      <c r="T81" s="14">
        <f t="shared" si="15"/>
        <v>7933.136693787862</v>
      </c>
      <c r="U81" s="1">
        <f t="shared" si="9"/>
        <v>309.89999999999418</v>
      </c>
      <c r="V81" s="7">
        <f t="shared" si="9"/>
        <v>1989629.8799999952</v>
      </c>
      <c r="W81" s="7">
        <f t="shared" si="9"/>
        <v>-454665.03566516936</v>
      </c>
      <c r="X81" s="7">
        <f t="shared" si="9"/>
        <v>1534964.8443348408</v>
      </c>
      <c r="Y81" s="7">
        <f t="shared" si="9"/>
        <v>-4416938.1700000167</v>
      </c>
      <c r="Z81" s="7">
        <f t="shared" si="9"/>
        <v>3935409.1099999994</v>
      </c>
      <c r="AA81" s="7">
        <f t="shared" si="9"/>
        <v>2016493.9043349028</v>
      </c>
      <c r="AB81" s="7">
        <f t="shared" si="9"/>
        <v>0</v>
      </c>
      <c r="AC81" s="14">
        <f t="shared" si="9"/>
        <v>-11.40355001271746</v>
      </c>
    </row>
    <row r="82" spans="1:29" x14ac:dyDescent="0.25">
      <c r="A82" s="7" t="s">
        <v>76</v>
      </c>
      <c r="B82" s="7" t="s">
        <v>114</v>
      </c>
      <c r="C82" s="1">
        <v>166.3</v>
      </c>
      <c r="D82" s="7">
        <v>2423530.4699999997</v>
      </c>
      <c r="E82" s="7">
        <v>-209980.56113492252</v>
      </c>
      <c r="F82" s="7">
        <f t="shared" si="10"/>
        <v>2213549.9088650774</v>
      </c>
      <c r="G82" s="7">
        <v>483477.16</v>
      </c>
      <c r="H82" s="7">
        <v>73298.2</v>
      </c>
      <c r="I82" s="7">
        <f t="shared" si="11"/>
        <v>1656774.5488650776</v>
      </c>
      <c r="J82" s="7">
        <v>0</v>
      </c>
      <c r="K82" s="14">
        <f t="shared" si="12"/>
        <v>13310.582735207921</v>
      </c>
      <c r="L82" s="1">
        <v>175.5</v>
      </c>
      <c r="M82" s="7">
        <v>2480816.77</v>
      </c>
      <c r="N82" s="7">
        <v>-215935.31090830444</v>
      </c>
      <c r="O82" s="7">
        <f t="shared" si="13"/>
        <v>2264881.4590916955</v>
      </c>
      <c r="P82" s="7">
        <v>467922.51</v>
      </c>
      <c r="Q82" s="7">
        <v>74875.83</v>
      </c>
      <c r="R82" s="7">
        <f t="shared" si="14"/>
        <v>1722083.1190916954</v>
      </c>
      <c r="S82" s="7">
        <v>0</v>
      </c>
      <c r="T82" s="14">
        <f t="shared" si="15"/>
        <v>12905.307459211941</v>
      </c>
      <c r="U82" s="1">
        <f t="shared" si="9"/>
        <v>9.1999999999999886</v>
      </c>
      <c r="V82" s="7">
        <f t="shared" si="9"/>
        <v>57286.300000000279</v>
      </c>
      <c r="W82" s="7">
        <f t="shared" si="9"/>
        <v>-5954.7497733819182</v>
      </c>
      <c r="X82" s="7">
        <f t="shared" si="9"/>
        <v>51331.55022661807</v>
      </c>
      <c r="Y82" s="7">
        <f t="shared" si="9"/>
        <v>-15554.649999999965</v>
      </c>
      <c r="Z82" s="7">
        <f t="shared" si="9"/>
        <v>1577.6300000000047</v>
      </c>
      <c r="AA82" s="7">
        <f t="shared" si="9"/>
        <v>65308.570226617856</v>
      </c>
      <c r="AB82" s="7">
        <f t="shared" si="9"/>
        <v>0</v>
      </c>
      <c r="AC82" s="14">
        <f t="shared" si="9"/>
        <v>-405.27527599598034</v>
      </c>
    </row>
    <row r="83" spans="1:29" x14ac:dyDescent="0.25">
      <c r="A83" s="7" t="s">
        <v>76</v>
      </c>
      <c r="B83" s="7" t="s">
        <v>115</v>
      </c>
      <c r="C83" s="1">
        <v>58.3</v>
      </c>
      <c r="D83" s="7">
        <v>1019632.48</v>
      </c>
      <c r="E83" s="7">
        <v>-88343.432423109858</v>
      </c>
      <c r="F83" s="7">
        <f t="shared" si="10"/>
        <v>931289.04757689009</v>
      </c>
      <c r="G83" s="7">
        <v>308489.71000000002</v>
      </c>
      <c r="H83" s="7">
        <v>62666.45</v>
      </c>
      <c r="I83" s="7">
        <f t="shared" si="11"/>
        <v>560132.88757689018</v>
      </c>
      <c r="J83" s="7">
        <v>0</v>
      </c>
      <c r="K83" s="14">
        <f t="shared" si="12"/>
        <v>15974.083148831734</v>
      </c>
      <c r="L83" s="1">
        <v>56.3</v>
      </c>
      <c r="M83" s="7">
        <v>985032.58</v>
      </c>
      <c r="N83" s="7">
        <v>-85739.228704548485</v>
      </c>
      <c r="O83" s="7">
        <f t="shared" si="13"/>
        <v>899293.35129545152</v>
      </c>
      <c r="P83" s="7">
        <v>326098.19</v>
      </c>
      <c r="Q83" s="7">
        <v>59584.2</v>
      </c>
      <c r="R83" s="7">
        <f t="shared" si="14"/>
        <v>513610.96129545145</v>
      </c>
      <c r="S83" s="7">
        <v>0</v>
      </c>
      <c r="T83" s="14">
        <f t="shared" si="15"/>
        <v>15973.238921766457</v>
      </c>
      <c r="U83" s="1">
        <f t="shared" si="9"/>
        <v>-2</v>
      </c>
      <c r="V83" s="7">
        <f t="shared" si="9"/>
        <v>-34599.900000000023</v>
      </c>
      <c r="W83" s="7">
        <f t="shared" si="9"/>
        <v>2604.2037185613735</v>
      </c>
      <c r="X83" s="7">
        <f t="shared" si="9"/>
        <v>-31995.696281438577</v>
      </c>
      <c r="Y83" s="7">
        <f t="shared" si="9"/>
        <v>17608.479999999981</v>
      </c>
      <c r="Z83" s="7">
        <f t="shared" si="9"/>
        <v>-3082.25</v>
      </c>
      <c r="AA83" s="7">
        <f t="shared" si="9"/>
        <v>-46521.926281438733</v>
      </c>
      <c r="AB83" s="7">
        <f t="shared" si="9"/>
        <v>0</v>
      </c>
      <c r="AC83" s="14">
        <f t="shared" si="9"/>
        <v>-0.84422706527766422</v>
      </c>
    </row>
    <row r="84" spans="1:29" x14ac:dyDescent="0.25">
      <c r="A84" s="7" t="s">
        <v>57</v>
      </c>
      <c r="B84" s="7" t="s">
        <v>116</v>
      </c>
      <c r="C84" s="1">
        <v>165.3</v>
      </c>
      <c r="D84" s="7">
        <v>2431255.6799999997</v>
      </c>
      <c r="E84" s="7">
        <v>-210649.89207619397</v>
      </c>
      <c r="F84" s="7">
        <f t="shared" si="10"/>
        <v>2220605.7879238059</v>
      </c>
      <c r="G84" s="7">
        <v>888376.15</v>
      </c>
      <c r="H84" s="7">
        <v>76157.41</v>
      </c>
      <c r="I84" s="7">
        <f t="shared" si="11"/>
        <v>1256072.2279238061</v>
      </c>
      <c r="J84" s="7">
        <v>0</v>
      </c>
      <c r="K84" s="14">
        <f t="shared" si="12"/>
        <v>13433.791820470695</v>
      </c>
      <c r="L84" s="1">
        <v>161.1</v>
      </c>
      <c r="M84" s="7">
        <v>2371559.25</v>
      </c>
      <c r="N84" s="7">
        <v>-206425.31531509091</v>
      </c>
      <c r="O84" s="7">
        <f t="shared" si="13"/>
        <v>2165133.9346849089</v>
      </c>
      <c r="P84" s="7">
        <v>838086.37</v>
      </c>
      <c r="Q84" s="7">
        <v>81089.149999999994</v>
      </c>
      <c r="R84" s="7">
        <f t="shared" si="14"/>
        <v>1245958.4146849089</v>
      </c>
      <c r="S84" s="7">
        <v>0</v>
      </c>
      <c r="T84" s="14">
        <f t="shared" si="15"/>
        <v>13439.689228335872</v>
      </c>
      <c r="U84" s="1">
        <f t="shared" si="9"/>
        <v>-4.2000000000000171</v>
      </c>
      <c r="V84" s="7">
        <f t="shared" si="9"/>
        <v>-59696.429999999702</v>
      </c>
      <c r="W84" s="7">
        <f t="shared" si="9"/>
        <v>4224.5767611030606</v>
      </c>
      <c r="X84" s="7">
        <f t="shared" si="9"/>
        <v>-55471.853238896932</v>
      </c>
      <c r="Y84" s="7">
        <f t="shared" si="9"/>
        <v>-50289.780000000028</v>
      </c>
      <c r="Z84" s="7">
        <f t="shared" si="9"/>
        <v>4931.7399999999907</v>
      </c>
      <c r="AA84" s="7">
        <f t="shared" si="9"/>
        <v>-10113.813238897128</v>
      </c>
      <c r="AB84" s="7">
        <f t="shared" si="9"/>
        <v>0</v>
      </c>
      <c r="AC84" s="14">
        <f t="shared" si="9"/>
        <v>5.8974078651772288</v>
      </c>
    </row>
    <row r="85" spans="1:29" x14ac:dyDescent="0.25">
      <c r="A85" s="7" t="s">
        <v>57</v>
      </c>
      <c r="B85" s="7" t="s">
        <v>117</v>
      </c>
      <c r="C85" s="1">
        <v>103</v>
      </c>
      <c r="D85" s="7">
        <v>1649036.2</v>
      </c>
      <c r="E85" s="7">
        <v>-142876.4981064176</v>
      </c>
      <c r="F85" s="7">
        <f t="shared" si="10"/>
        <v>1506159.7018935825</v>
      </c>
      <c r="G85" s="7">
        <v>687830.79</v>
      </c>
      <c r="H85" s="7">
        <v>70179.44</v>
      </c>
      <c r="I85" s="7">
        <f t="shared" si="11"/>
        <v>748149.47189358249</v>
      </c>
      <c r="J85" s="7">
        <v>0</v>
      </c>
      <c r="K85" s="14">
        <f t="shared" si="12"/>
        <v>14622.90972712216</v>
      </c>
      <c r="L85" s="1">
        <v>115.6</v>
      </c>
      <c r="M85" s="7">
        <v>1804061.6199999999</v>
      </c>
      <c r="N85" s="7">
        <v>-157029.17342518584</v>
      </c>
      <c r="O85" s="7">
        <f t="shared" si="13"/>
        <v>1647032.4465748142</v>
      </c>
      <c r="P85" s="7">
        <v>640540.62</v>
      </c>
      <c r="Q85" s="7">
        <v>76197.52</v>
      </c>
      <c r="R85" s="7">
        <f t="shared" si="14"/>
        <v>930294.30657481414</v>
      </c>
      <c r="S85" s="7">
        <v>0</v>
      </c>
      <c r="T85" s="14">
        <f t="shared" si="15"/>
        <v>14247.685524003584</v>
      </c>
      <c r="U85" s="1">
        <f t="shared" si="9"/>
        <v>12.599999999999994</v>
      </c>
      <c r="V85" s="7">
        <f t="shared" si="9"/>
        <v>155025.41999999993</v>
      </c>
      <c r="W85" s="7">
        <f t="shared" si="9"/>
        <v>-14152.675318768248</v>
      </c>
      <c r="X85" s="7">
        <f t="shared" si="9"/>
        <v>140872.74468123168</v>
      </c>
      <c r="Y85" s="7">
        <f t="shared" si="9"/>
        <v>-47290.170000000042</v>
      </c>
      <c r="Z85" s="7">
        <f t="shared" si="9"/>
        <v>6018.0800000000017</v>
      </c>
      <c r="AA85" s="7">
        <f t="shared" si="9"/>
        <v>182144.83468123164</v>
      </c>
      <c r="AB85" s="7">
        <f t="shared" si="9"/>
        <v>0</v>
      </c>
      <c r="AC85" s="14">
        <f t="shared" si="9"/>
        <v>-375.22420311857604</v>
      </c>
    </row>
    <row r="86" spans="1:29" x14ac:dyDescent="0.25">
      <c r="A86" s="7" t="s">
        <v>57</v>
      </c>
      <c r="B86" s="7" t="s">
        <v>118</v>
      </c>
      <c r="C86" s="1">
        <v>203.1</v>
      </c>
      <c r="D86" s="7">
        <v>2766575.48</v>
      </c>
      <c r="E86" s="7">
        <v>-239702.8132732813</v>
      </c>
      <c r="F86" s="7">
        <f t="shared" si="10"/>
        <v>2526872.6667267187</v>
      </c>
      <c r="G86" s="7">
        <v>680429.39</v>
      </c>
      <c r="H86" s="7">
        <v>59279.97</v>
      </c>
      <c r="I86" s="7">
        <f t="shared" si="11"/>
        <v>1787163.3067267186</v>
      </c>
      <c r="J86" s="7">
        <v>0</v>
      </c>
      <c r="K86" s="14">
        <f t="shared" si="12"/>
        <v>12441.519777088719</v>
      </c>
      <c r="L86" s="1">
        <v>215.9</v>
      </c>
      <c r="M86" s="7">
        <v>2856439.78</v>
      </c>
      <c r="N86" s="7">
        <v>-248630.29766811384</v>
      </c>
      <c r="O86" s="7">
        <f t="shared" si="13"/>
        <v>2607809.482331886</v>
      </c>
      <c r="P86" s="7">
        <v>620308.93999999994</v>
      </c>
      <c r="Q86" s="7">
        <v>59915.23</v>
      </c>
      <c r="R86" s="7">
        <f t="shared" si="14"/>
        <v>1927585.312331886</v>
      </c>
      <c r="S86" s="7">
        <v>0</v>
      </c>
      <c r="T86" s="14">
        <f t="shared" si="15"/>
        <v>12078.784077498314</v>
      </c>
      <c r="U86" s="1">
        <f t="shared" si="9"/>
        <v>12.800000000000011</v>
      </c>
      <c r="V86" s="7">
        <f t="shared" si="9"/>
        <v>89864.299999999814</v>
      </c>
      <c r="W86" s="7">
        <f t="shared" si="9"/>
        <v>-8927.4843948325433</v>
      </c>
      <c r="X86" s="7">
        <f t="shared" si="9"/>
        <v>80936.8156051673</v>
      </c>
      <c r="Y86" s="7">
        <f t="shared" si="9"/>
        <v>-60120.45000000007</v>
      </c>
      <c r="Z86" s="7">
        <f t="shared" si="9"/>
        <v>635.26000000000204</v>
      </c>
      <c r="AA86" s="7">
        <f t="shared" si="9"/>
        <v>140422.00560516748</v>
      </c>
      <c r="AB86" s="7">
        <f t="shared" si="9"/>
        <v>0</v>
      </c>
      <c r="AC86" s="14">
        <f t="shared" si="9"/>
        <v>-362.73569959040469</v>
      </c>
    </row>
    <row r="87" spans="1:29" x14ac:dyDescent="0.25">
      <c r="A87" s="7" t="s">
        <v>57</v>
      </c>
      <c r="B87" s="7" t="s">
        <v>119</v>
      </c>
      <c r="C87" s="1">
        <v>106.9</v>
      </c>
      <c r="D87" s="7">
        <v>1786509.4000000001</v>
      </c>
      <c r="E87" s="7">
        <v>-154787.50976248868</v>
      </c>
      <c r="F87" s="7">
        <f t="shared" si="10"/>
        <v>1631721.8902375114</v>
      </c>
      <c r="G87" s="7">
        <v>461133.37</v>
      </c>
      <c r="H87" s="7">
        <v>43628.480000000003</v>
      </c>
      <c r="I87" s="7">
        <f t="shared" si="11"/>
        <v>1126960.0402375115</v>
      </c>
      <c r="J87" s="7">
        <v>0</v>
      </c>
      <c r="K87" s="14">
        <f t="shared" si="12"/>
        <v>15264.002715037524</v>
      </c>
      <c r="L87" s="1">
        <v>105.39999999999999</v>
      </c>
      <c r="M87" s="7">
        <v>1757175.6</v>
      </c>
      <c r="N87" s="7">
        <v>-152948.11938347484</v>
      </c>
      <c r="O87" s="7">
        <f t="shared" si="13"/>
        <v>1604227.4806165253</v>
      </c>
      <c r="P87" s="7">
        <v>416173.33</v>
      </c>
      <c r="Q87" s="7">
        <v>42541.120000000003</v>
      </c>
      <c r="R87" s="7">
        <f t="shared" si="14"/>
        <v>1145513.0306165251</v>
      </c>
      <c r="S87" s="7">
        <v>0</v>
      </c>
      <c r="T87" s="14">
        <f t="shared" si="15"/>
        <v>15220.374578904415</v>
      </c>
      <c r="U87" s="1">
        <f t="shared" si="9"/>
        <v>-1.5000000000000142</v>
      </c>
      <c r="V87" s="7">
        <f t="shared" si="9"/>
        <v>-29333.800000000047</v>
      </c>
      <c r="W87" s="7">
        <f t="shared" si="9"/>
        <v>1839.3903790138429</v>
      </c>
      <c r="X87" s="7">
        <f t="shared" si="9"/>
        <v>-27494.409620986087</v>
      </c>
      <c r="Y87" s="7">
        <f t="shared" si="9"/>
        <v>-44960.039999999979</v>
      </c>
      <c r="Z87" s="7">
        <f t="shared" si="9"/>
        <v>-1087.3600000000006</v>
      </c>
      <c r="AA87" s="7">
        <f t="shared" si="9"/>
        <v>18552.990379013587</v>
      </c>
      <c r="AB87" s="7">
        <f t="shared" si="9"/>
        <v>0</v>
      </c>
      <c r="AC87" s="14">
        <f t="shared" si="9"/>
        <v>-43.628136133109365</v>
      </c>
    </row>
    <row r="88" spans="1:29" x14ac:dyDescent="0.25">
      <c r="A88" s="7" t="s">
        <v>57</v>
      </c>
      <c r="B88" s="7" t="s">
        <v>120</v>
      </c>
      <c r="C88" s="1">
        <v>724.6</v>
      </c>
      <c r="D88" s="7">
        <v>6646488.8399999999</v>
      </c>
      <c r="E88" s="7">
        <v>-575867.92222183221</v>
      </c>
      <c r="F88" s="7">
        <f t="shared" si="10"/>
        <v>6070620.9177781679</v>
      </c>
      <c r="G88" s="7">
        <v>2645330.77</v>
      </c>
      <c r="H88" s="7">
        <v>252599.19</v>
      </c>
      <c r="I88" s="7">
        <f t="shared" si="11"/>
        <v>3172690.9577781679</v>
      </c>
      <c r="J88" s="7">
        <v>0</v>
      </c>
      <c r="K88" s="14">
        <f t="shared" si="12"/>
        <v>8377.8925169447521</v>
      </c>
      <c r="L88" s="1">
        <v>720.19999999999993</v>
      </c>
      <c r="M88" s="7">
        <v>6645051.9899999993</v>
      </c>
      <c r="N88" s="7">
        <v>-578398.76963686314</v>
      </c>
      <c r="O88" s="7">
        <f t="shared" si="13"/>
        <v>6066653.2203631364</v>
      </c>
      <c r="P88" s="7">
        <v>2463013.61</v>
      </c>
      <c r="Q88" s="7">
        <v>278997.64</v>
      </c>
      <c r="R88" s="7">
        <f t="shared" si="14"/>
        <v>3324641.9703631364</v>
      </c>
      <c r="S88" s="7">
        <v>0</v>
      </c>
      <c r="T88" s="14">
        <f t="shared" si="15"/>
        <v>8423.5673706791677</v>
      </c>
      <c r="U88" s="1">
        <f t="shared" si="9"/>
        <v>-4.4000000000000909</v>
      </c>
      <c r="V88" s="7">
        <f t="shared" si="9"/>
        <v>-1436.8500000005588</v>
      </c>
      <c r="W88" s="7">
        <f t="shared" si="9"/>
        <v>-2530.8474150309339</v>
      </c>
      <c r="X88" s="7">
        <f t="shared" si="9"/>
        <v>-3967.6974150314927</v>
      </c>
      <c r="Y88" s="7">
        <f t="shared" si="9"/>
        <v>-182317.16000000015</v>
      </c>
      <c r="Z88" s="7">
        <f t="shared" si="9"/>
        <v>26398.450000000012</v>
      </c>
      <c r="AA88" s="7">
        <f t="shared" si="9"/>
        <v>151951.01258496847</v>
      </c>
      <c r="AB88" s="7">
        <f t="shared" si="9"/>
        <v>0</v>
      </c>
      <c r="AC88" s="14">
        <f t="shared" si="9"/>
        <v>45.674853734415592</v>
      </c>
    </row>
    <row r="89" spans="1:29" x14ac:dyDescent="0.25">
      <c r="A89" s="7" t="s">
        <v>121</v>
      </c>
      <c r="B89" s="7" t="s">
        <v>121</v>
      </c>
      <c r="C89" s="1">
        <v>966.7</v>
      </c>
      <c r="D89" s="7">
        <v>9006407.4000000004</v>
      </c>
      <c r="E89" s="7">
        <v>-780336.99310647359</v>
      </c>
      <c r="F89" s="7">
        <f t="shared" si="10"/>
        <v>8226070.4068935271</v>
      </c>
      <c r="G89" s="7">
        <v>4571655.18</v>
      </c>
      <c r="H89" s="7">
        <v>271034.05</v>
      </c>
      <c r="I89" s="7">
        <f t="shared" si="11"/>
        <v>3383381.1768935276</v>
      </c>
      <c r="J89" s="7">
        <v>0</v>
      </c>
      <c r="K89" s="14">
        <f t="shared" si="12"/>
        <v>8509.4345783526715</v>
      </c>
      <c r="L89" s="1">
        <v>978</v>
      </c>
      <c r="M89" s="7">
        <v>9106474.4100000001</v>
      </c>
      <c r="N89" s="7">
        <v>-792645.95708205749</v>
      </c>
      <c r="O89" s="7">
        <f t="shared" si="13"/>
        <v>8313828.4529179428</v>
      </c>
      <c r="P89" s="7">
        <v>4611900.9800000004</v>
      </c>
      <c r="Q89" s="7">
        <v>284475.42</v>
      </c>
      <c r="R89" s="7">
        <f t="shared" si="14"/>
        <v>3417452.0529179424</v>
      </c>
      <c r="S89" s="7">
        <v>0</v>
      </c>
      <c r="T89" s="14">
        <f t="shared" si="15"/>
        <v>8500.8470888731517</v>
      </c>
      <c r="U89" s="1">
        <f t="shared" si="9"/>
        <v>11.299999999999955</v>
      </c>
      <c r="V89" s="7">
        <f t="shared" si="9"/>
        <v>100067.00999999978</v>
      </c>
      <c r="W89" s="7">
        <f t="shared" si="9"/>
        <v>-12308.963975583902</v>
      </c>
      <c r="X89" s="7">
        <f t="shared" si="9"/>
        <v>87758.046024415642</v>
      </c>
      <c r="Y89" s="7">
        <f t="shared" si="9"/>
        <v>40245.800000000745</v>
      </c>
      <c r="Z89" s="7">
        <f t="shared" si="9"/>
        <v>13441.369999999995</v>
      </c>
      <c r="AA89" s="7">
        <f t="shared" si="9"/>
        <v>34070.876024414785</v>
      </c>
      <c r="AB89" s="7">
        <f t="shared" si="9"/>
        <v>0</v>
      </c>
      <c r="AC89" s="14">
        <f t="shared" si="9"/>
        <v>-8.5874894795197179</v>
      </c>
    </row>
    <row r="90" spans="1:29" x14ac:dyDescent="0.25">
      <c r="A90" s="7" t="s">
        <v>122</v>
      </c>
      <c r="B90" s="7" t="s">
        <v>123</v>
      </c>
      <c r="C90" s="1">
        <v>5525.6</v>
      </c>
      <c r="D90" s="7">
        <v>48388792.399999999</v>
      </c>
      <c r="E90" s="7">
        <v>-4192522.3992720316</v>
      </c>
      <c r="F90" s="7">
        <f t="shared" si="10"/>
        <v>44196270.000727966</v>
      </c>
      <c r="G90" s="7">
        <v>9019229.3100000005</v>
      </c>
      <c r="H90" s="7">
        <v>1062322.04</v>
      </c>
      <c r="I90" s="7">
        <f t="shared" si="11"/>
        <v>34114718.650727965</v>
      </c>
      <c r="J90" s="7">
        <v>0</v>
      </c>
      <c r="K90" s="14">
        <f t="shared" si="12"/>
        <v>7998.4562763732383</v>
      </c>
      <c r="L90" s="1">
        <v>5671.3</v>
      </c>
      <c r="M90" s="7">
        <v>49534884.780000001</v>
      </c>
      <c r="N90" s="7">
        <v>-4311616.5914084567</v>
      </c>
      <c r="O90" s="7">
        <f t="shared" si="13"/>
        <v>45223268.188591547</v>
      </c>
      <c r="P90" s="7">
        <v>8904283.5</v>
      </c>
      <c r="Q90" s="7">
        <v>1257998.58</v>
      </c>
      <c r="R90" s="7">
        <f t="shared" si="14"/>
        <v>35060986.108591549</v>
      </c>
      <c r="S90" s="7">
        <v>0</v>
      </c>
      <c r="T90" s="14">
        <f t="shared" si="15"/>
        <v>7974.0567750941664</v>
      </c>
      <c r="U90" s="1">
        <f t="shared" si="9"/>
        <v>145.69999999999982</v>
      </c>
      <c r="V90" s="7">
        <f t="shared" si="9"/>
        <v>1146092.3800000027</v>
      </c>
      <c r="W90" s="7">
        <f t="shared" si="9"/>
        <v>-119094.19213642506</v>
      </c>
      <c r="X90" s="7">
        <f t="shared" si="9"/>
        <v>1026998.1878635809</v>
      </c>
      <c r="Y90" s="7">
        <f t="shared" si="9"/>
        <v>-114945.81000000052</v>
      </c>
      <c r="Z90" s="7">
        <f t="shared" si="9"/>
        <v>195676.54000000004</v>
      </c>
      <c r="AA90" s="7">
        <f t="shared" si="9"/>
        <v>946267.45786358416</v>
      </c>
      <c r="AB90" s="7">
        <f t="shared" si="9"/>
        <v>0</v>
      </c>
      <c r="AC90" s="14">
        <f t="shared" si="9"/>
        <v>-24.399501279071956</v>
      </c>
    </row>
    <row r="91" spans="1:29" x14ac:dyDescent="0.25">
      <c r="A91" s="7" t="s">
        <v>122</v>
      </c>
      <c r="B91" s="7" t="s">
        <v>124</v>
      </c>
      <c r="C91" s="1">
        <v>1349.8</v>
      </c>
      <c r="D91" s="7">
        <v>12443085.469999999</v>
      </c>
      <c r="E91" s="7">
        <v>-1078099.1209243601</v>
      </c>
      <c r="F91" s="7">
        <f t="shared" si="10"/>
        <v>11364986.349075638</v>
      </c>
      <c r="G91" s="7">
        <v>1847780.78</v>
      </c>
      <c r="H91" s="7">
        <v>104678.89</v>
      </c>
      <c r="I91" s="7">
        <f t="shared" si="11"/>
        <v>9412526.6790756378</v>
      </c>
      <c r="J91" s="7">
        <v>0</v>
      </c>
      <c r="K91" s="14">
        <f t="shared" si="12"/>
        <v>8419.755777949058</v>
      </c>
      <c r="L91" s="1">
        <v>1358.6</v>
      </c>
      <c r="M91" s="7">
        <v>12510678.449999999</v>
      </c>
      <c r="N91" s="7">
        <v>-1088954.7641902526</v>
      </c>
      <c r="O91" s="7">
        <f t="shared" si="13"/>
        <v>11421723.685809746</v>
      </c>
      <c r="P91" s="7">
        <v>1854413.84</v>
      </c>
      <c r="Q91" s="7">
        <v>208665.87</v>
      </c>
      <c r="R91" s="7">
        <f t="shared" si="14"/>
        <v>9358643.9758097474</v>
      </c>
      <c r="S91" s="7">
        <v>0</v>
      </c>
      <c r="T91" s="14">
        <f t="shared" si="15"/>
        <v>8406.9804841820605</v>
      </c>
      <c r="U91" s="1">
        <f t="shared" si="9"/>
        <v>8.7999999999999545</v>
      </c>
      <c r="V91" s="7">
        <f t="shared" si="9"/>
        <v>67592.980000000447</v>
      </c>
      <c r="W91" s="7">
        <f t="shared" si="9"/>
        <v>-10855.643265892519</v>
      </c>
      <c r="X91" s="7">
        <f t="shared" si="9"/>
        <v>56737.336734108627</v>
      </c>
      <c r="Y91" s="7">
        <f t="shared" si="9"/>
        <v>6633.0600000000559</v>
      </c>
      <c r="Z91" s="7">
        <f t="shared" si="9"/>
        <v>103986.98</v>
      </c>
      <c r="AA91" s="7">
        <f t="shared" si="9"/>
        <v>-53882.703265890479</v>
      </c>
      <c r="AB91" s="7">
        <f t="shared" si="9"/>
        <v>0</v>
      </c>
      <c r="AC91" s="14">
        <f t="shared" si="9"/>
        <v>-12.775293766997493</v>
      </c>
    </row>
    <row r="92" spans="1:29" x14ac:dyDescent="0.25">
      <c r="A92" s="7" t="s">
        <v>122</v>
      </c>
      <c r="B92" s="7" t="s">
        <v>125</v>
      </c>
      <c r="C92" s="1">
        <v>819.8</v>
      </c>
      <c r="D92" s="7">
        <v>8289825.2300000004</v>
      </c>
      <c r="E92" s="7">
        <v>-718250.57495804387</v>
      </c>
      <c r="F92" s="7">
        <f t="shared" si="10"/>
        <v>7571574.6550419563</v>
      </c>
      <c r="G92" s="7">
        <v>544757.85</v>
      </c>
      <c r="H92" s="7">
        <v>76066.16</v>
      </c>
      <c r="I92" s="7">
        <f t="shared" si="11"/>
        <v>6950750.6450419566</v>
      </c>
      <c r="J92" s="7">
        <v>0</v>
      </c>
      <c r="K92" s="14">
        <f t="shared" si="12"/>
        <v>9235.8802818272216</v>
      </c>
      <c r="L92" s="1">
        <v>835.8</v>
      </c>
      <c r="M92" s="7">
        <v>8412117.3399999999</v>
      </c>
      <c r="N92" s="7">
        <v>-732207.71286951553</v>
      </c>
      <c r="O92" s="7">
        <f t="shared" si="13"/>
        <v>7679909.6271304842</v>
      </c>
      <c r="P92" s="7">
        <v>636923.34</v>
      </c>
      <c r="Q92" s="7">
        <v>63042.9</v>
      </c>
      <c r="R92" s="7">
        <f t="shared" si="14"/>
        <v>6979943.387130484</v>
      </c>
      <c r="S92" s="7">
        <v>0</v>
      </c>
      <c r="T92" s="14">
        <f t="shared" si="15"/>
        <v>9188.6930212137886</v>
      </c>
      <c r="U92" s="1">
        <f t="shared" si="9"/>
        <v>16</v>
      </c>
      <c r="V92" s="7">
        <f t="shared" si="9"/>
        <v>122292.1099999994</v>
      </c>
      <c r="W92" s="7">
        <f t="shared" si="9"/>
        <v>-13957.137911471655</v>
      </c>
      <c r="X92" s="7">
        <f t="shared" si="9"/>
        <v>108334.97208852787</v>
      </c>
      <c r="Y92" s="7">
        <f t="shared" si="9"/>
        <v>92165.489999999991</v>
      </c>
      <c r="Z92" s="7">
        <f t="shared" si="9"/>
        <v>-13023.260000000002</v>
      </c>
      <c r="AA92" s="7">
        <f t="shared" si="9"/>
        <v>29192.742088527419</v>
      </c>
      <c r="AB92" s="7">
        <f t="shared" si="9"/>
        <v>0</v>
      </c>
      <c r="AC92" s="14">
        <f t="shared" si="9"/>
        <v>-47.187260613432954</v>
      </c>
    </row>
    <row r="93" spans="1:29" x14ac:dyDescent="0.25">
      <c r="A93" s="7" t="s">
        <v>126</v>
      </c>
      <c r="B93" s="7" t="s">
        <v>127</v>
      </c>
      <c r="C93" s="1">
        <v>30407.8</v>
      </c>
      <c r="D93" s="7">
        <v>257282156.17999998</v>
      </c>
      <c r="E93" s="7">
        <v>-22291550.361518323</v>
      </c>
      <c r="F93" s="7">
        <f t="shared" si="10"/>
        <v>234990605.81848165</v>
      </c>
      <c r="G93" s="7">
        <v>90330943.010000005</v>
      </c>
      <c r="H93" s="7">
        <v>7427963.6900000004</v>
      </c>
      <c r="I93" s="7">
        <f t="shared" si="11"/>
        <v>137231699.11848164</v>
      </c>
      <c r="J93" s="7">
        <v>0</v>
      </c>
      <c r="K93" s="14">
        <f t="shared" si="12"/>
        <v>7727.9713040233646</v>
      </c>
      <c r="L93" s="1">
        <v>30469.5</v>
      </c>
      <c r="M93" s="7">
        <v>257455408.73499998</v>
      </c>
      <c r="N93" s="7">
        <v>-22409439.666201878</v>
      </c>
      <c r="O93" s="7">
        <f t="shared" si="13"/>
        <v>235045969.06879809</v>
      </c>
      <c r="P93" s="7">
        <v>88668105.760000005</v>
      </c>
      <c r="Q93" s="7">
        <v>7884346.6900000004</v>
      </c>
      <c r="R93" s="7">
        <f t="shared" si="14"/>
        <v>138493516.61879808</v>
      </c>
      <c r="S93" s="7">
        <v>0</v>
      </c>
      <c r="T93" s="14">
        <f t="shared" si="15"/>
        <v>7714.1393547251546</v>
      </c>
      <c r="U93" s="1">
        <f t="shared" si="9"/>
        <v>61.700000000000728</v>
      </c>
      <c r="V93" s="7">
        <f t="shared" si="9"/>
        <v>173252.55500000715</v>
      </c>
      <c r="W93" s="7">
        <f t="shared" si="9"/>
        <v>-117889.30468355492</v>
      </c>
      <c r="X93" s="7">
        <f t="shared" ref="X93:AC124" si="16">O93-F93</f>
        <v>55363.250316441059</v>
      </c>
      <c r="Y93" s="7">
        <f t="shared" si="16"/>
        <v>-1662837.25</v>
      </c>
      <c r="Z93" s="7">
        <f t="shared" si="16"/>
        <v>456383</v>
      </c>
      <c r="AA93" s="7">
        <f t="shared" si="16"/>
        <v>1261817.5003164411</v>
      </c>
      <c r="AB93" s="7">
        <f t="shared" si="16"/>
        <v>0</v>
      </c>
      <c r="AC93" s="14">
        <f t="shared" si="16"/>
        <v>-13.83194929821002</v>
      </c>
    </row>
    <row r="94" spans="1:29" x14ac:dyDescent="0.25">
      <c r="A94" s="7" t="s">
        <v>126</v>
      </c>
      <c r="B94" s="7" t="s">
        <v>128</v>
      </c>
      <c r="C94" s="1">
        <v>15356.599999999999</v>
      </c>
      <c r="D94" s="7">
        <v>129965836.17</v>
      </c>
      <c r="E94" s="7">
        <v>-11260555.435618687</v>
      </c>
      <c r="F94" s="7">
        <f t="shared" si="10"/>
        <v>118705280.73438132</v>
      </c>
      <c r="G94" s="7">
        <v>41563773.509999998</v>
      </c>
      <c r="H94" s="7">
        <v>3368381.65</v>
      </c>
      <c r="I94" s="7">
        <f t="shared" si="11"/>
        <v>73773125.574381322</v>
      </c>
      <c r="J94" s="7">
        <v>0</v>
      </c>
      <c r="K94" s="14">
        <f t="shared" si="12"/>
        <v>7729.9194310186713</v>
      </c>
      <c r="L94" s="1">
        <v>15194.5</v>
      </c>
      <c r="M94" s="7">
        <v>128418992.065</v>
      </c>
      <c r="N94" s="7">
        <v>-11177848.889697265</v>
      </c>
      <c r="O94" s="7">
        <f t="shared" si="13"/>
        <v>117241143.17530273</v>
      </c>
      <c r="P94" s="7">
        <v>44772595.390000001</v>
      </c>
      <c r="Q94" s="7">
        <v>3745189.92</v>
      </c>
      <c r="R94" s="7">
        <f t="shared" si="14"/>
        <v>68723357.865302727</v>
      </c>
      <c r="S94" s="7">
        <v>0</v>
      </c>
      <c r="T94" s="14">
        <f t="shared" si="15"/>
        <v>7716.0250863998635</v>
      </c>
      <c r="U94" s="1">
        <f t="shared" ref="U94:AC125" si="17">L94-C94</f>
        <v>-162.09999999999854</v>
      </c>
      <c r="V94" s="7">
        <f t="shared" si="17"/>
        <v>-1546844.1050000042</v>
      </c>
      <c r="W94" s="7">
        <f t="shared" si="17"/>
        <v>82706.545921422541</v>
      </c>
      <c r="X94" s="7">
        <f t="shared" si="16"/>
        <v>-1464137.5590785891</v>
      </c>
      <c r="Y94" s="7">
        <f t="shared" si="16"/>
        <v>3208821.8800000027</v>
      </c>
      <c r="Z94" s="7">
        <f t="shared" si="16"/>
        <v>376808.27</v>
      </c>
      <c r="AA94" s="7">
        <f t="shared" si="16"/>
        <v>-5049767.709078595</v>
      </c>
      <c r="AB94" s="7">
        <f t="shared" si="16"/>
        <v>0</v>
      </c>
      <c r="AC94" s="14">
        <f t="shared" si="16"/>
        <v>-13.894344618807736</v>
      </c>
    </row>
    <row r="95" spans="1:29" x14ac:dyDescent="0.25">
      <c r="A95" s="7" t="s">
        <v>126</v>
      </c>
      <c r="B95" s="7" t="s">
        <v>129</v>
      </c>
      <c r="C95" s="1">
        <v>1076.4000000000001</v>
      </c>
      <c r="D95" s="7">
        <v>10086444.66</v>
      </c>
      <c r="E95" s="7">
        <v>-873914.0422538789</v>
      </c>
      <c r="F95" s="7">
        <f t="shared" si="10"/>
        <v>9212530.6177461222</v>
      </c>
      <c r="G95" s="7">
        <v>8012338.79</v>
      </c>
      <c r="H95" s="7">
        <v>651267.31999999995</v>
      </c>
      <c r="I95" s="7">
        <f t="shared" si="11"/>
        <v>548924.5077461222</v>
      </c>
      <c r="J95" s="7">
        <v>0</v>
      </c>
      <c r="K95" s="14">
        <f t="shared" si="12"/>
        <v>8558.6497749406553</v>
      </c>
      <c r="L95" s="1">
        <v>1064.3</v>
      </c>
      <c r="M95" s="7">
        <v>9874528.0099999998</v>
      </c>
      <c r="N95" s="7">
        <v>-859498.89637037192</v>
      </c>
      <c r="O95" s="7">
        <f t="shared" si="13"/>
        <v>9015029.113629628</v>
      </c>
      <c r="P95" s="7">
        <v>7946752.9299999997</v>
      </c>
      <c r="Q95" s="7">
        <v>747278.98</v>
      </c>
      <c r="R95" s="7">
        <f t="shared" si="14"/>
        <v>320997.20362962829</v>
      </c>
      <c r="S95" s="7">
        <v>0</v>
      </c>
      <c r="T95" s="14">
        <f t="shared" si="15"/>
        <v>8470.3834573237127</v>
      </c>
      <c r="U95" s="1">
        <f t="shared" si="17"/>
        <v>-12.100000000000136</v>
      </c>
      <c r="V95" s="7">
        <f t="shared" si="17"/>
        <v>-211916.65000000037</v>
      </c>
      <c r="W95" s="7">
        <f t="shared" si="17"/>
        <v>14415.145883506979</v>
      </c>
      <c r="X95" s="7">
        <f t="shared" si="16"/>
        <v>-197501.50411649421</v>
      </c>
      <c r="Y95" s="7">
        <f t="shared" si="16"/>
        <v>-65585.860000000335</v>
      </c>
      <c r="Z95" s="7">
        <f t="shared" si="16"/>
        <v>96011.660000000033</v>
      </c>
      <c r="AA95" s="7">
        <f t="shared" si="16"/>
        <v>-227927.30411649391</v>
      </c>
      <c r="AB95" s="7">
        <f t="shared" si="16"/>
        <v>0</v>
      </c>
      <c r="AC95" s="14">
        <f t="shared" si="16"/>
        <v>-88.266317616942615</v>
      </c>
    </row>
    <row r="96" spans="1:29" x14ac:dyDescent="0.25">
      <c r="A96" s="7" t="s">
        <v>49</v>
      </c>
      <c r="B96" s="7" t="s">
        <v>130</v>
      </c>
      <c r="C96" s="1">
        <v>1061</v>
      </c>
      <c r="D96" s="7">
        <v>10155049.120000001</v>
      </c>
      <c r="E96" s="7">
        <v>-879858.09915164858</v>
      </c>
      <c r="F96" s="7">
        <f t="shared" si="10"/>
        <v>9275191.0208483525</v>
      </c>
      <c r="G96" s="7">
        <v>1450372.24</v>
      </c>
      <c r="H96" s="7">
        <v>227324.97</v>
      </c>
      <c r="I96" s="7">
        <f t="shared" si="11"/>
        <v>7597493.8108483525</v>
      </c>
      <c r="J96" s="7">
        <v>0</v>
      </c>
      <c r="K96" s="14">
        <f t="shared" si="12"/>
        <v>8741.9331016478354</v>
      </c>
      <c r="L96" s="1">
        <v>1025.3</v>
      </c>
      <c r="M96" s="7">
        <v>9676769.5</v>
      </c>
      <c r="N96" s="7">
        <v>-842285.59555025015</v>
      </c>
      <c r="O96" s="7">
        <f t="shared" si="13"/>
        <v>8834483.9044497497</v>
      </c>
      <c r="P96" s="7">
        <v>1470910.17</v>
      </c>
      <c r="Q96" s="7">
        <v>253867.65</v>
      </c>
      <c r="R96" s="7">
        <f t="shared" si="14"/>
        <v>7109706.0844497494</v>
      </c>
      <c r="S96" s="7">
        <v>0</v>
      </c>
      <c r="T96" s="14">
        <f t="shared" si="15"/>
        <v>8616.4867886957472</v>
      </c>
      <c r="U96" s="1">
        <f t="shared" si="17"/>
        <v>-35.700000000000045</v>
      </c>
      <c r="V96" s="7">
        <f t="shared" si="17"/>
        <v>-478279.62000000104</v>
      </c>
      <c r="W96" s="7">
        <f t="shared" si="17"/>
        <v>37572.503601398435</v>
      </c>
      <c r="X96" s="7">
        <f t="shared" si="16"/>
        <v>-440707.11639860272</v>
      </c>
      <c r="Y96" s="7">
        <f t="shared" si="16"/>
        <v>20537.929999999935</v>
      </c>
      <c r="Z96" s="7">
        <f t="shared" si="16"/>
        <v>26542.679999999993</v>
      </c>
      <c r="AA96" s="7">
        <f t="shared" si="16"/>
        <v>-487787.72639860306</v>
      </c>
      <c r="AB96" s="7">
        <f t="shared" si="16"/>
        <v>0</v>
      </c>
      <c r="AC96" s="14">
        <f t="shared" si="16"/>
        <v>-125.44631295208819</v>
      </c>
    </row>
    <row r="97" spans="1:29" x14ac:dyDescent="0.25">
      <c r="A97" s="7" t="s">
        <v>49</v>
      </c>
      <c r="B97" s="7" t="s">
        <v>131</v>
      </c>
      <c r="C97" s="1">
        <v>183.1</v>
      </c>
      <c r="D97" s="7">
        <v>2721125.92</v>
      </c>
      <c r="E97" s="7">
        <v>-235764.95310182023</v>
      </c>
      <c r="F97" s="7">
        <f t="shared" si="10"/>
        <v>2485360.9668981796</v>
      </c>
      <c r="G97" s="7">
        <v>180301.08</v>
      </c>
      <c r="H97" s="7">
        <v>49873.79</v>
      </c>
      <c r="I97" s="7">
        <f t="shared" si="11"/>
        <v>2255186.0968981795</v>
      </c>
      <c r="J97" s="7">
        <v>0</v>
      </c>
      <c r="K97" s="14">
        <f t="shared" si="12"/>
        <v>13573.790097750845</v>
      </c>
      <c r="L97" s="1">
        <v>180.8</v>
      </c>
      <c r="M97" s="7">
        <v>2670052.27</v>
      </c>
      <c r="N97" s="7">
        <v>-232406.75169406971</v>
      </c>
      <c r="O97" s="7">
        <f t="shared" si="13"/>
        <v>2437645.5183059303</v>
      </c>
      <c r="P97" s="7">
        <v>190709.45</v>
      </c>
      <c r="Q97" s="7">
        <v>62696.04</v>
      </c>
      <c r="R97" s="7">
        <f t="shared" si="14"/>
        <v>2184240.0283059301</v>
      </c>
      <c r="S97" s="7">
        <v>0</v>
      </c>
      <c r="T97" s="14">
        <f t="shared" si="15"/>
        <v>13482.552645497401</v>
      </c>
      <c r="U97" s="1">
        <f t="shared" si="17"/>
        <v>-2.2999999999999829</v>
      </c>
      <c r="V97" s="7">
        <f t="shared" si="17"/>
        <v>-51073.649999999907</v>
      </c>
      <c r="W97" s="7">
        <f t="shared" si="17"/>
        <v>3358.2014077505155</v>
      </c>
      <c r="X97" s="7">
        <f t="shared" si="16"/>
        <v>-47715.448592249304</v>
      </c>
      <c r="Y97" s="7">
        <f t="shared" si="16"/>
        <v>10408.370000000024</v>
      </c>
      <c r="Z97" s="7">
        <f t="shared" si="16"/>
        <v>12822.25</v>
      </c>
      <c r="AA97" s="7">
        <f t="shared" si="16"/>
        <v>-70946.068592249416</v>
      </c>
      <c r="AB97" s="7">
        <f t="shared" si="16"/>
        <v>0</v>
      </c>
      <c r="AC97" s="14">
        <f t="shared" si="16"/>
        <v>-91.237452253444644</v>
      </c>
    </row>
    <row r="98" spans="1:29" x14ac:dyDescent="0.25">
      <c r="A98" s="7" t="s">
        <v>49</v>
      </c>
      <c r="B98" s="7" t="s">
        <v>132</v>
      </c>
      <c r="C98" s="1">
        <v>350.2</v>
      </c>
      <c r="D98" s="7">
        <v>3824283.47</v>
      </c>
      <c r="E98" s="7">
        <v>-331345.20028114552</v>
      </c>
      <c r="F98" s="7">
        <f t="shared" si="10"/>
        <v>3492938.2697188547</v>
      </c>
      <c r="G98" s="7">
        <v>1066798.22</v>
      </c>
      <c r="H98" s="7">
        <v>172557.48</v>
      </c>
      <c r="I98" s="7">
        <f t="shared" si="11"/>
        <v>2253582.569718855</v>
      </c>
      <c r="J98" s="7">
        <v>0</v>
      </c>
      <c r="K98" s="14">
        <f t="shared" si="12"/>
        <v>9974.1241282662904</v>
      </c>
      <c r="L98" s="1">
        <v>367</v>
      </c>
      <c r="M98" s="7">
        <v>3932540.97</v>
      </c>
      <c r="N98" s="7">
        <v>-342296.32243924052</v>
      </c>
      <c r="O98" s="7">
        <f t="shared" si="13"/>
        <v>3590244.6475607594</v>
      </c>
      <c r="P98" s="7">
        <v>1028371.62</v>
      </c>
      <c r="Q98" s="7">
        <v>193481.86</v>
      </c>
      <c r="R98" s="7">
        <f t="shared" si="14"/>
        <v>2368391.1675607595</v>
      </c>
      <c r="S98" s="7">
        <v>0</v>
      </c>
      <c r="T98" s="14">
        <f t="shared" si="15"/>
        <v>9782.6829633808156</v>
      </c>
      <c r="U98" s="1">
        <f t="shared" si="17"/>
        <v>16.800000000000011</v>
      </c>
      <c r="V98" s="7">
        <f t="shared" si="17"/>
        <v>108257.5</v>
      </c>
      <c r="W98" s="7">
        <f t="shared" si="17"/>
        <v>-10951.122158095008</v>
      </c>
      <c r="X98" s="7">
        <f t="shared" si="16"/>
        <v>97306.377841904759</v>
      </c>
      <c r="Y98" s="7">
        <f t="shared" si="16"/>
        <v>-38426.599999999977</v>
      </c>
      <c r="Z98" s="7">
        <f t="shared" si="16"/>
        <v>20924.379999999976</v>
      </c>
      <c r="AA98" s="7">
        <f t="shared" si="16"/>
        <v>114808.5978419045</v>
      </c>
      <c r="AB98" s="7">
        <f t="shared" si="16"/>
        <v>0</v>
      </c>
      <c r="AC98" s="14">
        <f t="shared" si="16"/>
        <v>-191.44116488547479</v>
      </c>
    </row>
    <row r="99" spans="1:29" x14ac:dyDescent="0.25">
      <c r="A99" s="7" t="s">
        <v>49</v>
      </c>
      <c r="B99" s="7" t="s">
        <v>133</v>
      </c>
      <c r="C99" s="1">
        <v>110.9</v>
      </c>
      <c r="D99" s="7">
        <v>1835448.38</v>
      </c>
      <c r="E99" s="7">
        <v>-159027.70175057239</v>
      </c>
      <c r="F99" s="7">
        <f t="shared" si="10"/>
        <v>1676420.6782494276</v>
      </c>
      <c r="G99" s="7">
        <v>285839.84000000003</v>
      </c>
      <c r="H99" s="7">
        <v>38382.14</v>
      </c>
      <c r="I99" s="7">
        <f t="shared" si="11"/>
        <v>1352198.6982494276</v>
      </c>
      <c r="J99" s="7">
        <v>0</v>
      </c>
      <c r="K99" s="14">
        <f t="shared" si="12"/>
        <v>15116.507468434873</v>
      </c>
      <c r="L99" s="1">
        <v>110.7</v>
      </c>
      <c r="M99" s="7">
        <v>1823700.92</v>
      </c>
      <c r="N99" s="7">
        <v>-158738.6178318848</v>
      </c>
      <c r="O99" s="7">
        <f t="shared" si="13"/>
        <v>1664962.302168115</v>
      </c>
      <c r="P99" s="7">
        <v>327322.64</v>
      </c>
      <c r="Q99" s="7">
        <v>46529.919999999998</v>
      </c>
      <c r="R99" s="7">
        <f t="shared" si="14"/>
        <v>1291109.742168115</v>
      </c>
      <c r="S99" s="7">
        <v>0</v>
      </c>
      <c r="T99" s="14">
        <f t="shared" si="15"/>
        <v>15040.309866017298</v>
      </c>
      <c r="U99" s="1">
        <f t="shared" si="17"/>
        <v>-0.20000000000000284</v>
      </c>
      <c r="V99" s="7">
        <f t="shared" si="17"/>
        <v>-11747.459999999963</v>
      </c>
      <c r="W99" s="7">
        <f t="shared" si="17"/>
        <v>289.08391868759645</v>
      </c>
      <c r="X99" s="7">
        <f t="shared" si="16"/>
        <v>-11458.376081312541</v>
      </c>
      <c r="Y99" s="7">
        <f t="shared" si="16"/>
        <v>41482.799999999988</v>
      </c>
      <c r="Z99" s="7">
        <f t="shared" si="16"/>
        <v>8147.7799999999988</v>
      </c>
      <c r="AA99" s="7">
        <f t="shared" si="16"/>
        <v>-61088.956081312615</v>
      </c>
      <c r="AB99" s="7">
        <f t="shared" si="16"/>
        <v>0</v>
      </c>
      <c r="AC99" s="14">
        <f t="shared" si="16"/>
        <v>-76.197602417574672</v>
      </c>
    </row>
    <row r="100" spans="1:29" x14ac:dyDescent="0.25">
      <c r="A100" s="7" t="s">
        <v>49</v>
      </c>
      <c r="B100" s="7" t="s">
        <v>134</v>
      </c>
      <c r="C100" s="1">
        <v>455.2</v>
      </c>
      <c r="D100" s="7">
        <v>3821477.88</v>
      </c>
      <c r="E100" s="7">
        <v>-331102.11715518235</v>
      </c>
      <c r="F100" s="7">
        <f t="shared" si="10"/>
        <v>3490375.7628448177</v>
      </c>
      <c r="G100" s="7">
        <v>300792.59999999998</v>
      </c>
      <c r="H100" s="7">
        <v>28345.33</v>
      </c>
      <c r="I100" s="7">
        <f t="shared" si="11"/>
        <v>3161237.8328448175</v>
      </c>
      <c r="J100" s="7">
        <v>0</v>
      </c>
      <c r="K100" s="14">
        <f t="shared" si="12"/>
        <v>7667.7850677610231</v>
      </c>
      <c r="L100" s="1">
        <v>458.9</v>
      </c>
      <c r="M100" s="7">
        <v>3844657.87</v>
      </c>
      <c r="N100" s="7">
        <v>-334646.79960806196</v>
      </c>
      <c r="O100" s="7">
        <f t="shared" si="13"/>
        <v>3510011.0703919381</v>
      </c>
      <c r="P100" s="7">
        <v>294415.17</v>
      </c>
      <c r="Q100" s="7">
        <v>32145.98</v>
      </c>
      <c r="R100" s="7">
        <f t="shared" si="14"/>
        <v>3183449.9203919382</v>
      </c>
      <c r="S100" s="7">
        <v>0</v>
      </c>
      <c r="T100" s="14">
        <f t="shared" si="15"/>
        <v>7648.7493362212645</v>
      </c>
      <c r="U100" s="1">
        <f t="shared" si="17"/>
        <v>3.6999999999999886</v>
      </c>
      <c r="V100" s="7">
        <f t="shared" si="17"/>
        <v>23179.990000000224</v>
      </c>
      <c r="W100" s="7">
        <f t="shared" si="17"/>
        <v>-3544.6824528796133</v>
      </c>
      <c r="X100" s="7">
        <f t="shared" si="16"/>
        <v>19635.307547120377</v>
      </c>
      <c r="Y100" s="7">
        <f t="shared" si="16"/>
        <v>-6377.429999999993</v>
      </c>
      <c r="Z100" s="7">
        <f t="shared" si="16"/>
        <v>3800.6499999999978</v>
      </c>
      <c r="AA100" s="7">
        <f t="shared" si="16"/>
        <v>22212.087547120638</v>
      </c>
      <c r="AB100" s="7">
        <f t="shared" si="16"/>
        <v>0</v>
      </c>
      <c r="AC100" s="14">
        <f t="shared" si="16"/>
        <v>-19.035731539758672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844815.93</v>
      </c>
      <c r="E101" s="7">
        <v>-73196.902301426991</v>
      </c>
      <c r="F101" s="7">
        <f t="shared" si="10"/>
        <v>771619.02769857307</v>
      </c>
      <c r="G101" s="7">
        <v>192960.03</v>
      </c>
      <c r="H101" s="7">
        <v>22030.57</v>
      </c>
      <c r="I101" s="7">
        <f t="shared" si="11"/>
        <v>556628.4276985731</v>
      </c>
      <c r="J101" s="7">
        <v>0</v>
      </c>
      <c r="K101" s="14">
        <f t="shared" si="12"/>
        <v>15432.380553971461</v>
      </c>
      <c r="L101" s="1">
        <v>50</v>
      </c>
      <c r="M101" s="7">
        <v>857399.69</v>
      </c>
      <c r="N101" s="7">
        <v>-74629.803729049221</v>
      </c>
      <c r="O101" s="7">
        <f t="shared" si="13"/>
        <v>782769.88627095078</v>
      </c>
      <c r="P101" s="7">
        <v>180376.41</v>
      </c>
      <c r="Q101" s="7">
        <v>26120.23</v>
      </c>
      <c r="R101" s="7">
        <f t="shared" si="14"/>
        <v>576273.24627095077</v>
      </c>
      <c r="S101" s="7">
        <v>0</v>
      </c>
      <c r="T101" s="14">
        <f t="shared" si="15"/>
        <v>15655.397725419016</v>
      </c>
      <c r="U101" s="1">
        <f t="shared" si="17"/>
        <v>0</v>
      </c>
      <c r="V101" s="7">
        <f t="shared" si="17"/>
        <v>12583.759999999893</v>
      </c>
      <c r="W101" s="7">
        <f t="shared" si="17"/>
        <v>-1432.9014276222297</v>
      </c>
      <c r="X101" s="7">
        <f t="shared" si="16"/>
        <v>11150.858572377707</v>
      </c>
      <c r="Y101" s="7">
        <f t="shared" si="16"/>
        <v>-12583.619999999995</v>
      </c>
      <c r="Z101" s="7">
        <f t="shared" si="16"/>
        <v>4089.66</v>
      </c>
      <c r="AA101" s="7">
        <f t="shared" si="16"/>
        <v>19644.81857237767</v>
      </c>
      <c r="AB101" s="7">
        <f t="shared" si="16"/>
        <v>0</v>
      </c>
      <c r="AC101" s="14">
        <f t="shared" si="16"/>
        <v>223.01717144755457</v>
      </c>
    </row>
    <row r="102" spans="1:29" x14ac:dyDescent="0.25">
      <c r="A102" s="7" t="s">
        <v>136</v>
      </c>
      <c r="B102" s="7" t="s">
        <v>137</v>
      </c>
      <c r="C102" s="1">
        <v>173.7</v>
      </c>
      <c r="D102" s="7">
        <v>2560606.2600000002</v>
      </c>
      <c r="E102" s="7">
        <v>-221857.14022419343</v>
      </c>
      <c r="F102" s="7">
        <f t="shared" si="10"/>
        <v>2338749.119775807</v>
      </c>
      <c r="G102" s="7">
        <v>1144588.6100000001</v>
      </c>
      <c r="H102" s="7">
        <v>135038.20000000001</v>
      </c>
      <c r="I102" s="7">
        <f t="shared" si="11"/>
        <v>1059122.309775807</v>
      </c>
      <c r="J102" s="7">
        <v>0</v>
      </c>
      <c r="K102" s="14">
        <f t="shared" si="12"/>
        <v>13464.301207690312</v>
      </c>
      <c r="L102" s="1">
        <v>184.9</v>
      </c>
      <c r="M102" s="7">
        <v>2688625.92</v>
      </c>
      <c r="N102" s="7">
        <v>-234023.43976872024</v>
      </c>
      <c r="O102" s="7">
        <f t="shared" si="13"/>
        <v>2454602.4802312795</v>
      </c>
      <c r="P102" s="7">
        <v>1156661.6399999999</v>
      </c>
      <c r="Q102" s="7">
        <v>103516.21</v>
      </c>
      <c r="R102" s="7">
        <f t="shared" si="14"/>
        <v>1194424.6302312796</v>
      </c>
      <c r="S102" s="7">
        <v>0</v>
      </c>
      <c r="T102" s="14">
        <f t="shared" si="15"/>
        <v>13275.297351169711</v>
      </c>
      <c r="U102" s="1">
        <f t="shared" si="17"/>
        <v>11.200000000000017</v>
      </c>
      <c r="V102" s="7">
        <f t="shared" si="17"/>
        <v>128019.65999999968</v>
      </c>
      <c r="W102" s="7">
        <f t="shared" si="17"/>
        <v>-12166.299544526817</v>
      </c>
      <c r="X102" s="7">
        <f t="shared" si="16"/>
        <v>115853.36045547249</v>
      </c>
      <c r="Y102" s="7">
        <f t="shared" si="16"/>
        <v>12073.029999999795</v>
      </c>
      <c r="Z102" s="7">
        <f t="shared" si="16"/>
        <v>-31521.990000000005</v>
      </c>
      <c r="AA102" s="7">
        <f t="shared" si="16"/>
        <v>135302.32045547268</v>
      </c>
      <c r="AB102" s="7">
        <f t="shared" si="16"/>
        <v>0</v>
      </c>
      <c r="AC102" s="14">
        <f t="shared" si="16"/>
        <v>-189.0038565206014</v>
      </c>
    </row>
    <row r="103" spans="1:29" x14ac:dyDescent="0.25">
      <c r="A103" s="7" t="s">
        <v>136</v>
      </c>
      <c r="B103" s="7" t="s">
        <v>138</v>
      </c>
      <c r="C103" s="1">
        <v>485</v>
      </c>
      <c r="D103" s="7">
        <v>4757421.76</v>
      </c>
      <c r="E103" s="7">
        <v>-412194.56618603633</v>
      </c>
      <c r="F103" s="7">
        <f t="shared" si="10"/>
        <v>4345227.1938139638</v>
      </c>
      <c r="G103" s="7">
        <v>1597520.44</v>
      </c>
      <c r="H103" s="7">
        <v>212796</v>
      </c>
      <c r="I103" s="7">
        <f t="shared" si="11"/>
        <v>2534910.7538139638</v>
      </c>
      <c r="J103" s="7">
        <v>0</v>
      </c>
      <c r="K103" s="14">
        <f t="shared" si="12"/>
        <v>8959.2313274514709</v>
      </c>
      <c r="L103" s="1">
        <v>482.1</v>
      </c>
      <c r="M103" s="7">
        <v>4738159.3</v>
      </c>
      <c r="N103" s="7">
        <v>-412418.97182861035</v>
      </c>
      <c r="O103" s="7">
        <f t="shared" si="13"/>
        <v>4325740.3281713892</v>
      </c>
      <c r="P103" s="7">
        <v>1561583.63</v>
      </c>
      <c r="Q103" s="7">
        <v>187277.79</v>
      </c>
      <c r="R103" s="7">
        <f t="shared" si="14"/>
        <v>2576878.9081713893</v>
      </c>
      <c r="S103" s="7">
        <v>0</v>
      </c>
      <c r="T103" s="14">
        <f t="shared" si="15"/>
        <v>8972.7034394760194</v>
      </c>
      <c r="U103" s="1">
        <f t="shared" si="17"/>
        <v>-2.8999999999999773</v>
      </c>
      <c r="V103" s="7">
        <f t="shared" si="17"/>
        <v>-19262.459999999963</v>
      </c>
      <c r="W103" s="7">
        <f t="shared" si="17"/>
        <v>-224.40564257401275</v>
      </c>
      <c r="X103" s="7">
        <f t="shared" si="16"/>
        <v>-19486.865642574616</v>
      </c>
      <c r="Y103" s="7">
        <f t="shared" si="16"/>
        <v>-35936.810000000056</v>
      </c>
      <c r="Z103" s="7">
        <f t="shared" si="16"/>
        <v>-25518.209999999992</v>
      </c>
      <c r="AA103" s="7">
        <f t="shared" si="16"/>
        <v>41968.154357425403</v>
      </c>
      <c r="AB103" s="7">
        <f t="shared" si="16"/>
        <v>0</v>
      </c>
      <c r="AC103" s="14">
        <f t="shared" si="16"/>
        <v>13.472112024548551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926868.66</v>
      </c>
      <c r="E104" s="7">
        <v>-80306.149947095051</v>
      </c>
      <c r="F104" s="7">
        <f t="shared" si="10"/>
        <v>846562.51005290495</v>
      </c>
      <c r="G104" s="7">
        <v>179176.37</v>
      </c>
      <c r="H104" s="7">
        <v>14592.54</v>
      </c>
      <c r="I104" s="7">
        <f t="shared" si="11"/>
        <v>652793.60005290492</v>
      </c>
      <c r="J104" s="7">
        <v>0</v>
      </c>
      <c r="K104" s="14">
        <f t="shared" si="12"/>
        <v>16931.250201058097</v>
      </c>
      <c r="L104" s="1">
        <v>50</v>
      </c>
      <c r="M104" s="7">
        <v>921680.97000000009</v>
      </c>
      <c r="N104" s="7">
        <v>-80224.976395664096</v>
      </c>
      <c r="O104" s="7">
        <f t="shared" si="13"/>
        <v>841455.99360433593</v>
      </c>
      <c r="P104" s="7">
        <v>175813.85</v>
      </c>
      <c r="Q104" s="7">
        <v>19870.21</v>
      </c>
      <c r="R104" s="7">
        <f t="shared" si="14"/>
        <v>645771.93360433599</v>
      </c>
      <c r="S104" s="7">
        <v>0</v>
      </c>
      <c r="T104" s="14">
        <f t="shared" si="15"/>
        <v>16829.119872086718</v>
      </c>
      <c r="U104" s="1">
        <f t="shared" si="17"/>
        <v>0</v>
      </c>
      <c r="V104" s="7">
        <f t="shared" si="17"/>
        <v>-5187.6899999999441</v>
      </c>
      <c r="W104" s="7">
        <f t="shared" si="17"/>
        <v>81.173551430954831</v>
      </c>
      <c r="X104" s="7">
        <f t="shared" si="16"/>
        <v>-5106.5164485690184</v>
      </c>
      <c r="Y104" s="7">
        <f t="shared" si="16"/>
        <v>-3362.5199999999895</v>
      </c>
      <c r="Z104" s="7">
        <f t="shared" si="16"/>
        <v>5277.6699999999983</v>
      </c>
      <c r="AA104" s="7">
        <f t="shared" si="16"/>
        <v>-7021.6664485689253</v>
      </c>
      <c r="AB104" s="7">
        <f t="shared" si="16"/>
        <v>0</v>
      </c>
      <c r="AC104" s="14">
        <f t="shared" si="16"/>
        <v>-102.13032897137964</v>
      </c>
    </row>
    <row r="105" spans="1:29" x14ac:dyDescent="0.25">
      <c r="A105" s="7" t="s">
        <v>140</v>
      </c>
      <c r="B105" s="7" t="s">
        <v>141</v>
      </c>
      <c r="C105" s="1">
        <v>2112.3000000000002</v>
      </c>
      <c r="D105" s="7">
        <v>18162201.449999999</v>
      </c>
      <c r="E105" s="7">
        <v>-1573617.2080875481</v>
      </c>
      <c r="F105" s="7">
        <f t="shared" si="10"/>
        <v>16588584.241912451</v>
      </c>
      <c r="G105" s="7">
        <v>5517836.4500000002</v>
      </c>
      <c r="H105" s="7">
        <v>567159.62</v>
      </c>
      <c r="I105" s="7">
        <f t="shared" si="11"/>
        <v>10503588.171912452</v>
      </c>
      <c r="J105" s="7">
        <v>0</v>
      </c>
      <c r="K105" s="14">
        <f t="shared" si="12"/>
        <v>7853.3277668477249</v>
      </c>
      <c r="L105" s="1">
        <v>2120.6</v>
      </c>
      <c r="M105" s="7">
        <v>18297447.380000003</v>
      </c>
      <c r="N105" s="7">
        <v>-1592646.8397860117</v>
      </c>
      <c r="O105" s="7">
        <f t="shared" si="13"/>
        <v>16704800.540213991</v>
      </c>
      <c r="P105" s="7">
        <v>5430208.9400000004</v>
      </c>
      <c r="Q105" s="7">
        <v>590880.79</v>
      </c>
      <c r="R105" s="7">
        <f t="shared" si="14"/>
        <v>10683710.810213991</v>
      </c>
      <c r="S105" s="7">
        <v>0</v>
      </c>
      <c r="T105" s="14">
        <f t="shared" si="15"/>
        <v>7877.3934453522552</v>
      </c>
      <c r="U105" s="1">
        <f t="shared" si="17"/>
        <v>8.2999999999997272</v>
      </c>
      <c r="V105" s="7">
        <f t="shared" si="17"/>
        <v>135245.93000000343</v>
      </c>
      <c r="W105" s="7">
        <f t="shared" si="17"/>
        <v>-19029.631698463578</v>
      </c>
      <c r="X105" s="7">
        <f t="shared" si="16"/>
        <v>116216.29830154032</v>
      </c>
      <c r="Y105" s="7">
        <f t="shared" si="16"/>
        <v>-87627.509999999776</v>
      </c>
      <c r="Z105" s="7">
        <f t="shared" si="16"/>
        <v>23721.170000000042</v>
      </c>
      <c r="AA105" s="7">
        <f t="shared" si="16"/>
        <v>180122.6383015383</v>
      </c>
      <c r="AB105" s="7">
        <f t="shared" si="16"/>
        <v>0</v>
      </c>
      <c r="AC105" s="14">
        <f t="shared" si="16"/>
        <v>24.065678504530297</v>
      </c>
    </row>
    <row r="106" spans="1:29" x14ac:dyDescent="0.25">
      <c r="A106" s="7" t="s">
        <v>140</v>
      </c>
      <c r="B106" s="7" t="s">
        <v>142</v>
      </c>
      <c r="C106" s="1">
        <v>181.5</v>
      </c>
      <c r="D106" s="7">
        <v>2645294.3199999998</v>
      </c>
      <c r="E106" s="7">
        <v>-229194.71925625234</v>
      </c>
      <c r="F106" s="7">
        <f t="shared" si="10"/>
        <v>2416099.6007437473</v>
      </c>
      <c r="G106" s="7">
        <v>1080344.96</v>
      </c>
      <c r="H106" s="7">
        <v>89632.13</v>
      </c>
      <c r="I106" s="7">
        <f t="shared" si="11"/>
        <v>1246122.5107437475</v>
      </c>
      <c r="J106" s="7">
        <v>0</v>
      </c>
      <c r="K106" s="14">
        <f t="shared" si="12"/>
        <v>13311.843530268581</v>
      </c>
      <c r="L106" s="1">
        <v>182.3</v>
      </c>
      <c r="M106" s="7">
        <v>2660895.15</v>
      </c>
      <c r="N106" s="7">
        <v>-231609.69744236668</v>
      </c>
      <c r="O106" s="7">
        <f t="shared" si="13"/>
        <v>2429285.4525576332</v>
      </c>
      <c r="P106" s="7">
        <v>1029604.77</v>
      </c>
      <c r="Q106" s="7">
        <v>111532.98</v>
      </c>
      <c r="R106" s="7">
        <f t="shared" si="14"/>
        <v>1288147.7025576332</v>
      </c>
      <c r="S106" s="7">
        <v>0</v>
      </c>
      <c r="T106" s="14">
        <f t="shared" si="15"/>
        <v>13325.756733722617</v>
      </c>
      <c r="U106" s="1">
        <f t="shared" si="17"/>
        <v>0.80000000000001137</v>
      </c>
      <c r="V106" s="7">
        <f t="shared" si="17"/>
        <v>15600.830000000075</v>
      </c>
      <c r="W106" s="7">
        <f t="shared" si="17"/>
        <v>-2414.978186114342</v>
      </c>
      <c r="X106" s="7">
        <f t="shared" si="16"/>
        <v>13185.851813885849</v>
      </c>
      <c r="Y106" s="7">
        <f t="shared" si="16"/>
        <v>-50740.189999999944</v>
      </c>
      <c r="Z106" s="7">
        <f t="shared" si="16"/>
        <v>21900.849999999991</v>
      </c>
      <c r="AA106" s="7">
        <f t="shared" si="16"/>
        <v>42025.1918138857</v>
      </c>
      <c r="AB106" s="7">
        <f t="shared" si="16"/>
        <v>0</v>
      </c>
      <c r="AC106" s="14">
        <f t="shared" si="16"/>
        <v>13.913203454036193</v>
      </c>
    </row>
    <row r="107" spans="1:29" x14ac:dyDescent="0.25">
      <c r="A107" s="7" t="s">
        <v>140</v>
      </c>
      <c r="B107" s="7" t="s">
        <v>143</v>
      </c>
      <c r="C107" s="1">
        <v>301.89999999999998</v>
      </c>
      <c r="D107" s="7">
        <v>3573723.96</v>
      </c>
      <c r="E107" s="7">
        <v>-309636.11629859864</v>
      </c>
      <c r="F107" s="7">
        <f t="shared" si="10"/>
        <v>3264087.8437014013</v>
      </c>
      <c r="G107" s="7">
        <v>652011.48</v>
      </c>
      <c r="H107" s="7">
        <v>65188.73</v>
      </c>
      <c r="I107" s="7">
        <f t="shared" si="11"/>
        <v>2546887.6337014013</v>
      </c>
      <c r="J107" s="7">
        <v>0</v>
      </c>
      <c r="K107" s="14">
        <f t="shared" si="12"/>
        <v>10811.817965224915</v>
      </c>
      <c r="L107" s="1">
        <v>303.09999999999997</v>
      </c>
      <c r="M107" s="7">
        <v>3559433.93</v>
      </c>
      <c r="N107" s="7">
        <v>-309820.33079860144</v>
      </c>
      <c r="O107" s="7">
        <f t="shared" si="13"/>
        <v>3249613.5992013989</v>
      </c>
      <c r="P107" s="7">
        <v>624765.23</v>
      </c>
      <c r="Q107" s="7">
        <v>70115.23</v>
      </c>
      <c r="R107" s="7">
        <f t="shared" si="14"/>
        <v>2554733.1392013989</v>
      </c>
      <c r="S107" s="7">
        <v>0</v>
      </c>
      <c r="T107" s="14">
        <f t="shared" si="15"/>
        <v>10721.258987797424</v>
      </c>
      <c r="U107" s="1">
        <f t="shared" si="17"/>
        <v>1.1999999999999886</v>
      </c>
      <c r="V107" s="7">
        <f t="shared" si="17"/>
        <v>-14290.029999999795</v>
      </c>
      <c r="W107" s="7">
        <f t="shared" si="17"/>
        <v>-184.21450000279583</v>
      </c>
      <c r="X107" s="7">
        <f t="shared" si="16"/>
        <v>-14474.244500002358</v>
      </c>
      <c r="Y107" s="7">
        <f t="shared" si="16"/>
        <v>-27246.25</v>
      </c>
      <c r="Z107" s="7">
        <f t="shared" si="16"/>
        <v>4926.4999999999927</v>
      </c>
      <c r="AA107" s="7">
        <f t="shared" si="16"/>
        <v>7845.5054999976419</v>
      </c>
      <c r="AB107" s="7">
        <f t="shared" si="16"/>
        <v>0</v>
      </c>
      <c r="AC107" s="14">
        <f t="shared" si="16"/>
        <v>-90.55897742749039</v>
      </c>
    </row>
    <row r="108" spans="1:29" x14ac:dyDescent="0.25">
      <c r="A108" s="7" t="s">
        <v>140</v>
      </c>
      <c r="B108" s="7" t="s">
        <v>144</v>
      </c>
      <c r="C108" s="1">
        <v>154.19999999999999</v>
      </c>
      <c r="D108" s="7">
        <v>2377085.6300000004</v>
      </c>
      <c r="E108" s="7">
        <v>-205956.46748900207</v>
      </c>
      <c r="F108" s="7">
        <f t="shared" si="10"/>
        <v>2171129.1625109981</v>
      </c>
      <c r="G108" s="7">
        <v>1097446.95</v>
      </c>
      <c r="H108" s="7">
        <v>117380.87</v>
      </c>
      <c r="I108" s="7">
        <f t="shared" si="11"/>
        <v>956301.34251099813</v>
      </c>
      <c r="J108" s="7">
        <v>0</v>
      </c>
      <c r="K108" s="14">
        <f t="shared" si="12"/>
        <v>14079.955658307381</v>
      </c>
      <c r="L108" s="1">
        <v>154.79999999999998</v>
      </c>
      <c r="M108" s="7">
        <v>2395222.86</v>
      </c>
      <c r="N108" s="7">
        <v>-208485.04380626956</v>
      </c>
      <c r="O108" s="7">
        <f t="shared" si="13"/>
        <v>2186737.8161937301</v>
      </c>
      <c r="P108" s="7">
        <v>1054060.8899999999</v>
      </c>
      <c r="Q108" s="7">
        <v>121390.72</v>
      </c>
      <c r="R108" s="7">
        <f t="shared" si="14"/>
        <v>1011286.2061937302</v>
      </c>
      <c r="S108" s="7">
        <v>0</v>
      </c>
      <c r="T108" s="14">
        <f t="shared" si="15"/>
        <v>14126.213282905235</v>
      </c>
      <c r="U108" s="1">
        <f t="shared" si="17"/>
        <v>0.59999999999999432</v>
      </c>
      <c r="V108" s="7">
        <f t="shared" si="17"/>
        <v>18137.229999999516</v>
      </c>
      <c r="W108" s="7">
        <f t="shared" si="17"/>
        <v>-2528.5763172674924</v>
      </c>
      <c r="X108" s="7">
        <f t="shared" si="16"/>
        <v>15608.653682732023</v>
      </c>
      <c r="Y108" s="7">
        <f t="shared" si="16"/>
        <v>-43386.060000000056</v>
      </c>
      <c r="Z108" s="7">
        <f t="shared" si="16"/>
        <v>4009.8500000000058</v>
      </c>
      <c r="AA108" s="7">
        <f t="shared" si="16"/>
        <v>54984.863682732102</v>
      </c>
      <c r="AB108" s="7">
        <f t="shared" si="16"/>
        <v>0</v>
      </c>
      <c r="AC108" s="14">
        <f t="shared" si="16"/>
        <v>46.257624597854374</v>
      </c>
    </row>
    <row r="109" spans="1:29" x14ac:dyDescent="0.25">
      <c r="A109" s="7" t="s">
        <v>145</v>
      </c>
      <c r="B109" s="7" t="s">
        <v>146</v>
      </c>
      <c r="C109" s="1">
        <v>162.5</v>
      </c>
      <c r="D109" s="7">
        <v>2469596.11</v>
      </c>
      <c r="E109" s="7">
        <v>-213971.79997263325</v>
      </c>
      <c r="F109" s="7">
        <f t="shared" si="10"/>
        <v>2255624.3100273665</v>
      </c>
      <c r="G109" s="7">
        <v>839200.03</v>
      </c>
      <c r="H109" s="7">
        <v>77292.639999999999</v>
      </c>
      <c r="I109" s="7">
        <f t="shared" si="11"/>
        <v>1339131.6400273666</v>
      </c>
      <c r="J109" s="7">
        <v>0</v>
      </c>
      <c r="K109" s="14">
        <f t="shared" si="12"/>
        <v>13880.764984783795</v>
      </c>
      <c r="L109" s="1">
        <v>162.5</v>
      </c>
      <c r="M109" s="7">
        <v>2461829.9</v>
      </c>
      <c r="N109" s="7">
        <v>-214282.65532881737</v>
      </c>
      <c r="O109" s="7">
        <f t="shared" si="13"/>
        <v>2247547.2446711827</v>
      </c>
      <c r="P109" s="7">
        <v>1021012.56</v>
      </c>
      <c r="Q109" s="7">
        <v>79132.44</v>
      </c>
      <c r="R109" s="7">
        <f t="shared" si="14"/>
        <v>1147402.2446711827</v>
      </c>
      <c r="S109" s="7">
        <v>0</v>
      </c>
      <c r="T109" s="14">
        <f t="shared" si="15"/>
        <v>13831.059967207279</v>
      </c>
      <c r="U109" s="1">
        <f t="shared" si="17"/>
        <v>0</v>
      </c>
      <c r="V109" s="7">
        <f t="shared" si="17"/>
        <v>-7766.2099999999627</v>
      </c>
      <c r="W109" s="7">
        <f t="shared" si="17"/>
        <v>-310.85535618412541</v>
      </c>
      <c r="X109" s="7">
        <f t="shared" si="16"/>
        <v>-8077.0653561837971</v>
      </c>
      <c r="Y109" s="7">
        <f t="shared" si="16"/>
        <v>181812.53000000003</v>
      </c>
      <c r="Z109" s="7">
        <f t="shared" si="16"/>
        <v>1839.8000000000029</v>
      </c>
      <c r="AA109" s="7">
        <f t="shared" si="16"/>
        <v>-191729.39535618387</v>
      </c>
      <c r="AB109" s="7">
        <f t="shared" si="16"/>
        <v>0</v>
      </c>
      <c r="AC109" s="14">
        <f t="shared" si="16"/>
        <v>-49.705017576516184</v>
      </c>
    </row>
    <row r="110" spans="1:29" x14ac:dyDescent="0.25">
      <c r="A110" s="7" t="s">
        <v>145</v>
      </c>
      <c r="B110" s="7" t="s">
        <v>147</v>
      </c>
      <c r="C110" s="1">
        <v>435.4</v>
      </c>
      <c r="D110" s="7">
        <v>4396788.08</v>
      </c>
      <c r="E110" s="7">
        <v>-380948.38899621455</v>
      </c>
      <c r="F110" s="7">
        <f t="shared" si="10"/>
        <v>4015839.6910037855</v>
      </c>
      <c r="G110" s="7">
        <v>1357178.65</v>
      </c>
      <c r="H110" s="7">
        <v>205406.38</v>
      </c>
      <c r="I110" s="7">
        <f t="shared" si="11"/>
        <v>2453254.6610037857</v>
      </c>
      <c r="J110" s="7">
        <v>0</v>
      </c>
      <c r="K110" s="14">
        <f t="shared" si="12"/>
        <v>9223.3341548088792</v>
      </c>
      <c r="L110" s="1">
        <v>437.7</v>
      </c>
      <c r="M110" s="7">
        <v>4387266.8099999996</v>
      </c>
      <c r="N110" s="7">
        <v>-381876.57956497732</v>
      </c>
      <c r="O110" s="7">
        <f t="shared" si="13"/>
        <v>4005390.2304350222</v>
      </c>
      <c r="P110" s="7">
        <v>1748150.51</v>
      </c>
      <c r="Q110" s="7">
        <v>205040.43</v>
      </c>
      <c r="R110" s="7">
        <f t="shared" si="14"/>
        <v>2052199.2904350224</v>
      </c>
      <c r="S110" s="7">
        <v>0</v>
      </c>
      <c r="T110" s="14">
        <f t="shared" si="15"/>
        <v>9150.9943578593156</v>
      </c>
      <c r="U110" s="1">
        <f t="shared" si="17"/>
        <v>2.3000000000000114</v>
      </c>
      <c r="V110" s="7">
        <f t="shared" si="17"/>
        <v>-9521.2700000004843</v>
      </c>
      <c r="W110" s="7">
        <f t="shared" si="17"/>
        <v>-928.19056876277318</v>
      </c>
      <c r="X110" s="7">
        <f t="shared" si="16"/>
        <v>-10449.460568763316</v>
      </c>
      <c r="Y110" s="7">
        <f t="shared" si="16"/>
        <v>390971.8600000001</v>
      </c>
      <c r="Z110" s="7">
        <f t="shared" si="16"/>
        <v>-365.95000000001164</v>
      </c>
      <c r="AA110" s="7">
        <f t="shared" si="16"/>
        <v>-401055.37056876323</v>
      </c>
      <c r="AB110" s="7">
        <f t="shared" si="16"/>
        <v>0</v>
      </c>
      <c r="AC110" s="14">
        <f t="shared" si="16"/>
        <v>-72.339796949563606</v>
      </c>
    </row>
    <row r="111" spans="1:29" x14ac:dyDescent="0.25">
      <c r="A111" s="7" t="s">
        <v>145</v>
      </c>
      <c r="B111" s="7" t="s">
        <v>148</v>
      </c>
      <c r="C111" s="1">
        <v>22060.3</v>
      </c>
      <c r="D111" s="7">
        <v>186703003.34</v>
      </c>
      <c r="E111" s="7">
        <v>-16176401.284077322</v>
      </c>
      <c r="F111" s="7">
        <f t="shared" si="10"/>
        <v>170526602.05592269</v>
      </c>
      <c r="G111" s="7">
        <v>40900389.909999996</v>
      </c>
      <c r="H111" s="7">
        <v>5725762.6500000004</v>
      </c>
      <c r="I111" s="7">
        <f t="shared" si="11"/>
        <v>123900449.49592268</v>
      </c>
      <c r="J111" s="7">
        <v>0</v>
      </c>
      <c r="K111" s="14">
        <f t="shared" si="12"/>
        <v>7730.0218970695178</v>
      </c>
      <c r="L111" s="1">
        <v>21919.599999999999</v>
      </c>
      <c r="M111" s="7">
        <v>185263696.10799998</v>
      </c>
      <c r="N111" s="7">
        <v>-16125726.939157465</v>
      </c>
      <c r="O111" s="7">
        <f t="shared" si="13"/>
        <v>169137969.16884252</v>
      </c>
      <c r="P111" s="7">
        <v>40808994.990000002</v>
      </c>
      <c r="Q111" s="7">
        <v>5712767.3399999999</v>
      </c>
      <c r="R111" s="7">
        <f t="shared" si="14"/>
        <v>122616206.83884251</v>
      </c>
      <c r="S111" s="7">
        <v>0</v>
      </c>
      <c r="T111" s="14">
        <f t="shared" si="15"/>
        <v>7716.2890366996908</v>
      </c>
      <c r="U111" s="1">
        <f t="shared" si="17"/>
        <v>-140.70000000000073</v>
      </c>
      <c r="V111" s="7">
        <f t="shared" si="17"/>
        <v>-1439307.2320000231</v>
      </c>
      <c r="W111" s="7">
        <f t="shared" si="17"/>
        <v>50674.344919856638</v>
      </c>
      <c r="X111" s="7">
        <f t="shared" si="16"/>
        <v>-1388632.8870801628</v>
      </c>
      <c r="Y111" s="7">
        <f t="shared" si="16"/>
        <v>-91394.919999994338</v>
      </c>
      <c r="Z111" s="7">
        <f t="shared" si="16"/>
        <v>-12995.310000000522</v>
      </c>
      <c r="AA111" s="7">
        <f t="shared" si="16"/>
        <v>-1284242.6570801735</v>
      </c>
      <c r="AB111" s="7">
        <f t="shared" si="16"/>
        <v>0</v>
      </c>
      <c r="AC111" s="14">
        <f t="shared" si="16"/>
        <v>-13.732860369826994</v>
      </c>
    </row>
    <row r="112" spans="1:29" x14ac:dyDescent="0.25">
      <c r="A112" s="7" t="s">
        <v>149</v>
      </c>
      <c r="B112" s="7" t="s">
        <v>150</v>
      </c>
      <c r="C112" s="1">
        <v>81.7</v>
      </c>
      <c r="D112" s="7">
        <v>1458978.12</v>
      </c>
      <c r="E112" s="7">
        <v>-126409.40483870804</v>
      </c>
      <c r="F112" s="7">
        <f t="shared" si="10"/>
        <v>1332568.7151612921</v>
      </c>
      <c r="G112" s="7">
        <v>845918.97</v>
      </c>
      <c r="H112" s="7">
        <v>81608.14</v>
      </c>
      <c r="I112" s="7">
        <f t="shared" si="11"/>
        <v>405041.60516129213</v>
      </c>
      <c r="J112" s="7">
        <v>0</v>
      </c>
      <c r="K112" s="14">
        <f t="shared" si="12"/>
        <v>16310.510589489499</v>
      </c>
      <c r="L112" s="1">
        <v>93</v>
      </c>
      <c r="M112" s="7">
        <v>1635358.3</v>
      </c>
      <c r="N112" s="7">
        <v>-142344.8951278156</v>
      </c>
      <c r="O112" s="7">
        <f t="shared" si="13"/>
        <v>1493013.4048721844</v>
      </c>
      <c r="P112" s="7">
        <v>862686.43</v>
      </c>
      <c r="Q112" s="7">
        <v>86603.48</v>
      </c>
      <c r="R112" s="7">
        <f t="shared" si="14"/>
        <v>543723.49487218435</v>
      </c>
      <c r="S112" s="7">
        <v>0</v>
      </c>
      <c r="T112" s="14">
        <f t="shared" si="15"/>
        <v>16053.907579270799</v>
      </c>
      <c r="U112" s="1">
        <f t="shared" si="17"/>
        <v>11.299999999999997</v>
      </c>
      <c r="V112" s="7">
        <f t="shared" si="17"/>
        <v>176380.17999999993</v>
      </c>
      <c r="W112" s="7">
        <f t="shared" si="17"/>
        <v>-15935.490289107562</v>
      </c>
      <c r="X112" s="7">
        <f t="shared" si="16"/>
        <v>160444.68971089227</v>
      </c>
      <c r="Y112" s="7">
        <f t="shared" si="16"/>
        <v>16767.460000000079</v>
      </c>
      <c r="Z112" s="7">
        <f t="shared" si="16"/>
        <v>4995.3399999999965</v>
      </c>
      <c r="AA112" s="7">
        <f t="shared" si="16"/>
        <v>138681.88971089222</v>
      </c>
      <c r="AB112" s="7">
        <f t="shared" si="16"/>
        <v>0</v>
      </c>
      <c r="AC112" s="14">
        <f t="shared" si="16"/>
        <v>-256.60301021869964</v>
      </c>
    </row>
    <row r="113" spans="1:29" x14ac:dyDescent="0.25">
      <c r="A113" s="7" t="s">
        <v>151</v>
      </c>
      <c r="B113" s="7" t="s">
        <v>151</v>
      </c>
      <c r="C113" s="1">
        <v>2045.1</v>
      </c>
      <c r="D113" s="7">
        <v>17308826.560000002</v>
      </c>
      <c r="E113" s="7">
        <v>-1499678.7367215776</v>
      </c>
      <c r="F113" s="7">
        <f t="shared" si="10"/>
        <v>15809147.823278425</v>
      </c>
      <c r="G113" s="7">
        <v>7722384.6699999999</v>
      </c>
      <c r="H113" s="7">
        <v>759118.08</v>
      </c>
      <c r="I113" s="7">
        <f t="shared" si="11"/>
        <v>7327645.0732784253</v>
      </c>
      <c r="J113" s="7">
        <v>0</v>
      </c>
      <c r="K113" s="14">
        <f t="shared" si="12"/>
        <v>7730.2566247510758</v>
      </c>
      <c r="L113" s="1">
        <v>2106.1</v>
      </c>
      <c r="M113" s="7">
        <v>17801241.603</v>
      </c>
      <c r="N113" s="7">
        <v>-1549456.0850205994</v>
      </c>
      <c r="O113" s="7">
        <f t="shared" si="13"/>
        <v>16251785.5179794</v>
      </c>
      <c r="P113" s="7">
        <v>8236757.1100000003</v>
      </c>
      <c r="Q113" s="7">
        <v>792659.02</v>
      </c>
      <c r="R113" s="7">
        <f t="shared" si="14"/>
        <v>7222369.3879793994</v>
      </c>
      <c r="S113" s="7">
        <v>0</v>
      </c>
      <c r="T113" s="14">
        <f t="shared" si="15"/>
        <v>7716.5308000471969</v>
      </c>
      <c r="U113" s="1">
        <f t="shared" si="17"/>
        <v>61</v>
      </c>
      <c r="V113" s="7">
        <f t="shared" si="17"/>
        <v>492415.04299999774</v>
      </c>
      <c r="W113" s="7">
        <f t="shared" si="17"/>
        <v>-49777.348299021833</v>
      </c>
      <c r="X113" s="7">
        <f t="shared" si="16"/>
        <v>442637.69470097497</v>
      </c>
      <c r="Y113" s="7">
        <f t="shared" si="16"/>
        <v>514372.44000000041</v>
      </c>
      <c r="Z113" s="7">
        <f t="shared" si="16"/>
        <v>33540.940000000061</v>
      </c>
      <c r="AA113" s="7">
        <f t="shared" si="16"/>
        <v>-105275.68529902585</v>
      </c>
      <c r="AB113" s="7">
        <f t="shared" si="16"/>
        <v>0</v>
      </c>
      <c r="AC113" s="14">
        <f t="shared" si="16"/>
        <v>-13.72582470387897</v>
      </c>
    </row>
    <row r="114" spans="1:29" x14ac:dyDescent="0.25">
      <c r="A114" s="7" t="s">
        <v>152</v>
      </c>
      <c r="B114" s="7" t="s">
        <v>152</v>
      </c>
      <c r="C114" s="1">
        <v>2760.3</v>
      </c>
      <c r="D114" s="7">
        <v>23824129.07</v>
      </c>
      <c r="E114" s="7">
        <v>-2064180.3569605709</v>
      </c>
      <c r="F114" s="7">
        <f t="shared" si="10"/>
        <v>21759948.713039428</v>
      </c>
      <c r="G114" s="7">
        <v>8991570.8100000005</v>
      </c>
      <c r="H114" s="7">
        <v>957669.19</v>
      </c>
      <c r="I114" s="7">
        <f t="shared" si="11"/>
        <v>11810708.713039428</v>
      </c>
      <c r="J114" s="7">
        <v>0</v>
      </c>
      <c r="K114" s="14">
        <f t="shared" si="12"/>
        <v>7883.1825211170617</v>
      </c>
      <c r="L114" s="1">
        <v>2701.5</v>
      </c>
      <c r="M114" s="7">
        <v>23275805</v>
      </c>
      <c r="N114" s="7">
        <v>-2025973.1593623769</v>
      </c>
      <c r="O114" s="7">
        <f t="shared" si="13"/>
        <v>21249831.840637624</v>
      </c>
      <c r="P114" s="7">
        <v>10351510.26</v>
      </c>
      <c r="Q114" s="7">
        <v>953046.57</v>
      </c>
      <c r="R114" s="7">
        <f t="shared" si="14"/>
        <v>9945275.0106376242</v>
      </c>
      <c r="S114" s="7">
        <v>0</v>
      </c>
      <c r="T114" s="14">
        <f t="shared" si="15"/>
        <v>7865.9381235008786</v>
      </c>
      <c r="U114" s="1">
        <f t="shared" si="17"/>
        <v>-58.800000000000182</v>
      </c>
      <c r="V114" s="7">
        <f t="shared" si="17"/>
        <v>-548324.0700000003</v>
      </c>
      <c r="W114" s="7">
        <f t="shared" si="17"/>
        <v>38207.197598194005</v>
      </c>
      <c r="X114" s="7">
        <f t="shared" si="16"/>
        <v>-510116.87240180373</v>
      </c>
      <c r="Y114" s="7">
        <f t="shared" si="16"/>
        <v>1359939.4499999993</v>
      </c>
      <c r="Z114" s="7">
        <f t="shared" si="16"/>
        <v>-4622.6199999999953</v>
      </c>
      <c r="AA114" s="7">
        <f t="shared" si="16"/>
        <v>-1865433.7024018038</v>
      </c>
      <c r="AB114" s="7">
        <f t="shared" si="16"/>
        <v>0</v>
      </c>
      <c r="AC114" s="14">
        <f t="shared" si="16"/>
        <v>-17.244397616183051</v>
      </c>
    </row>
    <row r="115" spans="1:29" x14ac:dyDescent="0.25">
      <c r="A115" s="7" t="s">
        <v>152</v>
      </c>
      <c r="B115" s="7" t="s">
        <v>71</v>
      </c>
      <c r="C115" s="1">
        <v>691.7</v>
      </c>
      <c r="D115" s="7">
        <v>6549236.5900000008</v>
      </c>
      <c r="E115" s="7">
        <v>-567441.75127848377</v>
      </c>
      <c r="F115" s="7">
        <f t="shared" si="10"/>
        <v>5981794.8387215175</v>
      </c>
      <c r="G115" s="7">
        <v>1226321.78</v>
      </c>
      <c r="H115" s="7">
        <v>97899.64</v>
      </c>
      <c r="I115" s="7">
        <f t="shared" si="11"/>
        <v>4657573.4187215175</v>
      </c>
      <c r="J115" s="7">
        <v>0</v>
      </c>
      <c r="K115" s="14">
        <f t="shared" si="12"/>
        <v>8647.9613108595022</v>
      </c>
      <c r="L115" s="1">
        <v>686.30000000000007</v>
      </c>
      <c r="M115" s="7">
        <v>6561034.5599999996</v>
      </c>
      <c r="N115" s="7">
        <v>-571085.72254360013</v>
      </c>
      <c r="O115" s="7">
        <f t="shared" si="13"/>
        <v>5989948.8374563996</v>
      </c>
      <c r="P115" s="7">
        <v>1187598.8799999999</v>
      </c>
      <c r="Q115" s="7">
        <v>109442.4</v>
      </c>
      <c r="R115" s="7">
        <f t="shared" si="14"/>
        <v>4692907.5574563993</v>
      </c>
      <c r="S115" s="7">
        <v>0</v>
      </c>
      <c r="T115" s="14">
        <f t="shared" si="15"/>
        <v>8727.8869844913297</v>
      </c>
      <c r="U115" s="1">
        <f t="shared" si="17"/>
        <v>-5.3999999999999773</v>
      </c>
      <c r="V115" s="7">
        <f t="shared" si="17"/>
        <v>11797.969999998808</v>
      </c>
      <c r="W115" s="7">
        <f t="shared" si="17"/>
        <v>-3643.9712651163572</v>
      </c>
      <c r="X115" s="7">
        <f t="shared" si="16"/>
        <v>8153.9987348821014</v>
      </c>
      <c r="Y115" s="7">
        <f t="shared" si="16"/>
        <v>-38722.90000000014</v>
      </c>
      <c r="Z115" s="7">
        <f t="shared" si="16"/>
        <v>11542.759999999995</v>
      </c>
      <c r="AA115" s="7">
        <f t="shared" si="16"/>
        <v>35334.138734881766</v>
      </c>
      <c r="AB115" s="7">
        <f t="shared" si="16"/>
        <v>0</v>
      </c>
      <c r="AC115" s="14">
        <f t="shared" si="16"/>
        <v>79.925673631827522</v>
      </c>
    </row>
    <row r="116" spans="1:29" x14ac:dyDescent="0.25">
      <c r="A116" s="7" t="s">
        <v>152</v>
      </c>
      <c r="B116" s="7" t="s">
        <v>153</v>
      </c>
      <c r="C116" s="1">
        <v>476.9</v>
      </c>
      <c r="D116" s="7">
        <v>4736560.45</v>
      </c>
      <c r="E116" s="7">
        <v>-410387.09166321362</v>
      </c>
      <c r="F116" s="7">
        <f t="shared" si="10"/>
        <v>4326173.3583367867</v>
      </c>
      <c r="G116" s="7">
        <v>708309.76</v>
      </c>
      <c r="H116" s="7">
        <v>70505.72</v>
      </c>
      <c r="I116" s="7">
        <f t="shared" si="11"/>
        <v>3547357.8783367868</v>
      </c>
      <c r="J116" s="7">
        <v>0</v>
      </c>
      <c r="K116" s="14">
        <f t="shared" si="12"/>
        <v>9071.4475955898233</v>
      </c>
      <c r="L116" s="1">
        <v>457.5</v>
      </c>
      <c r="M116" s="7">
        <v>4536661.1900000004</v>
      </c>
      <c r="N116" s="7">
        <v>-394880.16865844087</v>
      </c>
      <c r="O116" s="7">
        <f t="shared" si="13"/>
        <v>4141781.0213415595</v>
      </c>
      <c r="P116" s="7">
        <v>713663.61</v>
      </c>
      <c r="Q116" s="7">
        <v>83694.460000000006</v>
      </c>
      <c r="R116" s="7">
        <f t="shared" si="14"/>
        <v>3344422.9513415596</v>
      </c>
      <c r="S116" s="7">
        <v>0</v>
      </c>
      <c r="T116" s="14">
        <f t="shared" si="15"/>
        <v>9053.0732706919334</v>
      </c>
      <c r="U116" s="1">
        <f t="shared" si="17"/>
        <v>-19.399999999999977</v>
      </c>
      <c r="V116" s="7">
        <f t="shared" si="17"/>
        <v>-199899.25999999978</v>
      </c>
      <c r="W116" s="7">
        <f t="shared" si="17"/>
        <v>15506.923004772747</v>
      </c>
      <c r="X116" s="7">
        <f t="shared" si="16"/>
        <v>-184392.33699522726</v>
      </c>
      <c r="Y116" s="7">
        <f t="shared" si="16"/>
        <v>5353.8499999999767</v>
      </c>
      <c r="Z116" s="7">
        <f t="shared" si="16"/>
        <v>13188.740000000005</v>
      </c>
      <c r="AA116" s="7">
        <f t="shared" si="16"/>
        <v>-202934.92699522711</v>
      </c>
      <c r="AB116" s="7">
        <f t="shared" si="16"/>
        <v>0</v>
      </c>
      <c r="AC116" s="14">
        <f t="shared" si="16"/>
        <v>-18.374324897889892</v>
      </c>
    </row>
    <row r="117" spans="1:29" x14ac:dyDescent="0.25">
      <c r="A117" s="7" t="s">
        <v>154</v>
      </c>
      <c r="B117" s="7" t="s">
        <v>154</v>
      </c>
      <c r="C117" s="1">
        <v>5941.5</v>
      </c>
      <c r="D117" s="7">
        <v>52354064.859999999</v>
      </c>
      <c r="E117" s="7">
        <v>-4536083.2277866639</v>
      </c>
      <c r="F117" s="7">
        <f t="shared" si="10"/>
        <v>47817981.632213339</v>
      </c>
      <c r="G117" s="7">
        <v>10826615.66</v>
      </c>
      <c r="H117" s="7">
        <v>1312069.8999999999</v>
      </c>
      <c r="I117" s="7">
        <f t="shared" si="11"/>
        <v>35679296.072213344</v>
      </c>
      <c r="J117" s="7">
        <v>0</v>
      </c>
      <c r="K117" s="14">
        <f t="shared" si="12"/>
        <v>8048.1329011551525</v>
      </c>
      <c r="L117" s="1">
        <v>5868.1</v>
      </c>
      <c r="M117" s="7">
        <v>52074081.409999996</v>
      </c>
      <c r="N117" s="7">
        <v>-4532633.4034466827</v>
      </c>
      <c r="O117" s="7">
        <f t="shared" si="13"/>
        <v>47541448.006553315</v>
      </c>
      <c r="P117" s="7">
        <v>10884873.51</v>
      </c>
      <c r="Q117" s="7">
        <v>1532736.11</v>
      </c>
      <c r="R117" s="7">
        <f t="shared" si="14"/>
        <v>35123838.386553317</v>
      </c>
      <c r="S117" s="7">
        <v>0</v>
      </c>
      <c r="T117" s="14">
        <f t="shared" si="15"/>
        <v>8101.6765233300921</v>
      </c>
      <c r="U117" s="1">
        <f t="shared" si="17"/>
        <v>-73.399999999999636</v>
      </c>
      <c r="V117" s="7">
        <f t="shared" si="17"/>
        <v>-279983.45000000298</v>
      </c>
      <c r="W117" s="7">
        <f t="shared" si="17"/>
        <v>3449.8243399811909</v>
      </c>
      <c r="X117" s="7">
        <f t="shared" si="16"/>
        <v>-276533.62566002458</v>
      </c>
      <c r="Y117" s="7">
        <f t="shared" si="16"/>
        <v>58257.849999999627</v>
      </c>
      <c r="Z117" s="7">
        <f t="shared" si="16"/>
        <v>220666.2100000002</v>
      </c>
      <c r="AA117" s="7">
        <f t="shared" si="16"/>
        <v>-555457.68566002697</v>
      </c>
      <c r="AB117" s="7">
        <f t="shared" si="16"/>
        <v>0</v>
      </c>
      <c r="AC117" s="14">
        <f t="shared" si="16"/>
        <v>53.543622174939628</v>
      </c>
    </row>
    <row r="118" spans="1:29" x14ac:dyDescent="0.25">
      <c r="A118" s="7" t="s">
        <v>154</v>
      </c>
      <c r="B118" s="7" t="s">
        <v>155</v>
      </c>
      <c r="C118" s="1">
        <v>276.7</v>
      </c>
      <c r="D118" s="7">
        <v>3998532.6</v>
      </c>
      <c r="E118" s="7">
        <v>-346442.56775706261</v>
      </c>
      <c r="F118" s="7">
        <f t="shared" si="10"/>
        <v>3652090.0322429375</v>
      </c>
      <c r="G118" s="7">
        <v>703432.95</v>
      </c>
      <c r="H118" s="7">
        <v>118628.87</v>
      </c>
      <c r="I118" s="7">
        <f t="shared" si="11"/>
        <v>2830028.2122429376</v>
      </c>
      <c r="J118" s="7">
        <v>0</v>
      </c>
      <c r="K118" s="14">
        <f t="shared" si="12"/>
        <v>13198.735208684271</v>
      </c>
      <c r="L118" s="1">
        <v>267.89999999999998</v>
      </c>
      <c r="M118" s="7">
        <v>3757708.2399999998</v>
      </c>
      <c r="N118" s="7">
        <v>-327078.5278943021</v>
      </c>
      <c r="O118" s="7">
        <f t="shared" si="13"/>
        <v>3430629.7121056975</v>
      </c>
      <c r="P118" s="7">
        <v>729642.84</v>
      </c>
      <c r="Q118" s="7">
        <v>111586.76</v>
      </c>
      <c r="R118" s="7">
        <f t="shared" si="14"/>
        <v>2589400.1121056979</v>
      </c>
      <c r="S118" s="7">
        <v>0</v>
      </c>
      <c r="T118" s="14">
        <f t="shared" si="15"/>
        <v>12805.635356870838</v>
      </c>
      <c r="U118" s="1">
        <f t="shared" si="17"/>
        <v>-8.8000000000000114</v>
      </c>
      <c r="V118" s="7">
        <f t="shared" si="17"/>
        <v>-240824.36000000034</v>
      </c>
      <c r="W118" s="7">
        <f t="shared" si="17"/>
        <v>19364.039862760517</v>
      </c>
      <c r="X118" s="7">
        <f t="shared" si="16"/>
        <v>-221460.32013723999</v>
      </c>
      <c r="Y118" s="7">
        <f t="shared" si="16"/>
        <v>26209.890000000014</v>
      </c>
      <c r="Z118" s="7">
        <f t="shared" si="16"/>
        <v>-7042.1100000000006</v>
      </c>
      <c r="AA118" s="7">
        <f t="shared" si="16"/>
        <v>-240628.10013723979</v>
      </c>
      <c r="AB118" s="7">
        <f t="shared" si="16"/>
        <v>0</v>
      </c>
      <c r="AC118" s="14">
        <f t="shared" si="16"/>
        <v>-393.09985181343291</v>
      </c>
    </row>
    <row r="119" spans="1:29" x14ac:dyDescent="0.25">
      <c r="A119" s="7" t="s">
        <v>156</v>
      </c>
      <c r="B119" s="7" t="s">
        <v>157</v>
      </c>
      <c r="C119" s="1">
        <v>1469.1</v>
      </c>
      <c r="D119" s="7">
        <v>13465912.049999999</v>
      </c>
      <c r="E119" s="7">
        <v>-1166719.2979226355</v>
      </c>
      <c r="F119" s="7">
        <f t="shared" si="10"/>
        <v>12299192.752077363</v>
      </c>
      <c r="G119" s="7">
        <v>6770454.6100000003</v>
      </c>
      <c r="H119" s="7">
        <v>585376.52</v>
      </c>
      <c r="I119" s="7">
        <f t="shared" si="11"/>
        <v>4943361.6220773626</v>
      </c>
      <c r="J119" s="7">
        <v>0</v>
      </c>
      <c r="K119" s="14">
        <f t="shared" si="12"/>
        <v>8371.9234579520544</v>
      </c>
      <c r="L119" s="1">
        <v>1453.5</v>
      </c>
      <c r="M119" s="7">
        <v>13360209.369999999</v>
      </c>
      <c r="N119" s="7">
        <v>-1162899.6542582193</v>
      </c>
      <c r="O119" s="7">
        <f t="shared" si="13"/>
        <v>12197309.71574178</v>
      </c>
      <c r="P119" s="7">
        <v>6449977.7599999998</v>
      </c>
      <c r="Q119" s="7">
        <v>643340.93999999994</v>
      </c>
      <c r="R119" s="7">
        <f t="shared" si="14"/>
        <v>5103991.0157417804</v>
      </c>
      <c r="S119" s="7">
        <v>0</v>
      </c>
      <c r="T119" s="14">
        <f t="shared" si="15"/>
        <v>8391.6819509747365</v>
      </c>
      <c r="U119" s="1">
        <f t="shared" si="17"/>
        <v>-15.599999999999909</v>
      </c>
      <c r="V119" s="7">
        <f t="shared" si="17"/>
        <v>-105702.6799999997</v>
      </c>
      <c r="W119" s="7">
        <f t="shared" si="17"/>
        <v>3819.6436644161586</v>
      </c>
      <c r="X119" s="7">
        <f t="shared" si="16"/>
        <v>-101883.03633558378</v>
      </c>
      <c r="Y119" s="7">
        <f t="shared" si="16"/>
        <v>-320476.85000000056</v>
      </c>
      <c r="Z119" s="7">
        <f t="shared" si="16"/>
        <v>57964.419999999925</v>
      </c>
      <c r="AA119" s="7">
        <f t="shared" si="16"/>
        <v>160629.39366441779</v>
      </c>
      <c r="AB119" s="7">
        <f t="shared" si="16"/>
        <v>0</v>
      </c>
      <c r="AC119" s="14">
        <f t="shared" si="16"/>
        <v>19.75849302268216</v>
      </c>
    </row>
    <row r="120" spans="1:29" x14ac:dyDescent="0.25">
      <c r="A120" s="7" t="s">
        <v>156</v>
      </c>
      <c r="B120" s="7" t="s">
        <v>158</v>
      </c>
      <c r="C120" s="1">
        <v>3262.1</v>
      </c>
      <c r="D120" s="7">
        <v>29235584.419999998</v>
      </c>
      <c r="E120" s="7">
        <v>-2533041.9805363528</v>
      </c>
      <c r="F120" s="7">
        <f t="shared" si="10"/>
        <v>26702542.439463645</v>
      </c>
      <c r="G120" s="7">
        <v>6879185.2400000002</v>
      </c>
      <c r="H120" s="7">
        <v>626166.51</v>
      </c>
      <c r="I120" s="7">
        <f t="shared" si="11"/>
        <v>19197190.689463641</v>
      </c>
      <c r="J120" s="7">
        <v>0</v>
      </c>
      <c r="K120" s="14">
        <f t="shared" si="12"/>
        <v>8185.6909473847045</v>
      </c>
      <c r="L120" s="1">
        <v>3180</v>
      </c>
      <c r="M120" s="7">
        <v>28498195.830000002</v>
      </c>
      <c r="N120" s="7">
        <v>-2480540.6232709382</v>
      </c>
      <c r="O120" s="7">
        <f t="shared" si="13"/>
        <v>26017655.206729062</v>
      </c>
      <c r="P120" s="7">
        <v>6745145.4000000004</v>
      </c>
      <c r="Q120" s="7">
        <v>690919.1</v>
      </c>
      <c r="R120" s="7">
        <f t="shared" si="14"/>
        <v>18581590.706729062</v>
      </c>
      <c r="S120" s="7">
        <v>0</v>
      </c>
      <c r="T120" s="14">
        <f t="shared" si="15"/>
        <v>8181.6525807324097</v>
      </c>
      <c r="U120" s="1">
        <f t="shared" si="17"/>
        <v>-82.099999999999909</v>
      </c>
      <c r="V120" s="7">
        <f t="shared" si="17"/>
        <v>-737388.58999999613</v>
      </c>
      <c r="W120" s="7">
        <f t="shared" si="17"/>
        <v>52501.35726541467</v>
      </c>
      <c r="X120" s="7">
        <f t="shared" si="16"/>
        <v>-684887.23273458332</v>
      </c>
      <c r="Y120" s="7">
        <f t="shared" si="16"/>
        <v>-134039.83999999985</v>
      </c>
      <c r="Z120" s="7">
        <f t="shared" si="16"/>
        <v>64752.589999999967</v>
      </c>
      <c r="AA120" s="7">
        <f t="shared" si="16"/>
        <v>-615599.98273457959</v>
      </c>
      <c r="AB120" s="7">
        <f t="shared" si="16"/>
        <v>0</v>
      </c>
      <c r="AC120" s="14">
        <f t="shared" si="16"/>
        <v>-4.0383666522948261</v>
      </c>
    </row>
    <row r="121" spans="1:29" x14ac:dyDescent="0.25">
      <c r="A121" s="7" t="s">
        <v>156</v>
      </c>
      <c r="B121" s="7" t="s">
        <v>159</v>
      </c>
      <c r="C121" s="1">
        <v>212.5</v>
      </c>
      <c r="D121" s="7">
        <v>3016152.9000000004</v>
      </c>
      <c r="E121" s="7">
        <v>-261326.80659497713</v>
      </c>
      <c r="F121" s="7">
        <f t="shared" si="10"/>
        <v>2754826.0934050232</v>
      </c>
      <c r="G121" s="7">
        <v>417413.34</v>
      </c>
      <c r="H121" s="7">
        <v>45126.06</v>
      </c>
      <c r="I121" s="7">
        <f t="shared" si="11"/>
        <v>2292286.6934050233</v>
      </c>
      <c r="J121" s="7">
        <v>0</v>
      </c>
      <c r="K121" s="14">
        <f t="shared" si="12"/>
        <v>12963.88749837658</v>
      </c>
      <c r="L121" s="1">
        <v>209.3</v>
      </c>
      <c r="M121" s="7">
        <v>2985120.73</v>
      </c>
      <c r="N121" s="7">
        <v>-259830.94790647304</v>
      </c>
      <c r="O121" s="7">
        <f t="shared" si="13"/>
        <v>2725289.7820935268</v>
      </c>
      <c r="P121" s="7">
        <v>421650.9</v>
      </c>
      <c r="Q121" s="7">
        <v>45533.41</v>
      </c>
      <c r="R121" s="7">
        <f t="shared" si="14"/>
        <v>2258105.4720935267</v>
      </c>
      <c r="S121" s="7">
        <v>0</v>
      </c>
      <c r="T121" s="14">
        <f t="shared" si="15"/>
        <v>13020.973636376142</v>
      </c>
      <c r="U121" s="1">
        <f t="shared" si="17"/>
        <v>-3.1999999999999886</v>
      </c>
      <c r="V121" s="7">
        <f t="shared" si="17"/>
        <v>-31032.170000000391</v>
      </c>
      <c r="W121" s="7">
        <f t="shared" si="17"/>
        <v>1495.8586885040859</v>
      </c>
      <c r="X121" s="7">
        <f t="shared" si="16"/>
        <v>-29536.311311496422</v>
      </c>
      <c r="Y121" s="7">
        <f t="shared" si="16"/>
        <v>4237.5599999999977</v>
      </c>
      <c r="Z121" s="7">
        <f t="shared" si="16"/>
        <v>407.35000000000582</v>
      </c>
      <c r="AA121" s="7">
        <f t="shared" si="16"/>
        <v>-34181.221311496571</v>
      </c>
      <c r="AB121" s="7">
        <f t="shared" si="16"/>
        <v>0</v>
      </c>
      <c r="AC121" s="14">
        <f t="shared" si="16"/>
        <v>57.086137999562197</v>
      </c>
    </row>
    <row r="122" spans="1:29" x14ac:dyDescent="0.25">
      <c r="A122" s="7" t="s">
        <v>156</v>
      </c>
      <c r="B122" s="7" t="s">
        <v>160</v>
      </c>
      <c r="C122" s="1">
        <v>578.1</v>
      </c>
      <c r="D122" s="7">
        <v>5600419.5099999998</v>
      </c>
      <c r="E122" s="7">
        <v>-485233.93696006137</v>
      </c>
      <c r="F122" s="7">
        <f t="shared" si="10"/>
        <v>5115185.5730399387</v>
      </c>
      <c r="G122" s="7">
        <v>4013324.68</v>
      </c>
      <c r="H122" s="7">
        <v>294887.24</v>
      </c>
      <c r="I122" s="7">
        <f t="shared" si="11"/>
        <v>806973.65303993854</v>
      </c>
      <c r="J122" s="7">
        <v>0</v>
      </c>
      <c r="K122" s="14">
        <f t="shared" si="12"/>
        <v>8848.2711867149956</v>
      </c>
      <c r="L122" s="1">
        <v>637.70000000000005</v>
      </c>
      <c r="M122" s="7">
        <v>6119529.6500000004</v>
      </c>
      <c r="N122" s="7">
        <v>-532656.24191396357</v>
      </c>
      <c r="O122" s="7">
        <f t="shared" si="13"/>
        <v>5586873.4080860373</v>
      </c>
      <c r="P122" s="7">
        <v>3581225.22</v>
      </c>
      <c r="Q122" s="7">
        <v>350273.56</v>
      </c>
      <c r="R122" s="7">
        <f t="shared" si="14"/>
        <v>1655374.628086037</v>
      </c>
      <c r="S122" s="7">
        <v>0</v>
      </c>
      <c r="T122" s="14">
        <f t="shared" si="15"/>
        <v>8760.9744520715649</v>
      </c>
      <c r="U122" s="1">
        <f t="shared" si="17"/>
        <v>59.600000000000023</v>
      </c>
      <c r="V122" s="7">
        <f t="shared" si="17"/>
        <v>519110.1400000006</v>
      </c>
      <c r="W122" s="7">
        <f t="shared" si="17"/>
        <v>-47422.304953902203</v>
      </c>
      <c r="X122" s="7">
        <f t="shared" si="16"/>
        <v>471687.83504609857</v>
      </c>
      <c r="Y122" s="7">
        <f t="shared" si="16"/>
        <v>-432099.45999999996</v>
      </c>
      <c r="Z122" s="7">
        <f t="shared" si="16"/>
        <v>55386.320000000007</v>
      </c>
      <c r="AA122" s="7">
        <f t="shared" si="16"/>
        <v>848400.97504609847</v>
      </c>
      <c r="AB122" s="7">
        <f t="shared" si="16"/>
        <v>0</v>
      </c>
      <c r="AC122" s="14">
        <f t="shared" si="16"/>
        <v>-87.296734643430682</v>
      </c>
    </row>
    <row r="123" spans="1:29" x14ac:dyDescent="0.25">
      <c r="A123" s="7" t="s">
        <v>161</v>
      </c>
      <c r="B123" s="7" t="s">
        <v>162</v>
      </c>
      <c r="C123" s="1">
        <v>1447.4</v>
      </c>
      <c r="D123" s="7">
        <v>13466725.439999999</v>
      </c>
      <c r="E123" s="7">
        <v>-1166789.7720061</v>
      </c>
      <c r="F123" s="7">
        <f t="shared" si="10"/>
        <v>12299935.667993899</v>
      </c>
      <c r="G123" s="7">
        <v>1750269.68</v>
      </c>
      <c r="H123" s="7">
        <v>324773.46999999997</v>
      </c>
      <c r="I123" s="7">
        <f t="shared" si="11"/>
        <v>10224892.517993899</v>
      </c>
      <c r="J123" s="7">
        <v>0</v>
      </c>
      <c r="K123" s="14">
        <f t="shared" si="12"/>
        <v>8497.9519607530037</v>
      </c>
      <c r="L123" s="1">
        <v>1418.7</v>
      </c>
      <c r="M123" s="7">
        <v>13215030.9</v>
      </c>
      <c r="N123" s="7">
        <v>-1150263.0265008851</v>
      </c>
      <c r="O123" s="7">
        <f t="shared" si="13"/>
        <v>12064767.873499116</v>
      </c>
      <c r="P123" s="7">
        <v>1715968.94</v>
      </c>
      <c r="Q123" s="7">
        <v>368415.49</v>
      </c>
      <c r="R123" s="7">
        <f t="shared" si="14"/>
        <v>9980383.4434991162</v>
      </c>
      <c r="S123" s="7">
        <v>0</v>
      </c>
      <c r="T123" s="14">
        <f t="shared" si="15"/>
        <v>8504.1008483112109</v>
      </c>
      <c r="U123" s="1">
        <f t="shared" si="17"/>
        <v>-28.700000000000045</v>
      </c>
      <c r="V123" s="7">
        <f t="shared" si="17"/>
        <v>-251694.53999999911</v>
      </c>
      <c r="W123" s="7">
        <f t="shared" si="17"/>
        <v>16526.745505214902</v>
      </c>
      <c r="X123" s="7">
        <f t="shared" si="16"/>
        <v>-235167.79449478351</v>
      </c>
      <c r="Y123" s="7">
        <f t="shared" si="16"/>
        <v>-34300.739999999991</v>
      </c>
      <c r="Z123" s="7">
        <f t="shared" si="16"/>
        <v>43642.020000000019</v>
      </c>
      <c r="AA123" s="7">
        <f t="shared" si="16"/>
        <v>-244509.07449478284</v>
      </c>
      <c r="AB123" s="7">
        <f t="shared" si="16"/>
        <v>0</v>
      </c>
      <c r="AC123" s="14">
        <f t="shared" si="16"/>
        <v>6.1488875582072069</v>
      </c>
    </row>
    <row r="124" spans="1:29" x14ac:dyDescent="0.25">
      <c r="A124" s="7" t="s">
        <v>161</v>
      </c>
      <c r="B124" s="7" t="s">
        <v>163</v>
      </c>
      <c r="C124" s="1">
        <v>811</v>
      </c>
      <c r="D124" s="7">
        <v>7950068.4800000004</v>
      </c>
      <c r="E124" s="7">
        <v>-688813.22564575006</v>
      </c>
      <c r="F124" s="7">
        <f t="shared" si="10"/>
        <v>7261255.2543542506</v>
      </c>
      <c r="G124" s="7">
        <v>966119.6</v>
      </c>
      <c r="H124" s="7">
        <v>186867.82</v>
      </c>
      <c r="I124" s="7">
        <f t="shared" si="11"/>
        <v>6108267.8343542507</v>
      </c>
      <c r="J124" s="7">
        <v>0</v>
      </c>
      <c r="K124" s="14">
        <f t="shared" si="12"/>
        <v>8953.4590066020355</v>
      </c>
      <c r="L124" s="1">
        <v>790.69999999999993</v>
      </c>
      <c r="M124" s="7">
        <v>7787834.5999999996</v>
      </c>
      <c r="N124" s="7">
        <v>-677868.8801162251</v>
      </c>
      <c r="O124" s="7">
        <f t="shared" si="13"/>
        <v>7109965.7198837744</v>
      </c>
      <c r="P124" s="7">
        <v>945323.66</v>
      </c>
      <c r="Q124" s="7">
        <v>191447.64</v>
      </c>
      <c r="R124" s="7">
        <f t="shared" si="14"/>
        <v>5973194.4198837746</v>
      </c>
      <c r="S124" s="7">
        <v>0</v>
      </c>
      <c r="T124" s="14">
        <f t="shared" si="15"/>
        <v>8991.9890222382382</v>
      </c>
      <c r="U124" s="1">
        <f t="shared" si="17"/>
        <v>-20.300000000000068</v>
      </c>
      <c r="V124" s="7">
        <f t="shared" si="17"/>
        <v>-162233.88000000082</v>
      </c>
      <c r="W124" s="7">
        <f t="shared" si="17"/>
        <v>10944.345529524959</v>
      </c>
      <c r="X124" s="7">
        <f t="shared" si="16"/>
        <v>-151289.53447047621</v>
      </c>
      <c r="Y124" s="7">
        <f t="shared" si="16"/>
        <v>-20795.939999999944</v>
      </c>
      <c r="Z124" s="7">
        <f t="shared" si="16"/>
        <v>4579.820000000007</v>
      </c>
      <c r="AA124" s="7">
        <f t="shared" si="16"/>
        <v>-135073.4144704761</v>
      </c>
      <c r="AB124" s="7">
        <f t="shared" si="16"/>
        <v>0</v>
      </c>
      <c r="AC124" s="14">
        <f t="shared" si="16"/>
        <v>38.530015636202734</v>
      </c>
    </row>
    <row r="125" spans="1:29" x14ac:dyDescent="0.25">
      <c r="A125" s="7" t="s">
        <v>161</v>
      </c>
      <c r="B125" s="7" t="s">
        <v>164</v>
      </c>
      <c r="C125" s="1">
        <v>132.6</v>
      </c>
      <c r="D125" s="7">
        <v>2218459.87</v>
      </c>
      <c r="E125" s="7">
        <v>-192212.74670332795</v>
      </c>
      <c r="F125" s="7">
        <f t="shared" si="10"/>
        <v>2026247.1232966722</v>
      </c>
      <c r="G125" s="7">
        <v>225638.46</v>
      </c>
      <c r="H125" s="7">
        <v>40554.51</v>
      </c>
      <c r="I125" s="7">
        <f t="shared" si="11"/>
        <v>1760054.1532966723</v>
      </c>
      <c r="J125" s="7">
        <v>0</v>
      </c>
      <c r="K125" s="14">
        <f t="shared" si="12"/>
        <v>15280.898365736593</v>
      </c>
      <c r="L125" s="1">
        <v>137.30000000000001</v>
      </c>
      <c r="M125" s="7">
        <v>2283177.27</v>
      </c>
      <c r="N125" s="7">
        <v>-198732.36895936646</v>
      </c>
      <c r="O125" s="7">
        <f t="shared" si="13"/>
        <v>2084444.9010406337</v>
      </c>
      <c r="P125" s="7">
        <v>222071.29</v>
      </c>
      <c r="Q125" s="7">
        <v>42015.16</v>
      </c>
      <c r="R125" s="7">
        <f t="shared" si="14"/>
        <v>1820358.4510406337</v>
      </c>
      <c r="S125" s="7">
        <v>0</v>
      </c>
      <c r="T125" s="14">
        <f t="shared" si="15"/>
        <v>15181.68172644307</v>
      </c>
      <c r="U125" s="1">
        <f t="shared" si="17"/>
        <v>4.7000000000000171</v>
      </c>
      <c r="V125" s="7">
        <f t="shared" si="17"/>
        <v>64717.399999999907</v>
      </c>
      <c r="W125" s="7">
        <f t="shared" si="17"/>
        <v>-6519.6222560385067</v>
      </c>
      <c r="X125" s="7">
        <f t="shared" si="17"/>
        <v>58197.777743961429</v>
      </c>
      <c r="Y125" s="7">
        <f t="shared" si="17"/>
        <v>-3567.1699999999837</v>
      </c>
      <c r="Z125" s="7">
        <f t="shared" si="17"/>
        <v>1460.6500000000015</v>
      </c>
      <c r="AA125" s="7">
        <f t="shared" si="17"/>
        <v>60304.297743961448</v>
      </c>
      <c r="AB125" s="7">
        <f t="shared" si="17"/>
        <v>0</v>
      </c>
      <c r="AC125" s="14">
        <f t="shared" si="17"/>
        <v>-99.216639293523258</v>
      </c>
    </row>
    <row r="126" spans="1:29" x14ac:dyDescent="0.25">
      <c r="A126" s="7" t="s">
        <v>161</v>
      </c>
      <c r="B126" s="7" t="s">
        <v>165</v>
      </c>
      <c r="C126" s="1">
        <v>388.1</v>
      </c>
      <c r="D126" s="7">
        <v>4151920.42</v>
      </c>
      <c r="E126" s="7">
        <v>-359732.46071015694</v>
      </c>
      <c r="F126" s="7">
        <f t="shared" si="10"/>
        <v>3792187.9592898432</v>
      </c>
      <c r="G126" s="7">
        <v>666850.39</v>
      </c>
      <c r="H126" s="7">
        <v>106004.27</v>
      </c>
      <c r="I126" s="7">
        <f t="shared" si="11"/>
        <v>3019333.2992898431</v>
      </c>
      <c r="J126" s="7">
        <v>0</v>
      </c>
      <c r="K126" s="14">
        <f t="shared" si="12"/>
        <v>9771.1619667349732</v>
      </c>
      <c r="L126" s="1">
        <v>389</v>
      </c>
      <c r="M126" s="7">
        <v>4148227.84</v>
      </c>
      <c r="N126" s="7">
        <v>-361070.14398684679</v>
      </c>
      <c r="O126" s="7">
        <f t="shared" si="13"/>
        <v>3787157.6960131531</v>
      </c>
      <c r="P126" s="7">
        <v>667563.71</v>
      </c>
      <c r="Q126" s="7">
        <v>105423.78</v>
      </c>
      <c r="R126" s="7">
        <f t="shared" si="14"/>
        <v>3014170.2060131533</v>
      </c>
      <c r="S126" s="7">
        <v>0</v>
      </c>
      <c r="T126" s="14">
        <f t="shared" si="15"/>
        <v>9735.6238972060492</v>
      </c>
      <c r="U126" s="1">
        <f t="shared" ref="U126:AC154" si="18">L126-C126</f>
        <v>0.89999999999997726</v>
      </c>
      <c r="V126" s="7">
        <f t="shared" si="18"/>
        <v>-3692.5800000000745</v>
      </c>
      <c r="W126" s="7">
        <f t="shared" si="18"/>
        <v>-1337.6832766898442</v>
      </c>
      <c r="X126" s="7">
        <f t="shared" si="18"/>
        <v>-5030.2632766901515</v>
      </c>
      <c r="Y126" s="7">
        <f t="shared" si="18"/>
        <v>713.31999999994878</v>
      </c>
      <c r="Z126" s="7">
        <f t="shared" si="18"/>
        <v>-580.49000000000524</v>
      </c>
      <c r="AA126" s="7">
        <f t="shared" si="18"/>
        <v>-5163.0932766897604</v>
      </c>
      <c r="AB126" s="7">
        <f t="shared" si="18"/>
        <v>0</v>
      </c>
      <c r="AC126" s="14">
        <f t="shared" si="18"/>
        <v>-35.538069528924098</v>
      </c>
    </row>
    <row r="127" spans="1:29" x14ac:dyDescent="0.25">
      <c r="A127" s="7" t="s">
        <v>161</v>
      </c>
      <c r="B127" s="7" t="s">
        <v>166</v>
      </c>
      <c r="C127" s="1">
        <v>195.1</v>
      </c>
      <c r="D127" s="7">
        <v>2802515.39</v>
      </c>
      <c r="E127" s="7">
        <v>-242816.73429154628</v>
      </c>
      <c r="F127" s="7">
        <f t="shared" si="10"/>
        <v>2559698.6557084536</v>
      </c>
      <c r="G127" s="7">
        <v>204329.8</v>
      </c>
      <c r="H127" s="7">
        <v>33991.17</v>
      </c>
      <c r="I127" s="7">
        <f t="shared" si="11"/>
        <v>2321377.6857084539</v>
      </c>
      <c r="J127" s="7">
        <v>0</v>
      </c>
      <c r="K127" s="14">
        <f t="shared" si="12"/>
        <v>13119.931602811141</v>
      </c>
      <c r="L127" s="1">
        <v>209.5</v>
      </c>
      <c r="M127" s="7">
        <v>2902449.1999999997</v>
      </c>
      <c r="N127" s="7">
        <v>-252635.05067226689</v>
      </c>
      <c r="O127" s="7">
        <f t="shared" si="13"/>
        <v>2649814.1493277326</v>
      </c>
      <c r="P127" s="7">
        <v>198967.32</v>
      </c>
      <c r="Q127" s="7">
        <v>37143.61</v>
      </c>
      <c r="R127" s="7">
        <f t="shared" si="14"/>
        <v>2413703.2193277329</v>
      </c>
      <c r="S127" s="7">
        <v>0</v>
      </c>
      <c r="T127" s="14">
        <f t="shared" si="15"/>
        <v>12648.277562423546</v>
      </c>
      <c r="U127" s="1">
        <f t="shared" si="18"/>
        <v>14.400000000000006</v>
      </c>
      <c r="V127" s="7">
        <f t="shared" si="18"/>
        <v>99933.80999999959</v>
      </c>
      <c r="W127" s="7">
        <f t="shared" si="18"/>
        <v>-9818.3163807206147</v>
      </c>
      <c r="X127" s="7">
        <f t="shared" si="18"/>
        <v>90115.493619279005</v>
      </c>
      <c r="Y127" s="7">
        <f t="shared" si="18"/>
        <v>-5362.4799999999814</v>
      </c>
      <c r="Z127" s="7">
        <f t="shared" si="18"/>
        <v>3152.4400000000023</v>
      </c>
      <c r="AA127" s="7">
        <f t="shared" si="18"/>
        <v>92325.533619279042</v>
      </c>
      <c r="AB127" s="7">
        <f t="shared" si="18"/>
        <v>0</v>
      </c>
      <c r="AC127" s="14">
        <f t="shared" si="18"/>
        <v>-471.65404038759516</v>
      </c>
    </row>
    <row r="128" spans="1:29" x14ac:dyDescent="0.25">
      <c r="A128" s="7" t="s">
        <v>161</v>
      </c>
      <c r="B128" s="7" t="s">
        <v>167</v>
      </c>
      <c r="C128" s="1">
        <v>359.9</v>
      </c>
      <c r="D128" s="7">
        <v>3940389.78</v>
      </c>
      <c r="E128" s="7">
        <v>-341404.93273629603</v>
      </c>
      <c r="F128" s="7">
        <f t="shared" si="10"/>
        <v>3598984.8472637036</v>
      </c>
      <c r="G128" s="7">
        <v>407840.78</v>
      </c>
      <c r="H128" s="7">
        <v>79927.67</v>
      </c>
      <c r="I128" s="7">
        <f t="shared" si="11"/>
        <v>3111216.3972637039</v>
      </c>
      <c r="J128" s="7">
        <v>0</v>
      </c>
      <c r="K128" s="14">
        <f t="shared" si="12"/>
        <v>9999.9578973706684</v>
      </c>
      <c r="L128" s="1">
        <v>353.8</v>
      </c>
      <c r="M128" s="7">
        <v>3898335.5</v>
      </c>
      <c r="N128" s="7">
        <v>-339319.00912511989</v>
      </c>
      <c r="O128" s="7">
        <f t="shared" si="13"/>
        <v>3559016.49087488</v>
      </c>
      <c r="P128" s="7">
        <v>399268.34</v>
      </c>
      <c r="Q128" s="7">
        <v>81120.61</v>
      </c>
      <c r="R128" s="7">
        <f t="shared" si="14"/>
        <v>3078627.5408748803</v>
      </c>
      <c r="S128" s="7">
        <v>0</v>
      </c>
      <c r="T128" s="14">
        <f t="shared" si="15"/>
        <v>10059.40217884364</v>
      </c>
      <c r="U128" s="1">
        <f t="shared" si="18"/>
        <v>-6.0999999999999659</v>
      </c>
      <c r="V128" s="7">
        <f t="shared" si="18"/>
        <v>-42054.279999999795</v>
      </c>
      <c r="W128" s="7">
        <f t="shared" si="18"/>
        <v>2085.923611176142</v>
      </c>
      <c r="X128" s="7">
        <f t="shared" si="18"/>
        <v>-39968.356388823595</v>
      </c>
      <c r="Y128" s="7">
        <f t="shared" si="18"/>
        <v>-8572.4400000000023</v>
      </c>
      <c r="Z128" s="7">
        <f t="shared" si="18"/>
        <v>1192.9400000000023</v>
      </c>
      <c r="AA128" s="7">
        <f t="shared" si="18"/>
        <v>-32588.856388823595</v>
      </c>
      <c r="AB128" s="7">
        <f t="shared" si="18"/>
        <v>0</v>
      </c>
      <c r="AC128" s="14">
        <f t="shared" si="18"/>
        <v>59.444281472971852</v>
      </c>
    </row>
    <row r="129" spans="1:29" x14ac:dyDescent="0.25">
      <c r="A129" s="7" t="s">
        <v>168</v>
      </c>
      <c r="B129" s="7" t="s">
        <v>168</v>
      </c>
      <c r="C129" s="1">
        <v>168.3</v>
      </c>
      <c r="D129" s="7">
        <v>2863577.37</v>
      </c>
      <c r="E129" s="7">
        <v>-248107.29241867783</v>
      </c>
      <c r="F129" s="7">
        <f t="shared" si="10"/>
        <v>2615470.0775813223</v>
      </c>
      <c r="G129" s="7">
        <v>1105252.69</v>
      </c>
      <c r="H129" s="7">
        <v>95732.44</v>
      </c>
      <c r="I129" s="7">
        <f t="shared" si="11"/>
        <v>1414484.9475813224</v>
      </c>
      <c r="J129" s="7">
        <v>0</v>
      </c>
      <c r="K129" s="14">
        <f t="shared" si="12"/>
        <v>15540.523336787415</v>
      </c>
      <c r="L129" s="1">
        <v>167.70000000000002</v>
      </c>
      <c r="M129" s="7">
        <v>2846680.94</v>
      </c>
      <c r="N129" s="7">
        <v>-247780.86849019662</v>
      </c>
      <c r="O129" s="7">
        <f t="shared" si="13"/>
        <v>2598900.0715098032</v>
      </c>
      <c r="P129" s="7">
        <v>1078036.21</v>
      </c>
      <c r="Q129" s="7">
        <v>76961.990000000005</v>
      </c>
      <c r="R129" s="7">
        <f t="shared" si="14"/>
        <v>1443901.8715098032</v>
      </c>
      <c r="S129" s="7">
        <v>0</v>
      </c>
      <c r="T129" s="14">
        <f t="shared" si="15"/>
        <v>15497.317063266564</v>
      </c>
      <c r="U129" s="1">
        <f t="shared" si="18"/>
        <v>-0.59999999999999432</v>
      </c>
      <c r="V129" s="7">
        <f t="shared" si="18"/>
        <v>-16896.430000000168</v>
      </c>
      <c r="W129" s="7">
        <f t="shared" si="18"/>
        <v>326.42392848120653</v>
      </c>
      <c r="X129" s="7">
        <f t="shared" si="18"/>
        <v>-16570.006071519107</v>
      </c>
      <c r="Y129" s="7">
        <f t="shared" si="18"/>
        <v>-27216.479999999981</v>
      </c>
      <c r="Z129" s="7">
        <f t="shared" si="18"/>
        <v>-18770.449999999997</v>
      </c>
      <c r="AA129" s="7">
        <f t="shared" si="18"/>
        <v>29416.923928480828</v>
      </c>
      <c r="AB129" s="7">
        <f t="shared" si="18"/>
        <v>0</v>
      </c>
      <c r="AC129" s="14">
        <f t="shared" si="18"/>
        <v>-43.206273520851028</v>
      </c>
    </row>
    <row r="130" spans="1:29" x14ac:dyDescent="0.25">
      <c r="A130" s="7" t="s">
        <v>168</v>
      </c>
      <c r="B130" s="7" t="s">
        <v>169</v>
      </c>
      <c r="C130" s="1">
        <v>322.2</v>
      </c>
      <c r="D130" s="7">
        <v>4054237.82</v>
      </c>
      <c r="E130" s="7">
        <v>-351269.00319847226</v>
      </c>
      <c r="F130" s="7">
        <f t="shared" si="10"/>
        <v>3702968.8168015275</v>
      </c>
      <c r="G130" s="7">
        <v>1228210.69</v>
      </c>
      <c r="H130" s="7">
        <v>121643.47</v>
      </c>
      <c r="I130" s="7">
        <f t="shared" si="11"/>
        <v>2353114.6568015274</v>
      </c>
      <c r="J130" s="7">
        <v>0</v>
      </c>
      <c r="K130" s="14">
        <f t="shared" si="12"/>
        <v>11492.764794542296</v>
      </c>
      <c r="L130" s="1">
        <v>331.8</v>
      </c>
      <c r="M130" s="7">
        <v>4098449.84</v>
      </c>
      <c r="N130" s="7">
        <v>-356737.36615481303</v>
      </c>
      <c r="O130" s="7">
        <f t="shared" si="13"/>
        <v>3741712.4738451866</v>
      </c>
      <c r="P130" s="7">
        <v>1236273.74</v>
      </c>
      <c r="Q130" s="7">
        <v>124688.52</v>
      </c>
      <c r="R130" s="7">
        <f t="shared" si="14"/>
        <v>2380750.2138451864</v>
      </c>
      <c r="S130" s="7">
        <v>0</v>
      </c>
      <c r="T130" s="14">
        <f t="shared" si="15"/>
        <v>11277.011675241671</v>
      </c>
      <c r="U130" s="1">
        <f t="shared" si="18"/>
        <v>9.6000000000000227</v>
      </c>
      <c r="V130" s="7">
        <f t="shared" si="18"/>
        <v>44212.020000000019</v>
      </c>
      <c r="W130" s="7">
        <f t="shared" si="18"/>
        <v>-5468.362956340774</v>
      </c>
      <c r="X130" s="7">
        <f t="shared" si="18"/>
        <v>38743.657043659128</v>
      </c>
      <c r="Y130" s="7">
        <f t="shared" si="18"/>
        <v>8063.0500000000466</v>
      </c>
      <c r="Z130" s="7">
        <f t="shared" si="18"/>
        <v>3045.0500000000029</v>
      </c>
      <c r="AA130" s="7">
        <f t="shared" si="18"/>
        <v>27635.557043659035</v>
      </c>
      <c r="AB130" s="7">
        <f t="shared" si="18"/>
        <v>0</v>
      </c>
      <c r="AC130" s="14">
        <f t="shared" si="18"/>
        <v>-215.75311930062526</v>
      </c>
    </row>
    <row r="131" spans="1:29" x14ac:dyDescent="0.25">
      <c r="A131" s="7" t="s">
        <v>170</v>
      </c>
      <c r="B131" s="7" t="s">
        <v>171</v>
      </c>
      <c r="C131" s="1">
        <v>904</v>
      </c>
      <c r="D131" s="7">
        <v>8626798.2400000002</v>
      </c>
      <c r="E131" s="7">
        <v>-747446.73428139824</v>
      </c>
      <c r="F131" s="7">
        <f t="shared" si="10"/>
        <v>7879351.5057186019</v>
      </c>
      <c r="G131" s="7">
        <v>2454741.08</v>
      </c>
      <c r="H131" s="7">
        <v>277886.40000000002</v>
      </c>
      <c r="I131" s="7">
        <f t="shared" si="11"/>
        <v>5146724.0257186014</v>
      </c>
      <c r="J131" s="7">
        <v>0</v>
      </c>
      <c r="K131" s="14">
        <f t="shared" si="12"/>
        <v>8716.0967983612845</v>
      </c>
      <c r="L131" s="1">
        <v>902.7</v>
      </c>
      <c r="M131" s="7">
        <v>8601399.1099999994</v>
      </c>
      <c r="N131" s="7">
        <v>-748683.18108969531</v>
      </c>
      <c r="O131" s="7">
        <f t="shared" si="13"/>
        <v>7852715.9289103039</v>
      </c>
      <c r="P131" s="7">
        <v>2424158.12</v>
      </c>
      <c r="Q131" s="7">
        <v>291561.46000000002</v>
      </c>
      <c r="R131" s="7">
        <f t="shared" si="14"/>
        <v>5136996.3489103038</v>
      </c>
      <c r="S131" s="7">
        <v>0</v>
      </c>
      <c r="T131" s="14">
        <f t="shared" si="15"/>
        <v>8699.1424935308551</v>
      </c>
      <c r="U131" s="1">
        <f t="shared" si="18"/>
        <v>-1.2999999999999545</v>
      </c>
      <c r="V131" s="7">
        <f t="shared" si="18"/>
        <v>-25399.13000000082</v>
      </c>
      <c r="W131" s="7">
        <f t="shared" si="18"/>
        <v>-1236.4468082970707</v>
      </c>
      <c r="X131" s="7">
        <f t="shared" si="18"/>
        <v>-26635.576808298007</v>
      </c>
      <c r="Y131" s="7">
        <f t="shared" si="18"/>
        <v>-30582.959999999963</v>
      </c>
      <c r="Z131" s="7">
        <f t="shared" si="18"/>
        <v>13675.059999999998</v>
      </c>
      <c r="AA131" s="7">
        <f t="shared" si="18"/>
        <v>-9727.6768082976341</v>
      </c>
      <c r="AB131" s="7">
        <f t="shared" si="18"/>
        <v>0</v>
      </c>
      <c r="AC131" s="14">
        <f t="shared" si="18"/>
        <v>-16.954304830429464</v>
      </c>
    </row>
    <row r="132" spans="1:29" x14ac:dyDescent="0.25">
      <c r="A132" s="7" t="s">
        <v>170</v>
      </c>
      <c r="B132" s="7" t="s">
        <v>170</v>
      </c>
      <c r="C132" s="1">
        <v>632.70000000000005</v>
      </c>
      <c r="D132" s="7">
        <v>6301124.4800000004</v>
      </c>
      <c r="E132" s="7">
        <v>-545944.71597107546</v>
      </c>
      <c r="F132" s="7">
        <f t="shared" si="10"/>
        <v>5755179.7640289254</v>
      </c>
      <c r="G132" s="7">
        <v>3703171.98</v>
      </c>
      <c r="H132" s="7">
        <v>557108.44999999995</v>
      </c>
      <c r="I132" s="7">
        <f t="shared" si="11"/>
        <v>1494899.3340289255</v>
      </c>
      <c r="J132" s="7">
        <v>0</v>
      </c>
      <c r="K132" s="14">
        <f t="shared" si="12"/>
        <v>9096.2221653689339</v>
      </c>
      <c r="L132" s="1">
        <v>647.70000000000005</v>
      </c>
      <c r="M132" s="7">
        <v>6404904.4500000002</v>
      </c>
      <c r="N132" s="7">
        <v>-557495.8418830476</v>
      </c>
      <c r="O132" s="7">
        <f t="shared" si="13"/>
        <v>5847408.6081169527</v>
      </c>
      <c r="P132" s="7">
        <v>3734355.19</v>
      </c>
      <c r="Q132" s="7">
        <v>608497.65</v>
      </c>
      <c r="R132" s="7">
        <f t="shared" si="14"/>
        <v>1504555.7681169529</v>
      </c>
      <c r="S132" s="7">
        <v>0</v>
      </c>
      <c r="T132" s="14">
        <f t="shared" si="15"/>
        <v>9027.9583265662386</v>
      </c>
      <c r="U132" s="1">
        <f t="shared" si="18"/>
        <v>15</v>
      </c>
      <c r="V132" s="7">
        <f t="shared" si="18"/>
        <v>103779.96999999974</v>
      </c>
      <c r="W132" s="7">
        <f t="shared" si="18"/>
        <v>-11551.125911972136</v>
      </c>
      <c r="X132" s="7">
        <f t="shared" si="18"/>
        <v>92228.844088027254</v>
      </c>
      <c r="Y132" s="7">
        <f t="shared" si="18"/>
        <v>31183.209999999963</v>
      </c>
      <c r="Z132" s="7">
        <f t="shared" si="18"/>
        <v>51389.20000000007</v>
      </c>
      <c r="AA132" s="7">
        <f t="shared" si="18"/>
        <v>9656.4340880273376</v>
      </c>
      <c r="AB132" s="7">
        <f t="shared" si="18"/>
        <v>0</v>
      </c>
      <c r="AC132" s="14">
        <f t="shared" si="18"/>
        <v>-68.263838802695318</v>
      </c>
    </row>
    <row r="133" spans="1:29" x14ac:dyDescent="0.25">
      <c r="A133" s="7" t="s">
        <v>172</v>
      </c>
      <c r="B133" s="7" t="s">
        <v>173</v>
      </c>
      <c r="C133" s="1">
        <v>583</v>
      </c>
      <c r="D133" s="7">
        <v>5480378.9299999997</v>
      </c>
      <c r="E133" s="7">
        <v>-474833.32980476465</v>
      </c>
      <c r="F133" s="7">
        <f t="shared" ref="F133:F181" si="19">D133+E133</f>
        <v>5005545.6001952346</v>
      </c>
      <c r="G133" s="7">
        <v>2085058.75</v>
      </c>
      <c r="H133" s="7">
        <v>225304.46</v>
      </c>
      <c r="I133" s="7">
        <f t="shared" ref="I133:I181" si="20">F133-G133-H133</f>
        <v>2695182.3901952347</v>
      </c>
      <c r="J133" s="7">
        <v>0</v>
      </c>
      <c r="K133" s="14">
        <f t="shared" ref="K133:K181" si="21">F133/C133</f>
        <v>8585.8415097688412</v>
      </c>
      <c r="L133" s="1">
        <v>585.4</v>
      </c>
      <c r="M133" s="7">
        <v>5524806.2300000004</v>
      </c>
      <c r="N133" s="7">
        <v>-480890.31217859249</v>
      </c>
      <c r="O133" s="7">
        <f t="shared" ref="O133:O181" si="22">M133+N133</f>
        <v>5043915.9178214082</v>
      </c>
      <c r="P133" s="7">
        <v>2049258.69</v>
      </c>
      <c r="Q133" s="7">
        <v>221857.64</v>
      </c>
      <c r="R133" s="7">
        <f t="shared" ref="R133:R181" si="23">O133-P133-Q133</f>
        <v>2772799.5878214082</v>
      </c>
      <c r="S133" s="7">
        <v>0</v>
      </c>
      <c r="T133" s="14">
        <f t="shared" ref="T133:T181" si="24">O133/L133</f>
        <v>8616.1870820317872</v>
      </c>
      <c r="U133" s="1">
        <f t="shared" si="18"/>
        <v>2.3999999999999773</v>
      </c>
      <c r="V133" s="7">
        <f t="shared" si="18"/>
        <v>44427.300000000745</v>
      </c>
      <c r="W133" s="7">
        <f t="shared" si="18"/>
        <v>-6056.9823738278355</v>
      </c>
      <c r="X133" s="7">
        <f t="shared" si="18"/>
        <v>38370.317626173608</v>
      </c>
      <c r="Y133" s="7">
        <f t="shared" si="18"/>
        <v>-35800.060000000056</v>
      </c>
      <c r="Z133" s="7">
        <f t="shared" si="18"/>
        <v>-3446.8199999999779</v>
      </c>
      <c r="AA133" s="7">
        <f t="shared" si="18"/>
        <v>77617.197626173496</v>
      </c>
      <c r="AB133" s="7">
        <f t="shared" si="18"/>
        <v>0</v>
      </c>
      <c r="AC133" s="14">
        <f t="shared" si="18"/>
        <v>30.345572262946007</v>
      </c>
    </row>
    <row r="134" spans="1:29" x14ac:dyDescent="0.25">
      <c r="A134" s="7" t="s">
        <v>172</v>
      </c>
      <c r="B134" s="7" t="s">
        <v>174</v>
      </c>
      <c r="C134" s="1">
        <v>301.39999999999998</v>
      </c>
      <c r="D134" s="7">
        <v>3335639.19</v>
      </c>
      <c r="E134" s="7">
        <v>-289007.87406227185</v>
      </c>
      <c r="F134" s="7">
        <f t="shared" si="19"/>
        <v>3046631.3159377282</v>
      </c>
      <c r="G134" s="7">
        <v>869337.25</v>
      </c>
      <c r="H134" s="7">
        <v>88385.04</v>
      </c>
      <c r="I134" s="7">
        <f t="shared" si="20"/>
        <v>2088909.0259377281</v>
      </c>
      <c r="J134" s="7">
        <v>0</v>
      </c>
      <c r="K134" s="14">
        <f t="shared" si="21"/>
        <v>10108.26581266665</v>
      </c>
      <c r="L134" s="1">
        <v>322.10000000000002</v>
      </c>
      <c r="M134" s="7">
        <v>3499379.79</v>
      </c>
      <c r="N134" s="7">
        <v>-304593.09695003682</v>
      </c>
      <c r="O134" s="7">
        <f t="shared" si="22"/>
        <v>3194786.6930499631</v>
      </c>
      <c r="P134" s="7">
        <v>861746.26</v>
      </c>
      <c r="Q134" s="7">
        <v>85179.6</v>
      </c>
      <c r="R134" s="7">
        <f t="shared" si="23"/>
        <v>2247860.8330499628</v>
      </c>
      <c r="S134" s="7">
        <v>0</v>
      </c>
      <c r="T134" s="14">
        <f t="shared" si="24"/>
        <v>9918.6174885127693</v>
      </c>
      <c r="U134" s="1">
        <f t="shared" si="18"/>
        <v>20.700000000000045</v>
      </c>
      <c r="V134" s="7">
        <f t="shared" si="18"/>
        <v>163740.60000000009</v>
      </c>
      <c r="W134" s="7">
        <f t="shared" si="18"/>
        <v>-15585.222887764976</v>
      </c>
      <c r="X134" s="7">
        <f t="shared" si="18"/>
        <v>148155.37711223494</v>
      </c>
      <c r="Y134" s="7">
        <f t="shared" si="18"/>
        <v>-7590.9899999999907</v>
      </c>
      <c r="Z134" s="7">
        <f t="shared" si="18"/>
        <v>-3205.4399999999878</v>
      </c>
      <c r="AA134" s="7">
        <f t="shared" si="18"/>
        <v>158951.80711223464</v>
      </c>
      <c r="AB134" s="7">
        <f t="shared" si="18"/>
        <v>0</v>
      </c>
      <c r="AC134" s="14">
        <f t="shared" si="18"/>
        <v>-189.64832415388082</v>
      </c>
    </row>
    <row r="135" spans="1:29" x14ac:dyDescent="0.25">
      <c r="A135" s="7" t="s">
        <v>175</v>
      </c>
      <c r="B135" s="7" t="s">
        <v>176</v>
      </c>
      <c r="C135" s="1">
        <v>1655.3</v>
      </c>
      <c r="D135" s="7">
        <v>19078571.219999999</v>
      </c>
      <c r="E135" s="7">
        <v>-1653013.708727245</v>
      </c>
      <c r="F135" s="7">
        <f t="shared" si="19"/>
        <v>17425557.511272755</v>
      </c>
      <c r="G135" s="7">
        <v>12942384.859999999</v>
      </c>
      <c r="H135" s="7">
        <v>465591.37</v>
      </c>
      <c r="I135" s="7">
        <f t="shared" si="20"/>
        <v>4017581.281272755</v>
      </c>
      <c r="J135" s="7">
        <v>0</v>
      </c>
      <c r="K135" s="14">
        <f t="shared" si="21"/>
        <v>10527.12953015934</v>
      </c>
      <c r="L135" s="1">
        <v>1652.4</v>
      </c>
      <c r="M135" s="7">
        <v>19031472.560000002</v>
      </c>
      <c r="N135" s="7">
        <v>-1656537.8765504174</v>
      </c>
      <c r="O135" s="7">
        <f t="shared" si="22"/>
        <v>17374934.683449585</v>
      </c>
      <c r="P135" s="7">
        <v>12856377.699999999</v>
      </c>
      <c r="Q135" s="7">
        <v>460960.26</v>
      </c>
      <c r="R135" s="7">
        <f t="shared" si="23"/>
        <v>4057596.723449586</v>
      </c>
      <c r="S135" s="7">
        <v>0</v>
      </c>
      <c r="T135" s="14">
        <f t="shared" si="24"/>
        <v>10514.96894423238</v>
      </c>
      <c r="U135" s="1">
        <f t="shared" si="18"/>
        <v>-2.8999999999998636</v>
      </c>
      <c r="V135" s="7">
        <f t="shared" si="18"/>
        <v>-47098.659999996424</v>
      </c>
      <c r="W135" s="7">
        <f t="shared" si="18"/>
        <v>-3524.1678231724072</v>
      </c>
      <c r="X135" s="7">
        <f t="shared" si="18"/>
        <v>-50622.827823169529</v>
      </c>
      <c r="Y135" s="7">
        <f t="shared" si="18"/>
        <v>-86007.160000000149</v>
      </c>
      <c r="Z135" s="7">
        <f t="shared" si="18"/>
        <v>-4631.109999999986</v>
      </c>
      <c r="AA135" s="7">
        <f t="shared" si="18"/>
        <v>40015.442176830955</v>
      </c>
      <c r="AB135" s="7">
        <f t="shared" si="18"/>
        <v>0</v>
      </c>
      <c r="AC135" s="14">
        <f t="shared" si="18"/>
        <v>-12.160585926960266</v>
      </c>
    </row>
    <row r="136" spans="1:29" x14ac:dyDescent="0.25">
      <c r="A136" s="7" t="s">
        <v>177</v>
      </c>
      <c r="B136" s="7" t="s">
        <v>178</v>
      </c>
      <c r="C136" s="1">
        <v>200.6</v>
      </c>
      <c r="D136" s="7">
        <v>2776190.05</v>
      </c>
      <c r="E136" s="7">
        <v>-240535.84294988815</v>
      </c>
      <c r="F136" s="7">
        <f t="shared" si="19"/>
        <v>2535654.2070501116</v>
      </c>
      <c r="G136" s="7">
        <v>429561.67</v>
      </c>
      <c r="H136" s="7">
        <v>57918.96</v>
      </c>
      <c r="I136" s="7">
        <f t="shared" si="20"/>
        <v>2048173.5770501117</v>
      </c>
      <c r="J136" s="7">
        <v>0</v>
      </c>
      <c r="K136" s="14">
        <f t="shared" si="21"/>
        <v>12640.349985294675</v>
      </c>
      <c r="L136" s="1">
        <v>195.3</v>
      </c>
      <c r="M136" s="7">
        <v>2750396.4000000004</v>
      </c>
      <c r="N136" s="7">
        <v>-239400.06732342485</v>
      </c>
      <c r="O136" s="7">
        <f t="shared" si="22"/>
        <v>2510996.3326765755</v>
      </c>
      <c r="P136" s="7">
        <v>419036.03</v>
      </c>
      <c r="Q136" s="7">
        <v>64099.67</v>
      </c>
      <c r="R136" s="7">
        <f t="shared" si="23"/>
        <v>2027860.6326765756</v>
      </c>
      <c r="S136" s="7">
        <v>0</v>
      </c>
      <c r="T136" s="14">
        <f t="shared" si="24"/>
        <v>12857.124079245137</v>
      </c>
      <c r="U136" s="1">
        <f t="shared" si="18"/>
        <v>-5.2999999999999829</v>
      </c>
      <c r="V136" s="7">
        <f t="shared" si="18"/>
        <v>-25793.649999999441</v>
      </c>
      <c r="W136" s="7">
        <f t="shared" si="18"/>
        <v>1135.7756264632917</v>
      </c>
      <c r="X136" s="7">
        <f t="shared" si="18"/>
        <v>-24657.874373536091</v>
      </c>
      <c r="Y136" s="7">
        <f t="shared" si="18"/>
        <v>-10525.639999999956</v>
      </c>
      <c r="Z136" s="7">
        <f t="shared" si="18"/>
        <v>6180.7099999999991</v>
      </c>
      <c r="AA136" s="7">
        <f t="shared" si="18"/>
        <v>-20312.944373536156</v>
      </c>
      <c r="AB136" s="7">
        <f t="shared" si="18"/>
        <v>0</v>
      </c>
      <c r="AC136" s="14">
        <f t="shared" si="18"/>
        <v>216.77409395046197</v>
      </c>
    </row>
    <row r="137" spans="1:29" x14ac:dyDescent="0.25">
      <c r="A137" s="7" t="s">
        <v>177</v>
      </c>
      <c r="B137" s="7" t="s">
        <v>179</v>
      </c>
      <c r="C137" s="1">
        <v>1487.6</v>
      </c>
      <c r="D137" s="7">
        <v>13290405.299999999</v>
      </c>
      <c r="E137" s="7">
        <v>-1151512.967198035</v>
      </c>
      <c r="F137" s="7">
        <f t="shared" si="19"/>
        <v>12138892.332801964</v>
      </c>
      <c r="G137" s="7">
        <v>1635550.35</v>
      </c>
      <c r="H137" s="7">
        <v>235709.8</v>
      </c>
      <c r="I137" s="7">
        <f t="shared" si="20"/>
        <v>10267632.182801964</v>
      </c>
      <c r="J137" s="7">
        <v>0</v>
      </c>
      <c r="K137" s="14">
        <f t="shared" si="21"/>
        <v>8160.0513127197937</v>
      </c>
      <c r="L137" s="1">
        <v>1487.4</v>
      </c>
      <c r="M137" s="7">
        <v>13295429.300000001</v>
      </c>
      <c r="N137" s="7">
        <v>-1157261.0659008408</v>
      </c>
      <c r="O137" s="7">
        <f t="shared" si="22"/>
        <v>12138168.234099161</v>
      </c>
      <c r="P137" s="7">
        <v>1600064.94</v>
      </c>
      <c r="Q137" s="7">
        <v>263513.52</v>
      </c>
      <c r="R137" s="7">
        <f t="shared" si="23"/>
        <v>10274589.774099162</v>
      </c>
      <c r="S137" s="7">
        <v>0</v>
      </c>
      <c r="T137" s="14">
        <f t="shared" si="24"/>
        <v>8160.6617144676347</v>
      </c>
      <c r="U137" s="1">
        <f t="shared" si="18"/>
        <v>-0.1999999999998181</v>
      </c>
      <c r="V137" s="7">
        <f t="shared" si="18"/>
        <v>5024.0000000018626</v>
      </c>
      <c r="W137" s="7">
        <f t="shared" si="18"/>
        <v>-5748.0987028058153</v>
      </c>
      <c r="X137" s="7">
        <f t="shared" si="18"/>
        <v>-724.09870280325413</v>
      </c>
      <c r="Y137" s="7">
        <f t="shared" si="18"/>
        <v>-35485.410000000149</v>
      </c>
      <c r="Z137" s="7">
        <f t="shared" si="18"/>
        <v>27803.72000000003</v>
      </c>
      <c r="AA137" s="7">
        <f t="shared" si="18"/>
        <v>6957.591297198087</v>
      </c>
      <c r="AB137" s="7">
        <f t="shared" si="18"/>
        <v>0</v>
      </c>
      <c r="AC137" s="14">
        <f t="shared" si="18"/>
        <v>0.61040174784102419</v>
      </c>
    </row>
    <row r="138" spans="1:29" x14ac:dyDescent="0.25">
      <c r="A138" s="7" t="s">
        <v>177</v>
      </c>
      <c r="B138" s="7" t="s">
        <v>180</v>
      </c>
      <c r="C138" s="1">
        <v>286.8</v>
      </c>
      <c r="D138" s="7">
        <v>3267110.61</v>
      </c>
      <c r="E138" s="7">
        <v>-283070.39159184124</v>
      </c>
      <c r="F138" s="7">
        <f t="shared" si="19"/>
        <v>2984040.2184081585</v>
      </c>
      <c r="G138" s="7">
        <v>641108.53</v>
      </c>
      <c r="H138" s="7">
        <v>87564.85</v>
      </c>
      <c r="I138" s="7">
        <f t="shared" si="20"/>
        <v>2255366.8384081586</v>
      </c>
      <c r="J138" s="7">
        <v>0</v>
      </c>
      <c r="K138" s="14">
        <f t="shared" si="21"/>
        <v>10404.603271994973</v>
      </c>
      <c r="L138" s="1">
        <v>286.3</v>
      </c>
      <c r="M138" s="7">
        <v>3255126.6</v>
      </c>
      <c r="N138" s="7">
        <v>-283332.80511357234</v>
      </c>
      <c r="O138" s="7">
        <f t="shared" si="22"/>
        <v>2971793.7948864279</v>
      </c>
      <c r="P138" s="7">
        <v>628843.89</v>
      </c>
      <c r="Q138" s="7">
        <v>97696.53</v>
      </c>
      <c r="R138" s="7">
        <f t="shared" si="23"/>
        <v>2245253.374886428</v>
      </c>
      <c r="S138" s="7">
        <v>0</v>
      </c>
      <c r="T138" s="14">
        <f t="shared" si="24"/>
        <v>10379.999283571176</v>
      </c>
      <c r="U138" s="1">
        <f t="shared" si="18"/>
        <v>-0.5</v>
      </c>
      <c r="V138" s="7">
        <f t="shared" si="18"/>
        <v>-11984.009999999776</v>
      </c>
      <c r="W138" s="7">
        <f t="shared" si="18"/>
        <v>-262.41352173109772</v>
      </c>
      <c r="X138" s="7">
        <f t="shared" si="18"/>
        <v>-12246.423521730583</v>
      </c>
      <c r="Y138" s="7">
        <f t="shared" si="18"/>
        <v>-12264.640000000014</v>
      </c>
      <c r="Z138" s="7">
        <f t="shared" si="18"/>
        <v>10131.679999999993</v>
      </c>
      <c r="AA138" s="7">
        <f t="shared" si="18"/>
        <v>-10113.46352173062</v>
      </c>
      <c r="AB138" s="7">
        <f t="shared" si="18"/>
        <v>0</v>
      </c>
      <c r="AC138" s="14">
        <f t="shared" si="18"/>
        <v>-24.603988423796181</v>
      </c>
    </row>
    <row r="139" spans="1:29" x14ac:dyDescent="0.25">
      <c r="A139" s="7" t="s">
        <v>177</v>
      </c>
      <c r="B139" s="7" t="s">
        <v>181</v>
      </c>
      <c r="C139" s="1">
        <v>234.3</v>
      </c>
      <c r="D139" s="7">
        <v>2973493.5999999996</v>
      </c>
      <c r="E139" s="7">
        <v>-257630.70132107759</v>
      </c>
      <c r="F139" s="7">
        <f t="shared" si="19"/>
        <v>2715862.8986789221</v>
      </c>
      <c r="G139" s="7">
        <v>343332.11</v>
      </c>
      <c r="H139" s="7">
        <v>42471.1</v>
      </c>
      <c r="I139" s="7">
        <f t="shared" si="20"/>
        <v>2330059.6886789221</v>
      </c>
      <c r="J139" s="7">
        <v>0</v>
      </c>
      <c r="K139" s="14">
        <f t="shared" si="21"/>
        <v>11591.390946132829</v>
      </c>
      <c r="L139" s="1">
        <v>233.20000000000002</v>
      </c>
      <c r="M139" s="7">
        <v>2931031.17</v>
      </c>
      <c r="N139" s="7">
        <v>-255122.88316878854</v>
      </c>
      <c r="O139" s="7">
        <f t="shared" si="22"/>
        <v>2675908.2868312113</v>
      </c>
      <c r="P139" s="7">
        <v>337052.36</v>
      </c>
      <c r="Q139" s="7">
        <v>45169.86</v>
      </c>
      <c r="R139" s="7">
        <f t="shared" si="23"/>
        <v>2293686.0668312116</v>
      </c>
      <c r="S139" s="7">
        <v>0</v>
      </c>
      <c r="T139" s="14">
        <f t="shared" si="24"/>
        <v>11474.735363770202</v>
      </c>
      <c r="U139" s="1">
        <f t="shared" si="18"/>
        <v>-1.0999999999999943</v>
      </c>
      <c r="V139" s="7">
        <f t="shared" si="18"/>
        <v>-42462.429999999702</v>
      </c>
      <c r="W139" s="7">
        <f t="shared" si="18"/>
        <v>2507.8181522890518</v>
      </c>
      <c r="X139" s="7">
        <f t="shared" si="18"/>
        <v>-39954.611847710796</v>
      </c>
      <c r="Y139" s="7">
        <f t="shared" si="18"/>
        <v>-6279.75</v>
      </c>
      <c r="Z139" s="7">
        <f t="shared" si="18"/>
        <v>2698.760000000002</v>
      </c>
      <c r="AA139" s="7">
        <f t="shared" si="18"/>
        <v>-36373.621847710572</v>
      </c>
      <c r="AB139" s="7">
        <f t="shared" si="18"/>
        <v>0</v>
      </c>
      <c r="AC139" s="14">
        <f t="shared" si="18"/>
        <v>-116.65558236262768</v>
      </c>
    </row>
    <row r="140" spans="1:29" x14ac:dyDescent="0.25">
      <c r="A140" s="7" t="s">
        <v>182</v>
      </c>
      <c r="B140" s="7" t="s">
        <v>183</v>
      </c>
      <c r="C140" s="1">
        <v>16545.8</v>
      </c>
      <c r="D140" s="7">
        <v>151431301.85999998</v>
      </c>
      <c r="E140" s="7">
        <v>-13120375.473535778</v>
      </c>
      <c r="F140" s="7">
        <f t="shared" si="19"/>
        <v>138310926.38646421</v>
      </c>
      <c r="G140" s="7">
        <v>27852933.57</v>
      </c>
      <c r="H140" s="7">
        <v>2492792.27</v>
      </c>
      <c r="I140" s="7">
        <f t="shared" si="20"/>
        <v>107965200.54646422</v>
      </c>
      <c r="J140" s="7">
        <v>0</v>
      </c>
      <c r="K140" s="14">
        <f t="shared" si="21"/>
        <v>8359.2770604300913</v>
      </c>
      <c r="L140" s="1">
        <v>16415.5</v>
      </c>
      <c r="M140" s="7">
        <v>150615239.92000002</v>
      </c>
      <c r="N140" s="7">
        <v>-13109855.210973147</v>
      </c>
      <c r="O140" s="7">
        <f t="shared" si="22"/>
        <v>137505384.70902687</v>
      </c>
      <c r="P140" s="7">
        <v>27498153.190000001</v>
      </c>
      <c r="Q140" s="7">
        <v>2145812.63</v>
      </c>
      <c r="R140" s="7">
        <f t="shared" si="23"/>
        <v>107861418.88902688</v>
      </c>
      <c r="S140" s="7">
        <v>0</v>
      </c>
      <c r="T140" s="14">
        <f t="shared" si="24"/>
        <v>8376.5578087190079</v>
      </c>
      <c r="U140" s="1">
        <f t="shared" si="18"/>
        <v>-130.29999999999927</v>
      </c>
      <c r="V140" s="7">
        <f t="shared" si="18"/>
        <v>-816061.93999996781</v>
      </c>
      <c r="W140" s="7">
        <f t="shared" si="18"/>
        <v>10520.262562630698</v>
      </c>
      <c r="X140" s="7">
        <f t="shared" si="18"/>
        <v>-805541.67743733525</v>
      </c>
      <c r="Y140" s="7">
        <f t="shared" si="18"/>
        <v>-354780.37999999896</v>
      </c>
      <c r="Z140" s="7">
        <f t="shared" si="18"/>
        <v>-346979.64000000013</v>
      </c>
      <c r="AA140" s="7">
        <f t="shared" si="18"/>
        <v>-103781.65743733943</v>
      </c>
      <c r="AB140" s="7">
        <f t="shared" si="18"/>
        <v>0</v>
      </c>
      <c r="AC140" s="14">
        <f t="shared" si="18"/>
        <v>17.280748288916584</v>
      </c>
    </row>
    <row r="141" spans="1:29" x14ac:dyDescent="0.25">
      <c r="A141" s="7" t="s">
        <v>182</v>
      </c>
      <c r="B141" s="7" t="s">
        <v>184</v>
      </c>
      <c r="C141" s="1">
        <v>9592.6</v>
      </c>
      <c r="D141" s="7">
        <v>81181303.359999999</v>
      </c>
      <c r="E141" s="7">
        <v>-7033745.1268756576</v>
      </c>
      <c r="F141" s="7">
        <f t="shared" si="19"/>
        <v>74147558.233124346</v>
      </c>
      <c r="G141" s="7">
        <v>19205710.870000001</v>
      </c>
      <c r="H141" s="7">
        <v>650098.04</v>
      </c>
      <c r="I141" s="7">
        <f t="shared" si="20"/>
        <v>54291749.323124342</v>
      </c>
      <c r="J141" s="7">
        <v>0</v>
      </c>
      <c r="K141" s="14">
        <f t="shared" si="21"/>
        <v>7729.6622639455773</v>
      </c>
      <c r="L141" s="1">
        <v>9578.6</v>
      </c>
      <c r="M141" s="7">
        <v>80901468.473000005</v>
      </c>
      <c r="N141" s="7">
        <v>-7041827.4976654751</v>
      </c>
      <c r="O141" s="7">
        <f t="shared" si="22"/>
        <v>73859640.975334525</v>
      </c>
      <c r="P141" s="7">
        <v>18813710.539999999</v>
      </c>
      <c r="Q141" s="7">
        <v>1846157.18</v>
      </c>
      <c r="R141" s="7">
        <f t="shared" si="23"/>
        <v>53199773.255334526</v>
      </c>
      <c r="S141" s="7">
        <v>0</v>
      </c>
      <c r="T141" s="14">
        <f t="shared" si="24"/>
        <v>7710.9014861602445</v>
      </c>
      <c r="U141" s="1">
        <f t="shared" si="18"/>
        <v>-14</v>
      </c>
      <c r="V141" s="7">
        <f t="shared" si="18"/>
        <v>-279834.88699999452</v>
      </c>
      <c r="W141" s="7">
        <f t="shared" si="18"/>
        <v>-8082.3707898175344</v>
      </c>
      <c r="X141" s="7">
        <f t="shared" si="18"/>
        <v>-287917.25778982043</v>
      </c>
      <c r="Y141" s="7">
        <f t="shared" si="18"/>
        <v>-392000.33000000194</v>
      </c>
      <c r="Z141" s="7">
        <f t="shared" si="18"/>
        <v>1196059.1399999999</v>
      </c>
      <c r="AA141" s="7">
        <f t="shared" si="18"/>
        <v>-1091976.0677898154</v>
      </c>
      <c r="AB141" s="7">
        <f t="shared" si="18"/>
        <v>0</v>
      </c>
      <c r="AC141" s="14">
        <f t="shared" si="18"/>
        <v>-18.760777785332721</v>
      </c>
    </row>
    <row r="142" spans="1:29" x14ac:dyDescent="0.25">
      <c r="A142" s="7" t="s">
        <v>185</v>
      </c>
      <c r="B142" s="7" t="s">
        <v>186</v>
      </c>
      <c r="C142" s="1">
        <v>696</v>
      </c>
      <c r="D142" s="7">
        <v>6424354.2999999998</v>
      </c>
      <c r="E142" s="7">
        <v>-556621.6466193439</v>
      </c>
      <c r="F142" s="7">
        <f t="shared" si="19"/>
        <v>5867732.6533806557</v>
      </c>
      <c r="G142" s="7">
        <v>3258914.56</v>
      </c>
      <c r="H142" s="7">
        <v>120677.75999999999</v>
      </c>
      <c r="I142" s="7">
        <f t="shared" si="20"/>
        <v>2488140.3333806559</v>
      </c>
      <c r="J142" s="7">
        <v>0</v>
      </c>
      <c r="K142" s="14">
        <f t="shared" si="21"/>
        <v>8430.6503640526662</v>
      </c>
      <c r="L142" s="1">
        <v>700.7</v>
      </c>
      <c r="M142" s="7">
        <v>6456223.8200000003</v>
      </c>
      <c r="N142" s="7">
        <v>-561962.78367841779</v>
      </c>
      <c r="O142" s="7">
        <f t="shared" si="22"/>
        <v>5894261.0363215823</v>
      </c>
      <c r="P142" s="7">
        <v>3379206.12</v>
      </c>
      <c r="Q142" s="7">
        <v>136003.57999999999</v>
      </c>
      <c r="R142" s="7">
        <f t="shared" si="23"/>
        <v>2379051.3363215821</v>
      </c>
      <c r="S142" s="7">
        <v>0</v>
      </c>
      <c r="T142" s="14">
        <f t="shared" si="24"/>
        <v>8411.9609480827494</v>
      </c>
      <c r="U142" s="1">
        <f t="shared" si="18"/>
        <v>4.7000000000000455</v>
      </c>
      <c r="V142" s="7">
        <f t="shared" si="18"/>
        <v>31869.520000000484</v>
      </c>
      <c r="W142" s="7">
        <f t="shared" si="18"/>
        <v>-5341.1370590738952</v>
      </c>
      <c r="X142" s="7">
        <f t="shared" si="18"/>
        <v>26528.382940926589</v>
      </c>
      <c r="Y142" s="7">
        <f t="shared" si="18"/>
        <v>120291.56000000006</v>
      </c>
      <c r="Z142" s="7">
        <f t="shared" si="18"/>
        <v>15325.819999999992</v>
      </c>
      <c r="AA142" s="7">
        <f t="shared" si="18"/>
        <v>-109088.99705907376</v>
      </c>
      <c r="AB142" s="7">
        <f t="shared" si="18"/>
        <v>0</v>
      </c>
      <c r="AC142" s="14">
        <f t="shared" si="18"/>
        <v>-18.689415969916809</v>
      </c>
    </row>
    <row r="143" spans="1:29" x14ac:dyDescent="0.25">
      <c r="A143" s="7" t="s">
        <v>185</v>
      </c>
      <c r="B143" s="7" t="s">
        <v>187</v>
      </c>
      <c r="C143" s="1">
        <v>492.6</v>
      </c>
      <c r="D143" s="7">
        <v>4624749.54</v>
      </c>
      <c r="E143" s="7">
        <v>-400699.52308776829</v>
      </c>
      <c r="F143" s="7">
        <f t="shared" si="19"/>
        <v>4224050.0169122322</v>
      </c>
      <c r="G143" s="7">
        <v>462826.92</v>
      </c>
      <c r="H143" s="7">
        <v>43444.59</v>
      </c>
      <c r="I143" s="7">
        <f t="shared" si="20"/>
        <v>3717778.5069122324</v>
      </c>
      <c r="J143" s="7">
        <v>0</v>
      </c>
      <c r="K143" s="14">
        <f t="shared" si="21"/>
        <v>8575.0101845558911</v>
      </c>
      <c r="L143" s="1">
        <v>483.7</v>
      </c>
      <c r="M143" s="7">
        <v>4512632.4000000004</v>
      </c>
      <c r="N143" s="7">
        <v>-392788.65416122135</v>
      </c>
      <c r="O143" s="7">
        <f t="shared" si="22"/>
        <v>4119843.745838779</v>
      </c>
      <c r="P143" s="7">
        <v>504405.94</v>
      </c>
      <c r="Q143" s="7">
        <v>46132.39</v>
      </c>
      <c r="R143" s="7">
        <f t="shared" si="23"/>
        <v>3569305.415838779</v>
      </c>
      <c r="S143" s="7">
        <v>0</v>
      </c>
      <c r="T143" s="14">
        <f t="shared" si="24"/>
        <v>8517.3532061996666</v>
      </c>
      <c r="U143" s="1">
        <f t="shared" si="18"/>
        <v>-8.9000000000000341</v>
      </c>
      <c r="V143" s="7">
        <f t="shared" si="18"/>
        <v>-112117.13999999966</v>
      </c>
      <c r="W143" s="7">
        <f t="shared" si="18"/>
        <v>7910.8689265469438</v>
      </c>
      <c r="X143" s="7">
        <f t="shared" si="18"/>
        <v>-104206.27107345313</v>
      </c>
      <c r="Y143" s="7">
        <f t="shared" si="18"/>
        <v>41579.020000000019</v>
      </c>
      <c r="Z143" s="7">
        <f t="shared" si="18"/>
        <v>2687.8000000000029</v>
      </c>
      <c r="AA143" s="7">
        <f t="shared" si="18"/>
        <v>-148473.09107345343</v>
      </c>
      <c r="AB143" s="7">
        <f t="shared" si="18"/>
        <v>0</v>
      </c>
      <c r="AC143" s="14">
        <f t="shared" si="18"/>
        <v>-57.656978356224499</v>
      </c>
    </row>
    <row r="144" spans="1:29" x14ac:dyDescent="0.25">
      <c r="A144" s="7" t="s">
        <v>188</v>
      </c>
      <c r="B144" s="7" t="s">
        <v>189</v>
      </c>
      <c r="C144" s="1">
        <v>433.90000000000003</v>
      </c>
      <c r="D144" s="7">
        <v>4391191.4700000007</v>
      </c>
      <c r="E144" s="7">
        <v>-380463.48512444552</v>
      </c>
      <c r="F144" s="7">
        <f t="shared" si="19"/>
        <v>4010727.9848755552</v>
      </c>
      <c r="G144" s="7">
        <v>1423576.28</v>
      </c>
      <c r="H144" s="7">
        <v>190874.32</v>
      </c>
      <c r="I144" s="7">
        <f t="shared" si="20"/>
        <v>2396277.3848755551</v>
      </c>
      <c r="J144" s="7">
        <v>0</v>
      </c>
      <c r="K144" s="14">
        <f t="shared" si="21"/>
        <v>9243.4385454610619</v>
      </c>
      <c r="L144" s="1">
        <v>432.8</v>
      </c>
      <c r="M144" s="7">
        <v>4362804.7399999993</v>
      </c>
      <c r="N144" s="7">
        <v>-379747.35149993532</v>
      </c>
      <c r="O144" s="7">
        <f t="shared" si="22"/>
        <v>3983057.3885000641</v>
      </c>
      <c r="P144" s="7">
        <v>1472521.69</v>
      </c>
      <c r="Q144" s="7">
        <v>148662.94</v>
      </c>
      <c r="R144" s="7">
        <f t="shared" si="23"/>
        <v>2361872.7585000643</v>
      </c>
      <c r="S144" s="7">
        <v>0</v>
      </c>
      <c r="T144" s="14">
        <f t="shared" si="24"/>
        <v>9202.9976628929398</v>
      </c>
      <c r="U144" s="1">
        <f t="shared" si="18"/>
        <v>-1.1000000000000227</v>
      </c>
      <c r="V144" s="7">
        <f t="shared" si="18"/>
        <v>-28386.730000001378</v>
      </c>
      <c r="W144" s="7">
        <f t="shared" si="18"/>
        <v>716.1336245101993</v>
      </c>
      <c r="X144" s="7">
        <f t="shared" si="18"/>
        <v>-27670.596375491004</v>
      </c>
      <c r="Y144" s="7">
        <f t="shared" si="18"/>
        <v>48945.409999999916</v>
      </c>
      <c r="Z144" s="7">
        <f t="shared" si="18"/>
        <v>-42211.380000000005</v>
      </c>
      <c r="AA144" s="7">
        <f t="shared" si="18"/>
        <v>-34404.6263754908</v>
      </c>
      <c r="AB144" s="7">
        <f t="shared" si="18"/>
        <v>0</v>
      </c>
      <c r="AC144" s="14">
        <f t="shared" si="18"/>
        <v>-40.440882568122106</v>
      </c>
    </row>
    <row r="145" spans="1:29" x14ac:dyDescent="0.25">
      <c r="A145" s="7" t="s">
        <v>188</v>
      </c>
      <c r="B145" s="7" t="s">
        <v>190</v>
      </c>
      <c r="C145" s="1">
        <v>1116.1000000000001</v>
      </c>
      <c r="D145" s="7">
        <v>10046457.059999999</v>
      </c>
      <c r="E145" s="7">
        <v>-870449.4195514298</v>
      </c>
      <c r="F145" s="7">
        <f t="shared" si="19"/>
        <v>9176007.6404485684</v>
      </c>
      <c r="G145" s="7">
        <v>1588471.94</v>
      </c>
      <c r="H145" s="7">
        <v>190573.9</v>
      </c>
      <c r="I145" s="7">
        <f t="shared" si="20"/>
        <v>7396961.8004485685</v>
      </c>
      <c r="J145" s="7">
        <v>0</v>
      </c>
      <c r="K145" s="14">
        <f t="shared" si="21"/>
        <v>8221.4923756371008</v>
      </c>
      <c r="L145" s="1">
        <v>1103.5</v>
      </c>
      <c r="M145" s="7">
        <v>9956045.0099999998</v>
      </c>
      <c r="N145" s="7">
        <v>-866594.30097750551</v>
      </c>
      <c r="O145" s="7">
        <f t="shared" si="22"/>
        <v>9089450.709022494</v>
      </c>
      <c r="P145" s="7">
        <v>1568470.42</v>
      </c>
      <c r="Q145" s="7">
        <v>200268.16</v>
      </c>
      <c r="R145" s="7">
        <f t="shared" si="23"/>
        <v>7320712.129022494</v>
      </c>
      <c r="S145" s="7">
        <v>0</v>
      </c>
      <c r="T145" s="14">
        <f t="shared" si="24"/>
        <v>8236.9285990235567</v>
      </c>
      <c r="U145" s="1">
        <f t="shared" si="18"/>
        <v>-12.600000000000136</v>
      </c>
      <c r="V145" s="7">
        <f t="shared" si="18"/>
        <v>-90412.049999998882</v>
      </c>
      <c r="W145" s="7">
        <f t="shared" si="18"/>
        <v>3855.1185739242937</v>
      </c>
      <c r="X145" s="7">
        <f t="shared" si="18"/>
        <v>-86556.931426074356</v>
      </c>
      <c r="Y145" s="7">
        <f t="shared" si="18"/>
        <v>-20001.520000000019</v>
      </c>
      <c r="Z145" s="7">
        <f t="shared" si="18"/>
        <v>9694.2600000000093</v>
      </c>
      <c r="AA145" s="7">
        <f t="shared" si="18"/>
        <v>-76249.671426074579</v>
      </c>
      <c r="AB145" s="7">
        <f t="shared" si="18"/>
        <v>0</v>
      </c>
      <c r="AC145" s="14">
        <f t="shared" si="18"/>
        <v>15.436223386455822</v>
      </c>
    </row>
    <row r="146" spans="1:29" x14ac:dyDescent="0.25">
      <c r="A146" s="7" t="s">
        <v>188</v>
      </c>
      <c r="B146" s="7" t="s">
        <v>191</v>
      </c>
      <c r="C146" s="1">
        <v>394</v>
      </c>
      <c r="D146" s="7">
        <v>4066162.17</v>
      </c>
      <c r="E146" s="7">
        <v>-352302.15781945351</v>
      </c>
      <c r="F146" s="7">
        <f t="shared" si="19"/>
        <v>3713860.0121805463</v>
      </c>
      <c r="G146" s="7">
        <v>1189273.56</v>
      </c>
      <c r="H146" s="7">
        <v>121456.16</v>
      </c>
      <c r="I146" s="7">
        <f t="shared" si="20"/>
        <v>2403130.2921805461</v>
      </c>
      <c r="J146" s="7">
        <v>0</v>
      </c>
      <c r="K146" s="14">
        <f t="shared" si="21"/>
        <v>9426.0406400521479</v>
      </c>
      <c r="L146" s="1">
        <v>387.5</v>
      </c>
      <c r="M146" s="7">
        <v>4022715.8699999996</v>
      </c>
      <c r="N146" s="7">
        <v>-350145.32817924331</v>
      </c>
      <c r="O146" s="7">
        <f t="shared" si="22"/>
        <v>3672570.5418207562</v>
      </c>
      <c r="P146" s="7">
        <v>1170012.71</v>
      </c>
      <c r="Q146" s="7">
        <v>139792.63</v>
      </c>
      <c r="R146" s="7">
        <f t="shared" si="23"/>
        <v>2362765.2018207563</v>
      </c>
      <c r="S146" s="7">
        <v>0</v>
      </c>
      <c r="T146" s="14">
        <f t="shared" si="24"/>
        <v>9477.6013982471122</v>
      </c>
      <c r="U146" s="1">
        <f t="shared" si="18"/>
        <v>-6.5</v>
      </c>
      <c r="V146" s="7">
        <f t="shared" si="18"/>
        <v>-43446.300000000279</v>
      </c>
      <c r="W146" s="7">
        <f t="shared" si="18"/>
        <v>2156.8296402101987</v>
      </c>
      <c r="X146" s="7">
        <f t="shared" si="18"/>
        <v>-41289.470359790139</v>
      </c>
      <c r="Y146" s="7">
        <f t="shared" si="18"/>
        <v>-19260.850000000093</v>
      </c>
      <c r="Z146" s="7">
        <f t="shared" si="18"/>
        <v>18336.47</v>
      </c>
      <c r="AA146" s="7">
        <f t="shared" si="18"/>
        <v>-40365.090359789785</v>
      </c>
      <c r="AB146" s="7">
        <f t="shared" si="18"/>
        <v>0</v>
      </c>
      <c r="AC146" s="14">
        <f t="shared" si="18"/>
        <v>51.560758194964365</v>
      </c>
    </row>
    <row r="147" spans="1:29" x14ac:dyDescent="0.25">
      <c r="A147" s="7" t="s">
        <v>192</v>
      </c>
      <c r="B147" s="7" t="s">
        <v>193</v>
      </c>
      <c r="C147" s="1">
        <v>417.7</v>
      </c>
      <c r="D147" s="7">
        <v>4584990.8099999996</v>
      </c>
      <c r="E147" s="7">
        <v>-397254.73023752117</v>
      </c>
      <c r="F147" s="7">
        <f t="shared" si="19"/>
        <v>4187736.0797624784</v>
      </c>
      <c r="G147" s="7">
        <v>2445487.33</v>
      </c>
      <c r="H147" s="7">
        <v>174471.37</v>
      </c>
      <c r="I147" s="7">
        <f t="shared" si="20"/>
        <v>1567777.3797624782</v>
      </c>
      <c r="J147" s="7">
        <v>0</v>
      </c>
      <c r="K147" s="14">
        <f t="shared" si="21"/>
        <v>10025.702848366001</v>
      </c>
      <c r="L147" s="1">
        <v>398.2</v>
      </c>
      <c r="M147" s="7">
        <v>4472717.54</v>
      </c>
      <c r="N147" s="7">
        <v>-389314.38399012701</v>
      </c>
      <c r="O147" s="7">
        <f t="shared" si="22"/>
        <v>4083403.1560098729</v>
      </c>
      <c r="P147" s="7">
        <v>2494009.13</v>
      </c>
      <c r="Q147" s="7">
        <v>226133.62</v>
      </c>
      <c r="R147" s="7">
        <f t="shared" si="23"/>
        <v>1363260.4060098729</v>
      </c>
      <c r="S147" s="7">
        <v>0</v>
      </c>
      <c r="T147" s="14">
        <f t="shared" si="24"/>
        <v>10254.653832269898</v>
      </c>
      <c r="U147" s="1">
        <f t="shared" si="18"/>
        <v>-19.5</v>
      </c>
      <c r="V147" s="7">
        <f t="shared" si="18"/>
        <v>-112273.26999999955</v>
      </c>
      <c r="W147" s="7">
        <f t="shared" si="18"/>
        <v>7940.3462473941618</v>
      </c>
      <c r="X147" s="7">
        <f t="shared" si="18"/>
        <v>-104332.92375260545</v>
      </c>
      <c r="Y147" s="7">
        <f t="shared" si="18"/>
        <v>48521.799999999814</v>
      </c>
      <c r="Z147" s="7">
        <f t="shared" si="18"/>
        <v>51662.25</v>
      </c>
      <c r="AA147" s="7">
        <f t="shared" si="18"/>
        <v>-204516.97375260526</v>
      </c>
      <c r="AB147" s="7">
        <f t="shared" si="18"/>
        <v>0</v>
      </c>
      <c r="AC147" s="14">
        <f t="shared" si="18"/>
        <v>228.95098390389649</v>
      </c>
    </row>
    <row r="148" spans="1:29" x14ac:dyDescent="0.25">
      <c r="A148" s="7" t="s">
        <v>192</v>
      </c>
      <c r="B148" s="7" t="s">
        <v>194</v>
      </c>
      <c r="C148" s="1">
        <v>2750.2</v>
      </c>
      <c r="D148" s="7">
        <v>24417444.490000002</v>
      </c>
      <c r="E148" s="7">
        <v>-2115586.6447559139</v>
      </c>
      <c r="F148" s="7">
        <f t="shared" si="19"/>
        <v>22301857.845244087</v>
      </c>
      <c r="G148" s="7">
        <v>8842519.6899999995</v>
      </c>
      <c r="H148" s="7">
        <v>797468.84</v>
      </c>
      <c r="I148" s="7">
        <f t="shared" si="20"/>
        <v>12661869.315244088</v>
      </c>
      <c r="J148" s="7">
        <v>0</v>
      </c>
      <c r="K148" s="14">
        <f t="shared" si="21"/>
        <v>8109.1767308719691</v>
      </c>
      <c r="L148" s="1">
        <v>2725.8</v>
      </c>
      <c r="M148" s="7">
        <v>24207069.390000001</v>
      </c>
      <c r="N148" s="7">
        <v>-2107032.2960242443</v>
      </c>
      <c r="O148" s="7">
        <f t="shared" si="22"/>
        <v>22100037.093975756</v>
      </c>
      <c r="P148" s="7">
        <v>8738415.0099999998</v>
      </c>
      <c r="Q148" s="7">
        <v>947679.02</v>
      </c>
      <c r="R148" s="7">
        <f t="shared" si="23"/>
        <v>12413943.063975757</v>
      </c>
      <c r="S148" s="7">
        <v>0</v>
      </c>
      <c r="T148" s="14">
        <f t="shared" si="24"/>
        <v>8107.7251060150247</v>
      </c>
      <c r="U148" s="1">
        <f t="shared" si="18"/>
        <v>-24.399999999999636</v>
      </c>
      <c r="V148" s="7">
        <f t="shared" si="18"/>
        <v>-210375.10000000149</v>
      </c>
      <c r="W148" s="7">
        <f t="shared" si="18"/>
        <v>8554.3487316695973</v>
      </c>
      <c r="X148" s="7">
        <f t="shared" si="18"/>
        <v>-201820.75126833096</v>
      </c>
      <c r="Y148" s="7">
        <f t="shared" si="18"/>
        <v>-104104.6799999997</v>
      </c>
      <c r="Z148" s="7">
        <f t="shared" si="18"/>
        <v>150210.18000000005</v>
      </c>
      <c r="AA148" s="7">
        <f t="shared" si="18"/>
        <v>-247926.25126833096</v>
      </c>
      <c r="AB148" s="7">
        <f t="shared" si="18"/>
        <v>0</v>
      </c>
      <c r="AC148" s="14">
        <f t="shared" si="18"/>
        <v>-1.4516248569443633</v>
      </c>
    </row>
    <row r="149" spans="1:29" x14ac:dyDescent="0.25">
      <c r="A149" s="7" t="s">
        <v>192</v>
      </c>
      <c r="B149" s="7" t="s">
        <v>195</v>
      </c>
      <c r="C149" s="1">
        <v>334</v>
      </c>
      <c r="D149" s="7">
        <v>4126216.1100000003</v>
      </c>
      <c r="E149" s="7">
        <v>-357505.3769147608</v>
      </c>
      <c r="F149" s="7">
        <f t="shared" si="19"/>
        <v>3768710.7330852393</v>
      </c>
      <c r="G149" s="7">
        <v>1799328.47</v>
      </c>
      <c r="H149" s="7">
        <v>154004.76999999999</v>
      </c>
      <c r="I149" s="7">
        <f t="shared" si="20"/>
        <v>1815377.4930852393</v>
      </c>
      <c r="J149" s="7">
        <v>0</v>
      </c>
      <c r="K149" s="14">
        <f t="shared" si="21"/>
        <v>11283.565069117483</v>
      </c>
      <c r="L149" s="1">
        <v>330.5</v>
      </c>
      <c r="M149" s="7">
        <v>4066763.0700000003</v>
      </c>
      <c r="N149" s="7">
        <v>-353979.28558458621</v>
      </c>
      <c r="O149" s="7">
        <f t="shared" si="22"/>
        <v>3712783.7844154141</v>
      </c>
      <c r="P149" s="7">
        <v>1787654.73</v>
      </c>
      <c r="Q149" s="7">
        <v>162797.74</v>
      </c>
      <c r="R149" s="7">
        <f t="shared" si="23"/>
        <v>1762331.3144154141</v>
      </c>
      <c r="S149" s="7">
        <v>0</v>
      </c>
      <c r="T149" s="14">
        <f t="shared" si="24"/>
        <v>11233.838984615473</v>
      </c>
      <c r="U149" s="1">
        <f t="shared" si="18"/>
        <v>-3.5</v>
      </c>
      <c r="V149" s="7">
        <f t="shared" si="18"/>
        <v>-59453.040000000037</v>
      </c>
      <c r="W149" s="7">
        <f t="shared" si="18"/>
        <v>3526.0913301745895</v>
      </c>
      <c r="X149" s="7">
        <f t="shared" si="18"/>
        <v>-55926.948669825215</v>
      </c>
      <c r="Y149" s="7">
        <f t="shared" si="18"/>
        <v>-11673.739999999991</v>
      </c>
      <c r="Z149" s="7">
        <f t="shared" si="18"/>
        <v>8792.9700000000012</v>
      </c>
      <c r="AA149" s="7">
        <f t="shared" si="18"/>
        <v>-53046.178669825196</v>
      </c>
      <c r="AB149" s="7">
        <f t="shared" si="18"/>
        <v>0</v>
      </c>
      <c r="AC149" s="14">
        <f t="shared" si="18"/>
        <v>-49.726084502010053</v>
      </c>
    </row>
    <row r="150" spans="1:29" x14ac:dyDescent="0.25">
      <c r="A150" s="7" t="s">
        <v>196</v>
      </c>
      <c r="B150" s="7" t="s">
        <v>197</v>
      </c>
      <c r="C150" s="1">
        <v>122.2</v>
      </c>
      <c r="D150" s="7">
        <v>2022107.51</v>
      </c>
      <c r="E150" s="7">
        <v>-175200.30174200409</v>
      </c>
      <c r="F150" s="7">
        <f t="shared" si="19"/>
        <v>1846907.208257996</v>
      </c>
      <c r="G150" s="7">
        <v>463392.61</v>
      </c>
      <c r="H150" s="7">
        <v>60787.18</v>
      </c>
      <c r="I150" s="7">
        <f t="shared" si="20"/>
        <v>1322727.4182579962</v>
      </c>
      <c r="J150" s="7">
        <v>0</v>
      </c>
      <c r="K150" s="14">
        <f t="shared" si="21"/>
        <v>15113.806941554794</v>
      </c>
      <c r="L150" s="1">
        <v>131.19999999999999</v>
      </c>
      <c r="M150" s="7">
        <v>2114271.1100000003</v>
      </c>
      <c r="N150" s="7">
        <v>-184030.43505800553</v>
      </c>
      <c r="O150" s="7">
        <f t="shared" si="22"/>
        <v>1930240.6749419947</v>
      </c>
      <c r="P150" s="7">
        <v>482804.91</v>
      </c>
      <c r="Q150" s="7">
        <v>55909.95</v>
      </c>
      <c r="R150" s="7">
        <f t="shared" si="23"/>
        <v>1391525.8149419948</v>
      </c>
      <c r="S150" s="7">
        <v>0</v>
      </c>
      <c r="T150" s="14">
        <f t="shared" si="24"/>
        <v>14712.200266326181</v>
      </c>
      <c r="U150" s="1">
        <f t="shared" si="18"/>
        <v>8.9999999999999858</v>
      </c>
      <c r="V150" s="7">
        <f t="shared" si="18"/>
        <v>92163.600000000326</v>
      </c>
      <c r="W150" s="7">
        <f t="shared" si="18"/>
        <v>-8830.1333160014474</v>
      </c>
      <c r="X150" s="7">
        <f t="shared" si="18"/>
        <v>83333.466683998704</v>
      </c>
      <c r="Y150" s="7">
        <f t="shared" si="18"/>
        <v>19412.299999999988</v>
      </c>
      <c r="Z150" s="7">
        <f t="shared" si="18"/>
        <v>-4877.2300000000032</v>
      </c>
      <c r="AA150" s="7">
        <f t="shared" si="18"/>
        <v>68798.396683998639</v>
      </c>
      <c r="AB150" s="7">
        <f t="shared" si="18"/>
        <v>0</v>
      </c>
      <c r="AC150" s="14">
        <f t="shared" si="18"/>
        <v>-401.60667522861331</v>
      </c>
    </row>
    <row r="151" spans="1:29" x14ac:dyDescent="0.25">
      <c r="A151" s="7" t="s">
        <v>196</v>
      </c>
      <c r="B151" s="7" t="s">
        <v>151</v>
      </c>
      <c r="C151" s="1">
        <v>254.8</v>
      </c>
      <c r="D151" s="7">
        <v>3688907.77</v>
      </c>
      <c r="E151" s="7">
        <v>-319615.92111510603</v>
      </c>
      <c r="F151" s="7">
        <f t="shared" si="19"/>
        <v>3369291.848884894</v>
      </c>
      <c r="G151" s="7">
        <v>547941.43000000005</v>
      </c>
      <c r="H151" s="7">
        <v>90135.82</v>
      </c>
      <c r="I151" s="7">
        <f t="shared" si="20"/>
        <v>2731214.598884894</v>
      </c>
      <c r="J151" s="7">
        <v>0</v>
      </c>
      <c r="K151" s="14">
        <f t="shared" si="21"/>
        <v>13223.280411636162</v>
      </c>
      <c r="L151" s="1">
        <v>220</v>
      </c>
      <c r="M151" s="7">
        <v>3409018.6799999997</v>
      </c>
      <c r="N151" s="7">
        <v>-296727.88311488944</v>
      </c>
      <c r="O151" s="7">
        <f t="shared" si="22"/>
        <v>3112290.7968851104</v>
      </c>
      <c r="P151" s="7">
        <v>557080.71</v>
      </c>
      <c r="Q151" s="7">
        <v>88512.44</v>
      </c>
      <c r="R151" s="7">
        <f t="shared" si="23"/>
        <v>2466697.6468851105</v>
      </c>
      <c r="S151" s="7">
        <v>0</v>
      </c>
      <c r="T151" s="14">
        <f t="shared" si="24"/>
        <v>14146.776349477776</v>
      </c>
      <c r="U151" s="1">
        <f t="shared" si="18"/>
        <v>-34.800000000000011</v>
      </c>
      <c r="V151" s="7">
        <f t="shared" si="18"/>
        <v>-279889.09000000032</v>
      </c>
      <c r="W151" s="7">
        <f t="shared" si="18"/>
        <v>22888.038000216591</v>
      </c>
      <c r="X151" s="7">
        <f t="shared" si="18"/>
        <v>-257001.05199978361</v>
      </c>
      <c r="Y151" s="7">
        <f t="shared" si="18"/>
        <v>9139.2799999999115</v>
      </c>
      <c r="Z151" s="7">
        <f t="shared" si="18"/>
        <v>-1623.3800000000047</v>
      </c>
      <c r="AA151" s="7">
        <f t="shared" si="18"/>
        <v>-264516.95199978352</v>
      </c>
      <c r="AB151" s="7">
        <f t="shared" si="18"/>
        <v>0</v>
      </c>
      <c r="AC151" s="14">
        <f t="shared" si="18"/>
        <v>923.49593784161334</v>
      </c>
    </row>
    <row r="152" spans="1:29" x14ac:dyDescent="0.25">
      <c r="A152" s="7" t="s">
        <v>196</v>
      </c>
      <c r="B152" s="7" t="s">
        <v>198</v>
      </c>
      <c r="C152" s="1">
        <v>642.90000000000009</v>
      </c>
      <c r="D152" s="7">
        <v>6601295.1799999997</v>
      </c>
      <c r="E152" s="7">
        <v>-571952.23384736711</v>
      </c>
      <c r="F152" s="7">
        <f t="shared" si="19"/>
        <v>6029342.9461526331</v>
      </c>
      <c r="G152" s="7">
        <v>902913.45</v>
      </c>
      <c r="H152" s="7">
        <v>129334</v>
      </c>
      <c r="I152" s="7">
        <f t="shared" si="20"/>
        <v>4997095.4961526329</v>
      </c>
      <c r="J152" s="7">
        <v>0</v>
      </c>
      <c r="K152" s="14">
        <f t="shared" si="21"/>
        <v>9378.3526927245803</v>
      </c>
      <c r="L152" s="1">
        <v>652</v>
      </c>
      <c r="M152" s="7">
        <v>6499864.6099999994</v>
      </c>
      <c r="N152" s="7">
        <v>-565761.36633510212</v>
      </c>
      <c r="O152" s="7">
        <f t="shared" si="22"/>
        <v>5934103.243664897</v>
      </c>
      <c r="P152" s="7">
        <v>929508.67</v>
      </c>
      <c r="Q152" s="7">
        <v>145602.32999999999</v>
      </c>
      <c r="R152" s="7">
        <f t="shared" si="23"/>
        <v>4858992.243664897</v>
      </c>
      <c r="S152" s="7">
        <v>0</v>
      </c>
      <c r="T152" s="14">
        <f t="shared" si="24"/>
        <v>9101.3853430443214</v>
      </c>
      <c r="U152" s="1">
        <f t="shared" si="18"/>
        <v>9.0999999999999091</v>
      </c>
      <c r="V152" s="7">
        <f t="shared" si="18"/>
        <v>-101430.5700000003</v>
      </c>
      <c r="W152" s="7">
        <f t="shared" si="18"/>
        <v>6190.8675122649875</v>
      </c>
      <c r="X152" s="7">
        <f t="shared" si="18"/>
        <v>-95239.702487736009</v>
      </c>
      <c r="Y152" s="7">
        <f t="shared" si="18"/>
        <v>26595.220000000088</v>
      </c>
      <c r="Z152" s="7">
        <f t="shared" si="18"/>
        <v>16268.329999999987</v>
      </c>
      <c r="AA152" s="7">
        <f t="shared" si="18"/>
        <v>-138103.25248773582</v>
      </c>
      <c r="AB152" s="7">
        <f t="shared" si="18"/>
        <v>0</v>
      </c>
      <c r="AC152" s="14">
        <f t="shared" si="18"/>
        <v>-276.96734968025885</v>
      </c>
    </row>
    <row r="153" spans="1:29" x14ac:dyDescent="0.25">
      <c r="A153" s="7" t="s">
        <v>199</v>
      </c>
      <c r="B153" s="7" t="s">
        <v>200</v>
      </c>
      <c r="C153" s="1">
        <v>66.7</v>
      </c>
      <c r="D153" s="7">
        <v>1255141.17</v>
      </c>
      <c r="E153" s="7">
        <v>-108748.47683682854</v>
      </c>
      <c r="F153" s="7">
        <f t="shared" si="19"/>
        <v>1146392.6931631714</v>
      </c>
      <c r="G153" s="7">
        <v>506301.13</v>
      </c>
      <c r="H153" s="7">
        <v>35579.629999999997</v>
      </c>
      <c r="I153" s="7">
        <f t="shared" si="20"/>
        <v>604511.9331631714</v>
      </c>
      <c r="J153" s="7">
        <v>0</v>
      </c>
      <c r="K153" s="14">
        <f t="shared" si="21"/>
        <v>17187.296749073033</v>
      </c>
      <c r="L153" s="1">
        <v>66.099999999999994</v>
      </c>
      <c r="M153" s="7">
        <v>1259566.2999999998</v>
      </c>
      <c r="N153" s="7">
        <v>-109635.19913650159</v>
      </c>
      <c r="O153" s="7">
        <f t="shared" si="22"/>
        <v>1149931.1008634982</v>
      </c>
      <c r="P153" s="7">
        <v>494438.13</v>
      </c>
      <c r="Q153" s="7">
        <v>38715.620000000003</v>
      </c>
      <c r="R153" s="7">
        <f t="shared" si="23"/>
        <v>616777.35086349817</v>
      </c>
      <c r="S153" s="7">
        <v>0</v>
      </c>
      <c r="T153" s="14">
        <f t="shared" si="24"/>
        <v>17396.839649977283</v>
      </c>
      <c r="U153" s="1">
        <f t="shared" si="18"/>
        <v>-0.60000000000000853</v>
      </c>
      <c r="V153" s="7">
        <f t="shared" si="18"/>
        <v>4425.1299999998882</v>
      </c>
      <c r="W153" s="7">
        <f t="shared" si="18"/>
        <v>-886.72229967304156</v>
      </c>
      <c r="X153" s="7">
        <f t="shared" si="18"/>
        <v>3538.4077003267594</v>
      </c>
      <c r="Y153" s="7">
        <f t="shared" si="18"/>
        <v>-11863</v>
      </c>
      <c r="Z153" s="7">
        <f t="shared" si="18"/>
        <v>3135.9900000000052</v>
      </c>
      <c r="AA153" s="7">
        <f t="shared" si="18"/>
        <v>12265.417700326769</v>
      </c>
      <c r="AB153" s="7">
        <f t="shared" si="18"/>
        <v>0</v>
      </c>
      <c r="AC153" s="14">
        <f t="shared" si="18"/>
        <v>209.54290090424911</v>
      </c>
    </row>
    <row r="154" spans="1:29" x14ac:dyDescent="0.25">
      <c r="A154" s="7" t="s">
        <v>201</v>
      </c>
      <c r="B154" s="7" t="s">
        <v>202</v>
      </c>
      <c r="C154" s="1">
        <v>901.1</v>
      </c>
      <c r="D154" s="7">
        <v>10691962.42</v>
      </c>
      <c r="E154" s="7">
        <v>-926377.57039840485</v>
      </c>
      <c r="F154" s="7">
        <f t="shared" si="19"/>
        <v>9765584.8496015947</v>
      </c>
      <c r="G154" s="7">
        <v>4657440.45</v>
      </c>
      <c r="H154" s="7">
        <v>198292.46</v>
      </c>
      <c r="I154" s="7">
        <f t="shared" si="20"/>
        <v>4909851.9396015946</v>
      </c>
      <c r="J154" s="7">
        <v>0</v>
      </c>
      <c r="K154" s="14">
        <f t="shared" si="21"/>
        <v>10837.404116747968</v>
      </c>
      <c r="L154" s="1">
        <v>910.4</v>
      </c>
      <c r="M154" s="7">
        <v>10774374.9</v>
      </c>
      <c r="N154" s="7">
        <v>-937823.39026760601</v>
      </c>
      <c r="O154" s="7">
        <f t="shared" si="22"/>
        <v>9836551.5097323935</v>
      </c>
      <c r="P154" s="7">
        <v>4646987.3099999996</v>
      </c>
      <c r="Q154" s="7">
        <v>226870.63</v>
      </c>
      <c r="R154" s="7">
        <f t="shared" si="23"/>
        <v>4962693.5697323941</v>
      </c>
      <c r="S154" s="7">
        <v>0</v>
      </c>
      <c r="T154" s="14">
        <f t="shared" si="24"/>
        <v>10804.647967632243</v>
      </c>
      <c r="U154" s="1">
        <f t="shared" si="18"/>
        <v>9.2999999999999545</v>
      </c>
      <c r="V154" s="7">
        <f t="shared" si="18"/>
        <v>82412.480000000447</v>
      </c>
      <c r="W154" s="7">
        <f t="shared" si="18"/>
        <v>-11445.819869201165</v>
      </c>
      <c r="X154" s="7">
        <f t="shared" ref="X154:AC181" si="25">O154-F154</f>
        <v>70966.660130798817</v>
      </c>
      <c r="Y154" s="7">
        <f t="shared" si="25"/>
        <v>-10453.140000000596</v>
      </c>
      <c r="Z154" s="7">
        <f t="shared" si="25"/>
        <v>28578.170000000013</v>
      </c>
      <c r="AA154" s="7">
        <f t="shared" si="25"/>
        <v>52841.630130799487</v>
      </c>
      <c r="AB154" s="7">
        <f t="shared" si="25"/>
        <v>0</v>
      </c>
      <c r="AC154" s="14">
        <f t="shared" si="25"/>
        <v>-32.756149115724838</v>
      </c>
    </row>
    <row r="155" spans="1:29" x14ac:dyDescent="0.25">
      <c r="A155" s="7" t="s">
        <v>201</v>
      </c>
      <c r="B155" s="7" t="s">
        <v>203</v>
      </c>
      <c r="C155" s="1">
        <v>238.2</v>
      </c>
      <c r="D155" s="7">
        <v>3351864.28</v>
      </c>
      <c r="E155" s="7">
        <v>-290413.65523351688</v>
      </c>
      <c r="F155" s="7">
        <f t="shared" si="19"/>
        <v>3061450.624766483</v>
      </c>
      <c r="G155" s="7">
        <v>166859.42000000001</v>
      </c>
      <c r="H155" s="7">
        <v>10241.450000000001</v>
      </c>
      <c r="I155" s="7">
        <f t="shared" si="20"/>
        <v>2884349.7547664829</v>
      </c>
      <c r="J155" s="7">
        <v>0</v>
      </c>
      <c r="K155" s="14">
        <f t="shared" si="21"/>
        <v>12852.43755149657</v>
      </c>
      <c r="L155" s="1">
        <v>230.8</v>
      </c>
      <c r="M155" s="7">
        <v>3249012.01</v>
      </c>
      <c r="N155" s="7">
        <v>-282800.57882878836</v>
      </c>
      <c r="O155" s="7">
        <f t="shared" si="22"/>
        <v>2966211.4311712114</v>
      </c>
      <c r="P155" s="7">
        <v>154567.63</v>
      </c>
      <c r="Q155" s="7">
        <v>10569.61</v>
      </c>
      <c r="R155" s="7">
        <f t="shared" si="23"/>
        <v>2801074.1911712117</v>
      </c>
      <c r="S155" s="7">
        <v>0</v>
      </c>
      <c r="T155" s="14">
        <f t="shared" si="24"/>
        <v>12851.869285837138</v>
      </c>
      <c r="U155" s="1">
        <f t="shared" ref="U155:W181" si="26">L155-C155</f>
        <v>-7.3999999999999773</v>
      </c>
      <c r="V155" s="7">
        <f t="shared" si="26"/>
        <v>-102852.27000000002</v>
      </c>
      <c r="W155" s="7">
        <f t="shared" si="26"/>
        <v>7613.0764047285193</v>
      </c>
      <c r="X155" s="7">
        <f t="shared" si="25"/>
        <v>-95239.193595271558</v>
      </c>
      <c r="Y155" s="7">
        <f t="shared" si="25"/>
        <v>-12291.790000000008</v>
      </c>
      <c r="Z155" s="7">
        <f t="shared" si="25"/>
        <v>328.15999999999985</v>
      </c>
      <c r="AA155" s="7">
        <f t="shared" si="25"/>
        <v>-83275.563595271204</v>
      </c>
      <c r="AB155" s="7">
        <f t="shared" si="25"/>
        <v>0</v>
      </c>
      <c r="AC155" s="14">
        <f t="shared" si="25"/>
        <v>-0.5682656594326545</v>
      </c>
    </row>
    <row r="156" spans="1:29" x14ac:dyDescent="0.25">
      <c r="A156" s="7" t="s">
        <v>204</v>
      </c>
      <c r="B156" s="7" t="s">
        <v>205</v>
      </c>
      <c r="C156" s="1">
        <v>501.9</v>
      </c>
      <c r="D156" s="7">
        <v>4528476.21</v>
      </c>
      <c r="E156" s="7">
        <v>-392358.16814877815</v>
      </c>
      <c r="F156" s="7">
        <f t="shared" si="19"/>
        <v>4136118.0418512216</v>
      </c>
      <c r="G156" s="7">
        <v>920583.97</v>
      </c>
      <c r="H156" s="7">
        <v>99073.88</v>
      </c>
      <c r="I156" s="7">
        <f t="shared" si="20"/>
        <v>3116460.191851222</v>
      </c>
      <c r="J156" s="7">
        <v>0</v>
      </c>
      <c r="K156" s="14">
        <f t="shared" si="21"/>
        <v>8240.9205854776283</v>
      </c>
      <c r="L156" s="1">
        <v>516.29999999999995</v>
      </c>
      <c r="M156" s="7">
        <v>4605933.05</v>
      </c>
      <c r="N156" s="7">
        <v>-400909.73150531587</v>
      </c>
      <c r="O156" s="7">
        <f t="shared" si="22"/>
        <v>4205023.3184946841</v>
      </c>
      <c r="P156" s="7">
        <v>900492.39</v>
      </c>
      <c r="Q156" s="7">
        <v>99257.96</v>
      </c>
      <c r="R156" s="7">
        <f t="shared" si="23"/>
        <v>3205272.968494684</v>
      </c>
      <c r="S156" s="7">
        <v>0</v>
      </c>
      <c r="T156" s="14">
        <f t="shared" si="24"/>
        <v>8144.5348024301466</v>
      </c>
      <c r="U156" s="1">
        <f t="shared" si="26"/>
        <v>14.399999999999977</v>
      </c>
      <c r="V156" s="7">
        <f t="shared" si="26"/>
        <v>77456.839999999851</v>
      </c>
      <c r="W156" s="7">
        <f t="shared" si="26"/>
        <v>-8551.5633565377211</v>
      </c>
      <c r="X156" s="7">
        <f t="shared" si="25"/>
        <v>68905.276643462479</v>
      </c>
      <c r="Y156" s="7">
        <f t="shared" si="25"/>
        <v>-20091.579999999958</v>
      </c>
      <c r="Z156" s="7">
        <f t="shared" si="25"/>
        <v>184.08000000000175</v>
      </c>
      <c r="AA156" s="7">
        <f t="shared" si="25"/>
        <v>88812.776643462013</v>
      </c>
      <c r="AB156" s="7">
        <f t="shared" si="25"/>
        <v>0</v>
      </c>
      <c r="AC156" s="14">
        <f t="shared" si="25"/>
        <v>-96.385783047481709</v>
      </c>
    </row>
    <row r="157" spans="1:29" x14ac:dyDescent="0.25">
      <c r="A157" s="7" t="s">
        <v>204</v>
      </c>
      <c r="B157" s="7" t="s">
        <v>206</v>
      </c>
      <c r="C157" s="1">
        <v>125.1</v>
      </c>
      <c r="D157" s="7">
        <v>2019458.56</v>
      </c>
      <c r="E157" s="7">
        <v>-174970.79028576135</v>
      </c>
      <c r="F157" s="7">
        <f t="shared" si="19"/>
        <v>1844487.7697142386</v>
      </c>
      <c r="G157" s="7">
        <v>626453.13</v>
      </c>
      <c r="H157" s="7">
        <v>75198.429999999993</v>
      </c>
      <c r="I157" s="7">
        <f t="shared" si="20"/>
        <v>1142836.2097142388</v>
      </c>
      <c r="J157" s="7">
        <v>0</v>
      </c>
      <c r="K157" s="14">
        <f t="shared" si="21"/>
        <v>14744.106872216136</v>
      </c>
      <c r="L157" s="1">
        <v>139.4</v>
      </c>
      <c r="M157" s="7">
        <v>2199486.7199999997</v>
      </c>
      <c r="N157" s="7">
        <v>-191447.77416265479</v>
      </c>
      <c r="O157" s="7">
        <f t="shared" si="22"/>
        <v>2008038.945837345</v>
      </c>
      <c r="P157" s="7">
        <v>600853.04</v>
      </c>
      <c r="Q157" s="7">
        <v>119466.37</v>
      </c>
      <c r="R157" s="7">
        <f t="shared" si="23"/>
        <v>1287719.5358373448</v>
      </c>
      <c r="S157" s="7">
        <v>0</v>
      </c>
      <c r="T157" s="14">
        <f t="shared" si="24"/>
        <v>14404.870486638056</v>
      </c>
      <c r="U157" s="1">
        <f t="shared" si="26"/>
        <v>14.300000000000011</v>
      </c>
      <c r="V157" s="7">
        <f t="shared" si="26"/>
        <v>180028.15999999968</v>
      </c>
      <c r="W157" s="7">
        <f t="shared" si="26"/>
        <v>-16476.983876893442</v>
      </c>
      <c r="X157" s="7">
        <f t="shared" si="25"/>
        <v>163551.17612310639</v>
      </c>
      <c r="Y157" s="7">
        <f t="shared" si="25"/>
        <v>-25600.089999999967</v>
      </c>
      <c r="Z157" s="7">
        <f t="shared" si="25"/>
        <v>44267.94</v>
      </c>
      <c r="AA157" s="7">
        <f t="shared" si="25"/>
        <v>144883.32612310606</v>
      </c>
      <c r="AB157" s="7">
        <f t="shared" si="25"/>
        <v>0</v>
      </c>
      <c r="AC157" s="14">
        <f t="shared" si="25"/>
        <v>-339.23638557808044</v>
      </c>
    </row>
    <row r="158" spans="1:29" x14ac:dyDescent="0.25">
      <c r="A158" s="7" t="s">
        <v>207</v>
      </c>
      <c r="B158" s="7" t="s">
        <v>207</v>
      </c>
      <c r="C158" s="1">
        <v>3392.6</v>
      </c>
      <c r="D158" s="7">
        <v>31281384.259999998</v>
      </c>
      <c r="E158" s="7">
        <v>-2710295.0432440541</v>
      </c>
      <c r="F158" s="7">
        <f t="shared" si="19"/>
        <v>28571089.216755945</v>
      </c>
      <c r="G158" s="7">
        <v>20183510.289999999</v>
      </c>
      <c r="H158" s="7">
        <v>1259094.98</v>
      </c>
      <c r="I158" s="7">
        <f t="shared" si="20"/>
        <v>7128483.9467559457</v>
      </c>
      <c r="J158" s="7">
        <v>0</v>
      </c>
      <c r="K158" s="14">
        <f t="shared" si="21"/>
        <v>8421.5908791947022</v>
      </c>
      <c r="L158" s="1">
        <v>3397.5</v>
      </c>
      <c r="M158" s="7">
        <v>31374849.239999998</v>
      </c>
      <c r="N158" s="7">
        <v>-2730930.3561909487</v>
      </c>
      <c r="O158" s="7">
        <f t="shared" si="22"/>
        <v>28643918.883809049</v>
      </c>
      <c r="P158" s="7">
        <v>20089148.940000001</v>
      </c>
      <c r="Q158" s="7">
        <v>1459382.84</v>
      </c>
      <c r="R158" s="7">
        <f t="shared" si="23"/>
        <v>7095387.1038090475</v>
      </c>
      <c r="S158" s="7">
        <v>0</v>
      </c>
      <c r="T158" s="14">
        <f t="shared" si="24"/>
        <v>8430.881202004135</v>
      </c>
      <c r="U158" s="1">
        <f t="shared" si="26"/>
        <v>4.9000000000000909</v>
      </c>
      <c r="V158" s="7">
        <f t="shared" si="26"/>
        <v>93464.980000000447</v>
      </c>
      <c r="W158" s="7">
        <f t="shared" si="26"/>
        <v>-20635.312946894672</v>
      </c>
      <c r="X158" s="7">
        <f t="shared" si="25"/>
        <v>72829.667053103447</v>
      </c>
      <c r="Y158" s="7">
        <f t="shared" si="25"/>
        <v>-94361.349999997765</v>
      </c>
      <c r="Z158" s="7">
        <f t="shared" si="25"/>
        <v>200287.8600000001</v>
      </c>
      <c r="AA158" s="7">
        <f t="shared" si="25"/>
        <v>-33096.842946898192</v>
      </c>
      <c r="AB158" s="7">
        <f t="shared" si="25"/>
        <v>0</v>
      </c>
      <c r="AC158" s="14">
        <f t="shared" si="25"/>
        <v>9.2903228094328369</v>
      </c>
    </row>
    <row r="159" spans="1:29" x14ac:dyDescent="0.25">
      <c r="A159" s="7" t="s">
        <v>208</v>
      </c>
      <c r="B159" s="7" t="s">
        <v>209</v>
      </c>
      <c r="C159" s="1">
        <v>346.7</v>
      </c>
      <c r="D159" s="7">
        <v>3984007.8</v>
      </c>
      <c r="E159" s="7">
        <v>-290463.35999999964</v>
      </c>
      <c r="F159" s="7">
        <f t="shared" si="19"/>
        <v>3693544.4400000004</v>
      </c>
      <c r="G159" s="7">
        <v>3314130.66</v>
      </c>
      <c r="H159" s="7">
        <v>379413.78</v>
      </c>
      <c r="I159" s="7">
        <f t="shared" si="20"/>
        <v>0</v>
      </c>
      <c r="J159" s="7">
        <v>54720.74</v>
      </c>
      <c r="K159" s="14">
        <f t="shared" si="21"/>
        <v>10653.430747043554</v>
      </c>
      <c r="L159" s="1">
        <v>357.9</v>
      </c>
      <c r="M159" s="7">
        <v>4047552.4899999998</v>
      </c>
      <c r="N159" s="7">
        <v>-64435.689999999711</v>
      </c>
      <c r="O159" s="7">
        <f t="shared" si="22"/>
        <v>3983116.8</v>
      </c>
      <c r="P159" s="7">
        <v>3689632.33</v>
      </c>
      <c r="Q159" s="7">
        <v>293484.46999999997</v>
      </c>
      <c r="R159" s="7">
        <f t="shared" si="23"/>
        <v>0</v>
      </c>
      <c r="S159" s="7">
        <v>136527.44</v>
      </c>
      <c r="T159" s="14">
        <f t="shared" si="24"/>
        <v>11129.133277451803</v>
      </c>
      <c r="U159" s="1">
        <f t="shared" si="26"/>
        <v>11.199999999999989</v>
      </c>
      <c r="V159" s="7">
        <f t="shared" si="26"/>
        <v>63544.689999999944</v>
      </c>
      <c r="W159" s="7">
        <f t="shared" si="26"/>
        <v>226027.66999999993</v>
      </c>
      <c r="X159" s="7">
        <f t="shared" si="25"/>
        <v>289572.3599999994</v>
      </c>
      <c r="Y159" s="7">
        <f t="shared" si="25"/>
        <v>375501.66999999993</v>
      </c>
      <c r="Z159" s="7">
        <f t="shared" si="25"/>
        <v>-85929.310000000056</v>
      </c>
      <c r="AA159" s="7">
        <f t="shared" si="25"/>
        <v>0</v>
      </c>
      <c r="AB159" s="7">
        <f t="shared" si="25"/>
        <v>81806.700000000012</v>
      </c>
      <c r="AC159" s="14">
        <f t="shared" si="25"/>
        <v>475.702530408249</v>
      </c>
    </row>
    <row r="160" spans="1:29" x14ac:dyDescent="0.25">
      <c r="A160" s="7" t="s">
        <v>208</v>
      </c>
      <c r="B160" s="7" t="s">
        <v>210</v>
      </c>
      <c r="C160" s="1">
        <v>2346.1999999999998</v>
      </c>
      <c r="D160" s="7">
        <v>20054822.140000001</v>
      </c>
      <c r="E160" s="7">
        <v>-1737598.4575173375</v>
      </c>
      <c r="F160" s="7">
        <f t="shared" si="19"/>
        <v>18317223.682482664</v>
      </c>
      <c r="G160" s="7">
        <v>5826895.3099999996</v>
      </c>
      <c r="H160" s="7">
        <v>744608.14</v>
      </c>
      <c r="I160" s="7">
        <f t="shared" si="20"/>
        <v>11745720.232482664</v>
      </c>
      <c r="J160" s="7">
        <v>0</v>
      </c>
      <c r="K160" s="14">
        <f t="shared" si="21"/>
        <v>7807.1876576944269</v>
      </c>
      <c r="L160" s="1">
        <v>2301</v>
      </c>
      <c r="M160" s="7">
        <v>19666262.68</v>
      </c>
      <c r="N160" s="7">
        <v>-1711791.2929176888</v>
      </c>
      <c r="O160" s="7">
        <f t="shared" si="22"/>
        <v>17954471.387082312</v>
      </c>
      <c r="P160" s="7">
        <v>5891284.0800000001</v>
      </c>
      <c r="Q160" s="7">
        <v>735785.3</v>
      </c>
      <c r="R160" s="7">
        <f t="shared" si="23"/>
        <v>11327402.007082311</v>
      </c>
      <c r="S160" s="7">
        <v>0</v>
      </c>
      <c r="T160" s="14">
        <f t="shared" si="24"/>
        <v>7802.8993424955725</v>
      </c>
      <c r="U160" s="1">
        <f t="shared" si="26"/>
        <v>-45.199999999999818</v>
      </c>
      <c r="V160" s="7">
        <f t="shared" si="26"/>
        <v>-388559.46000000089</v>
      </c>
      <c r="W160" s="7">
        <f t="shared" si="26"/>
        <v>25807.164599648677</v>
      </c>
      <c r="X160" s="7">
        <f t="shared" si="25"/>
        <v>-362752.29540035129</v>
      </c>
      <c r="Y160" s="7">
        <f t="shared" si="25"/>
        <v>64388.770000000484</v>
      </c>
      <c r="Z160" s="7">
        <f t="shared" si="25"/>
        <v>-8822.8399999999674</v>
      </c>
      <c r="AA160" s="7">
        <f t="shared" si="25"/>
        <v>-418318.22540035285</v>
      </c>
      <c r="AB160" s="7">
        <f t="shared" si="25"/>
        <v>0</v>
      </c>
      <c r="AC160" s="14">
        <f t="shared" si="25"/>
        <v>-4.2883151988544341</v>
      </c>
    </row>
    <row r="161" spans="1:29" x14ac:dyDescent="0.25">
      <c r="A161" s="7" t="s">
        <v>211</v>
      </c>
      <c r="B161" s="7" t="s">
        <v>212</v>
      </c>
      <c r="C161" s="1">
        <v>351.3</v>
      </c>
      <c r="D161" s="7">
        <v>3982748.88</v>
      </c>
      <c r="E161" s="7">
        <v>-345075.02795369609</v>
      </c>
      <c r="F161" s="7">
        <f t="shared" si="19"/>
        <v>3637673.8520463039</v>
      </c>
      <c r="G161" s="7">
        <v>929356.69</v>
      </c>
      <c r="H161" s="7">
        <v>126698.05</v>
      </c>
      <c r="I161" s="7">
        <f t="shared" si="20"/>
        <v>2581619.1120463042</v>
      </c>
      <c r="J161" s="7">
        <v>0</v>
      </c>
      <c r="K161" s="14">
        <f t="shared" si="21"/>
        <v>10354.89283246884</v>
      </c>
      <c r="L161" s="1">
        <v>362.9</v>
      </c>
      <c r="M161" s="7">
        <v>4045665.0500000003</v>
      </c>
      <c r="N161" s="7">
        <v>-352142.87123777025</v>
      </c>
      <c r="O161" s="7">
        <f t="shared" si="22"/>
        <v>3693522.1787622301</v>
      </c>
      <c r="P161" s="7">
        <v>932287.83</v>
      </c>
      <c r="Q161" s="7">
        <v>121698.72</v>
      </c>
      <c r="R161" s="7">
        <f t="shared" si="23"/>
        <v>2639535.6287622298</v>
      </c>
      <c r="S161" s="7">
        <v>0</v>
      </c>
      <c r="T161" s="14">
        <f t="shared" si="24"/>
        <v>10177.796028553956</v>
      </c>
      <c r="U161" s="1">
        <f t="shared" si="26"/>
        <v>11.599999999999966</v>
      </c>
      <c r="V161" s="7">
        <f t="shared" si="26"/>
        <v>62916.170000000391</v>
      </c>
      <c r="W161" s="7">
        <f t="shared" si="26"/>
        <v>-7067.8432840741589</v>
      </c>
      <c r="X161" s="7">
        <f t="shared" si="25"/>
        <v>55848.326715926174</v>
      </c>
      <c r="Y161" s="7">
        <f t="shared" si="25"/>
        <v>2931.140000000014</v>
      </c>
      <c r="Z161" s="7">
        <f t="shared" si="25"/>
        <v>-4999.3300000000017</v>
      </c>
      <c r="AA161" s="7">
        <f t="shared" si="25"/>
        <v>57916.516715925653</v>
      </c>
      <c r="AB161" s="7">
        <f t="shared" si="25"/>
        <v>0</v>
      </c>
      <c r="AC161" s="14">
        <f t="shared" si="25"/>
        <v>-177.09680391488473</v>
      </c>
    </row>
    <row r="162" spans="1:29" x14ac:dyDescent="0.25">
      <c r="A162" s="7" t="s">
        <v>211</v>
      </c>
      <c r="B162" s="7" t="s">
        <v>213</v>
      </c>
      <c r="C162" s="1">
        <v>97.1</v>
      </c>
      <c r="D162" s="7">
        <v>1681263.86</v>
      </c>
      <c r="E162" s="7">
        <v>-145668.78077611537</v>
      </c>
      <c r="F162" s="7">
        <f t="shared" si="19"/>
        <v>1535595.0792238847</v>
      </c>
      <c r="G162" s="7">
        <v>502855.2</v>
      </c>
      <c r="H162" s="7">
        <v>55104.22</v>
      </c>
      <c r="I162" s="7">
        <f t="shared" si="20"/>
        <v>977635.65922388481</v>
      </c>
      <c r="J162" s="7">
        <v>0</v>
      </c>
      <c r="K162" s="14">
        <f t="shared" si="21"/>
        <v>15814.573421461224</v>
      </c>
      <c r="L162" s="1">
        <v>105.6</v>
      </c>
      <c r="M162" s="7">
        <v>1807425.3499999999</v>
      </c>
      <c r="N162" s="7">
        <v>-157321.9592899644</v>
      </c>
      <c r="O162" s="7">
        <f t="shared" si="22"/>
        <v>1650103.3907100353</v>
      </c>
      <c r="P162" s="7">
        <v>455271.9</v>
      </c>
      <c r="Q162" s="7">
        <v>59269.75</v>
      </c>
      <c r="R162" s="7">
        <f t="shared" si="23"/>
        <v>1135561.7407100354</v>
      </c>
      <c r="S162" s="7">
        <v>0</v>
      </c>
      <c r="T162" s="14">
        <f t="shared" si="24"/>
        <v>15625.979078693517</v>
      </c>
      <c r="U162" s="1">
        <f t="shared" si="26"/>
        <v>8.5</v>
      </c>
      <c r="V162" s="7">
        <f t="shared" si="26"/>
        <v>126161.48999999976</v>
      </c>
      <c r="W162" s="7">
        <f t="shared" si="26"/>
        <v>-11653.178513849038</v>
      </c>
      <c r="X162" s="7">
        <f t="shared" si="25"/>
        <v>114508.3114861506</v>
      </c>
      <c r="Y162" s="7">
        <f t="shared" si="25"/>
        <v>-47583.299999999988</v>
      </c>
      <c r="Z162" s="7">
        <f t="shared" si="25"/>
        <v>4165.5299999999988</v>
      </c>
      <c r="AA162" s="7">
        <f t="shared" si="25"/>
        <v>157926.08148615062</v>
      </c>
      <c r="AB162" s="7">
        <f t="shared" si="25"/>
        <v>0</v>
      </c>
      <c r="AC162" s="14">
        <f t="shared" si="25"/>
        <v>-188.59434276770662</v>
      </c>
    </row>
    <row r="163" spans="1:29" x14ac:dyDescent="0.25">
      <c r="A163" s="7" t="s">
        <v>211</v>
      </c>
      <c r="B163" s="7" t="s">
        <v>214</v>
      </c>
      <c r="C163" s="1">
        <v>228.7</v>
      </c>
      <c r="D163" s="7">
        <v>3100054.11</v>
      </c>
      <c r="E163" s="7">
        <v>-268596.21103357652</v>
      </c>
      <c r="F163" s="7">
        <f t="shared" si="19"/>
        <v>2831457.8989664232</v>
      </c>
      <c r="G163" s="7">
        <v>480947</v>
      </c>
      <c r="H163" s="7">
        <v>59068.29</v>
      </c>
      <c r="I163" s="7">
        <f t="shared" si="20"/>
        <v>2291442.6089664232</v>
      </c>
      <c r="J163" s="7">
        <v>0</v>
      </c>
      <c r="K163" s="14">
        <f t="shared" si="21"/>
        <v>12380.664184374391</v>
      </c>
      <c r="L163" s="1">
        <v>226.3</v>
      </c>
      <c r="M163" s="7">
        <v>3071949.5</v>
      </c>
      <c r="N163" s="7">
        <v>-267388.69972130604</v>
      </c>
      <c r="O163" s="7">
        <f t="shared" si="22"/>
        <v>2804560.8002786939</v>
      </c>
      <c r="P163" s="7">
        <v>466871.61</v>
      </c>
      <c r="Q163" s="7">
        <v>60418.27</v>
      </c>
      <c r="R163" s="7">
        <f t="shared" si="23"/>
        <v>2277270.920278694</v>
      </c>
      <c r="S163" s="7">
        <v>0</v>
      </c>
      <c r="T163" s="14">
        <f t="shared" si="24"/>
        <v>12393.110032163913</v>
      </c>
      <c r="U163" s="1">
        <f t="shared" si="26"/>
        <v>-2.3999999999999773</v>
      </c>
      <c r="V163" s="7">
        <f t="shared" si="26"/>
        <v>-28104.60999999987</v>
      </c>
      <c r="W163" s="7">
        <f t="shared" si="26"/>
        <v>1207.5113122704788</v>
      </c>
      <c r="X163" s="7">
        <f t="shared" si="25"/>
        <v>-26897.098687729333</v>
      </c>
      <c r="Y163" s="7">
        <f t="shared" si="25"/>
        <v>-14075.390000000014</v>
      </c>
      <c r="Z163" s="7">
        <f t="shared" si="25"/>
        <v>1349.9799999999959</v>
      </c>
      <c r="AA163" s="7">
        <f t="shared" si="25"/>
        <v>-14171.688687729184</v>
      </c>
      <c r="AB163" s="7">
        <f t="shared" si="25"/>
        <v>0</v>
      </c>
      <c r="AC163" s="14">
        <f t="shared" si="25"/>
        <v>12.445847789522304</v>
      </c>
    </row>
    <row r="164" spans="1:29" x14ac:dyDescent="0.25">
      <c r="A164" s="7" t="s">
        <v>211</v>
      </c>
      <c r="B164" s="7" t="s">
        <v>215</v>
      </c>
      <c r="C164" s="1">
        <v>113.9</v>
      </c>
      <c r="D164" s="7">
        <v>1905407.95</v>
      </c>
      <c r="E164" s="7">
        <v>-165089.16866720575</v>
      </c>
      <c r="F164" s="7">
        <f t="shared" si="19"/>
        <v>1740318.7813327941</v>
      </c>
      <c r="G164" s="7">
        <v>311762.46999999997</v>
      </c>
      <c r="H164" s="7">
        <v>26569.89</v>
      </c>
      <c r="I164" s="7">
        <f t="shared" si="20"/>
        <v>1401986.4213327942</v>
      </c>
      <c r="J164" s="7">
        <v>0</v>
      </c>
      <c r="K164" s="14">
        <f t="shared" si="21"/>
        <v>15279.357167100914</v>
      </c>
      <c r="L164" s="1">
        <v>117.6</v>
      </c>
      <c r="M164" s="7">
        <v>1972075.05</v>
      </c>
      <c r="N164" s="7">
        <v>-171653.40230115424</v>
      </c>
      <c r="O164" s="7">
        <f t="shared" si="22"/>
        <v>1800421.6476988457</v>
      </c>
      <c r="P164" s="7">
        <v>313716.47999999998</v>
      </c>
      <c r="Q164" s="7">
        <v>33098.089999999997</v>
      </c>
      <c r="R164" s="7">
        <f t="shared" si="23"/>
        <v>1453607.0776988456</v>
      </c>
      <c r="S164" s="7">
        <v>0</v>
      </c>
      <c r="T164" s="14">
        <f t="shared" si="24"/>
        <v>15309.707888595627</v>
      </c>
      <c r="U164" s="1">
        <f t="shared" si="26"/>
        <v>3.6999999999999886</v>
      </c>
      <c r="V164" s="7">
        <f t="shared" si="26"/>
        <v>66667.100000000093</v>
      </c>
      <c r="W164" s="7">
        <f t="shared" si="26"/>
        <v>-6564.23363394849</v>
      </c>
      <c r="X164" s="7">
        <f t="shared" si="25"/>
        <v>60102.866366051603</v>
      </c>
      <c r="Y164" s="7">
        <f t="shared" si="25"/>
        <v>1954.0100000000093</v>
      </c>
      <c r="Z164" s="7">
        <f t="shared" si="25"/>
        <v>6528.1999999999971</v>
      </c>
      <c r="AA164" s="7">
        <f t="shared" si="25"/>
        <v>51620.656366051408</v>
      </c>
      <c r="AB164" s="7">
        <f t="shared" si="25"/>
        <v>0</v>
      </c>
      <c r="AC164" s="14">
        <f t="shared" si="25"/>
        <v>30.350721494713071</v>
      </c>
    </row>
    <row r="165" spans="1:29" x14ac:dyDescent="0.25">
      <c r="A165" s="7" t="s">
        <v>211</v>
      </c>
      <c r="B165" s="7" t="s">
        <v>216</v>
      </c>
      <c r="C165" s="1">
        <v>92.9</v>
      </c>
      <c r="D165" s="7">
        <v>1624905.63</v>
      </c>
      <c r="E165" s="7">
        <v>-140785.76696363746</v>
      </c>
      <c r="F165" s="7">
        <f t="shared" si="19"/>
        <v>1484119.8630363625</v>
      </c>
      <c r="G165" s="7">
        <v>796343.51</v>
      </c>
      <c r="H165" s="7">
        <v>78736.91</v>
      </c>
      <c r="I165" s="7">
        <f t="shared" si="20"/>
        <v>609039.44303636241</v>
      </c>
      <c r="J165" s="7">
        <v>0</v>
      </c>
      <c r="K165" s="14">
        <f t="shared" si="21"/>
        <v>15975.456006849972</v>
      </c>
      <c r="L165" s="1">
        <v>93.5</v>
      </c>
      <c r="M165" s="7">
        <v>1627240.23</v>
      </c>
      <c r="N165" s="7">
        <v>-141638.28189034326</v>
      </c>
      <c r="O165" s="7">
        <f t="shared" si="22"/>
        <v>1485601.9481096568</v>
      </c>
      <c r="P165" s="7">
        <v>835567.78</v>
      </c>
      <c r="Q165" s="7">
        <v>94422.11</v>
      </c>
      <c r="R165" s="7">
        <f t="shared" si="23"/>
        <v>555612.05810965679</v>
      </c>
      <c r="S165" s="7">
        <v>0</v>
      </c>
      <c r="T165" s="14">
        <f t="shared" si="24"/>
        <v>15888.790888873335</v>
      </c>
      <c r="U165" s="1">
        <f t="shared" si="26"/>
        <v>0.59999999999999432</v>
      </c>
      <c r="V165" s="7">
        <f t="shared" si="26"/>
        <v>2334.6000000000931</v>
      </c>
      <c r="W165" s="7">
        <f t="shared" si="26"/>
        <v>-852.51492670580046</v>
      </c>
      <c r="X165" s="7">
        <f t="shared" si="25"/>
        <v>1482.0850732943509</v>
      </c>
      <c r="Y165" s="7">
        <f t="shared" si="25"/>
        <v>39224.270000000019</v>
      </c>
      <c r="Z165" s="7">
        <f t="shared" si="25"/>
        <v>15685.199999999997</v>
      </c>
      <c r="AA165" s="7">
        <f t="shared" si="25"/>
        <v>-53427.384926705621</v>
      </c>
      <c r="AB165" s="7">
        <f t="shared" si="25"/>
        <v>0</v>
      </c>
      <c r="AC165" s="14">
        <f t="shared" si="25"/>
        <v>-86.665117976637703</v>
      </c>
    </row>
    <row r="166" spans="1:29" x14ac:dyDescent="0.25">
      <c r="A166" s="7" t="s">
        <v>217</v>
      </c>
      <c r="B166" s="7" t="s">
        <v>218</v>
      </c>
      <c r="C166" s="1">
        <v>1866.9</v>
      </c>
      <c r="D166" s="7">
        <v>16418016.889999999</v>
      </c>
      <c r="E166" s="7">
        <v>-1422496.8251729205</v>
      </c>
      <c r="F166" s="7">
        <f t="shared" si="19"/>
        <v>14995520.064827079</v>
      </c>
      <c r="G166" s="7">
        <v>7097444.8300000001</v>
      </c>
      <c r="H166" s="7">
        <v>395908.8</v>
      </c>
      <c r="I166" s="7">
        <f t="shared" si="20"/>
        <v>7502166.4348270791</v>
      </c>
      <c r="J166" s="7">
        <v>0</v>
      </c>
      <c r="K166" s="14">
        <f t="shared" si="21"/>
        <v>8032.3102816578703</v>
      </c>
      <c r="L166" s="1">
        <v>1857.6999999999998</v>
      </c>
      <c r="M166" s="7">
        <v>16286430.67</v>
      </c>
      <c r="N166" s="7">
        <v>-1417603.8766107645</v>
      </c>
      <c r="O166" s="7">
        <f t="shared" si="22"/>
        <v>14868826.793389235</v>
      </c>
      <c r="P166" s="7">
        <v>6496282.1699999999</v>
      </c>
      <c r="Q166" s="7">
        <v>549365.17000000004</v>
      </c>
      <c r="R166" s="7">
        <f t="shared" si="23"/>
        <v>7823179.4533892348</v>
      </c>
      <c r="S166" s="7">
        <v>0</v>
      </c>
      <c r="T166" s="14">
        <f t="shared" si="24"/>
        <v>8003.8901832315423</v>
      </c>
      <c r="U166" s="1">
        <f t="shared" si="26"/>
        <v>-9.2000000000002728</v>
      </c>
      <c r="V166" s="7">
        <f t="shared" si="26"/>
        <v>-131586.21999999881</v>
      </c>
      <c r="W166" s="7">
        <f t="shared" si="26"/>
        <v>4892.9485621559434</v>
      </c>
      <c r="X166" s="7">
        <f t="shared" si="25"/>
        <v>-126693.27143784426</v>
      </c>
      <c r="Y166" s="7">
        <f t="shared" si="25"/>
        <v>-601162.66000000015</v>
      </c>
      <c r="Z166" s="7">
        <f t="shared" si="25"/>
        <v>153456.37000000005</v>
      </c>
      <c r="AA166" s="7">
        <f t="shared" si="25"/>
        <v>321013.01856215578</v>
      </c>
      <c r="AB166" s="7">
        <f t="shared" si="25"/>
        <v>0</v>
      </c>
      <c r="AC166" s="14">
        <f t="shared" si="25"/>
        <v>-28.420098426327968</v>
      </c>
    </row>
    <row r="167" spans="1:29" x14ac:dyDescent="0.25">
      <c r="A167" s="7" t="s">
        <v>217</v>
      </c>
      <c r="B167" s="7" t="s">
        <v>219</v>
      </c>
      <c r="C167" s="1">
        <v>1962</v>
      </c>
      <c r="D167" s="7">
        <v>16775653.52</v>
      </c>
      <c r="E167" s="7">
        <v>-1453483.3306777605</v>
      </c>
      <c r="F167" s="7">
        <f t="shared" si="19"/>
        <v>15322170.189322239</v>
      </c>
      <c r="G167" s="7">
        <v>7420540.71</v>
      </c>
      <c r="H167" s="7">
        <v>709276.1</v>
      </c>
      <c r="I167" s="7">
        <f t="shared" si="20"/>
        <v>7192353.3793222392</v>
      </c>
      <c r="J167" s="7">
        <v>0</v>
      </c>
      <c r="K167" s="14">
        <f t="shared" si="21"/>
        <v>7809.4649282987966</v>
      </c>
      <c r="L167" s="1">
        <v>1911.4</v>
      </c>
      <c r="M167" s="7">
        <v>16332887.74</v>
      </c>
      <c r="N167" s="7">
        <v>-1421647.5939766136</v>
      </c>
      <c r="O167" s="7">
        <f t="shared" si="22"/>
        <v>14911240.146023387</v>
      </c>
      <c r="P167" s="7">
        <v>8518421.8399999999</v>
      </c>
      <c r="Q167" s="7">
        <v>543511.34</v>
      </c>
      <c r="R167" s="7">
        <f t="shared" si="23"/>
        <v>5849306.9660233874</v>
      </c>
      <c r="S167" s="7">
        <v>0</v>
      </c>
      <c r="T167" s="14">
        <f t="shared" si="24"/>
        <v>7801.2138464075479</v>
      </c>
      <c r="U167" s="1">
        <f t="shared" si="26"/>
        <v>-50.599999999999909</v>
      </c>
      <c r="V167" s="7">
        <f t="shared" si="26"/>
        <v>-442765.77999999933</v>
      </c>
      <c r="W167" s="7">
        <f t="shared" si="26"/>
        <v>31835.736701146932</v>
      </c>
      <c r="X167" s="7">
        <f t="shared" si="25"/>
        <v>-410930.0432988517</v>
      </c>
      <c r="Y167" s="7">
        <f t="shared" si="25"/>
        <v>1097881.1299999999</v>
      </c>
      <c r="Z167" s="7">
        <f t="shared" si="25"/>
        <v>-165764.76</v>
      </c>
      <c r="AA167" s="7">
        <f t="shared" si="25"/>
        <v>-1343046.4132988518</v>
      </c>
      <c r="AB167" s="7">
        <f t="shared" si="25"/>
        <v>0</v>
      </c>
      <c r="AC167" s="14">
        <f t="shared" si="25"/>
        <v>-8.2510818912487593</v>
      </c>
    </row>
    <row r="168" spans="1:29" x14ac:dyDescent="0.25">
      <c r="A168" s="7" t="s">
        <v>217</v>
      </c>
      <c r="B168" s="7" t="s">
        <v>220</v>
      </c>
      <c r="C168" s="1">
        <v>2286.9</v>
      </c>
      <c r="D168" s="7">
        <v>19575983.509999998</v>
      </c>
      <c r="E168" s="7">
        <v>-1696110.7166099669</v>
      </c>
      <c r="F168" s="7">
        <f t="shared" si="19"/>
        <v>17879872.793390032</v>
      </c>
      <c r="G168" s="7">
        <v>11419568.52</v>
      </c>
      <c r="H168" s="7">
        <v>760439.82</v>
      </c>
      <c r="I168" s="7">
        <f t="shared" si="20"/>
        <v>5699864.4533900321</v>
      </c>
      <c r="J168" s="7">
        <v>0</v>
      </c>
      <c r="K168" s="14">
        <f t="shared" si="21"/>
        <v>7818.3885580436536</v>
      </c>
      <c r="L168" s="1">
        <v>2347</v>
      </c>
      <c r="M168" s="7">
        <v>20006938.68</v>
      </c>
      <c r="N168" s="7">
        <v>-1741444.4212214763</v>
      </c>
      <c r="O168" s="7">
        <f t="shared" si="22"/>
        <v>18265494.258778524</v>
      </c>
      <c r="P168" s="7">
        <v>12767603.77</v>
      </c>
      <c r="Q168" s="7">
        <v>831599.99</v>
      </c>
      <c r="R168" s="7">
        <f t="shared" si="23"/>
        <v>4666290.4987785239</v>
      </c>
      <c r="S168" s="7">
        <v>0</v>
      </c>
      <c r="T168" s="14">
        <f t="shared" si="24"/>
        <v>7782.4858367185871</v>
      </c>
      <c r="U168" s="1">
        <f t="shared" si="26"/>
        <v>60.099999999999909</v>
      </c>
      <c r="V168" s="7">
        <f t="shared" si="26"/>
        <v>430955.17000000179</v>
      </c>
      <c r="W168" s="7">
        <f t="shared" si="26"/>
        <v>-45333.70461150934</v>
      </c>
      <c r="X168" s="7">
        <f t="shared" si="25"/>
        <v>385621.46538849175</v>
      </c>
      <c r="Y168" s="7">
        <f t="shared" si="25"/>
        <v>1348035.25</v>
      </c>
      <c r="Z168" s="7">
        <f t="shared" si="25"/>
        <v>71160.170000000042</v>
      </c>
      <c r="AA168" s="7">
        <f t="shared" si="25"/>
        <v>-1033573.9546115082</v>
      </c>
      <c r="AB168" s="7">
        <f t="shared" si="25"/>
        <v>0</v>
      </c>
      <c r="AC168" s="14">
        <f t="shared" si="25"/>
        <v>-35.902721325066523</v>
      </c>
    </row>
    <row r="169" spans="1:29" x14ac:dyDescent="0.25">
      <c r="A169" s="7" t="s">
        <v>217</v>
      </c>
      <c r="B169" s="7" t="s">
        <v>221</v>
      </c>
      <c r="C169" s="1">
        <v>6248.2</v>
      </c>
      <c r="D169" s="7">
        <v>52882015.590000004</v>
      </c>
      <c r="E169" s="7">
        <v>-4581826.1602190305</v>
      </c>
      <c r="F169" s="7">
        <f t="shared" si="19"/>
        <v>48300189.429780975</v>
      </c>
      <c r="G169" s="7">
        <v>19124801.920000002</v>
      </c>
      <c r="H169" s="7">
        <v>1151399.83</v>
      </c>
      <c r="I169" s="7">
        <f t="shared" si="20"/>
        <v>28023987.679780975</v>
      </c>
      <c r="J169" s="7">
        <v>0</v>
      </c>
      <c r="K169" s="14">
        <f t="shared" si="21"/>
        <v>7730.2566226722856</v>
      </c>
      <c r="L169" s="1">
        <v>6430</v>
      </c>
      <c r="M169" s="7">
        <v>54347838.899999999</v>
      </c>
      <c r="N169" s="7">
        <v>-4730545.8556965264</v>
      </c>
      <c r="O169" s="7">
        <f t="shared" si="22"/>
        <v>49617293.044303469</v>
      </c>
      <c r="P169" s="7">
        <v>26712092.949999999</v>
      </c>
      <c r="Q169" s="7">
        <v>1429965.54</v>
      </c>
      <c r="R169" s="7">
        <f t="shared" si="23"/>
        <v>21475234.554303471</v>
      </c>
      <c r="S169" s="7">
        <v>0</v>
      </c>
      <c r="T169" s="14">
        <f t="shared" si="24"/>
        <v>7716.530800047196</v>
      </c>
      <c r="U169" s="1">
        <f t="shared" si="26"/>
        <v>181.80000000000018</v>
      </c>
      <c r="V169" s="7">
        <f t="shared" si="26"/>
        <v>1465823.3099999949</v>
      </c>
      <c r="W169" s="7">
        <f t="shared" si="26"/>
        <v>-148719.6954774959</v>
      </c>
      <c r="X169" s="7">
        <f t="shared" si="25"/>
        <v>1317103.6145224944</v>
      </c>
      <c r="Y169" s="7">
        <f t="shared" si="25"/>
        <v>7587291.0299999975</v>
      </c>
      <c r="Z169" s="7">
        <f t="shared" si="25"/>
        <v>278565.70999999996</v>
      </c>
      <c r="AA169" s="7">
        <f t="shared" si="25"/>
        <v>-6548753.125477504</v>
      </c>
      <c r="AB169" s="7">
        <f t="shared" si="25"/>
        <v>0</v>
      </c>
      <c r="AC169" s="14">
        <f t="shared" si="25"/>
        <v>-13.725822625089677</v>
      </c>
    </row>
    <row r="170" spans="1:29" x14ac:dyDescent="0.25">
      <c r="A170" s="7" t="s">
        <v>217</v>
      </c>
      <c r="B170" s="7" t="s">
        <v>222</v>
      </c>
      <c r="C170" s="1">
        <v>3809.5</v>
      </c>
      <c r="D170" s="7">
        <v>32241931.82</v>
      </c>
      <c r="E170" s="7">
        <v>-2793519.2148161912</v>
      </c>
      <c r="F170" s="7">
        <f t="shared" si="19"/>
        <v>29448412.60518381</v>
      </c>
      <c r="G170" s="7">
        <v>8056149.8200000003</v>
      </c>
      <c r="H170" s="7">
        <v>420540.72</v>
      </c>
      <c r="I170" s="7">
        <f t="shared" si="20"/>
        <v>20971722.065183811</v>
      </c>
      <c r="J170" s="7">
        <v>0</v>
      </c>
      <c r="K170" s="14">
        <f t="shared" si="21"/>
        <v>7730.2566229646436</v>
      </c>
      <c r="L170" s="1">
        <v>3789.9</v>
      </c>
      <c r="M170" s="7">
        <v>32033106.476999998</v>
      </c>
      <c r="N170" s="7">
        <v>-2788226.3979011299</v>
      </c>
      <c r="O170" s="7">
        <f t="shared" si="22"/>
        <v>29244880.079098869</v>
      </c>
      <c r="P170" s="7">
        <v>10210692.140000001</v>
      </c>
      <c r="Q170" s="7">
        <v>519490.72</v>
      </c>
      <c r="R170" s="7">
        <f t="shared" si="23"/>
        <v>18514697.21909887</v>
      </c>
      <c r="S170" s="7">
        <v>0</v>
      </c>
      <c r="T170" s="14">
        <f t="shared" si="24"/>
        <v>7716.530800047196</v>
      </c>
      <c r="U170" s="1">
        <f t="shared" si="26"/>
        <v>-19.599999999999909</v>
      </c>
      <c r="V170" s="7">
        <f t="shared" si="26"/>
        <v>-208825.34300000221</v>
      </c>
      <c r="W170" s="7">
        <f t="shared" si="26"/>
        <v>5292.8169150613248</v>
      </c>
      <c r="X170" s="7">
        <f t="shared" si="25"/>
        <v>-203532.52608494088</v>
      </c>
      <c r="Y170" s="7">
        <f t="shared" si="25"/>
        <v>2154542.3200000003</v>
      </c>
      <c r="Z170" s="7">
        <f t="shared" si="25"/>
        <v>98950</v>
      </c>
      <c r="AA170" s="7">
        <f t="shared" si="25"/>
        <v>-2457024.8460849412</v>
      </c>
      <c r="AB170" s="7">
        <f t="shared" si="25"/>
        <v>0</v>
      </c>
      <c r="AC170" s="14">
        <f t="shared" si="25"/>
        <v>-13.725822917447658</v>
      </c>
    </row>
    <row r="171" spans="1:29" x14ac:dyDescent="0.25">
      <c r="A171" s="7" t="s">
        <v>217</v>
      </c>
      <c r="B171" s="7" t="s">
        <v>223</v>
      </c>
      <c r="C171" s="1">
        <v>22012.5</v>
      </c>
      <c r="D171" s="7">
        <v>193255992.09</v>
      </c>
      <c r="E171" s="7">
        <v>-16744168.131603625</v>
      </c>
      <c r="F171" s="7">
        <f t="shared" si="19"/>
        <v>176511823.95839638</v>
      </c>
      <c r="G171" s="7">
        <v>41243101.990000002</v>
      </c>
      <c r="H171" s="7">
        <v>2506028.02</v>
      </c>
      <c r="I171" s="7">
        <f t="shared" si="20"/>
        <v>132762693.94839637</v>
      </c>
      <c r="J171" s="7">
        <v>0</v>
      </c>
      <c r="K171" s="14">
        <f t="shared" si="21"/>
        <v>8018.7086409265812</v>
      </c>
      <c r="L171" s="1">
        <v>21751.4</v>
      </c>
      <c r="M171" s="7">
        <v>190056889.82000002</v>
      </c>
      <c r="N171" s="7">
        <v>-16542936.217553491</v>
      </c>
      <c r="O171" s="7">
        <f t="shared" si="22"/>
        <v>173513953.60244653</v>
      </c>
      <c r="P171" s="7">
        <v>45402811.520000003</v>
      </c>
      <c r="Q171" s="7">
        <v>2628976.75</v>
      </c>
      <c r="R171" s="7">
        <f t="shared" si="23"/>
        <v>125482165.33244652</v>
      </c>
      <c r="S171" s="7">
        <v>0</v>
      </c>
      <c r="T171" s="14">
        <f t="shared" si="24"/>
        <v>7977.139568140281</v>
      </c>
      <c r="U171" s="1">
        <f t="shared" si="26"/>
        <v>-261.09999999999854</v>
      </c>
      <c r="V171" s="7">
        <f t="shared" si="26"/>
        <v>-3199102.2699999809</v>
      </c>
      <c r="W171" s="7">
        <f t="shared" si="26"/>
        <v>201231.9140501339</v>
      </c>
      <c r="X171" s="7">
        <f t="shared" si="25"/>
        <v>-2997870.3559498489</v>
      </c>
      <c r="Y171" s="7">
        <f t="shared" si="25"/>
        <v>4159709.5300000012</v>
      </c>
      <c r="Z171" s="7">
        <f t="shared" si="25"/>
        <v>122948.72999999998</v>
      </c>
      <c r="AA171" s="7">
        <f t="shared" si="25"/>
        <v>-7280528.6159498543</v>
      </c>
      <c r="AB171" s="7">
        <f t="shared" si="25"/>
        <v>0</v>
      </c>
      <c r="AC171" s="14">
        <f t="shared" si="25"/>
        <v>-41.569072786300239</v>
      </c>
    </row>
    <row r="172" spans="1:29" x14ac:dyDescent="0.25">
      <c r="A172" s="7" t="s">
        <v>217</v>
      </c>
      <c r="B172" s="7" t="s">
        <v>206</v>
      </c>
      <c r="C172" s="1">
        <v>1133.4000000000001</v>
      </c>
      <c r="D172" s="7">
        <v>10164552.73</v>
      </c>
      <c r="E172" s="7">
        <v>-880681.51498458732</v>
      </c>
      <c r="F172" s="7">
        <f t="shared" si="19"/>
        <v>9283871.2150154132</v>
      </c>
      <c r="G172" s="7">
        <v>7306750.2800000003</v>
      </c>
      <c r="H172" s="7">
        <v>438573.15</v>
      </c>
      <c r="I172" s="7">
        <f t="shared" si="20"/>
        <v>1538547.7850154131</v>
      </c>
      <c r="J172" s="7">
        <v>0</v>
      </c>
      <c r="K172" s="14">
        <f t="shared" si="21"/>
        <v>8191.1692385877996</v>
      </c>
      <c r="L172" s="1">
        <v>1118.3000000000002</v>
      </c>
      <c r="M172" s="7">
        <v>10153187.199999999</v>
      </c>
      <c r="N172" s="7">
        <v>-400.00999999861233</v>
      </c>
      <c r="O172" s="7">
        <f t="shared" si="22"/>
        <v>10152787.190000001</v>
      </c>
      <c r="P172" s="7">
        <v>9648330.7200000007</v>
      </c>
      <c r="Q172" s="7">
        <v>504456.47</v>
      </c>
      <c r="R172" s="7">
        <f t="shared" si="23"/>
        <v>6.9849193096160889E-10</v>
      </c>
      <c r="S172" s="7">
        <v>403788.05</v>
      </c>
      <c r="T172" s="14">
        <f t="shared" si="24"/>
        <v>9078.7688366270231</v>
      </c>
      <c r="U172" s="1">
        <f t="shared" si="26"/>
        <v>-15.099999999999909</v>
      </c>
      <c r="V172" s="7">
        <f t="shared" si="26"/>
        <v>-11365.530000001192</v>
      </c>
      <c r="W172" s="7">
        <f t="shared" si="26"/>
        <v>880281.50498458871</v>
      </c>
      <c r="X172" s="7">
        <f t="shared" si="25"/>
        <v>868915.9749845881</v>
      </c>
      <c r="Y172" s="7">
        <f t="shared" si="25"/>
        <v>2341580.4400000004</v>
      </c>
      <c r="Z172" s="7">
        <f t="shared" si="25"/>
        <v>65883.319999999949</v>
      </c>
      <c r="AA172" s="7">
        <f t="shared" si="25"/>
        <v>-1538547.7850154124</v>
      </c>
      <c r="AB172" s="7">
        <f t="shared" si="25"/>
        <v>403788.05</v>
      </c>
      <c r="AC172" s="14">
        <f t="shared" si="25"/>
        <v>887.59959803922357</v>
      </c>
    </row>
    <row r="173" spans="1:29" x14ac:dyDescent="0.25">
      <c r="A173" s="7" t="s">
        <v>217</v>
      </c>
      <c r="B173" s="7" t="s">
        <v>224</v>
      </c>
      <c r="C173" s="1">
        <v>2279.8000000000002</v>
      </c>
      <c r="D173" s="7">
        <v>20766076.48</v>
      </c>
      <c r="E173" s="7">
        <v>-1799223.2595454503</v>
      </c>
      <c r="F173" s="7">
        <f t="shared" si="19"/>
        <v>18966853.220454551</v>
      </c>
      <c r="G173" s="7">
        <v>8869544.5800000001</v>
      </c>
      <c r="H173" s="7">
        <v>925747.41</v>
      </c>
      <c r="I173" s="7">
        <f t="shared" si="20"/>
        <v>9171561.2304545511</v>
      </c>
      <c r="J173" s="7">
        <v>0</v>
      </c>
      <c r="K173" s="14">
        <f t="shared" si="21"/>
        <v>8319.5250550287528</v>
      </c>
      <c r="L173" s="1">
        <v>2325.5</v>
      </c>
      <c r="M173" s="7">
        <v>21125241.030000001</v>
      </c>
      <c r="N173" s="7">
        <v>-1838783.720341394</v>
      </c>
      <c r="O173" s="7">
        <f t="shared" si="22"/>
        <v>19286457.309658606</v>
      </c>
      <c r="P173" s="7">
        <v>15404064.76</v>
      </c>
      <c r="Q173" s="7">
        <v>894207.96</v>
      </c>
      <c r="R173" s="7">
        <f t="shared" si="23"/>
        <v>2988184.5896586059</v>
      </c>
      <c r="S173" s="7">
        <v>0</v>
      </c>
      <c r="T173" s="14">
        <f t="shared" si="24"/>
        <v>8293.4669144952077</v>
      </c>
      <c r="U173" s="1">
        <f t="shared" si="26"/>
        <v>45.699999999999818</v>
      </c>
      <c r="V173" s="7">
        <f t="shared" si="26"/>
        <v>359164.55000000075</v>
      </c>
      <c r="W173" s="7">
        <f t="shared" si="26"/>
        <v>-39560.460795943625</v>
      </c>
      <c r="X173" s="7">
        <f t="shared" si="25"/>
        <v>319604.08920405433</v>
      </c>
      <c r="Y173" s="7">
        <f t="shared" si="25"/>
        <v>6534520.1799999997</v>
      </c>
      <c r="Z173" s="7">
        <f t="shared" si="25"/>
        <v>-31539.45000000007</v>
      </c>
      <c r="AA173" s="7">
        <f t="shared" si="25"/>
        <v>-6183376.6407959452</v>
      </c>
      <c r="AB173" s="7">
        <f t="shared" si="25"/>
        <v>0</v>
      </c>
      <c r="AC173" s="14">
        <f t="shared" si="25"/>
        <v>-26.058140533545156</v>
      </c>
    </row>
    <row r="174" spans="1:29" x14ac:dyDescent="0.25">
      <c r="A174" s="7" t="s">
        <v>217</v>
      </c>
      <c r="B174" s="7" t="s">
        <v>225</v>
      </c>
      <c r="C174" s="1">
        <v>907.5</v>
      </c>
      <c r="D174" s="7">
        <v>8338777.0099999998</v>
      </c>
      <c r="E174" s="7">
        <v>-722491.87596918945</v>
      </c>
      <c r="F174" s="7">
        <f t="shared" si="19"/>
        <v>7616285.1340308106</v>
      </c>
      <c r="G174" s="7">
        <v>3394052.63</v>
      </c>
      <c r="H174" s="7">
        <v>221799.98</v>
      </c>
      <c r="I174" s="7">
        <f t="shared" si="20"/>
        <v>4000432.5240308107</v>
      </c>
      <c r="J174" s="7">
        <v>0</v>
      </c>
      <c r="K174" s="14">
        <f t="shared" si="21"/>
        <v>8392.6006986565408</v>
      </c>
      <c r="L174" s="1">
        <v>924.4</v>
      </c>
      <c r="M174" s="7">
        <v>8487219.4000000004</v>
      </c>
      <c r="N174" s="7">
        <v>-738744.74812018999</v>
      </c>
      <c r="O174" s="7">
        <f t="shared" si="22"/>
        <v>7748474.6518798107</v>
      </c>
      <c r="P174" s="7">
        <v>3004892.69</v>
      </c>
      <c r="Q174" s="7">
        <v>242632.13</v>
      </c>
      <c r="R174" s="7">
        <f t="shared" si="23"/>
        <v>4500949.8318798104</v>
      </c>
      <c r="S174" s="7">
        <v>0</v>
      </c>
      <c r="T174" s="14">
        <f t="shared" si="24"/>
        <v>8382.1664343139455</v>
      </c>
      <c r="U174" s="1">
        <f t="shared" si="26"/>
        <v>16.899999999999977</v>
      </c>
      <c r="V174" s="7">
        <f t="shared" si="26"/>
        <v>148442.3900000006</v>
      </c>
      <c r="W174" s="7">
        <f t="shared" si="26"/>
        <v>-16252.872151000542</v>
      </c>
      <c r="X174" s="7">
        <f t="shared" si="25"/>
        <v>132189.51784900017</v>
      </c>
      <c r="Y174" s="7">
        <f t="shared" si="25"/>
        <v>-389159.93999999994</v>
      </c>
      <c r="Z174" s="7">
        <f t="shared" si="25"/>
        <v>20832.149999999994</v>
      </c>
      <c r="AA174" s="7">
        <f t="shared" si="25"/>
        <v>500517.30784899974</v>
      </c>
      <c r="AB174" s="7">
        <f t="shared" si="25"/>
        <v>0</v>
      </c>
      <c r="AC174" s="14">
        <f t="shared" si="25"/>
        <v>-10.43426434259527</v>
      </c>
    </row>
    <row r="175" spans="1:29" x14ac:dyDescent="0.25">
      <c r="A175" s="7" t="s">
        <v>217</v>
      </c>
      <c r="B175" s="7" t="s">
        <v>226</v>
      </c>
      <c r="C175" s="1">
        <v>167.4</v>
      </c>
      <c r="D175" s="7">
        <v>2579850.7400000002</v>
      </c>
      <c r="E175" s="7">
        <v>-223524.52867223296</v>
      </c>
      <c r="F175" s="7">
        <f t="shared" si="19"/>
        <v>2356326.2113277675</v>
      </c>
      <c r="G175" s="7">
        <v>1175167.67</v>
      </c>
      <c r="H175" s="7">
        <v>118178.78</v>
      </c>
      <c r="I175" s="7">
        <f t="shared" si="20"/>
        <v>1062979.7613277675</v>
      </c>
      <c r="J175" s="7">
        <v>0</v>
      </c>
      <c r="K175" s="14">
        <f t="shared" si="21"/>
        <v>14076.022767788336</v>
      </c>
      <c r="L175" s="1">
        <v>167.5</v>
      </c>
      <c r="M175" s="7">
        <v>2548848.9099999997</v>
      </c>
      <c r="N175" s="7">
        <v>-221856.96601814847</v>
      </c>
      <c r="O175" s="7">
        <f t="shared" si="22"/>
        <v>2326991.9439818515</v>
      </c>
      <c r="P175" s="7">
        <v>1287140.8999999999</v>
      </c>
      <c r="Q175" s="7">
        <v>121280.94</v>
      </c>
      <c r="R175" s="7">
        <f t="shared" si="23"/>
        <v>918570.1039818516</v>
      </c>
      <c r="S175" s="7">
        <v>0</v>
      </c>
      <c r="T175" s="14">
        <f t="shared" si="24"/>
        <v>13892.489217802098</v>
      </c>
      <c r="U175" s="1">
        <f t="shared" si="26"/>
        <v>9.9999999999994316E-2</v>
      </c>
      <c r="V175" s="7">
        <f t="shared" si="26"/>
        <v>-31001.83000000054</v>
      </c>
      <c r="W175" s="7">
        <f t="shared" si="26"/>
        <v>1667.5626540844969</v>
      </c>
      <c r="X175" s="7">
        <f t="shared" si="25"/>
        <v>-29334.267345916014</v>
      </c>
      <c r="Y175" s="7">
        <f t="shared" si="25"/>
        <v>111973.22999999998</v>
      </c>
      <c r="Z175" s="7">
        <f t="shared" si="25"/>
        <v>3102.1600000000035</v>
      </c>
      <c r="AA175" s="7">
        <f t="shared" si="25"/>
        <v>-144409.65734591591</v>
      </c>
      <c r="AB175" s="7">
        <f t="shared" si="25"/>
        <v>0</v>
      </c>
      <c r="AC175" s="14">
        <f t="shared" si="25"/>
        <v>-183.53354998623763</v>
      </c>
    </row>
    <row r="176" spans="1:29" x14ac:dyDescent="0.25">
      <c r="A176" s="7" t="s">
        <v>217</v>
      </c>
      <c r="B176" s="7" t="s">
        <v>227</v>
      </c>
      <c r="C176" s="1">
        <v>198.8</v>
      </c>
      <c r="D176" s="7">
        <v>2811717.1599999997</v>
      </c>
      <c r="E176" s="7">
        <v>-243613.99797440579</v>
      </c>
      <c r="F176" s="7">
        <f t="shared" si="19"/>
        <v>2568103.1620255937</v>
      </c>
      <c r="G176" s="7">
        <v>1073040.3</v>
      </c>
      <c r="H176" s="7">
        <v>162377.51</v>
      </c>
      <c r="I176" s="7">
        <f t="shared" si="20"/>
        <v>1332685.3520255936</v>
      </c>
      <c r="J176" s="7">
        <v>0</v>
      </c>
      <c r="K176" s="14">
        <f t="shared" si="21"/>
        <v>12918.023953851074</v>
      </c>
      <c r="L176" s="1">
        <v>194.20000000000002</v>
      </c>
      <c r="M176" s="7">
        <v>2777035.23</v>
      </c>
      <c r="N176" s="7">
        <v>-241718.76498293938</v>
      </c>
      <c r="O176" s="7">
        <f t="shared" si="22"/>
        <v>2535316.4650170607</v>
      </c>
      <c r="P176" s="7">
        <v>2108230.0699999998</v>
      </c>
      <c r="Q176" s="7">
        <v>132362.91</v>
      </c>
      <c r="R176" s="7">
        <f t="shared" si="23"/>
        <v>294723.48501706088</v>
      </c>
      <c r="S176" s="7">
        <v>0</v>
      </c>
      <c r="T176" s="14">
        <f t="shared" si="24"/>
        <v>13055.182621097119</v>
      </c>
      <c r="U176" s="1">
        <f t="shared" si="26"/>
        <v>-4.5999999999999943</v>
      </c>
      <c r="V176" s="7">
        <f t="shared" si="26"/>
        <v>-34681.929999999702</v>
      </c>
      <c r="W176" s="7">
        <f t="shared" si="26"/>
        <v>1895.2329914664151</v>
      </c>
      <c r="X176" s="7">
        <f t="shared" si="25"/>
        <v>-32786.697008532938</v>
      </c>
      <c r="Y176" s="7">
        <f t="shared" si="25"/>
        <v>1035189.7699999998</v>
      </c>
      <c r="Z176" s="7">
        <f t="shared" si="25"/>
        <v>-30014.600000000006</v>
      </c>
      <c r="AA176" s="7">
        <f t="shared" si="25"/>
        <v>-1037961.8670085327</v>
      </c>
      <c r="AB176" s="7">
        <f t="shared" si="25"/>
        <v>0</v>
      </c>
      <c r="AC176" s="14">
        <f t="shared" si="25"/>
        <v>137.1586672460453</v>
      </c>
    </row>
    <row r="177" spans="1:32" x14ac:dyDescent="0.25">
      <c r="A177" s="7" t="s">
        <v>217</v>
      </c>
      <c r="B177" s="7" t="s">
        <v>228</v>
      </c>
      <c r="C177" s="1">
        <v>84.4</v>
      </c>
      <c r="D177" s="7">
        <v>1509882.25</v>
      </c>
      <c r="E177" s="7">
        <v>-130819.86219164779</v>
      </c>
      <c r="F177" s="7">
        <f t="shared" si="19"/>
        <v>1379062.3878083522</v>
      </c>
      <c r="G177" s="7">
        <v>1147947.99</v>
      </c>
      <c r="H177" s="7">
        <v>76974.899999999994</v>
      </c>
      <c r="I177" s="7">
        <f t="shared" si="20"/>
        <v>154139.49780835226</v>
      </c>
      <c r="J177" s="7">
        <v>0</v>
      </c>
      <c r="K177" s="14">
        <f t="shared" si="21"/>
        <v>16339.601751283793</v>
      </c>
      <c r="L177" s="1">
        <v>78.7</v>
      </c>
      <c r="M177" s="7">
        <v>1435226.51</v>
      </c>
      <c r="N177" s="7">
        <v>-11025.910000000062</v>
      </c>
      <c r="O177" s="7">
        <f t="shared" si="22"/>
        <v>1424200.5999999999</v>
      </c>
      <c r="P177" s="7">
        <v>1346840.7</v>
      </c>
      <c r="Q177" s="7">
        <v>77359.899999999994</v>
      </c>
      <c r="R177" s="7">
        <f t="shared" si="23"/>
        <v>0</v>
      </c>
      <c r="S177" s="7">
        <v>78404.160000000003</v>
      </c>
      <c r="T177" s="14">
        <f t="shared" si="24"/>
        <v>18096.576874205843</v>
      </c>
      <c r="U177" s="1">
        <f t="shared" si="26"/>
        <v>-5.7000000000000028</v>
      </c>
      <c r="V177" s="7">
        <f t="shared" si="26"/>
        <v>-74655.739999999991</v>
      </c>
      <c r="W177" s="7">
        <f t="shared" si="26"/>
        <v>119793.95219164772</v>
      </c>
      <c r="X177" s="7">
        <f t="shared" si="25"/>
        <v>45138.212191647617</v>
      </c>
      <c r="Y177" s="7">
        <f t="shared" si="25"/>
        <v>198892.70999999996</v>
      </c>
      <c r="Z177" s="7">
        <f t="shared" si="25"/>
        <v>385</v>
      </c>
      <c r="AA177" s="7">
        <f t="shared" si="25"/>
        <v>-154139.49780835226</v>
      </c>
      <c r="AB177" s="7">
        <f t="shared" si="25"/>
        <v>78404.160000000003</v>
      </c>
      <c r="AC177" s="14">
        <f t="shared" si="25"/>
        <v>1756.9751229220492</v>
      </c>
    </row>
    <row r="178" spans="1:32" x14ac:dyDescent="0.25">
      <c r="A178" s="7" t="s">
        <v>229</v>
      </c>
      <c r="B178" s="7" t="s">
        <v>230</v>
      </c>
      <c r="C178" s="1">
        <v>789.3</v>
      </c>
      <c r="D178" s="7">
        <v>7804385.8999999994</v>
      </c>
      <c r="E178" s="7">
        <v>-676190.93338466564</v>
      </c>
      <c r="F178" s="7">
        <f t="shared" si="19"/>
        <v>7128194.9666153342</v>
      </c>
      <c r="G178" s="7">
        <v>2004315.72</v>
      </c>
      <c r="H178" s="7">
        <v>234858.53</v>
      </c>
      <c r="I178" s="7">
        <f t="shared" si="20"/>
        <v>4889020.7166153342</v>
      </c>
      <c r="J178" s="7">
        <v>0</v>
      </c>
      <c r="K178" s="14">
        <f t="shared" si="21"/>
        <v>9031.0337851454897</v>
      </c>
      <c r="L178" s="1">
        <v>797.2</v>
      </c>
      <c r="M178" s="7">
        <v>7875578.0700000003</v>
      </c>
      <c r="N178" s="7">
        <v>-685506.24926970096</v>
      </c>
      <c r="O178" s="7">
        <f t="shared" si="22"/>
        <v>7190071.8207302997</v>
      </c>
      <c r="P178" s="7">
        <v>2018796.07</v>
      </c>
      <c r="Q178" s="7">
        <v>232895.77</v>
      </c>
      <c r="R178" s="7">
        <f t="shared" si="23"/>
        <v>4938379.9807302998</v>
      </c>
      <c r="S178" s="7">
        <v>0</v>
      </c>
      <c r="T178" s="14">
        <f t="shared" si="24"/>
        <v>9019.1568247996729</v>
      </c>
      <c r="U178" s="1">
        <f t="shared" si="26"/>
        <v>7.9000000000000909</v>
      </c>
      <c r="V178" s="7">
        <f t="shared" si="26"/>
        <v>71192.170000000857</v>
      </c>
      <c r="W178" s="7">
        <f t="shared" si="26"/>
        <v>-9315.3158850353211</v>
      </c>
      <c r="X178" s="7">
        <f t="shared" si="25"/>
        <v>61876.854114965536</v>
      </c>
      <c r="Y178" s="7">
        <f t="shared" si="25"/>
        <v>14480.350000000093</v>
      </c>
      <c r="Z178" s="7">
        <f t="shared" si="25"/>
        <v>-1962.7600000000093</v>
      </c>
      <c r="AA178" s="7">
        <f t="shared" si="25"/>
        <v>49359.264114965685</v>
      </c>
      <c r="AB178" s="7">
        <f t="shared" si="25"/>
        <v>0</v>
      </c>
      <c r="AC178" s="14">
        <f t="shared" si="25"/>
        <v>-11.876960345816769</v>
      </c>
    </row>
    <row r="179" spans="1:32" x14ac:dyDescent="0.25">
      <c r="A179" s="7" t="s">
        <v>229</v>
      </c>
      <c r="B179" s="7" t="s">
        <v>231</v>
      </c>
      <c r="C179" s="1">
        <v>655.8</v>
      </c>
      <c r="D179" s="7">
        <v>6265738.9100000001</v>
      </c>
      <c r="E179" s="7">
        <v>-542878.82431563479</v>
      </c>
      <c r="F179" s="7">
        <f t="shared" si="19"/>
        <v>5722860.0856843656</v>
      </c>
      <c r="G179" s="7">
        <v>1429273.35</v>
      </c>
      <c r="H179" s="7">
        <v>140731.32</v>
      </c>
      <c r="I179" s="7">
        <f t="shared" si="20"/>
        <v>4152855.4156843652</v>
      </c>
      <c r="J179" s="7">
        <v>0</v>
      </c>
      <c r="K179" s="14">
        <f t="shared" si="21"/>
        <v>8726.5326100707007</v>
      </c>
      <c r="L179" s="1">
        <v>677.6</v>
      </c>
      <c r="M179" s="7">
        <v>6436398.3100000005</v>
      </c>
      <c r="N179" s="7">
        <v>-560237.13117657439</v>
      </c>
      <c r="O179" s="7">
        <f t="shared" si="22"/>
        <v>5876161.1788234264</v>
      </c>
      <c r="P179" s="7">
        <v>1459730.01</v>
      </c>
      <c r="Q179" s="7">
        <v>161625.17000000001</v>
      </c>
      <c r="R179" s="7">
        <f t="shared" si="23"/>
        <v>4254805.9988234267</v>
      </c>
      <c r="S179" s="7">
        <v>0</v>
      </c>
      <c r="T179" s="14">
        <f t="shared" si="24"/>
        <v>8672.0206299047022</v>
      </c>
      <c r="U179" s="1">
        <f t="shared" si="26"/>
        <v>21.800000000000068</v>
      </c>
      <c r="V179" s="7">
        <f t="shared" si="26"/>
        <v>170659.40000000037</v>
      </c>
      <c r="W179" s="7">
        <f t="shared" si="26"/>
        <v>-17358.3068609396</v>
      </c>
      <c r="X179" s="7">
        <f t="shared" si="25"/>
        <v>153301.09313906077</v>
      </c>
      <c r="Y179" s="7">
        <f t="shared" si="25"/>
        <v>30456.659999999916</v>
      </c>
      <c r="Z179" s="7">
        <f t="shared" si="25"/>
        <v>20893.850000000006</v>
      </c>
      <c r="AA179" s="7">
        <f t="shared" si="25"/>
        <v>101950.58313906146</v>
      </c>
      <c r="AB179" s="7">
        <f t="shared" si="25"/>
        <v>0</v>
      </c>
      <c r="AC179" s="14">
        <f t="shared" si="25"/>
        <v>-54.511980165998466</v>
      </c>
    </row>
    <row r="180" spans="1:32" x14ac:dyDescent="0.25">
      <c r="A180" s="7" t="s">
        <v>229</v>
      </c>
      <c r="B180" s="7" t="s">
        <v>232</v>
      </c>
      <c r="C180" s="1">
        <v>202.9</v>
      </c>
      <c r="D180" s="7">
        <v>2926030.3400000003</v>
      </c>
      <c r="E180" s="7">
        <v>-253518.36929494361</v>
      </c>
      <c r="F180" s="7">
        <f t="shared" si="19"/>
        <v>2672511.9707050566</v>
      </c>
      <c r="G180" s="7">
        <v>389280.29</v>
      </c>
      <c r="H180" s="7">
        <v>42095.14</v>
      </c>
      <c r="I180" s="7">
        <f t="shared" si="20"/>
        <v>2241136.5407050564</v>
      </c>
      <c r="J180" s="7">
        <v>0</v>
      </c>
      <c r="K180" s="14">
        <f t="shared" si="21"/>
        <v>13171.572058674503</v>
      </c>
      <c r="L180" s="1">
        <v>198.8</v>
      </c>
      <c r="M180" s="7">
        <v>2880237.5100000002</v>
      </c>
      <c r="N180" s="7">
        <v>-250701.70023544732</v>
      </c>
      <c r="O180" s="7">
        <f t="shared" si="22"/>
        <v>2629535.8097645529</v>
      </c>
      <c r="P180" s="7">
        <v>396211.79</v>
      </c>
      <c r="Q180" s="7">
        <v>44116.93</v>
      </c>
      <c r="R180" s="7">
        <f t="shared" si="23"/>
        <v>2189207.0897645527</v>
      </c>
      <c r="S180" s="7">
        <v>0</v>
      </c>
      <c r="T180" s="14">
        <f t="shared" si="24"/>
        <v>13227.041296602378</v>
      </c>
      <c r="U180" s="1">
        <f t="shared" si="26"/>
        <v>-4.0999999999999943</v>
      </c>
      <c r="V180" s="7">
        <f t="shared" si="26"/>
        <v>-45792.830000000075</v>
      </c>
      <c r="W180" s="7">
        <f t="shared" si="26"/>
        <v>2816.6690594962856</v>
      </c>
      <c r="X180" s="7">
        <f t="shared" si="25"/>
        <v>-42976.160940503702</v>
      </c>
      <c r="Y180" s="7">
        <f t="shared" si="25"/>
        <v>6931.5</v>
      </c>
      <c r="Z180" s="7">
        <f t="shared" si="25"/>
        <v>2021.7900000000009</v>
      </c>
      <c r="AA180" s="7">
        <f t="shared" si="25"/>
        <v>-51929.450940503739</v>
      </c>
      <c r="AB180" s="7">
        <f t="shared" si="25"/>
        <v>0</v>
      </c>
      <c r="AC180" s="14">
        <f t="shared" si="25"/>
        <v>55.469237927874929</v>
      </c>
    </row>
    <row r="181" spans="1:32" x14ac:dyDescent="0.25">
      <c r="A181" s="7" t="s">
        <v>229</v>
      </c>
      <c r="B181" s="7" t="s">
        <v>233</v>
      </c>
      <c r="C181" s="1">
        <v>63.1</v>
      </c>
      <c r="D181" s="7">
        <v>1181994.6500000001</v>
      </c>
      <c r="E181" s="7">
        <v>-102410.88483838059</v>
      </c>
      <c r="F181" s="7">
        <f t="shared" si="19"/>
        <v>1079583.7651616195</v>
      </c>
      <c r="G181" s="7">
        <v>366915.65</v>
      </c>
      <c r="H181" s="7">
        <v>42842.85</v>
      </c>
      <c r="I181" s="7">
        <f t="shared" si="20"/>
        <v>669825.26516161952</v>
      </c>
      <c r="J181" s="7">
        <v>0</v>
      </c>
      <c r="K181" s="14">
        <f t="shared" si="21"/>
        <v>17109.092950263384</v>
      </c>
      <c r="L181" s="1">
        <v>63.3</v>
      </c>
      <c r="M181" s="7">
        <v>1184430.1400000001</v>
      </c>
      <c r="N181" s="7">
        <v>-103095.19575283531</v>
      </c>
      <c r="O181" s="7">
        <f t="shared" si="22"/>
        <v>1081334.9442471648</v>
      </c>
      <c r="P181" s="7">
        <v>351707.01</v>
      </c>
      <c r="Q181" s="7">
        <v>44014.21</v>
      </c>
      <c r="R181" s="7">
        <f t="shared" si="23"/>
        <v>685613.72424716479</v>
      </c>
      <c r="S181" s="7">
        <v>0</v>
      </c>
      <c r="T181" s="14">
        <f t="shared" si="24"/>
        <v>17082.700541029459</v>
      </c>
      <c r="U181" s="1">
        <f t="shared" si="26"/>
        <v>0.19999999999999574</v>
      </c>
      <c r="V181" s="7">
        <f t="shared" si="26"/>
        <v>2435.4899999999907</v>
      </c>
      <c r="W181" s="7">
        <f t="shared" si="26"/>
        <v>-684.31091445471975</v>
      </c>
      <c r="X181" s="7">
        <f t="shared" si="25"/>
        <v>1751.1790855452418</v>
      </c>
      <c r="Y181" s="7">
        <f t="shared" si="25"/>
        <v>-15208.640000000014</v>
      </c>
      <c r="Z181" s="7">
        <f t="shared" si="25"/>
        <v>1171.3600000000006</v>
      </c>
      <c r="AA181" s="7">
        <f t="shared" si="25"/>
        <v>15788.45908554527</v>
      </c>
      <c r="AB181" s="7">
        <f t="shared" si="25"/>
        <v>0</v>
      </c>
      <c r="AC181" s="14">
        <f t="shared" si="25"/>
        <v>-26.392409233925719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871141.1</v>
      </c>
      <c r="D183" s="12">
        <f>SUM(D4:D182)</f>
        <v>7761227844.7300014</v>
      </c>
      <c r="E183" s="12">
        <f>SUM(E4:E182)</f>
        <v>-672396894.00000012</v>
      </c>
      <c r="F183" s="12">
        <f>ROUND(SUM(F4:F182),0)</f>
        <v>7088830951</v>
      </c>
      <c r="G183" s="12">
        <f>ROUND(SUM(G4:G182),0)</f>
        <v>2358852184</v>
      </c>
      <c r="H183" s="12">
        <f>ROUND(SUM(H4:H182),0)</f>
        <v>183803164</v>
      </c>
      <c r="I183" s="12">
        <f>ROUND(SUM(I4:I182),0)+1</f>
        <v>4546175604</v>
      </c>
      <c r="J183" s="12">
        <f>SUM(J4:J182)</f>
        <v>54720.74</v>
      </c>
      <c r="K183" s="16">
        <f>F183/C183</f>
        <v>8137.4084531197068</v>
      </c>
      <c r="L183" s="4">
        <f>SUM(L4:L182)</f>
        <v>870084.90000000037</v>
      </c>
      <c r="M183" s="12">
        <f>SUM(M4:M182)</f>
        <v>7739732988.4099989</v>
      </c>
      <c r="N183" s="12">
        <f>SUM(N4:N182)</f>
        <v>-672396894.00000048</v>
      </c>
      <c r="O183" s="12">
        <f>SUM(O4:O182)</f>
        <v>7067336094.4100027</v>
      </c>
      <c r="P183" s="12">
        <f>SUM(P4:P182)</f>
        <v>2394206928.2100024</v>
      </c>
      <c r="Q183" s="12">
        <f>SUM(Q4:Q182)-1</f>
        <v>204543988.17000005</v>
      </c>
      <c r="R183" s="12">
        <f>SUM(R4:R182)+1</f>
        <v>4468585178.0299978</v>
      </c>
      <c r="S183" s="12">
        <f>SUM(S4:S182)</f>
        <v>618719.65</v>
      </c>
      <c r="T183" s="16">
        <f>O183/L183</f>
        <v>8122.5821691768233</v>
      </c>
      <c r="U183" s="4">
        <f>SUM(U4:U182)</f>
        <v>-1056.2000000000182</v>
      </c>
      <c r="V183" s="12">
        <f>SUM(V4:V182)</f>
        <v>-21494856.319999691</v>
      </c>
      <c r="W183" s="12">
        <f>SUM(W4:W182)</f>
        <v>-2.0521110855042934E-7</v>
      </c>
      <c r="X183" s="12">
        <f>SUM(X4:X182)</f>
        <v>-21494856.319999956</v>
      </c>
      <c r="Y183" s="12">
        <f>SUM(Y4:Y182)</f>
        <v>35354744.079999976</v>
      </c>
      <c r="Z183" s="12">
        <f>SUM(Z4:Z182)-1</f>
        <v>20740824.600000001</v>
      </c>
      <c r="AA183" s="12">
        <f>SUM(AA4:AA182)+1</f>
        <v>-77590425.000000015</v>
      </c>
      <c r="AB183" s="12">
        <f>SUM(AB4:AB182)</f>
        <v>563998.91</v>
      </c>
      <c r="AC183" s="16">
        <f>T183-K183</f>
        <v>-14.826283942883492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2" t="s">
        <v>244</v>
      </c>
      <c r="E185" s="33"/>
      <c r="F185" s="21">
        <f>SUM(F4:F181)</f>
        <v>7088830950.7299929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ignoredErrors>
    <ignoredError sqref="Z18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HB18-1379 to Supp Req</vt:lpstr>
      <vt:lpstr>'2018-19 HB18-1379 to Supp Req'!Print_Area</vt:lpstr>
      <vt:lpstr>'2018-19 HB18-1379 to Supp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2019-01-28T19:30:36Z</dcterms:modified>
</cp:coreProperties>
</file>